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Cap. Aug 2013" sheetId="7" r:id="rId1"/>
    <sheet name="Cap. 2012" sheetId="1" r:id="rId2"/>
    <sheet name="Cap. 2011" sheetId="3" r:id="rId3"/>
    <sheet name="Cap. 2010" sheetId="4" r:id="rId4"/>
    <sheet name="Cap. 2009" sheetId="5" r:id="rId5"/>
    <sheet name="Cap. 2008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NC2.CE" localSheetId="3">[1]CUST.EQUIV!#REF!</definedName>
    <definedName name="CNC2.CE" localSheetId="2">[2]CUST.EQUIV!#REF!</definedName>
    <definedName name="CNC2.CE" localSheetId="0">[3]CUST.EQUIV!#REF!</definedName>
    <definedName name="CNC2.CE">[3]CUST.EQUIV!#REF!</definedName>
    <definedName name="CWS.CE" localSheetId="3">[1]CUST.EQUIV!#REF!</definedName>
    <definedName name="CWS.CE" localSheetId="2">[2]CUST.EQUIV!#REF!</definedName>
    <definedName name="CWS.CE" localSheetId="0">[3]CUST.EQUIV!#REF!</definedName>
    <definedName name="CWS.CE">[3]CUST.EQUIV!#REF!</definedName>
    <definedName name="FL.1" localSheetId="3">#REF!</definedName>
    <definedName name="FL.1" localSheetId="2">#REF!</definedName>
    <definedName name="FL.1" localSheetId="0">#REF!</definedName>
    <definedName name="FL.1">#REF!</definedName>
    <definedName name="FL.3" localSheetId="3">#REF!</definedName>
    <definedName name="FL.3" localSheetId="2">#REF!</definedName>
    <definedName name="FL.3" localSheetId="0">#REF!</definedName>
    <definedName name="FL.3">#REF!</definedName>
    <definedName name="FL.5" localSheetId="3">#REF!</definedName>
    <definedName name="FL.5" localSheetId="2">#REF!</definedName>
    <definedName name="FL.5" localSheetId="0">#REF!</definedName>
    <definedName name="FL.5">#REF!</definedName>
    <definedName name="GA.1" localSheetId="3">#REF!</definedName>
    <definedName name="GA.1" localSheetId="2">#REF!</definedName>
    <definedName name="GA.1" localSheetId="0">#REF!</definedName>
    <definedName name="GA.1">#REF!</definedName>
    <definedName name="GA.3" localSheetId="3">#REF!</definedName>
    <definedName name="GA.3" localSheetId="2">#REF!</definedName>
    <definedName name="GA.3" localSheetId="0">#REF!</definedName>
    <definedName name="GA.3">#REF!</definedName>
    <definedName name="GA.5" localSheetId="3">#REF!</definedName>
    <definedName name="GA.5" localSheetId="2">#REF!</definedName>
    <definedName name="GA.5" localSheetId="0">#REF!</definedName>
    <definedName name="GA.5">#REF!</definedName>
    <definedName name="IL.1" localSheetId="3">#REF!</definedName>
    <definedName name="IL.1" localSheetId="2">#REF!</definedName>
    <definedName name="IL.1" localSheetId="0">#REF!</definedName>
    <definedName name="IL.1">#REF!</definedName>
    <definedName name="IL.3" localSheetId="3">#REF!</definedName>
    <definedName name="IL.3" localSheetId="2">#REF!</definedName>
    <definedName name="IL.3" localSheetId="0">#REF!</definedName>
    <definedName name="IL.3">#REF!</definedName>
    <definedName name="IL.5" localSheetId="3">#REF!</definedName>
    <definedName name="IL.5" localSheetId="2">#REF!</definedName>
    <definedName name="IL.5" localSheetId="0">#REF!</definedName>
    <definedName name="IL.5">#REF!</definedName>
    <definedName name="IN.3" localSheetId="3">#REF!</definedName>
    <definedName name="IN.3" localSheetId="2">#REF!</definedName>
    <definedName name="IN.3" localSheetId="0">#REF!</definedName>
    <definedName name="IN.3">#REF!</definedName>
    <definedName name="IN.5" localSheetId="3">#REF!</definedName>
    <definedName name="IN.5" localSheetId="2">#REF!</definedName>
    <definedName name="IN.5" localSheetId="0">#REF!</definedName>
    <definedName name="IN.5">#REF!</definedName>
    <definedName name="LA.1" localSheetId="3">#REF!</definedName>
    <definedName name="LA.1" localSheetId="2">#REF!</definedName>
    <definedName name="LA.1" localSheetId="0">#REF!</definedName>
    <definedName name="LA.1">#REF!</definedName>
    <definedName name="LA.3" localSheetId="3">#REF!</definedName>
    <definedName name="LA.3" localSheetId="2">#REF!</definedName>
    <definedName name="LA.3" localSheetId="0">#REF!</definedName>
    <definedName name="LA.3">#REF!</definedName>
    <definedName name="LA.5" localSheetId="3">#REF!</definedName>
    <definedName name="LA.5" localSheetId="2">#REF!</definedName>
    <definedName name="LA.5" localSheetId="0">#REF!</definedName>
    <definedName name="LA.5">#REF!</definedName>
    <definedName name="LEXINGTON" localSheetId="3">#REF!</definedName>
    <definedName name="LEXINGTON" localSheetId="2">#REF!</definedName>
    <definedName name="LEXINGTON" localSheetId="0">#REF!</definedName>
    <definedName name="LEXINGTON">#REF!</definedName>
    <definedName name="MD.1" localSheetId="3">#REF!</definedName>
    <definedName name="MD.1" localSheetId="2">#REF!</definedName>
    <definedName name="MD.1" localSheetId="0">#REF!</definedName>
    <definedName name="MD.1">#REF!</definedName>
    <definedName name="MD.3" localSheetId="3">#REF!</definedName>
    <definedName name="MD.3" localSheetId="2">#REF!</definedName>
    <definedName name="MD.3" localSheetId="0">#REF!</definedName>
    <definedName name="MD.3">#REF!</definedName>
    <definedName name="MD.5" localSheetId="3">#REF!</definedName>
    <definedName name="MD.5" localSheetId="2">#REF!</definedName>
    <definedName name="MD.5" localSheetId="0">#REF!</definedName>
    <definedName name="MD.5">#REF!</definedName>
    <definedName name="MS.1" localSheetId="3">#REF!</definedName>
    <definedName name="MS.1" localSheetId="2">#REF!</definedName>
    <definedName name="MS.1" localSheetId="0">#REF!</definedName>
    <definedName name="MS.1">#REF!</definedName>
    <definedName name="MS.3" localSheetId="3">#REF!</definedName>
    <definedName name="MS.3" localSheetId="2">#REF!</definedName>
    <definedName name="MS.3" localSheetId="0">#REF!</definedName>
    <definedName name="MS.3">#REF!</definedName>
    <definedName name="MS.5" localSheetId="3">#REF!</definedName>
    <definedName name="MS.5" localSheetId="2">#REF!</definedName>
    <definedName name="MS.5" localSheetId="0">#REF!</definedName>
    <definedName name="MS.5">#REF!</definedName>
    <definedName name="NC.1" localSheetId="3">#REF!</definedName>
    <definedName name="NC.1" localSheetId="2">#REF!</definedName>
    <definedName name="NC.1" localSheetId="0">#REF!</definedName>
    <definedName name="NC.1">#REF!</definedName>
    <definedName name="NC.3" localSheetId="3">#REF!</definedName>
    <definedName name="NC.3" localSheetId="2">#REF!</definedName>
    <definedName name="NC.3" localSheetId="0">#REF!</definedName>
    <definedName name="NC.3">#REF!</definedName>
    <definedName name="NC.5" localSheetId="3">#REF!</definedName>
    <definedName name="NC.5" localSheetId="2">#REF!</definedName>
    <definedName name="NC.5" localSheetId="0">#REF!</definedName>
    <definedName name="NC.5">#REF!</definedName>
    <definedName name="OH.1" localSheetId="3">#REF!</definedName>
    <definedName name="OH.1" localSheetId="2">#REF!</definedName>
    <definedName name="OH.1" localSheetId="0">#REF!</definedName>
    <definedName name="OH.1">#REF!</definedName>
    <definedName name="OH.3" localSheetId="3">#REF!</definedName>
    <definedName name="OH.3" localSheetId="2">#REF!</definedName>
    <definedName name="OH.3" localSheetId="0">#REF!</definedName>
    <definedName name="OH.3">#REF!</definedName>
    <definedName name="OH.5" localSheetId="3">#REF!</definedName>
    <definedName name="OH.5" localSheetId="2">#REF!</definedName>
    <definedName name="OH.5" localSheetId="0">#REF!</definedName>
    <definedName name="OH.5">#REF!</definedName>
    <definedName name="OH.CE" localSheetId="3">[1]CUST.EQUIV!#REF!</definedName>
    <definedName name="OH.CE" localSheetId="2">[2]CUST.EQUIV!#REF!</definedName>
    <definedName name="OH.CE" localSheetId="0">[3]CUST.EQUIV!#REF!</definedName>
    <definedName name="OH.CE">[3]CUST.EQUIV!#REF!</definedName>
    <definedName name="OH.CEP" localSheetId="3">[1]CUST.EQUIV!#REF!</definedName>
    <definedName name="OH.CEP" localSheetId="2">[2]CUST.EQUIV!#REF!</definedName>
    <definedName name="OH.CEP" localSheetId="0">[3]CUST.EQUIV!#REF!</definedName>
    <definedName name="OH.CEP">[3]CUST.EQUIV!#REF!</definedName>
    <definedName name="_xlnm.Print_Area" localSheetId="5">'Cap. 2008'!$A$1:$E$37</definedName>
    <definedName name="_xlnm.Print_Area" localSheetId="4">'Cap. 2009'!$A$1:$E$37</definedName>
    <definedName name="_xlnm.Print_Area" localSheetId="3">'Cap. 2010'!$A$1:$E$37</definedName>
    <definedName name="_xlnm.Print_Area" localSheetId="2">'Cap. 2011'!$A$1:$E$37</definedName>
    <definedName name="_xlnm.Print_Area" localSheetId="1">'Cap. 2012'!$A$1:$E$37</definedName>
    <definedName name="_xlnm.Print_Area" localSheetId="0">'Cap. Aug 2013'!$A$1:$E$38</definedName>
    <definedName name="SC.1" localSheetId="3">#REF!</definedName>
    <definedName name="SC.1" localSheetId="2">#REF!</definedName>
    <definedName name="SC.1" localSheetId="0">#REF!</definedName>
    <definedName name="SC.1">#REF!</definedName>
    <definedName name="SC.3" localSheetId="3">#REF!</definedName>
    <definedName name="SC.3" localSheetId="2">#REF!</definedName>
    <definedName name="SC.3" localSheetId="0">#REF!</definedName>
    <definedName name="SC.3">#REF!</definedName>
    <definedName name="SC.5" localSheetId="3">#REF!</definedName>
    <definedName name="SC.5" localSheetId="2">#REF!</definedName>
    <definedName name="SC.5" localSheetId="0">#REF!</definedName>
    <definedName name="SC.5">#REF!</definedName>
    <definedName name="SCU.CE" localSheetId="3">[1]CUST.EQUIV!#REF!</definedName>
    <definedName name="SCU.CE" localSheetId="2">[2]CUST.EQUIV!#REF!</definedName>
    <definedName name="SCU.CE" localSheetId="0">[3]CUST.EQUIV!#REF!</definedName>
    <definedName name="SCU.CE">[3]CUST.EQUIV!#REF!</definedName>
    <definedName name="SE.SE60D.ALLOC." localSheetId="3">#REF!</definedName>
    <definedName name="SE.SE60D.ALLOC." localSheetId="2">#REF!</definedName>
    <definedName name="SE.SE60D.ALLOC." localSheetId="0">#REF!</definedName>
    <definedName name="SE.SE60D.ALLOC.">#REF!</definedName>
    <definedName name="TN.1" localSheetId="3">#REF!</definedName>
    <definedName name="TN.1" localSheetId="2">#REF!</definedName>
    <definedName name="TN.1" localSheetId="0">#REF!</definedName>
    <definedName name="TN.1">#REF!</definedName>
    <definedName name="TN.3" localSheetId="3">#REF!</definedName>
    <definedName name="TN.3" localSheetId="2">#REF!</definedName>
    <definedName name="TN.3" localSheetId="0">#REF!</definedName>
    <definedName name="TN.3">#REF!</definedName>
    <definedName name="TN.5" localSheetId="3">#REF!</definedName>
    <definedName name="TN.5" localSheetId="2">#REF!</definedName>
    <definedName name="TN.5" localSheetId="0">#REF!</definedName>
    <definedName name="TN.5">#REF!</definedName>
    <definedName name="TOT.CNC.CE" localSheetId="3">[1]CUST.EQUIV!#REF!</definedName>
    <definedName name="TOT.CNC.CE" localSheetId="2">[2]CUST.EQUIV!#REF!</definedName>
    <definedName name="TOT.CNC.CE" localSheetId="0">[3]CUST.EQUIV!#REF!</definedName>
    <definedName name="TOT.CNC.CE">[3]CUST.EQUIV!#REF!</definedName>
    <definedName name="VA.1" localSheetId="3">#REF!</definedName>
    <definedName name="VA.1" localSheetId="2">#REF!</definedName>
    <definedName name="VA.1" localSheetId="0">#REF!</definedName>
    <definedName name="VA.1">#REF!</definedName>
    <definedName name="VA.3" localSheetId="3">#REF!</definedName>
    <definedName name="VA.3" localSheetId="2">#REF!</definedName>
    <definedName name="VA.3" localSheetId="0">#REF!</definedName>
    <definedName name="VA.3">#REF!</definedName>
    <definedName name="VA.5" localSheetId="3">#REF!</definedName>
    <definedName name="VA.5" localSheetId="2">#REF!</definedName>
    <definedName name="VA.5" localSheetId="0">#REF!</definedName>
    <definedName name="VA.5">#REF!</definedName>
    <definedName name="WD.CE" localSheetId="3">[1]CUST.EQUIV!#REF!</definedName>
    <definedName name="WD.CE" localSheetId="2">[2]CUST.EQUIV!#REF!</definedName>
    <definedName name="WD.CE" localSheetId="0">[3]CUST.EQUIV!#REF!</definedName>
    <definedName name="WD.CE">[3]CUST.EQUIV!#REF!</definedName>
    <definedName name="Year_End_Results_for_1997__1996____1995" localSheetId="3">#REF!</definedName>
    <definedName name="Year_End_Results_for_1997__1996____1995" localSheetId="2">#REF!</definedName>
    <definedName name="Year_End_Results_for_1997__1996____1995" localSheetId="0">#REF!</definedName>
    <definedName name="Year_End_Results_for_1997__1996____1995">#REF!</definedName>
  </definedNames>
  <calcPr calcId="125725"/>
</workbook>
</file>

<file path=xl/calcChain.xml><?xml version="1.0" encoding="utf-8"?>
<calcChain xmlns="http://schemas.openxmlformats.org/spreadsheetml/2006/main">
  <c r="G31" i="7"/>
  <c r="G18"/>
  <c r="G33" s="1"/>
  <c r="C31"/>
  <c r="C27"/>
  <c r="C16"/>
  <c r="C15"/>
  <c r="C14"/>
  <c r="C18" s="1"/>
  <c r="C9"/>
  <c r="A5"/>
  <c r="C33" l="1"/>
  <c r="G31" i="6" l="1"/>
  <c r="G18"/>
  <c r="G33" s="1"/>
  <c r="G31" i="5"/>
  <c r="G18"/>
  <c r="G33" s="1"/>
  <c r="G31" i="4"/>
  <c r="G18"/>
  <c r="G33" s="1"/>
  <c r="G31" i="3"/>
  <c r="G18"/>
  <c r="G33" s="1"/>
  <c r="C31" i="6"/>
  <c r="C27"/>
  <c r="C16"/>
  <c r="C15"/>
  <c r="C14"/>
  <c r="C18" s="1"/>
  <c r="C9"/>
  <c r="A5"/>
  <c r="C27" i="4"/>
  <c r="C31" s="1"/>
  <c r="C33" s="1"/>
  <c r="C18"/>
  <c r="C9"/>
  <c r="A5"/>
  <c r="C27" i="3"/>
  <c r="C31" s="1"/>
  <c r="C16"/>
  <c r="C15"/>
  <c r="C14"/>
  <c r="C18" s="1"/>
  <c r="C9"/>
  <c r="A5"/>
  <c r="C33" i="6" l="1"/>
  <c r="C33" i="3"/>
  <c r="C27" i="1" l="1"/>
  <c r="C31" s="1"/>
  <c r="C15"/>
  <c r="C14"/>
  <c r="C9"/>
  <c r="A5"/>
  <c r="C16" l="1"/>
  <c r="C18" s="1"/>
  <c r="G18" l="1"/>
  <c r="G31"/>
  <c r="C33"/>
  <c r="G33" l="1"/>
</calcChain>
</file>

<file path=xl/sharedStrings.xml><?xml version="1.0" encoding="utf-8"?>
<sst xmlns="http://schemas.openxmlformats.org/spreadsheetml/2006/main" count="120" uniqueCount="22">
  <si>
    <t>UTILITIES, INC. AND SUBSIDIARY COMPANIES</t>
  </si>
  <si>
    <t>CONSOLIDATED STATEMENTS OF CAPITALIZATION</t>
  </si>
  <si>
    <t>Unaudited</t>
  </si>
  <si>
    <t>COMMON SHAREHOLDERS' EQUITY:</t>
  </si>
  <si>
    <t xml:space="preserve">  Common shares, $.10 par value; authorized</t>
  </si>
  <si>
    <t xml:space="preserve">    and issued 1,000 shares</t>
  </si>
  <si>
    <t xml:space="preserve">  Paid-in capital</t>
  </si>
  <si>
    <t xml:space="preserve">  Retained earnings</t>
  </si>
  <si>
    <t xml:space="preserve">    TOTAL COMMON SHAREHOLDERS' EQUITY</t>
  </si>
  <si>
    <t xml:space="preserve"> </t>
  </si>
  <si>
    <t>LONG-TERM DEBT:</t>
  </si>
  <si>
    <t xml:space="preserve">  Collateral trust notes-</t>
  </si>
  <si>
    <t xml:space="preserve">    6.58%, $9,000,000 due in annual installments</t>
  </si>
  <si>
    <t xml:space="preserve">      beginning in 2017 through 2035</t>
  </si>
  <si>
    <t xml:space="preserve">       TOTAL LONG-TERM DEBT</t>
  </si>
  <si>
    <t xml:space="preserve">       Less-Current maturities </t>
  </si>
  <si>
    <t xml:space="preserve">       TOTAL LONG-TERM DEBT, NET</t>
  </si>
  <si>
    <t xml:space="preserve">          CAPITALIZATION, exclusive of short-term financing</t>
  </si>
  <si>
    <t>The accompanying notes to consolidated financial statements</t>
  </si>
  <si>
    <t xml:space="preserve">    are an integral part of these statements.</t>
  </si>
  <si>
    <t>AT DECEMBER 31,2009 AND DECEMBER 31,2008</t>
  </si>
  <si>
    <t>December 31,</t>
  </si>
</sst>
</file>

<file path=xl/styles.xml><?xml version="1.0" encoding="utf-8"?>
<styleSheet xmlns="http://schemas.openxmlformats.org/spreadsheetml/2006/main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 &quot;;\(#,##0\)"/>
    <numFmt numFmtId="165" formatCode="#,##0\ ;\(#,##0\)"/>
    <numFmt numFmtId="166" formatCode="&quot;$&quot;&quot; &quot;#,##0&quot; &quot;;\(&quot;$&quot;#,##0\)"/>
    <numFmt numFmtId="167" formatCode="_(&quot;$&quot;* #,##0_);_(&quot;$&quot;* \(#,##0\);_(&quot;$&quot;* &quot;-&quot;??_);_(@_)"/>
    <numFmt numFmtId="168" formatCode="_(* #,##0_);_(* \(#,##0\);_(* &quot;-&quot;??_);_(@_)"/>
    <numFmt numFmtId="169" formatCode="m/d/yy\ \ h:mm"/>
    <numFmt numFmtId="170" formatCode="##"/>
    <numFmt numFmtId="171" formatCode="mm/dd/yy"/>
    <numFmt numFmtId="172" formatCode="mm/yy"/>
    <numFmt numFmtId="173" formatCode="_([$€-2]* #,##0.00_);_([$€-2]* \(#,##0.00\);_([$€-2]* &quot;-&quot;??_)"/>
  </numFmts>
  <fonts count="11">
    <font>
      <sz val="10"/>
      <name val="Geneva"/>
    </font>
    <font>
      <sz val="11"/>
      <color theme="1"/>
      <name val="Calibri"/>
      <family val="2"/>
      <scheme val="minor"/>
    </font>
    <font>
      <u/>
      <sz val="10"/>
      <name val="Courier"/>
      <family val="3"/>
    </font>
    <font>
      <sz val="10"/>
      <name val="Courier"/>
      <family val="3"/>
    </font>
    <font>
      <sz val="9"/>
      <name val="Courier"/>
      <family val="3"/>
    </font>
    <font>
      <sz val="10"/>
      <name val="Geneva"/>
      <family val="2"/>
    </font>
    <font>
      <i/>
      <sz val="9"/>
      <name val="Courier"/>
      <family val="3"/>
    </font>
    <font>
      <sz val="10"/>
      <name val="Arial"/>
      <family val="2"/>
    </font>
    <font>
      <sz val="10"/>
      <name val="Bookman Old Style"/>
      <family val="1"/>
    </font>
    <font>
      <sz val="10"/>
      <name val="Bookman"/>
      <family val="1"/>
    </font>
    <font>
      <sz val="9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5" fillId="0" borderId="0"/>
    <xf numFmtId="172" fontId="8" fillId="0" borderId="0" applyFont="0" applyAlignment="0"/>
    <xf numFmtId="173" fontId="3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71"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/>
    <xf numFmtId="0" fontId="3" fillId="0" borderId="0" xfId="0" applyFont="1" applyFill="1"/>
    <xf numFmtId="42" fontId="3" fillId="0" borderId="2" xfId="0" applyNumberFormat="1" applyFont="1" applyFill="1" applyBorder="1"/>
    <xf numFmtId="166" fontId="3" fillId="0" borderId="0" xfId="0" applyNumberFormat="1" applyFont="1" applyFill="1"/>
    <xf numFmtId="10" fontId="3" fillId="0" borderId="0" xfId="3" applyNumberFormat="1" applyFont="1"/>
    <xf numFmtId="167" fontId="3" fillId="0" borderId="0" xfId="2" applyNumberFormat="1" applyFont="1" applyFill="1" applyAlignment="1"/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168" fontId="3" fillId="0" borderId="1" xfId="1" applyNumberFormat="1" applyFont="1" applyFill="1" applyBorder="1"/>
    <xf numFmtId="168" fontId="3" fillId="0" borderId="0" xfId="1" applyNumberFormat="1" applyFont="1" applyFill="1"/>
    <xf numFmtId="42" fontId="3" fillId="0" borderId="1" xfId="0" applyNumberFormat="1" applyFont="1" applyFill="1" applyBorder="1"/>
    <xf numFmtId="42" fontId="3" fillId="0" borderId="3" xfId="0" applyNumberFormat="1" applyFont="1" applyFill="1" applyBorder="1"/>
    <xf numFmtId="164" fontId="6" fillId="0" borderId="0" xfId="0" applyNumberFormat="1" applyFont="1" applyFill="1"/>
    <xf numFmtId="169" fontId="3" fillId="0" borderId="0" xfId="0" applyNumberFormat="1" applyFont="1" applyFill="1"/>
    <xf numFmtId="165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Border="1"/>
    <xf numFmtId="167" fontId="3" fillId="2" borderId="0" xfId="2" applyNumberFormat="1" applyFont="1" applyFill="1" applyBorder="1"/>
    <xf numFmtId="168" fontId="3" fillId="2" borderId="0" xfId="1" applyNumberFormat="1" applyFont="1" applyFill="1" applyBorder="1"/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65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42" fontId="3" fillId="0" borderId="2" xfId="0" applyNumberFormat="1" applyFont="1" applyBorder="1"/>
    <xf numFmtId="166" fontId="3" fillId="0" borderId="0" xfId="0" applyNumberFormat="1" applyFont="1"/>
    <xf numFmtId="167" fontId="3" fillId="0" borderId="0" xfId="2" applyNumberFormat="1" applyFont="1" applyAlignment="1"/>
    <xf numFmtId="168" fontId="3" fillId="0" borderId="1" xfId="1" applyNumberFormat="1" applyFont="1" applyBorder="1"/>
    <xf numFmtId="42" fontId="3" fillId="0" borderId="0" xfId="0" applyNumberFormat="1" applyFont="1"/>
    <xf numFmtId="168" fontId="3" fillId="0" borderId="0" xfId="1" applyNumberFormat="1" applyFont="1"/>
    <xf numFmtId="42" fontId="3" fillId="0" borderId="1" xfId="0" applyNumberFormat="1" applyFont="1" applyBorder="1"/>
    <xf numFmtId="42" fontId="3" fillId="0" borderId="3" xfId="0" applyNumberFormat="1" applyFont="1" applyBorder="1"/>
    <xf numFmtId="164" fontId="6" fillId="0" borderId="0" xfId="0" applyNumberFormat="1" applyFont="1"/>
    <xf numFmtId="169" fontId="3" fillId="0" borderId="0" xfId="0" applyNumberFormat="1" applyFont="1"/>
    <xf numFmtId="165" fontId="3" fillId="2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/>
    <xf numFmtId="167" fontId="3" fillId="0" borderId="0" xfId="2" applyNumberFormat="1" applyFont="1" applyFill="1" applyBorder="1" applyAlignment="1"/>
    <xf numFmtId="168" fontId="3" fillId="0" borderId="0" xfId="1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/>
    <xf numFmtId="167" fontId="3" fillId="0" borderId="0" xfId="2" applyNumberFormat="1" applyFont="1" applyBorder="1" applyAlignment="1"/>
    <xf numFmtId="168" fontId="3" fillId="0" borderId="0" xfId="1" applyNumberFormat="1" applyFont="1" applyBorder="1"/>
    <xf numFmtId="165" fontId="3" fillId="0" borderId="0" xfId="0" applyNumberFormat="1" applyFont="1" applyBorder="1"/>
  </cellXfs>
  <cellStyles count="14">
    <cellStyle name="Co #" xfId="4"/>
    <cellStyle name="Comma" xfId="1" builtinId="3"/>
    <cellStyle name="Comma 2" xfId="5"/>
    <cellStyle name="Comma 4" xfId="6"/>
    <cellStyle name="Currency" xfId="2" builtinId="4"/>
    <cellStyle name="Currency 2" xfId="7"/>
    <cellStyle name="Date" xfId="8"/>
    <cellStyle name="Date-Regulatory" xfId="9"/>
    <cellStyle name="Euro" xfId="10"/>
    <cellStyle name="Normal" xfId="0" builtinId="0"/>
    <cellStyle name="Normal 2" xfId="11"/>
    <cellStyle name="Normal 3" xfId="12"/>
    <cellStyle name="Normal 6" xfId="13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accounting\Documents%20and%20Settings\jqmischik\Desktop\Allocation\Upload%20Files\Dec%202007%20WSC%20Alloc%20For%20Uplo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nas001\files.uiwater.com\files.uiwater.com\files.uiwater.com\files.uiwater.com\files.uiwater.com\files.uiwater.com\accounting\Documents%20and%20Settings\jqmischik\Desktop\Allocation\Upload%20Files\Dec%202007%20WSC%20Alloc%20For%20Uplo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.uiwater.com\files.uiwater.com\files.uiwater.com\files.uiwater.com\files.uiwater.com\files.uiwater.com\accounting\Documents%20and%20Settings\jqmischik\Desktop\Allocation\Upload%20Files\Dec%202007%20WSC%20Alloc%20For%20Uplo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12/12-December/FS%2012%202012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11/12-December/FS%2012%202011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10/12-Dec/FS%2012%202010-%20Final%20wo%20link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08/12%20December/FS%2012%202008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ept/ACCOUNTING/Consolidation/2013/08-August/FS%2008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L6 BS FINAL"/>
      <sheetName val="L6 IS FINAL"/>
      <sheetName val="L7 BS FINAL"/>
      <sheetName val="L7 IS FINAL"/>
      <sheetName val="2010 One time"/>
    </sheetNames>
    <sheetDataSet>
      <sheetData sheetId="0"/>
      <sheetData sheetId="1">
        <row r="1">
          <cell r="A1">
            <v>41274</v>
          </cell>
        </row>
      </sheetData>
      <sheetData sheetId="2"/>
      <sheetData sheetId="3"/>
      <sheetData sheetId="4">
        <row r="7">
          <cell r="C7" t="str">
            <v>December 31,</v>
          </cell>
        </row>
      </sheetData>
      <sheetData sheetId="5">
        <row r="151">
          <cell r="D151">
            <v>100</v>
          </cell>
          <cell r="F151">
            <v>106622615.90000001</v>
          </cell>
          <cell r="H151">
            <v>56633254.109999992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L6 BS FINAL"/>
      <sheetName val="L6 IS FINAL"/>
      <sheetName val="L7 BS FINAL"/>
      <sheetName val="L7 IS FINAL"/>
      <sheetName val="2010 One time"/>
    </sheetNames>
    <sheetDataSet>
      <sheetData sheetId="0" refreshError="1"/>
      <sheetData sheetId="1">
        <row r="1">
          <cell r="A1">
            <v>40908</v>
          </cell>
        </row>
      </sheetData>
      <sheetData sheetId="2" refreshError="1"/>
      <sheetData sheetId="3" refreshError="1"/>
      <sheetData sheetId="4">
        <row r="7">
          <cell r="C7" t="str">
            <v>December 31,</v>
          </cell>
        </row>
      </sheetData>
      <sheetData sheetId="5">
        <row r="126">
          <cell r="D126">
            <v>100</v>
          </cell>
          <cell r="F126">
            <v>99111656</v>
          </cell>
        </row>
        <row r="141">
          <cell r="H141">
            <v>79090147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2010 One time"/>
    </sheetNames>
    <sheetDataSet>
      <sheetData sheetId="0" refreshError="1"/>
      <sheetData sheetId="1">
        <row r="1">
          <cell r="A1">
            <v>40543</v>
          </cell>
        </row>
      </sheetData>
      <sheetData sheetId="2" refreshError="1"/>
      <sheetData sheetId="3" refreshError="1"/>
      <sheetData sheetId="4">
        <row r="7">
          <cell r="C7" t="str">
            <v>December 31,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Check list"/>
      <sheetName val="L6 BS FINAL"/>
      <sheetName val="L7 BS FINAL"/>
      <sheetName val="L6 IS FINAL"/>
      <sheetName val="L7 IS FINAL"/>
    </sheetNames>
    <sheetDataSet>
      <sheetData sheetId="0" refreshError="1"/>
      <sheetData sheetId="1">
        <row r="1">
          <cell r="A1">
            <v>39813</v>
          </cell>
        </row>
      </sheetData>
      <sheetData sheetId="2" refreshError="1"/>
      <sheetData sheetId="3" refreshError="1"/>
      <sheetData sheetId="4">
        <row r="7">
          <cell r="C7" t="str">
            <v>December 31,</v>
          </cell>
        </row>
      </sheetData>
      <sheetData sheetId="5">
        <row r="108">
          <cell r="H108">
            <v>60260663</v>
          </cell>
        </row>
        <row r="116">
          <cell r="D116">
            <v>100</v>
          </cell>
          <cell r="F116">
            <v>98111656</v>
          </cell>
          <cell r="H116">
            <v>59625258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Title"/>
      <sheetName val="IS"/>
      <sheetName val="Internal IS"/>
      <sheetName val="BS"/>
      <sheetName val="RE"/>
      <sheetName val="Cap."/>
      <sheetName val="Cash Flow"/>
      <sheetName val="L6 BS FINAL"/>
      <sheetName val="L6 IS FINAL"/>
      <sheetName val="L7 BS FINAL"/>
      <sheetName val="L7 IS FINAL"/>
      <sheetName val="2010 One time"/>
    </sheetNames>
    <sheetDataSet>
      <sheetData sheetId="0"/>
      <sheetData sheetId="1">
        <row r="1">
          <cell r="A1">
            <v>41517</v>
          </cell>
        </row>
      </sheetData>
      <sheetData sheetId="2"/>
      <sheetData sheetId="3"/>
      <sheetData sheetId="4">
        <row r="7">
          <cell r="C7" t="str">
            <v>August 31,</v>
          </cell>
        </row>
      </sheetData>
      <sheetData sheetId="5">
        <row r="159">
          <cell r="D159">
            <v>100</v>
          </cell>
          <cell r="F159">
            <v>106622615.90000001</v>
          </cell>
          <cell r="H159">
            <v>58457726.109999992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showGridLines="0" tabSelected="1" workbookViewId="0">
      <selection activeCell="F26" sqref="F26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4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16384" width="10.7109375" style="1"/>
  </cols>
  <sheetData>
    <row r="1" spans="1:6" ht="12">
      <c r="A1" s="53" t="s">
        <v>0</v>
      </c>
      <c r="B1" s="53"/>
      <c r="C1" s="53"/>
      <c r="D1" s="53"/>
      <c r="E1" s="53"/>
    </row>
    <row r="2" spans="1:6" ht="12">
      <c r="A2" s="2"/>
      <c r="B2" s="2"/>
      <c r="C2" s="3"/>
      <c r="D2" s="4"/>
      <c r="E2" s="3"/>
    </row>
    <row r="3" spans="1:6" ht="12">
      <c r="A3" s="53" t="s">
        <v>1</v>
      </c>
      <c r="B3" s="53"/>
      <c r="C3" s="53"/>
      <c r="D3" s="53"/>
      <c r="E3" s="53"/>
    </row>
    <row r="4" spans="1:6" ht="12">
      <c r="A4" s="2"/>
      <c r="B4" s="2"/>
      <c r="C4" s="3"/>
      <c r="D4" s="4"/>
      <c r="E4" s="3"/>
    </row>
    <row r="5" spans="1:6" ht="12">
      <c r="A5" s="54" t="str">
        <f>CONCATENATE("AT ",UPPER(TEXT([8]Title!A1,"mmmm dd,yyyy"))," AND DECEMBER 31,",TEXT([8]Title!A1-366,"yyyy"))</f>
        <v>AT AUGUST 31,2013 AND DECEMBER 31,2012</v>
      </c>
      <c r="B5" s="54"/>
      <c r="C5" s="54"/>
      <c r="D5" s="54"/>
      <c r="E5" s="54"/>
      <c r="F5" s="5"/>
    </row>
    <row r="6" spans="1:6" ht="12">
      <c r="A6" s="6"/>
      <c r="B6" s="4"/>
      <c r="C6" s="7"/>
      <c r="D6" s="8"/>
      <c r="E6" s="9"/>
      <c r="F6" s="5"/>
    </row>
    <row r="7" spans="1:6" ht="12">
      <c r="A7" s="6"/>
      <c r="B7" s="4"/>
      <c r="C7" s="7"/>
      <c r="D7" s="8"/>
      <c r="E7" s="10"/>
      <c r="F7" s="5"/>
    </row>
    <row r="8" spans="1:6" ht="12">
      <c r="A8" s="6"/>
      <c r="B8" s="4"/>
      <c r="C8" s="10" t="s">
        <v>2</v>
      </c>
      <c r="D8" s="8"/>
      <c r="E8" s="10"/>
      <c r="F8" s="5"/>
    </row>
    <row r="9" spans="1:6" ht="12">
      <c r="A9" s="6"/>
      <c r="B9" s="4"/>
      <c r="C9" s="7" t="str">
        <f>[8]BS!C7</f>
        <v>August 31,</v>
      </c>
      <c r="D9" s="8"/>
      <c r="E9" s="57"/>
      <c r="F9" s="5"/>
    </row>
    <row r="10" spans="1:6" ht="12">
      <c r="A10" s="4"/>
      <c r="B10" s="4"/>
      <c r="C10" s="12">
        <v>2013</v>
      </c>
      <c r="D10" s="8"/>
      <c r="E10" s="10"/>
    </row>
    <row r="11" spans="1:6" ht="12">
      <c r="A11" s="4"/>
      <c r="B11" s="4"/>
      <c r="C11" s="13"/>
      <c r="D11" s="14"/>
      <c r="E11" s="58"/>
    </row>
    <row r="12" spans="1:6" ht="12">
      <c r="A12" s="3" t="s">
        <v>3</v>
      </c>
      <c r="B12" s="3"/>
      <c r="C12" s="4"/>
      <c r="D12" s="4"/>
      <c r="E12" s="22"/>
    </row>
    <row r="13" spans="1:6" ht="12">
      <c r="A13" s="3" t="s">
        <v>4</v>
      </c>
      <c r="B13" s="3"/>
      <c r="C13" s="4"/>
      <c r="D13" s="4"/>
      <c r="E13" s="22"/>
    </row>
    <row r="14" spans="1:6" ht="12">
      <c r="A14" s="3" t="s">
        <v>5</v>
      </c>
      <c r="B14" s="3"/>
      <c r="C14" s="15">
        <f>+[8]RE!D159</f>
        <v>100</v>
      </c>
      <c r="D14" s="4"/>
      <c r="E14" s="59"/>
    </row>
    <row r="15" spans="1:6" ht="12">
      <c r="A15" s="3" t="s">
        <v>6</v>
      </c>
      <c r="B15" s="3"/>
      <c r="C15" s="4">
        <f>+[8]RE!F159</f>
        <v>106622615.90000001</v>
      </c>
      <c r="D15" s="4"/>
      <c r="E15" s="22"/>
    </row>
    <row r="16" spans="1:6" ht="12">
      <c r="A16" s="3" t="s">
        <v>7</v>
      </c>
      <c r="B16" s="16"/>
      <c r="C16" s="4">
        <f>+[8]RE!H159</f>
        <v>58457726.109999992</v>
      </c>
      <c r="D16" s="4"/>
      <c r="E16" s="22"/>
    </row>
    <row r="17" spans="1:8" ht="12">
      <c r="A17" s="4"/>
      <c r="B17" s="4"/>
      <c r="C17" s="6"/>
      <c r="D17" s="4"/>
      <c r="E17" s="58"/>
    </row>
    <row r="18" spans="1:8" ht="12.75" thickBot="1">
      <c r="A18" s="3" t="s">
        <v>8</v>
      </c>
      <c r="B18" s="3"/>
      <c r="C18" s="17">
        <f>SUM(C14:C17)</f>
        <v>165080442.00999999</v>
      </c>
      <c r="D18" s="18"/>
      <c r="E18" s="59"/>
      <c r="G18" s="19">
        <f>C18/(C18+C31)</f>
        <v>0.47838249263983545</v>
      </c>
      <c r="H18" s="19"/>
    </row>
    <row r="19" spans="1:8" ht="12.75" thickTop="1">
      <c r="A19" s="4"/>
      <c r="B19" s="4"/>
      <c r="C19" s="6"/>
      <c r="D19" s="4"/>
      <c r="E19" s="58"/>
    </row>
    <row r="20" spans="1:8" ht="12">
      <c r="A20" s="4"/>
      <c r="B20" s="4"/>
      <c r="C20" s="6" t="s">
        <v>9</v>
      </c>
      <c r="D20" s="4"/>
      <c r="E20" s="58"/>
    </row>
    <row r="21" spans="1:8" ht="12">
      <c r="A21" s="3" t="s">
        <v>10</v>
      </c>
      <c r="B21" s="3"/>
      <c r="C21" s="4"/>
      <c r="D21" s="4"/>
      <c r="E21" s="22"/>
    </row>
    <row r="22" spans="1:8" ht="12">
      <c r="A22" s="3" t="s">
        <v>11</v>
      </c>
      <c r="B22" s="3"/>
      <c r="C22" s="4"/>
      <c r="D22" s="4"/>
      <c r="E22" s="22"/>
    </row>
    <row r="23" spans="1:8" ht="12">
      <c r="A23" s="3" t="s">
        <v>12</v>
      </c>
      <c r="B23" s="3"/>
      <c r="C23" s="20"/>
      <c r="D23" s="4"/>
      <c r="E23" s="60"/>
    </row>
    <row r="24" spans="1:8" ht="12">
      <c r="A24" s="16" t="s">
        <v>13</v>
      </c>
      <c r="B24" s="3"/>
      <c r="C24" s="20">
        <v>180000000</v>
      </c>
      <c r="D24" s="4"/>
      <c r="E24" s="60"/>
    </row>
    <row r="25" spans="1:8" ht="12">
      <c r="A25" s="16"/>
      <c r="B25" s="3"/>
      <c r="C25" s="21"/>
      <c r="D25" s="22"/>
      <c r="E25" s="61"/>
    </row>
    <row r="26" spans="1:8" ht="12">
      <c r="A26" s="3"/>
      <c r="B26" s="3"/>
      <c r="C26" s="4"/>
      <c r="D26" s="4"/>
      <c r="E26" s="62"/>
    </row>
    <row r="27" spans="1:8" ht="14.1" customHeight="1">
      <c r="A27" s="3" t="s">
        <v>14</v>
      </c>
      <c r="B27" s="3"/>
      <c r="C27" s="15">
        <f>SUM(C23:C25)</f>
        <v>180000000</v>
      </c>
      <c r="D27" s="18"/>
      <c r="E27" s="59"/>
    </row>
    <row r="28" spans="1:8" ht="12">
      <c r="A28" s="3"/>
      <c r="B28" s="3"/>
      <c r="C28" s="15"/>
      <c r="D28" s="18"/>
      <c r="E28" s="59"/>
    </row>
    <row r="29" spans="1:8" ht="12">
      <c r="A29" s="3" t="s">
        <v>15</v>
      </c>
      <c r="B29" s="3"/>
      <c r="C29" s="23">
        <v>0</v>
      </c>
      <c r="D29" s="24"/>
      <c r="E29" s="61"/>
    </row>
    <row r="30" spans="1:8" ht="12">
      <c r="A30" s="4"/>
      <c r="B30" s="4"/>
      <c r="C30" s="6"/>
      <c r="D30" s="4"/>
      <c r="E30" s="58"/>
    </row>
    <row r="31" spans="1:8" ht="12">
      <c r="A31" s="3" t="s">
        <v>16</v>
      </c>
      <c r="B31" s="3"/>
      <c r="C31" s="25">
        <f>C27-C29</f>
        <v>180000000</v>
      </c>
      <c r="D31" s="15"/>
      <c r="E31" s="59"/>
      <c r="G31" s="19">
        <f>C31/(C31+C18)</f>
        <v>0.52161750736016455</v>
      </c>
    </row>
    <row r="32" spans="1:8" ht="12">
      <c r="A32" s="4"/>
      <c r="B32" s="4"/>
      <c r="C32" s="6"/>
      <c r="D32" s="4"/>
      <c r="E32" s="58"/>
    </row>
    <row r="33" spans="1:7" ht="12.75" thickBot="1">
      <c r="A33" s="3" t="s">
        <v>17</v>
      </c>
      <c r="B33" s="3"/>
      <c r="C33" s="26">
        <f>+C31+C18</f>
        <v>345080442.00999999</v>
      </c>
      <c r="D33" s="15"/>
      <c r="E33" s="59"/>
      <c r="G33" s="19">
        <f>+SUM(G18:G32)</f>
        <v>1</v>
      </c>
    </row>
    <row r="34" spans="1:7" ht="12.75" thickTop="1">
      <c r="A34" s="4"/>
      <c r="B34" s="4"/>
      <c r="C34" s="6"/>
      <c r="D34" s="14"/>
      <c r="E34" s="58"/>
    </row>
    <row r="35" spans="1:7" ht="12">
      <c r="A35" s="4"/>
      <c r="B35" s="4"/>
      <c r="C35" s="6"/>
      <c r="D35" s="14"/>
      <c r="E35" s="58"/>
    </row>
    <row r="36" spans="1:7" ht="12">
      <c r="A36" s="27" t="s">
        <v>18</v>
      </c>
      <c r="B36" s="28"/>
      <c r="C36" s="4"/>
      <c r="D36" s="4"/>
      <c r="E36" s="22"/>
    </row>
    <row r="37" spans="1:7" ht="12">
      <c r="A37" s="27" t="s">
        <v>19</v>
      </c>
      <c r="B37" s="4"/>
      <c r="C37" s="4"/>
      <c r="D37" s="4"/>
    </row>
    <row r="38" spans="1:7" ht="12">
      <c r="A38" s="4"/>
      <c r="B38" s="4"/>
      <c r="C38" s="4"/>
      <c r="D38" s="4"/>
    </row>
    <row r="39" spans="1:7" ht="12">
      <c r="A39" s="29"/>
      <c r="B39" s="4"/>
      <c r="C39" s="4"/>
      <c r="D39" s="4"/>
    </row>
    <row r="40" spans="1:7" ht="12">
      <c r="A40" s="4"/>
      <c r="B40" s="4"/>
      <c r="C40" s="4"/>
      <c r="D40" s="4"/>
    </row>
    <row r="41" spans="1:7" ht="12">
      <c r="A41" s="4"/>
      <c r="B41" s="4"/>
      <c r="C41" s="4"/>
      <c r="D41" s="4"/>
    </row>
    <row r="42" spans="1:7" ht="12">
      <c r="A42" s="4"/>
      <c r="B42" s="4"/>
      <c r="C42" s="4"/>
      <c r="D42" s="4"/>
    </row>
    <row r="43" spans="1:7" ht="12"/>
    <row r="44" spans="1:7" ht="12"/>
    <row r="45" spans="1:7" ht="12"/>
    <row r="46" spans="1:7" ht="12"/>
    <row r="47" spans="1:7" ht="12"/>
    <row r="48" spans="1:7" ht="12"/>
    <row r="49" spans="5:7" ht="12"/>
    <row r="50" spans="5:7" ht="12">
      <c r="E50" s="22"/>
      <c r="F50" s="30"/>
      <c r="G50" s="30"/>
    </row>
    <row r="51" spans="5:7" ht="12">
      <c r="E51" s="22"/>
      <c r="F51" s="30"/>
      <c r="G51" s="30"/>
    </row>
    <row r="52" spans="5:7" ht="12">
      <c r="E52" s="22"/>
      <c r="F52" s="30"/>
      <c r="G52" s="30"/>
    </row>
    <row r="53" spans="5:7" ht="11.1" customHeight="1">
      <c r="E53" s="22"/>
      <c r="F53" s="30"/>
      <c r="G53" s="30"/>
    </row>
    <row r="54" spans="5:7" ht="11.1" customHeight="1">
      <c r="E54" s="22"/>
      <c r="F54" s="31"/>
      <c r="G54" s="30"/>
    </row>
    <row r="55" spans="5:7" ht="11.1" customHeight="1">
      <c r="E55" s="22"/>
      <c r="F55" s="30"/>
      <c r="G55" s="30"/>
    </row>
    <row r="56" spans="5:7" ht="11.1" customHeight="1">
      <c r="E56" s="22"/>
      <c r="F56" s="32"/>
      <c r="G56" s="30"/>
    </row>
    <row r="57" spans="5:7" ht="11.1" customHeight="1">
      <c r="E57" s="22"/>
      <c r="F57" s="30"/>
      <c r="G57" s="30"/>
    </row>
    <row r="58" spans="5:7" ht="11.1" customHeight="1">
      <c r="E58" s="22"/>
      <c r="F58" s="30"/>
      <c r="G58" s="30"/>
    </row>
    <row r="59" spans="5:7" ht="11.1" customHeight="1">
      <c r="E59" s="22"/>
      <c r="F59" s="30"/>
      <c r="G59" s="30"/>
    </row>
    <row r="60" spans="5:7" ht="11.1" customHeight="1">
      <c r="E60" s="22"/>
      <c r="F60" s="30"/>
      <c r="G60" s="30"/>
    </row>
    <row r="61" spans="5:7" ht="11.1" customHeight="1">
      <c r="E61" s="22"/>
      <c r="F61" s="30"/>
      <c r="G61" s="30"/>
    </row>
    <row r="62" spans="5:7" ht="11.1" customHeight="1">
      <c r="E62" s="22"/>
      <c r="F62" s="30"/>
      <c r="G62" s="30"/>
    </row>
    <row r="63" spans="5:7" ht="11.1" customHeight="1">
      <c r="E63" s="22"/>
      <c r="F63" s="30"/>
      <c r="G63" s="30"/>
    </row>
    <row r="64" spans="5:7" ht="11.1" customHeight="1">
      <c r="E64" s="22"/>
      <c r="F64" s="30"/>
      <c r="G64" s="30"/>
    </row>
    <row r="65" spans="5:20" ht="11.1" customHeight="1">
      <c r="E65" s="22"/>
      <c r="F65" s="30"/>
      <c r="G65" s="30"/>
      <c r="T65" s="1">
        <v>11208960.98</v>
      </c>
    </row>
    <row r="66" spans="5:20" ht="11.1" customHeight="1">
      <c r="E66" s="22"/>
      <c r="F66" s="30"/>
      <c r="G66" s="30"/>
      <c r="T66" s="1">
        <v>112225</v>
      </c>
    </row>
    <row r="67" spans="5:20" ht="11.1" customHeight="1">
      <c r="E67" s="22"/>
      <c r="F67" s="30"/>
      <c r="G67" s="30"/>
      <c r="T67" s="1">
        <v>5422681.1900000004</v>
      </c>
    </row>
    <row r="68" spans="5:20" ht="11.1" customHeight="1">
      <c r="E68" s="22"/>
      <c r="F68" s="30"/>
      <c r="G68" s="30"/>
    </row>
  </sheetData>
  <mergeCells count="3">
    <mergeCell ref="A1:E1"/>
    <mergeCell ref="A3:E3"/>
    <mergeCell ref="A5:E5"/>
  </mergeCells>
  <pageMargins left="0.5" right="0.5" top="1" bottom="1" header="0.18" footer="0.5"/>
  <pageSetup scale="86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showGridLines="0" workbookViewId="0">
      <selection activeCell="G33" sqref="G18:G33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4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16384" width="10.7109375" style="1"/>
  </cols>
  <sheetData>
    <row r="1" spans="1:6" ht="12">
      <c r="A1" s="53" t="s">
        <v>0</v>
      </c>
      <c r="B1" s="53"/>
      <c r="C1" s="53"/>
      <c r="D1" s="53"/>
      <c r="E1" s="53"/>
    </row>
    <row r="2" spans="1:6" ht="12">
      <c r="A2" s="2"/>
      <c r="B2" s="2"/>
      <c r="C2" s="3"/>
      <c r="D2" s="4"/>
      <c r="E2" s="3"/>
    </row>
    <row r="3" spans="1:6" ht="12">
      <c r="A3" s="53" t="s">
        <v>1</v>
      </c>
      <c r="B3" s="53"/>
      <c r="C3" s="53"/>
      <c r="D3" s="53"/>
      <c r="E3" s="53"/>
    </row>
    <row r="4" spans="1:6" ht="12">
      <c r="A4" s="2"/>
      <c r="B4" s="2"/>
      <c r="C4" s="3"/>
      <c r="D4" s="4"/>
      <c r="E4" s="3"/>
    </row>
    <row r="5" spans="1:6" ht="12">
      <c r="A5" s="54" t="str">
        <f>CONCATENATE("AT ",UPPER(TEXT([4]Title!A1,"mmmm dd,yyyy"))," AND DECEMBER 31,",TEXT([4]Title!A1-366,"yyyy"))</f>
        <v>AT DECEMBER 31,2012 AND DECEMBER 31,2011</v>
      </c>
      <c r="B5" s="54"/>
      <c r="C5" s="54"/>
      <c r="D5" s="54"/>
      <c r="E5" s="54"/>
      <c r="F5" s="5"/>
    </row>
    <row r="6" spans="1:6" ht="12">
      <c r="A6" s="6"/>
      <c r="B6" s="4"/>
      <c r="C6" s="7"/>
      <c r="D6" s="8"/>
      <c r="E6" s="9"/>
      <c r="F6" s="5"/>
    </row>
    <row r="7" spans="1:6" ht="12">
      <c r="A7" s="6"/>
      <c r="B7" s="4"/>
      <c r="C7" s="7"/>
      <c r="D7" s="8"/>
      <c r="E7" s="9"/>
      <c r="F7" s="5"/>
    </row>
    <row r="8" spans="1:6" ht="12">
      <c r="A8" s="6"/>
      <c r="B8" s="4"/>
      <c r="C8" s="10" t="s">
        <v>2</v>
      </c>
      <c r="D8" s="8"/>
      <c r="E8" s="11"/>
      <c r="F8" s="5"/>
    </row>
    <row r="9" spans="1:6" ht="12">
      <c r="A9" s="6"/>
      <c r="B9" s="4"/>
      <c r="C9" s="7" t="str">
        <f>[4]BS!C7</f>
        <v>December 31,</v>
      </c>
      <c r="D9" s="8"/>
      <c r="E9" s="57"/>
      <c r="F9" s="5"/>
    </row>
    <row r="10" spans="1:6" ht="12">
      <c r="A10" s="4"/>
      <c r="B10" s="4"/>
      <c r="C10" s="12">
        <v>2012</v>
      </c>
      <c r="D10" s="8"/>
      <c r="E10" s="10"/>
    </row>
    <row r="11" spans="1:6" ht="12">
      <c r="A11" s="4"/>
      <c r="B11" s="4"/>
      <c r="C11" s="13"/>
      <c r="D11" s="14"/>
      <c r="E11" s="58"/>
    </row>
    <row r="12" spans="1:6" ht="12">
      <c r="A12" s="3" t="s">
        <v>3</v>
      </c>
      <c r="B12" s="3"/>
      <c r="C12" s="4"/>
      <c r="D12" s="4"/>
      <c r="E12" s="22"/>
    </row>
    <row r="13" spans="1:6" ht="12">
      <c r="A13" s="3" t="s">
        <v>4</v>
      </c>
      <c r="B13" s="3"/>
      <c r="C13" s="4"/>
      <c r="D13" s="4"/>
      <c r="E13" s="22"/>
    </row>
    <row r="14" spans="1:6" ht="12">
      <c r="A14" s="3" t="s">
        <v>5</v>
      </c>
      <c r="B14" s="3"/>
      <c r="C14" s="15">
        <f>+[4]RE!D151</f>
        <v>100</v>
      </c>
      <c r="D14" s="4"/>
      <c r="E14" s="59"/>
    </row>
    <row r="15" spans="1:6" ht="12">
      <c r="A15" s="3" t="s">
        <v>6</v>
      </c>
      <c r="B15" s="3"/>
      <c r="C15" s="4">
        <f>+[4]RE!F151</f>
        <v>106622615.90000001</v>
      </c>
      <c r="D15" s="4"/>
      <c r="E15" s="22"/>
    </row>
    <row r="16" spans="1:6" ht="12">
      <c r="A16" s="3" t="s">
        <v>7</v>
      </c>
      <c r="B16" s="16"/>
      <c r="C16" s="4">
        <f>+[4]RE!H151</f>
        <v>56633254.109999992</v>
      </c>
      <c r="D16" s="4"/>
      <c r="E16" s="22"/>
    </row>
    <row r="17" spans="1:8" ht="12">
      <c r="A17" s="4"/>
      <c r="B17" s="4"/>
      <c r="C17" s="6"/>
      <c r="D17" s="4"/>
      <c r="E17" s="58"/>
    </row>
    <row r="18" spans="1:8" ht="12.75" thickBot="1">
      <c r="A18" s="3" t="s">
        <v>8</v>
      </c>
      <c r="B18" s="3"/>
      <c r="C18" s="17">
        <f>SUM(C14:C17)</f>
        <v>163255970.00999999</v>
      </c>
      <c r="D18" s="18"/>
      <c r="E18" s="59"/>
      <c r="G18" s="19">
        <f>C18/(C18+C31)</f>
        <v>0.47560999450422931</v>
      </c>
      <c r="H18" s="19"/>
    </row>
    <row r="19" spans="1:8" ht="12.75" thickTop="1">
      <c r="A19" s="4"/>
      <c r="B19" s="4"/>
      <c r="C19" s="6"/>
      <c r="D19" s="4"/>
      <c r="E19" s="58"/>
    </row>
    <row r="20" spans="1:8" ht="12">
      <c r="A20" s="4"/>
      <c r="B20" s="4"/>
      <c r="C20" s="6" t="s">
        <v>9</v>
      </c>
      <c r="D20" s="4"/>
      <c r="E20" s="58"/>
    </row>
    <row r="21" spans="1:8" ht="12">
      <c r="A21" s="3" t="s">
        <v>10</v>
      </c>
      <c r="B21" s="3"/>
      <c r="C21" s="4"/>
      <c r="D21" s="4"/>
      <c r="E21" s="22"/>
    </row>
    <row r="22" spans="1:8" ht="12">
      <c r="A22" s="3" t="s">
        <v>11</v>
      </c>
      <c r="B22" s="3"/>
      <c r="C22" s="4"/>
      <c r="D22" s="4"/>
      <c r="E22" s="22"/>
    </row>
    <row r="23" spans="1:8" ht="12">
      <c r="A23" s="3" t="s">
        <v>12</v>
      </c>
      <c r="B23" s="3"/>
      <c r="C23" s="20"/>
      <c r="D23" s="4"/>
      <c r="E23" s="60"/>
    </row>
    <row r="24" spans="1:8" ht="12">
      <c r="A24" s="16" t="s">
        <v>13</v>
      </c>
      <c r="B24" s="3"/>
      <c r="C24" s="20">
        <v>180000000</v>
      </c>
      <c r="D24" s="4"/>
      <c r="E24" s="60"/>
    </row>
    <row r="25" spans="1:8" ht="12">
      <c r="A25" s="16"/>
      <c r="B25" s="3"/>
      <c r="C25" s="21"/>
      <c r="D25" s="22"/>
      <c r="E25" s="61"/>
    </row>
    <row r="26" spans="1:8" ht="12">
      <c r="A26" s="3"/>
      <c r="B26" s="3"/>
      <c r="C26" s="4"/>
      <c r="D26" s="4"/>
      <c r="E26" s="62"/>
    </row>
    <row r="27" spans="1:8" ht="14.1" customHeight="1">
      <c r="A27" s="3" t="s">
        <v>14</v>
      </c>
      <c r="B27" s="3"/>
      <c r="C27" s="15">
        <f>SUM(C23:C25)</f>
        <v>180000000</v>
      </c>
      <c r="D27" s="18"/>
      <c r="E27" s="59"/>
    </row>
    <row r="28" spans="1:8" ht="12">
      <c r="A28" s="3"/>
      <c r="B28" s="3"/>
      <c r="C28" s="15"/>
      <c r="D28" s="18"/>
      <c r="E28" s="59"/>
    </row>
    <row r="29" spans="1:8" ht="12">
      <c r="A29" s="3" t="s">
        <v>15</v>
      </c>
      <c r="B29" s="3"/>
      <c r="C29" s="23">
        <v>0</v>
      </c>
      <c r="D29" s="24"/>
      <c r="E29" s="61"/>
    </row>
    <row r="30" spans="1:8" ht="12">
      <c r="A30" s="4"/>
      <c r="B30" s="4"/>
      <c r="C30" s="6"/>
      <c r="D30" s="4"/>
      <c r="E30" s="58"/>
    </row>
    <row r="31" spans="1:8" ht="12">
      <c r="A31" s="3" t="s">
        <v>16</v>
      </c>
      <c r="B31" s="3"/>
      <c r="C31" s="25">
        <f>C27-C29</f>
        <v>180000000</v>
      </c>
      <c r="D31" s="15"/>
      <c r="E31" s="59"/>
      <c r="G31" s="19">
        <f>C31/(C31+C18)</f>
        <v>0.52439000549577075</v>
      </c>
    </row>
    <row r="32" spans="1:8" ht="12">
      <c r="A32" s="4"/>
      <c r="B32" s="4"/>
      <c r="C32" s="6"/>
      <c r="D32" s="4"/>
      <c r="E32" s="58"/>
    </row>
    <row r="33" spans="1:7" ht="12.75" thickBot="1">
      <c r="A33" s="3" t="s">
        <v>17</v>
      </c>
      <c r="B33" s="3"/>
      <c r="C33" s="26">
        <f>+C31+C18</f>
        <v>343255970.00999999</v>
      </c>
      <c r="D33" s="15"/>
      <c r="E33" s="59"/>
      <c r="G33" s="19">
        <f>+SUM(G18:G32)</f>
        <v>1</v>
      </c>
    </row>
    <row r="34" spans="1:7" ht="12.75" thickTop="1">
      <c r="A34" s="4"/>
      <c r="B34" s="4"/>
      <c r="C34" s="6"/>
      <c r="D34" s="14"/>
      <c r="E34" s="58"/>
    </row>
    <row r="35" spans="1:7" ht="12">
      <c r="A35" s="4"/>
      <c r="B35" s="4"/>
      <c r="C35" s="6"/>
      <c r="D35" s="14"/>
      <c r="E35" s="6"/>
    </row>
    <row r="36" spans="1:7" ht="12">
      <c r="A36" s="27" t="s">
        <v>18</v>
      </c>
      <c r="B36" s="28"/>
      <c r="C36" s="4"/>
      <c r="D36" s="4"/>
    </row>
    <row r="37" spans="1:7" ht="12">
      <c r="A37" s="27" t="s">
        <v>19</v>
      </c>
      <c r="B37" s="4"/>
      <c r="C37" s="4"/>
      <c r="D37" s="4"/>
    </row>
    <row r="38" spans="1:7" ht="12">
      <c r="A38" s="4"/>
      <c r="B38" s="4"/>
      <c r="C38" s="4"/>
      <c r="D38" s="4"/>
    </row>
    <row r="39" spans="1:7" ht="12">
      <c r="A39" s="29"/>
      <c r="B39" s="4"/>
      <c r="C39" s="4"/>
      <c r="D39" s="4"/>
    </row>
    <row r="40" spans="1:7" ht="12">
      <c r="A40" s="4"/>
      <c r="B40" s="4"/>
      <c r="C40" s="4"/>
      <c r="D40" s="4"/>
    </row>
    <row r="41" spans="1:7" ht="12">
      <c r="A41" s="4"/>
      <c r="B41" s="4"/>
      <c r="C41" s="4"/>
      <c r="D41" s="4"/>
    </row>
    <row r="42" spans="1:7" ht="12">
      <c r="A42" s="4"/>
      <c r="B42" s="4"/>
      <c r="C42" s="4"/>
      <c r="D42" s="4"/>
    </row>
    <row r="43" spans="1:7" ht="12"/>
    <row r="44" spans="1:7" ht="12"/>
    <row r="45" spans="1:7" ht="12"/>
    <row r="46" spans="1:7" ht="12"/>
    <row r="47" spans="1:7" ht="12"/>
    <row r="48" spans="1:7" ht="12"/>
    <row r="49" spans="5:7" ht="12"/>
    <row r="50" spans="5:7" ht="12">
      <c r="E50" s="22"/>
      <c r="F50" s="30"/>
      <c r="G50" s="30"/>
    </row>
    <row r="51" spans="5:7" ht="12">
      <c r="E51" s="22"/>
      <c r="F51" s="30"/>
      <c r="G51" s="30"/>
    </row>
    <row r="52" spans="5:7" ht="12">
      <c r="E52" s="22"/>
      <c r="F52" s="30"/>
      <c r="G52" s="30"/>
    </row>
    <row r="53" spans="5:7" ht="11.1" customHeight="1">
      <c r="E53" s="22"/>
      <c r="F53" s="30"/>
      <c r="G53" s="30"/>
    </row>
    <row r="54" spans="5:7" ht="11.1" customHeight="1">
      <c r="E54" s="22"/>
      <c r="F54" s="31"/>
      <c r="G54" s="30"/>
    </row>
    <row r="55" spans="5:7" ht="11.1" customHeight="1">
      <c r="E55" s="22"/>
      <c r="F55" s="30"/>
      <c r="G55" s="30"/>
    </row>
    <row r="56" spans="5:7" ht="11.1" customHeight="1">
      <c r="E56" s="22"/>
      <c r="F56" s="32"/>
      <c r="G56" s="30"/>
    </row>
    <row r="57" spans="5:7" ht="11.1" customHeight="1">
      <c r="E57" s="22"/>
      <c r="F57" s="30"/>
      <c r="G57" s="30"/>
    </row>
    <row r="58" spans="5:7" ht="11.1" customHeight="1">
      <c r="E58" s="22"/>
      <c r="F58" s="30"/>
      <c r="G58" s="30"/>
    </row>
    <row r="59" spans="5:7" ht="11.1" customHeight="1">
      <c r="E59" s="22"/>
      <c r="F59" s="30"/>
      <c r="G59" s="30"/>
    </row>
    <row r="60" spans="5:7" ht="11.1" customHeight="1">
      <c r="E60" s="22"/>
      <c r="F60" s="30"/>
      <c r="G60" s="30"/>
    </row>
    <row r="61" spans="5:7" ht="11.1" customHeight="1">
      <c r="E61" s="22"/>
      <c r="F61" s="30"/>
      <c r="G61" s="30"/>
    </row>
    <row r="62" spans="5:7" ht="11.1" customHeight="1">
      <c r="E62" s="22"/>
      <c r="F62" s="30"/>
      <c r="G62" s="30"/>
    </row>
    <row r="63" spans="5:7" ht="11.1" customHeight="1">
      <c r="E63" s="22"/>
      <c r="F63" s="30"/>
      <c r="G63" s="30"/>
    </row>
    <row r="64" spans="5:7" ht="11.1" customHeight="1">
      <c r="E64" s="22"/>
      <c r="F64" s="30"/>
      <c r="G64" s="30"/>
    </row>
    <row r="65" spans="5:20" ht="11.1" customHeight="1">
      <c r="E65" s="22"/>
      <c r="F65" s="30"/>
      <c r="G65" s="30"/>
      <c r="T65" s="1">
        <v>11208960.98</v>
      </c>
    </row>
    <row r="66" spans="5:20" ht="11.1" customHeight="1">
      <c r="E66" s="22"/>
      <c r="F66" s="30"/>
      <c r="G66" s="30"/>
      <c r="T66" s="1">
        <v>112225</v>
      </c>
    </row>
    <row r="67" spans="5:20" ht="11.1" customHeight="1">
      <c r="E67" s="22"/>
      <c r="F67" s="30"/>
      <c r="G67" s="30"/>
      <c r="T67" s="1">
        <v>5422681.1900000004</v>
      </c>
    </row>
    <row r="68" spans="5:20" ht="11.1" customHeight="1">
      <c r="E68" s="22"/>
      <c r="F68" s="30"/>
      <c r="G68" s="30"/>
    </row>
  </sheetData>
  <mergeCells count="3">
    <mergeCell ref="A1:E1"/>
    <mergeCell ref="A3:E3"/>
    <mergeCell ref="A5:E5"/>
  </mergeCells>
  <pageMargins left="0.5" right="0.5" top="1" bottom="1" header="0.18" footer="0.5"/>
  <pageSetup scale="7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showGridLines="0" workbookViewId="0">
      <selection activeCell="G18" sqref="G18:G33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4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16384" width="10.7109375" style="1"/>
  </cols>
  <sheetData>
    <row r="1" spans="1:6" ht="12">
      <c r="A1" s="53" t="s">
        <v>0</v>
      </c>
      <c r="B1" s="53"/>
      <c r="C1" s="53"/>
      <c r="D1" s="53"/>
      <c r="E1" s="53"/>
    </row>
    <row r="2" spans="1:6" ht="12">
      <c r="A2" s="2"/>
      <c r="B2" s="2"/>
      <c r="C2" s="3"/>
      <c r="D2" s="4"/>
      <c r="E2" s="3"/>
    </row>
    <row r="3" spans="1:6" ht="12">
      <c r="A3" s="53" t="s">
        <v>1</v>
      </c>
      <c r="B3" s="53"/>
      <c r="C3" s="53"/>
      <c r="D3" s="53"/>
      <c r="E3" s="53"/>
    </row>
    <row r="4" spans="1:6" ht="12">
      <c r="A4" s="2"/>
      <c r="B4" s="2"/>
      <c r="C4" s="3"/>
      <c r="D4" s="4"/>
      <c r="E4" s="3"/>
    </row>
    <row r="5" spans="1:6" ht="12">
      <c r="A5" s="54" t="str">
        <f>CONCATENATE("AT ",UPPER(TEXT([5]Title!A1,"mmmm dd,yyyy"))," AND DECEMBER 31,",TEXT([5]Title!A1-366,"yyyy"))</f>
        <v>AT DECEMBER 31,2011 AND DECEMBER 31,2010</v>
      </c>
      <c r="B5" s="54"/>
      <c r="C5" s="54"/>
      <c r="D5" s="54"/>
      <c r="E5" s="54"/>
      <c r="F5" s="5"/>
    </row>
    <row r="6" spans="1:6" ht="12">
      <c r="A6" s="6"/>
      <c r="B6" s="4"/>
      <c r="C6" s="7"/>
      <c r="D6" s="8"/>
      <c r="E6" s="11"/>
      <c r="F6" s="5"/>
    </row>
    <row r="7" spans="1:6" ht="12">
      <c r="A7" s="6"/>
      <c r="B7" s="4"/>
      <c r="C7" s="7"/>
      <c r="D7" s="8"/>
      <c r="E7" s="11"/>
      <c r="F7" s="5"/>
    </row>
    <row r="8" spans="1:6" ht="12">
      <c r="A8" s="6"/>
      <c r="B8" s="4"/>
      <c r="C8" s="10" t="s">
        <v>2</v>
      </c>
      <c r="D8" s="8"/>
      <c r="E8" s="11"/>
      <c r="F8" s="5"/>
    </row>
    <row r="9" spans="1:6" ht="12">
      <c r="A9" s="6"/>
      <c r="B9" s="4"/>
      <c r="C9" s="7" t="str">
        <f>[5]BS!C7</f>
        <v>December 31,</v>
      </c>
      <c r="D9" s="8"/>
      <c r="E9" s="57"/>
      <c r="F9" s="5"/>
    </row>
    <row r="10" spans="1:6" ht="12">
      <c r="A10" s="4"/>
      <c r="B10" s="4"/>
      <c r="C10" s="12">
        <v>2011</v>
      </c>
      <c r="D10" s="8"/>
      <c r="E10" s="10"/>
    </row>
    <row r="11" spans="1:6" ht="12">
      <c r="A11" s="4"/>
      <c r="B11" s="4"/>
      <c r="C11" s="13"/>
      <c r="D11" s="14"/>
      <c r="E11" s="58"/>
    </row>
    <row r="12" spans="1:6" ht="12">
      <c r="A12" s="3" t="s">
        <v>3</v>
      </c>
      <c r="B12" s="3"/>
      <c r="C12" s="4"/>
      <c r="D12" s="4"/>
      <c r="E12" s="22"/>
    </row>
    <row r="13" spans="1:6" ht="12">
      <c r="A13" s="3" t="s">
        <v>4</v>
      </c>
      <c r="B13" s="3"/>
      <c r="C13" s="4"/>
      <c r="D13" s="4"/>
      <c r="E13" s="22"/>
    </row>
    <row r="14" spans="1:6" ht="12">
      <c r="A14" s="3" t="s">
        <v>5</v>
      </c>
      <c r="B14" s="3"/>
      <c r="C14" s="15">
        <f>+[5]RE!D126</f>
        <v>100</v>
      </c>
      <c r="D14" s="4"/>
      <c r="E14" s="59"/>
    </row>
    <row r="15" spans="1:6" ht="12">
      <c r="A15" s="3" t="s">
        <v>6</v>
      </c>
      <c r="B15" s="3"/>
      <c r="C15" s="4">
        <f>+[5]RE!F126</f>
        <v>99111656</v>
      </c>
      <c r="D15" s="4"/>
      <c r="E15" s="22"/>
    </row>
    <row r="16" spans="1:6" ht="12">
      <c r="A16" s="3" t="s">
        <v>7</v>
      </c>
      <c r="B16" s="16"/>
      <c r="C16" s="4">
        <f>+[5]RE!H141</f>
        <v>79090147</v>
      </c>
      <c r="D16" s="4"/>
      <c r="E16" s="22"/>
    </row>
    <row r="17" spans="1:8" ht="12">
      <c r="A17" s="4"/>
      <c r="B17" s="4"/>
      <c r="C17" s="6"/>
      <c r="D17" s="4"/>
      <c r="E17" s="58"/>
    </row>
    <row r="18" spans="1:8" ht="12.75" thickBot="1">
      <c r="A18" s="3" t="s">
        <v>8</v>
      </c>
      <c r="B18" s="3"/>
      <c r="C18" s="17">
        <f>SUM(C14:C17)</f>
        <v>178201903</v>
      </c>
      <c r="D18" s="18"/>
      <c r="E18" s="59"/>
      <c r="G18" s="19">
        <f>C18/(C18+C31)</f>
        <v>0.49749010685741668</v>
      </c>
      <c r="H18" s="19"/>
    </row>
    <row r="19" spans="1:8" ht="12.75" thickTop="1">
      <c r="A19" s="4"/>
      <c r="B19" s="4"/>
      <c r="C19" s="6"/>
      <c r="D19" s="4"/>
      <c r="E19" s="58"/>
    </row>
    <row r="20" spans="1:8" ht="12">
      <c r="A20" s="4"/>
      <c r="B20" s="4"/>
      <c r="C20" s="6" t="s">
        <v>9</v>
      </c>
      <c r="D20" s="4"/>
      <c r="E20" s="58"/>
    </row>
    <row r="21" spans="1:8" ht="12">
      <c r="A21" s="3" t="s">
        <v>10</v>
      </c>
      <c r="B21" s="3"/>
      <c r="C21" s="4"/>
      <c r="D21" s="4"/>
      <c r="E21" s="22"/>
    </row>
    <row r="22" spans="1:8" ht="12">
      <c r="A22" s="3" t="s">
        <v>11</v>
      </c>
      <c r="B22" s="3"/>
      <c r="C22" s="4"/>
      <c r="D22" s="4"/>
      <c r="E22" s="22"/>
    </row>
    <row r="23" spans="1:8" ht="12">
      <c r="A23" s="3" t="s">
        <v>12</v>
      </c>
      <c r="B23" s="3"/>
      <c r="C23" s="20"/>
      <c r="D23" s="4"/>
      <c r="E23" s="60"/>
    </row>
    <row r="24" spans="1:8" ht="12">
      <c r="A24" s="16" t="s">
        <v>13</v>
      </c>
      <c r="B24" s="3"/>
      <c r="C24" s="20">
        <v>180000000</v>
      </c>
      <c r="D24" s="4"/>
      <c r="E24" s="60"/>
    </row>
    <row r="25" spans="1:8" ht="12">
      <c r="A25" s="16"/>
      <c r="B25" s="3"/>
      <c r="C25" s="21"/>
      <c r="D25" s="22"/>
      <c r="E25" s="61"/>
    </row>
    <row r="26" spans="1:8" ht="12">
      <c r="A26" s="3"/>
      <c r="B26" s="3"/>
      <c r="C26" s="4"/>
      <c r="D26" s="4"/>
      <c r="E26" s="62"/>
    </row>
    <row r="27" spans="1:8" ht="14.1" customHeight="1">
      <c r="A27" s="3" t="s">
        <v>14</v>
      </c>
      <c r="B27" s="3"/>
      <c r="C27" s="15">
        <f>SUM(C23:C25)</f>
        <v>180000000</v>
      </c>
      <c r="D27" s="18"/>
      <c r="E27" s="59"/>
    </row>
    <row r="28" spans="1:8" ht="12">
      <c r="A28" s="3"/>
      <c r="B28" s="3"/>
      <c r="C28" s="15"/>
      <c r="D28" s="18"/>
      <c r="E28" s="59"/>
    </row>
    <row r="29" spans="1:8" ht="12">
      <c r="A29" s="3" t="s">
        <v>15</v>
      </c>
      <c r="B29" s="3"/>
      <c r="C29" s="23">
        <v>0</v>
      </c>
      <c r="D29" s="24"/>
      <c r="E29" s="61"/>
    </row>
    <row r="30" spans="1:8" ht="12">
      <c r="A30" s="4"/>
      <c r="B30" s="4"/>
      <c r="C30" s="6"/>
      <c r="D30" s="4"/>
      <c r="E30" s="58"/>
    </row>
    <row r="31" spans="1:8" ht="12">
      <c r="A31" s="3" t="s">
        <v>16</v>
      </c>
      <c r="B31" s="3"/>
      <c r="C31" s="25">
        <f>C27-C29</f>
        <v>180000000</v>
      </c>
      <c r="D31" s="15"/>
      <c r="E31" s="59"/>
      <c r="G31" s="19">
        <f>C31/(C31+C18)</f>
        <v>0.50250989314258332</v>
      </c>
    </row>
    <row r="32" spans="1:8" ht="12">
      <c r="A32" s="4"/>
      <c r="B32" s="4"/>
      <c r="C32" s="6"/>
      <c r="D32" s="4"/>
      <c r="E32" s="58"/>
    </row>
    <row r="33" spans="1:7" ht="12.75" thickBot="1">
      <c r="A33" s="3" t="s">
        <v>17</v>
      </c>
      <c r="B33" s="3"/>
      <c r="C33" s="26">
        <f>+C31+C18</f>
        <v>358201903</v>
      </c>
      <c r="D33" s="15"/>
      <c r="E33" s="59"/>
      <c r="G33" s="19">
        <f>+SUM(G18:G32)</f>
        <v>1</v>
      </c>
    </row>
    <row r="34" spans="1:7" ht="12.75" thickTop="1">
      <c r="A34" s="4"/>
      <c r="B34" s="4"/>
      <c r="C34" s="6"/>
      <c r="D34" s="14"/>
      <c r="E34" s="58"/>
    </row>
    <row r="35" spans="1:7" ht="12">
      <c r="A35" s="4"/>
      <c r="B35" s="4"/>
      <c r="C35" s="6"/>
      <c r="D35" s="14"/>
      <c r="E35" s="58"/>
    </row>
    <row r="36" spans="1:7" ht="12">
      <c r="A36" s="27" t="s">
        <v>18</v>
      </c>
      <c r="B36" s="28"/>
      <c r="C36" s="4"/>
      <c r="D36" s="4"/>
      <c r="E36" s="22"/>
    </row>
    <row r="37" spans="1:7" ht="12">
      <c r="A37" s="27" t="s">
        <v>19</v>
      </c>
      <c r="B37" s="4"/>
      <c r="C37" s="4"/>
      <c r="D37" s="4"/>
      <c r="E37" s="22"/>
    </row>
    <row r="38" spans="1:7" ht="12">
      <c r="A38" s="4"/>
      <c r="B38" s="4"/>
      <c r="C38" s="4"/>
      <c r="D38" s="4"/>
      <c r="E38" s="22"/>
    </row>
    <row r="39" spans="1:7" ht="12">
      <c r="A39" s="29"/>
      <c r="B39" s="4"/>
      <c r="C39" s="4"/>
      <c r="D39" s="4"/>
      <c r="E39" s="22"/>
    </row>
    <row r="40" spans="1:7" ht="12">
      <c r="A40" s="4"/>
      <c r="B40" s="4"/>
      <c r="C40" s="4"/>
      <c r="D40" s="4"/>
      <c r="E40" s="22"/>
    </row>
    <row r="41" spans="1:7" ht="12">
      <c r="A41" s="4"/>
      <c r="B41" s="4"/>
      <c r="C41" s="4"/>
      <c r="D41" s="4"/>
      <c r="E41" s="22"/>
    </row>
    <row r="42" spans="1:7" ht="12">
      <c r="A42" s="4"/>
      <c r="B42" s="4"/>
      <c r="C42" s="4"/>
      <c r="D42" s="4"/>
    </row>
    <row r="43" spans="1:7" ht="12"/>
    <row r="44" spans="1:7" ht="12"/>
    <row r="45" spans="1:7" ht="12"/>
    <row r="46" spans="1:7" ht="12"/>
    <row r="47" spans="1:7" ht="12"/>
    <row r="48" spans="1:7" ht="12"/>
    <row r="49" spans="5:7" ht="12"/>
    <row r="50" spans="5:7" ht="12">
      <c r="E50" s="22"/>
      <c r="F50" s="30"/>
      <c r="G50" s="30"/>
    </row>
    <row r="51" spans="5:7" ht="12">
      <c r="E51" s="22"/>
      <c r="F51" s="30"/>
      <c r="G51" s="30"/>
    </row>
    <row r="52" spans="5:7" ht="12">
      <c r="E52" s="22"/>
      <c r="F52" s="30"/>
      <c r="G52" s="30"/>
    </row>
    <row r="53" spans="5:7" ht="11.1" customHeight="1">
      <c r="E53" s="22"/>
      <c r="F53" s="30"/>
      <c r="G53" s="30"/>
    </row>
    <row r="54" spans="5:7" ht="11.1" customHeight="1">
      <c r="E54" s="22"/>
      <c r="F54" s="31"/>
      <c r="G54" s="30"/>
    </row>
    <row r="55" spans="5:7" ht="11.1" customHeight="1">
      <c r="E55" s="22"/>
      <c r="F55" s="30"/>
      <c r="G55" s="30"/>
    </row>
    <row r="56" spans="5:7" ht="11.1" customHeight="1">
      <c r="E56" s="22"/>
      <c r="F56" s="32"/>
      <c r="G56" s="30"/>
    </row>
    <row r="57" spans="5:7" ht="11.1" customHeight="1">
      <c r="E57" s="22"/>
      <c r="F57" s="30"/>
      <c r="G57" s="30"/>
    </row>
    <row r="58" spans="5:7" ht="11.1" customHeight="1">
      <c r="E58" s="22"/>
      <c r="F58" s="30"/>
      <c r="G58" s="30"/>
    </row>
    <row r="59" spans="5:7" ht="11.1" customHeight="1">
      <c r="E59" s="22"/>
      <c r="F59" s="30"/>
      <c r="G59" s="30"/>
    </row>
    <row r="60" spans="5:7" ht="11.1" customHeight="1">
      <c r="E60" s="22"/>
      <c r="F60" s="30"/>
      <c r="G60" s="30"/>
    </row>
    <row r="61" spans="5:7" ht="11.1" customHeight="1">
      <c r="E61" s="22"/>
      <c r="F61" s="30"/>
      <c r="G61" s="30"/>
    </row>
    <row r="62" spans="5:7" ht="11.1" customHeight="1">
      <c r="E62" s="22"/>
      <c r="F62" s="30"/>
      <c r="G62" s="30"/>
    </row>
    <row r="63" spans="5:7" ht="11.1" customHeight="1">
      <c r="E63" s="22"/>
      <c r="F63" s="30"/>
      <c r="G63" s="30"/>
    </row>
    <row r="64" spans="5:7" ht="11.1" customHeight="1">
      <c r="E64" s="22"/>
      <c r="F64" s="30"/>
      <c r="G64" s="30"/>
    </row>
    <row r="65" spans="5:20" ht="11.1" customHeight="1">
      <c r="E65" s="22"/>
      <c r="F65" s="30"/>
      <c r="G65" s="30"/>
      <c r="T65" s="1">
        <v>11208960.98</v>
      </c>
    </row>
    <row r="66" spans="5:20" ht="11.1" customHeight="1">
      <c r="E66" s="22"/>
      <c r="F66" s="30"/>
      <c r="G66" s="30"/>
      <c r="T66" s="1">
        <v>112225</v>
      </c>
    </row>
    <row r="67" spans="5:20" ht="11.1" customHeight="1">
      <c r="E67" s="22"/>
      <c r="F67" s="30"/>
      <c r="G67" s="30"/>
      <c r="T67" s="1">
        <v>5422681.1900000004</v>
      </c>
    </row>
    <row r="68" spans="5:20" ht="11.1" customHeight="1">
      <c r="E68" s="22"/>
      <c r="F68" s="30"/>
      <c r="G68" s="30"/>
    </row>
  </sheetData>
  <mergeCells count="3">
    <mergeCell ref="A1:E1"/>
    <mergeCell ref="A3:E3"/>
    <mergeCell ref="A5:E5"/>
  </mergeCells>
  <pageMargins left="0.5" right="0.5" top="1" bottom="1" header="0.18" footer="0.5"/>
  <pageSetup scale="73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workbookViewId="0">
      <selection activeCell="G18" sqref="G18:G33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4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16384" width="10.7109375" style="1"/>
  </cols>
  <sheetData>
    <row r="1" spans="1:6" ht="12">
      <c r="A1" s="53" t="s">
        <v>0</v>
      </c>
      <c r="B1" s="53"/>
      <c r="C1" s="53"/>
      <c r="D1" s="53"/>
      <c r="E1" s="53"/>
    </row>
    <row r="2" spans="1:6" ht="12">
      <c r="A2" s="2"/>
      <c r="B2" s="2"/>
      <c r="C2" s="3"/>
      <c r="D2" s="4"/>
      <c r="E2" s="3"/>
    </row>
    <row r="3" spans="1:6" ht="12">
      <c r="A3" s="53" t="s">
        <v>1</v>
      </c>
      <c r="B3" s="53"/>
      <c r="C3" s="53"/>
      <c r="D3" s="53"/>
      <c r="E3" s="53"/>
    </row>
    <row r="4" spans="1:6" ht="12">
      <c r="A4" s="2"/>
      <c r="B4" s="2"/>
      <c r="C4" s="3"/>
      <c r="D4" s="4"/>
      <c r="E4" s="3"/>
    </row>
    <row r="5" spans="1:6" ht="12">
      <c r="A5" s="54" t="str">
        <f>CONCATENATE("AT ",UPPER(TEXT([6]Title!A1,"mmmm dd,yyyy"))," AND DECEMBER 31,",TEXT([6]Title!A1-366,"yyyy"))</f>
        <v>AT DECEMBER 31,2010 AND DECEMBER 31,2009</v>
      </c>
      <c r="B5" s="54"/>
      <c r="C5" s="54"/>
      <c r="D5" s="54"/>
      <c r="E5" s="54"/>
      <c r="F5" s="5"/>
    </row>
    <row r="6" spans="1:6" ht="12">
      <c r="A6" s="6"/>
      <c r="B6" s="4"/>
      <c r="C6" s="7"/>
      <c r="D6" s="8"/>
      <c r="E6" s="11"/>
      <c r="F6" s="5"/>
    </row>
    <row r="7" spans="1:6" ht="12">
      <c r="A7" s="6"/>
      <c r="B7" s="4"/>
      <c r="C7" s="7"/>
      <c r="D7" s="8"/>
      <c r="E7" s="11"/>
      <c r="F7" s="5"/>
    </row>
    <row r="8" spans="1:6" ht="12">
      <c r="A8" s="6"/>
      <c r="B8" s="4"/>
      <c r="C8" s="10" t="s">
        <v>2</v>
      </c>
      <c r="D8" s="8"/>
      <c r="E8" s="11"/>
      <c r="F8" s="5"/>
    </row>
    <row r="9" spans="1:6" ht="12">
      <c r="A9" s="6"/>
      <c r="B9" s="4"/>
      <c r="C9" s="7" t="str">
        <f>[6]BS!C7</f>
        <v>December 31,</v>
      </c>
      <c r="D9" s="8"/>
      <c r="E9" s="57"/>
      <c r="F9" s="5"/>
    </row>
    <row r="10" spans="1:6" ht="12">
      <c r="A10" s="4"/>
      <c r="B10" s="4"/>
      <c r="C10" s="12">
        <v>2010</v>
      </c>
      <c r="D10" s="8"/>
      <c r="E10" s="10"/>
    </row>
    <row r="11" spans="1:6" ht="12">
      <c r="A11" s="4"/>
      <c r="B11" s="4"/>
      <c r="C11" s="13"/>
      <c r="D11" s="14"/>
      <c r="E11" s="58"/>
    </row>
    <row r="12" spans="1:6" ht="12">
      <c r="A12" s="3" t="s">
        <v>3</v>
      </c>
      <c r="B12" s="3"/>
      <c r="C12" s="4"/>
      <c r="D12" s="4"/>
      <c r="E12" s="22"/>
    </row>
    <row r="13" spans="1:6" ht="12">
      <c r="A13" s="3" t="s">
        <v>4</v>
      </c>
      <c r="B13" s="3"/>
      <c r="C13" s="4"/>
      <c r="D13" s="4"/>
      <c r="E13" s="22"/>
    </row>
    <row r="14" spans="1:6" ht="12">
      <c r="A14" s="3" t="s">
        <v>5</v>
      </c>
      <c r="B14" s="3"/>
      <c r="C14" s="15">
        <v>100</v>
      </c>
      <c r="D14" s="4"/>
      <c r="E14" s="59"/>
    </row>
    <row r="15" spans="1:6" ht="12">
      <c r="A15" s="3" t="s">
        <v>6</v>
      </c>
      <c r="B15" s="3"/>
      <c r="C15" s="4">
        <v>99111656</v>
      </c>
      <c r="D15" s="4"/>
      <c r="E15" s="22"/>
    </row>
    <row r="16" spans="1:6" ht="12">
      <c r="A16" s="3" t="s">
        <v>7</v>
      </c>
      <c r="B16" s="16"/>
      <c r="C16" s="4">
        <v>78659184.349999994</v>
      </c>
      <c r="D16" s="4"/>
      <c r="E16" s="22"/>
    </row>
    <row r="17" spans="1:8" ht="12">
      <c r="A17" s="4"/>
      <c r="B17" s="4"/>
      <c r="C17" s="6"/>
      <c r="D17" s="4"/>
      <c r="E17" s="58"/>
    </row>
    <row r="18" spans="1:8" ht="12.75" thickBot="1">
      <c r="A18" s="3" t="s">
        <v>8</v>
      </c>
      <c r="B18" s="3"/>
      <c r="C18" s="17">
        <f>SUM(C14:C17)</f>
        <v>177770940.34999999</v>
      </c>
      <c r="D18" s="18"/>
      <c r="E18" s="59"/>
      <c r="G18" s="19">
        <f>C18/(C18+C31)</f>
        <v>0.49688479499226601</v>
      </c>
      <c r="H18" s="19"/>
    </row>
    <row r="19" spans="1:8" ht="12.75" thickTop="1">
      <c r="A19" s="4"/>
      <c r="B19" s="4"/>
      <c r="C19" s="6"/>
      <c r="D19" s="4"/>
      <c r="E19" s="58"/>
    </row>
    <row r="20" spans="1:8" ht="12">
      <c r="A20" s="4"/>
      <c r="B20" s="4"/>
      <c r="C20" s="6" t="s">
        <v>9</v>
      </c>
      <c r="D20" s="4"/>
      <c r="E20" s="58"/>
    </row>
    <row r="21" spans="1:8" ht="12">
      <c r="A21" s="3" t="s">
        <v>10</v>
      </c>
      <c r="B21" s="3"/>
      <c r="C21" s="4"/>
      <c r="D21" s="4"/>
      <c r="E21" s="22"/>
    </row>
    <row r="22" spans="1:8" ht="12">
      <c r="A22" s="3" t="s">
        <v>11</v>
      </c>
      <c r="B22" s="3"/>
      <c r="C22" s="4"/>
      <c r="D22" s="4"/>
      <c r="E22" s="22"/>
    </row>
    <row r="23" spans="1:8" ht="12">
      <c r="A23" s="3" t="s">
        <v>12</v>
      </c>
      <c r="B23" s="3"/>
      <c r="C23" s="20"/>
      <c r="D23" s="4"/>
      <c r="E23" s="60"/>
    </row>
    <row r="24" spans="1:8" ht="12">
      <c r="A24" s="16" t="s">
        <v>13</v>
      </c>
      <c r="B24" s="3"/>
      <c r="C24" s="20">
        <v>180000000</v>
      </c>
      <c r="D24" s="4"/>
      <c r="E24" s="60"/>
    </row>
    <row r="25" spans="1:8" ht="12">
      <c r="A25" s="16"/>
      <c r="B25" s="3"/>
      <c r="C25" s="21"/>
      <c r="D25" s="22"/>
      <c r="E25" s="61"/>
    </row>
    <row r="26" spans="1:8" ht="12">
      <c r="A26" s="3"/>
      <c r="B26" s="3"/>
      <c r="C26" s="4"/>
      <c r="D26" s="4"/>
      <c r="E26" s="62"/>
    </row>
    <row r="27" spans="1:8" ht="14.1" customHeight="1">
      <c r="A27" s="3" t="s">
        <v>14</v>
      </c>
      <c r="B27" s="3"/>
      <c r="C27" s="15">
        <f>SUM(C23:C25)</f>
        <v>180000000</v>
      </c>
      <c r="D27" s="18"/>
      <c r="E27" s="59"/>
    </row>
    <row r="28" spans="1:8" ht="12">
      <c r="A28" s="3"/>
      <c r="B28" s="3"/>
      <c r="C28" s="15"/>
      <c r="D28" s="18"/>
      <c r="E28" s="59"/>
    </row>
    <row r="29" spans="1:8" ht="12">
      <c r="A29" s="3" t="s">
        <v>15</v>
      </c>
      <c r="B29" s="3"/>
      <c r="C29" s="23">
        <v>0</v>
      </c>
      <c r="D29" s="24"/>
      <c r="E29" s="61"/>
    </row>
    <row r="30" spans="1:8" ht="12">
      <c r="A30" s="4"/>
      <c r="B30" s="4"/>
      <c r="C30" s="6"/>
      <c r="D30" s="4"/>
      <c r="E30" s="58"/>
    </row>
    <row r="31" spans="1:8" ht="12">
      <c r="A31" s="3" t="s">
        <v>16</v>
      </c>
      <c r="B31" s="3"/>
      <c r="C31" s="25">
        <f>C27-C29</f>
        <v>180000000</v>
      </c>
      <c r="D31" s="15"/>
      <c r="E31" s="59"/>
      <c r="G31" s="19">
        <f>C31/(C31+C18)</f>
        <v>0.50311520500773388</v>
      </c>
    </row>
    <row r="32" spans="1:8" ht="12">
      <c r="A32" s="4"/>
      <c r="B32" s="4"/>
      <c r="C32" s="6"/>
      <c r="D32" s="4"/>
      <c r="E32" s="58"/>
    </row>
    <row r="33" spans="1:7" ht="12.75" thickBot="1">
      <c r="A33" s="3" t="s">
        <v>17</v>
      </c>
      <c r="B33" s="3"/>
      <c r="C33" s="26">
        <f>+C31+C18</f>
        <v>357770940.35000002</v>
      </c>
      <c r="D33" s="15"/>
      <c r="E33" s="59"/>
      <c r="G33" s="19">
        <f>+SUM(G18:G32)</f>
        <v>0.99999999999999989</v>
      </c>
    </row>
    <row r="34" spans="1:7" ht="12.75" thickTop="1">
      <c r="A34" s="4"/>
      <c r="B34" s="4"/>
      <c r="C34" s="6"/>
      <c r="D34" s="14"/>
      <c r="E34" s="58"/>
    </row>
    <row r="35" spans="1:7" ht="12">
      <c r="A35" s="4"/>
      <c r="B35" s="4"/>
      <c r="C35" s="6"/>
      <c r="D35" s="14"/>
      <c r="E35" s="58"/>
    </row>
    <row r="36" spans="1:7" ht="12">
      <c r="A36" s="27" t="s">
        <v>18</v>
      </c>
      <c r="B36" s="28"/>
      <c r="C36" s="4"/>
      <c r="D36" s="4"/>
      <c r="E36" s="22"/>
    </row>
    <row r="37" spans="1:7" ht="12">
      <c r="A37" s="27" t="s">
        <v>19</v>
      </c>
      <c r="B37" s="4"/>
      <c r="C37" s="4"/>
      <c r="D37" s="4"/>
      <c r="E37" s="22"/>
    </row>
    <row r="38" spans="1:7" ht="12">
      <c r="A38" s="4"/>
      <c r="B38" s="4"/>
      <c r="C38" s="4"/>
      <c r="D38" s="4"/>
      <c r="E38" s="22"/>
    </row>
    <row r="39" spans="1:7" ht="12">
      <c r="A39" s="29"/>
      <c r="B39" s="4"/>
      <c r="C39" s="4"/>
      <c r="D39" s="4"/>
      <c r="E39" s="22"/>
    </row>
    <row r="40" spans="1:7" ht="12">
      <c r="A40" s="4"/>
      <c r="B40" s="4"/>
      <c r="C40" s="4"/>
      <c r="D40" s="4"/>
      <c r="E40" s="22"/>
    </row>
    <row r="41" spans="1:7" ht="12">
      <c r="A41" s="4"/>
      <c r="B41" s="4"/>
      <c r="C41" s="4"/>
      <c r="D41" s="4"/>
      <c r="E41" s="22"/>
    </row>
    <row r="42" spans="1:7" ht="12">
      <c r="A42" s="4"/>
      <c r="B42" s="4"/>
      <c r="C42" s="4"/>
      <c r="D42" s="4"/>
      <c r="E42" s="22"/>
    </row>
    <row r="43" spans="1:7" ht="12">
      <c r="E43" s="22"/>
    </row>
    <row r="44" spans="1:7" ht="12">
      <c r="E44" s="22"/>
    </row>
    <row r="45" spans="1:7" ht="12">
      <c r="E45" s="22"/>
    </row>
    <row r="46" spans="1:7" ht="12">
      <c r="E46" s="22"/>
    </row>
    <row r="47" spans="1:7" ht="12"/>
    <row r="48" spans="1:7" ht="12"/>
    <row r="49" spans="5:7" ht="12"/>
    <row r="50" spans="5:7" ht="12">
      <c r="E50" s="22"/>
      <c r="F50" s="30"/>
      <c r="G50" s="30"/>
    </row>
    <row r="51" spans="5:7" ht="12">
      <c r="E51" s="22"/>
      <c r="F51" s="30"/>
      <c r="G51" s="30"/>
    </row>
    <row r="52" spans="5:7" ht="12">
      <c r="E52" s="22"/>
      <c r="F52" s="30"/>
      <c r="G52" s="30"/>
    </row>
    <row r="53" spans="5:7" ht="11.1" customHeight="1">
      <c r="E53" s="22"/>
      <c r="F53" s="30"/>
      <c r="G53" s="30"/>
    </row>
    <row r="54" spans="5:7" ht="11.1" customHeight="1">
      <c r="E54" s="22"/>
      <c r="F54" s="31"/>
      <c r="G54" s="30"/>
    </row>
    <row r="55" spans="5:7" ht="11.1" customHeight="1">
      <c r="E55" s="22"/>
      <c r="F55" s="30"/>
      <c r="G55" s="30"/>
    </row>
    <row r="56" spans="5:7" ht="11.1" customHeight="1">
      <c r="E56" s="22"/>
      <c r="F56" s="32"/>
      <c r="G56" s="30"/>
    </row>
    <row r="57" spans="5:7" ht="11.1" customHeight="1">
      <c r="E57" s="22"/>
      <c r="F57" s="30"/>
      <c r="G57" s="30"/>
    </row>
    <row r="58" spans="5:7" ht="11.1" customHeight="1">
      <c r="E58" s="22"/>
      <c r="F58" s="30"/>
      <c r="G58" s="30"/>
    </row>
    <row r="59" spans="5:7" ht="11.1" customHeight="1">
      <c r="E59" s="22"/>
      <c r="F59" s="30"/>
      <c r="G59" s="30"/>
    </row>
    <row r="60" spans="5:7" ht="11.1" customHeight="1">
      <c r="E60" s="22"/>
      <c r="F60" s="30"/>
      <c r="G60" s="30"/>
    </row>
    <row r="61" spans="5:7" ht="11.1" customHeight="1">
      <c r="E61" s="22"/>
      <c r="F61" s="30"/>
      <c r="G61" s="30"/>
    </row>
    <row r="62" spans="5:7" ht="11.1" customHeight="1">
      <c r="E62" s="22"/>
      <c r="F62" s="30"/>
      <c r="G62" s="30"/>
    </row>
    <row r="63" spans="5:7" ht="11.1" customHeight="1">
      <c r="E63" s="22"/>
      <c r="F63" s="30"/>
      <c r="G63" s="30"/>
    </row>
    <row r="64" spans="5:7" ht="11.1" customHeight="1">
      <c r="E64" s="22"/>
      <c r="F64" s="30"/>
      <c r="G64" s="30"/>
    </row>
    <row r="65" spans="5:20" ht="11.1" customHeight="1">
      <c r="E65" s="22"/>
      <c r="F65" s="30"/>
      <c r="G65" s="30"/>
      <c r="T65" s="1">
        <v>11208960.98</v>
      </c>
    </row>
    <row r="66" spans="5:20" ht="11.1" customHeight="1">
      <c r="E66" s="22"/>
      <c r="F66" s="30"/>
      <c r="G66" s="30"/>
      <c r="T66" s="1">
        <v>112225</v>
      </c>
    </row>
    <row r="67" spans="5:20" ht="11.1" customHeight="1">
      <c r="E67" s="22"/>
      <c r="F67" s="30"/>
      <c r="G67" s="30"/>
      <c r="T67" s="1">
        <v>5422681.1900000004</v>
      </c>
    </row>
    <row r="68" spans="5:20" ht="11.1" customHeight="1">
      <c r="E68" s="22"/>
      <c r="F68" s="30"/>
      <c r="G68" s="30"/>
    </row>
  </sheetData>
  <mergeCells count="3">
    <mergeCell ref="A1:E1"/>
    <mergeCell ref="A3:E3"/>
    <mergeCell ref="A5:E5"/>
  </mergeCells>
  <pageMargins left="0.5" right="0.5" top="1" bottom="1" header="0.18" footer="0.5"/>
  <pageSetup scale="73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Normal="100" workbookViewId="0">
      <selection activeCell="G18" sqref="G18:G33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1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256" width="10.7109375" style="1"/>
    <col min="257" max="257" width="69" style="1" customWidth="1"/>
    <col min="258" max="258" width="4.5703125" style="1" customWidth="1"/>
    <col min="259" max="259" width="17.28515625" style="1" bestFit="1" customWidth="1"/>
    <col min="260" max="260" width="1.7109375" style="1" customWidth="1"/>
    <col min="261" max="261" width="17.28515625" style="1" bestFit="1" customWidth="1"/>
    <col min="262" max="262" width="10.7109375" style="1" customWidth="1"/>
    <col min="263" max="263" width="13.28515625" style="1" customWidth="1"/>
    <col min="264" max="264" width="10.7109375" style="1" customWidth="1"/>
    <col min="265" max="265" width="13" style="1" bestFit="1" customWidth="1"/>
    <col min="266" max="512" width="10.7109375" style="1"/>
    <col min="513" max="513" width="69" style="1" customWidth="1"/>
    <col min="514" max="514" width="4.5703125" style="1" customWidth="1"/>
    <col min="515" max="515" width="17.28515625" style="1" bestFit="1" customWidth="1"/>
    <col min="516" max="516" width="1.7109375" style="1" customWidth="1"/>
    <col min="517" max="517" width="17.28515625" style="1" bestFit="1" customWidth="1"/>
    <col min="518" max="518" width="10.7109375" style="1" customWidth="1"/>
    <col min="519" max="519" width="13.28515625" style="1" customWidth="1"/>
    <col min="520" max="520" width="10.7109375" style="1" customWidth="1"/>
    <col min="521" max="521" width="13" style="1" bestFit="1" customWidth="1"/>
    <col min="522" max="768" width="10.7109375" style="1"/>
    <col min="769" max="769" width="69" style="1" customWidth="1"/>
    <col min="770" max="770" width="4.5703125" style="1" customWidth="1"/>
    <col min="771" max="771" width="17.28515625" style="1" bestFit="1" customWidth="1"/>
    <col min="772" max="772" width="1.7109375" style="1" customWidth="1"/>
    <col min="773" max="773" width="17.28515625" style="1" bestFit="1" customWidth="1"/>
    <col min="774" max="774" width="10.7109375" style="1" customWidth="1"/>
    <col min="775" max="775" width="13.28515625" style="1" customWidth="1"/>
    <col min="776" max="776" width="10.7109375" style="1" customWidth="1"/>
    <col min="777" max="777" width="13" style="1" bestFit="1" customWidth="1"/>
    <col min="778" max="1024" width="10.7109375" style="1"/>
    <col min="1025" max="1025" width="69" style="1" customWidth="1"/>
    <col min="1026" max="1026" width="4.5703125" style="1" customWidth="1"/>
    <col min="1027" max="1027" width="17.28515625" style="1" bestFit="1" customWidth="1"/>
    <col min="1028" max="1028" width="1.7109375" style="1" customWidth="1"/>
    <col min="1029" max="1029" width="17.28515625" style="1" bestFit="1" customWidth="1"/>
    <col min="1030" max="1030" width="10.7109375" style="1" customWidth="1"/>
    <col min="1031" max="1031" width="13.28515625" style="1" customWidth="1"/>
    <col min="1032" max="1032" width="10.7109375" style="1" customWidth="1"/>
    <col min="1033" max="1033" width="13" style="1" bestFit="1" customWidth="1"/>
    <col min="1034" max="1280" width="10.7109375" style="1"/>
    <col min="1281" max="1281" width="69" style="1" customWidth="1"/>
    <col min="1282" max="1282" width="4.5703125" style="1" customWidth="1"/>
    <col min="1283" max="1283" width="17.28515625" style="1" bestFit="1" customWidth="1"/>
    <col min="1284" max="1284" width="1.7109375" style="1" customWidth="1"/>
    <col min="1285" max="1285" width="17.28515625" style="1" bestFit="1" customWidth="1"/>
    <col min="1286" max="1286" width="10.7109375" style="1" customWidth="1"/>
    <col min="1287" max="1287" width="13.28515625" style="1" customWidth="1"/>
    <col min="1288" max="1288" width="10.7109375" style="1" customWidth="1"/>
    <col min="1289" max="1289" width="13" style="1" bestFit="1" customWidth="1"/>
    <col min="1290" max="1536" width="10.7109375" style="1"/>
    <col min="1537" max="1537" width="69" style="1" customWidth="1"/>
    <col min="1538" max="1538" width="4.5703125" style="1" customWidth="1"/>
    <col min="1539" max="1539" width="17.28515625" style="1" bestFit="1" customWidth="1"/>
    <col min="1540" max="1540" width="1.7109375" style="1" customWidth="1"/>
    <col min="1541" max="1541" width="17.28515625" style="1" bestFit="1" customWidth="1"/>
    <col min="1542" max="1542" width="10.7109375" style="1" customWidth="1"/>
    <col min="1543" max="1543" width="13.28515625" style="1" customWidth="1"/>
    <col min="1544" max="1544" width="10.7109375" style="1" customWidth="1"/>
    <col min="1545" max="1545" width="13" style="1" bestFit="1" customWidth="1"/>
    <col min="1546" max="1792" width="10.7109375" style="1"/>
    <col min="1793" max="1793" width="69" style="1" customWidth="1"/>
    <col min="1794" max="1794" width="4.5703125" style="1" customWidth="1"/>
    <col min="1795" max="1795" width="17.28515625" style="1" bestFit="1" customWidth="1"/>
    <col min="1796" max="1796" width="1.7109375" style="1" customWidth="1"/>
    <col min="1797" max="1797" width="17.28515625" style="1" bestFit="1" customWidth="1"/>
    <col min="1798" max="1798" width="10.7109375" style="1" customWidth="1"/>
    <col min="1799" max="1799" width="13.28515625" style="1" customWidth="1"/>
    <col min="1800" max="1800" width="10.7109375" style="1" customWidth="1"/>
    <col min="1801" max="1801" width="13" style="1" bestFit="1" customWidth="1"/>
    <col min="1802" max="2048" width="10.7109375" style="1"/>
    <col min="2049" max="2049" width="69" style="1" customWidth="1"/>
    <col min="2050" max="2050" width="4.5703125" style="1" customWidth="1"/>
    <col min="2051" max="2051" width="17.28515625" style="1" bestFit="1" customWidth="1"/>
    <col min="2052" max="2052" width="1.7109375" style="1" customWidth="1"/>
    <col min="2053" max="2053" width="17.28515625" style="1" bestFit="1" customWidth="1"/>
    <col min="2054" max="2054" width="10.7109375" style="1" customWidth="1"/>
    <col min="2055" max="2055" width="13.28515625" style="1" customWidth="1"/>
    <col min="2056" max="2056" width="10.7109375" style="1" customWidth="1"/>
    <col min="2057" max="2057" width="13" style="1" bestFit="1" customWidth="1"/>
    <col min="2058" max="2304" width="10.7109375" style="1"/>
    <col min="2305" max="2305" width="69" style="1" customWidth="1"/>
    <col min="2306" max="2306" width="4.5703125" style="1" customWidth="1"/>
    <col min="2307" max="2307" width="17.28515625" style="1" bestFit="1" customWidth="1"/>
    <col min="2308" max="2308" width="1.7109375" style="1" customWidth="1"/>
    <col min="2309" max="2309" width="17.28515625" style="1" bestFit="1" customWidth="1"/>
    <col min="2310" max="2310" width="10.7109375" style="1" customWidth="1"/>
    <col min="2311" max="2311" width="13.28515625" style="1" customWidth="1"/>
    <col min="2312" max="2312" width="10.7109375" style="1" customWidth="1"/>
    <col min="2313" max="2313" width="13" style="1" bestFit="1" customWidth="1"/>
    <col min="2314" max="2560" width="10.7109375" style="1"/>
    <col min="2561" max="2561" width="69" style="1" customWidth="1"/>
    <col min="2562" max="2562" width="4.5703125" style="1" customWidth="1"/>
    <col min="2563" max="2563" width="17.28515625" style="1" bestFit="1" customWidth="1"/>
    <col min="2564" max="2564" width="1.7109375" style="1" customWidth="1"/>
    <col min="2565" max="2565" width="17.28515625" style="1" bestFit="1" customWidth="1"/>
    <col min="2566" max="2566" width="10.7109375" style="1" customWidth="1"/>
    <col min="2567" max="2567" width="13.28515625" style="1" customWidth="1"/>
    <col min="2568" max="2568" width="10.7109375" style="1" customWidth="1"/>
    <col min="2569" max="2569" width="13" style="1" bestFit="1" customWidth="1"/>
    <col min="2570" max="2816" width="10.7109375" style="1"/>
    <col min="2817" max="2817" width="69" style="1" customWidth="1"/>
    <col min="2818" max="2818" width="4.5703125" style="1" customWidth="1"/>
    <col min="2819" max="2819" width="17.28515625" style="1" bestFit="1" customWidth="1"/>
    <col min="2820" max="2820" width="1.7109375" style="1" customWidth="1"/>
    <col min="2821" max="2821" width="17.28515625" style="1" bestFit="1" customWidth="1"/>
    <col min="2822" max="2822" width="10.7109375" style="1" customWidth="1"/>
    <col min="2823" max="2823" width="13.28515625" style="1" customWidth="1"/>
    <col min="2824" max="2824" width="10.7109375" style="1" customWidth="1"/>
    <col min="2825" max="2825" width="13" style="1" bestFit="1" customWidth="1"/>
    <col min="2826" max="3072" width="10.7109375" style="1"/>
    <col min="3073" max="3073" width="69" style="1" customWidth="1"/>
    <col min="3074" max="3074" width="4.5703125" style="1" customWidth="1"/>
    <col min="3075" max="3075" width="17.28515625" style="1" bestFit="1" customWidth="1"/>
    <col min="3076" max="3076" width="1.7109375" style="1" customWidth="1"/>
    <col min="3077" max="3077" width="17.28515625" style="1" bestFit="1" customWidth="1"/>
    <col min="3078" max="3078" width="10.7109375" style="1" customWidth="1"/>
    <col min="3079" max="3079" width="13.28515625" style="1" customWidth="1"/>
    <col min="3080" max="3080" width="10.7109375" style="1" customWidth="1"/>
    <col min="3081" max="3081" width="13" style="1" bestFit="1" customWidth="1"/>
    <col min="3082" max="3328" width="10.7109375" style="1"/>
    <col min="3329" max="3329" width="69" style="1" customWidth="1"/>
    <col min="3330" max="3330" width="4.5703125" style="1" customWidth="1"/>
    <col min="3331" max="3331" width="17.28515625" style="1" bestFit="1" customWidth="1"/>
    <col min="3332" max="3332" width="1.7109375" style="1" customWidth="1"/>
    <col min="3333" max="3333" width="17.28515625" style="1" bestFit="1" customWidth="1"/>
    <col min="3334" max="3334" width="10.7109375" style="1" customWidth="1"/>
    <col min="3335" max="3335" width="13.28515625" style="1" customWidth="1"/>
    <col min="3336" max="3336" width="10.7109375" style="1" customWidth="1"/>
    <col min="3337" max="3337" width="13" style="1" bestFit="1" customWidth="1"/>
    <col min="3338" max="3584" width="10.7109375" style="1"/>
    <col min="3585" max="3585" width="69" style="1" customWidth="1"/>
    <col min="3586" max="3586" width="4.5703125" style="1" customWidth="1"/>
    <col min="3587" max="3587" width="17.28515625" style="1" bestFit="1" customWidth="1"/>
    <col min="3588" max="3588" width="1.7109375" style="1" customWidth="1"/>
    <col min="3589" max="3589" width="17.28515625" style="1" bestFit="1" customWidth="1"/>
    <col min="3590" max="3590" width="10.7109375" style="1" customWidth="1"/>
    <col min="3591" max="3591" width="13.28515625" style="1" customWidth="1"/>
    <col min="3592" max="3592" width="10.7109375" style="1" customWidth="1"/>
    <col min="3593" max="3593" width="13" style="1" bestFit="1" customWidth="1"/>
    <col min="3594" max="3840" width="10.7109375" style="1"/>
    <col min="3841" max="3841" width="69" style="1" customWidth="1"/>
    <col min="3842" max="3842" width="4.5703125" style="1" customWidth="1"/>
    <col min="3843" max="3843" width="17.28515625" style="1" bestFit="1" customWidth="1"/>
    <col min="3844" max="3844" width="1.7109375" style="1" customWidth="1"/>
    <col min="3845" max="3845" width="17.28515625" style="1" bestFit="1" customWidth="1"/>
    <col min="3846" max="3846" width="10.7109375" style="1" customWidth="1"/>
    <col min="3847" max="3847" width="13.28515625" style="1" customWidth="1"/>
    <col min="3848" max="3848" width="10.7109375" style="1" customWidth="1"/>
    <col min="3849" max="3849" width="13" style="1" bestFit="1" customWidth="1"/>
    <col min="3850" max="4096" width="10.7109375" style="1"/>
    <col min="4097" max="4097" width="69" style="1" customWidth="1"/>
    <col min="4098" max="4098" width="4.5703125" style="1" customWidth="1"/>
    <col min="4099" max="4099" width="17.28515625" style="1" bestFit="1" customWidth="1"/>
    <col min="4100" max="4100" width="1.7109375" style="1" customWidth="1"/>
    <col min="4101" max="4101" width="17.28515625" style="1" bestFit="1" customWidth="1"/>
    <col min="4102" max="4102" width="10.7109375" style="1" customWidth="1"/>
    <col min="4103" max="4103" width="13.28515625" style="1" customWidth="1"/>
    <col min="4104" max="4104" width="10.7109375" style="1" customWidth="1"/>
    <col min="4105" max="4105" width="13" style="1" bestFit="1" customWidth="1"/>
    <col min="4106" max="4352" width="10.7109375" style="1"/>
    <col min="4353" max="4353" width="69" style="1" customWidth="1"/>
    <col min="4354" max="4354" width="4.5703125" style="1" customWidth="1"/>
    <col min="4355" max="4355" width="17.28515625" style="1" bestFit="1" customWidth="1"/>
    <col min="4356" max="4356" width="1.7109375" style="1" customWidth="1"/>
    <col min="4357" max="4357" width="17.28515625" style="1" bestFit="1" customWidth="1"/>
    <col min="4358" max="4358" width="10.7109375" style="1" customWidth="1"/>
    <col min="4359" max="4359" width="13.28515625" style="1" customWidth="1"/>
    <col min="4360" max="4360" width="10.7109375" style="1" customWidth="1"/>
    <col min="4361" max="4361" width="13" style="1" bestFit="1" customWidth="1"/>
    <col min="4362" max="4608" width="10.7109375" style="1"/>
    <col min="4609" max="4609" width="69" style="1" customWidth="1"/>
    <col min="4610" max="4610" width="4.5703125" style="1" customWidth="1"/>
    <col min="4611" max="4611" width="17.28515625" style="1" bestFit="1" customWidth="1"/>
    <col min="4612" max="4612" width="1.7109375" style="1" customWidth="1"/>
    <col min="4613" max="4613" width="17.28515625" style="1" bestFit="1" customWidth="1"/>
    <col min="4614" max="4614" width="10.7109375" style="1" customWidth="1"/>
    <col min="4615" max="4615" width="13.28515625" style="1" customWidth="1"/>
    <col min="4616" max="4616" width="10.7109375" style="1" customWidth="1"/>
    <col min="4617" max="4617" width="13" style="1" bestFit="1" customWidth="1"/>
    <col min="4618" max="4864" width="10.7109375" style="1"/>
    <col min="4865" max="4865" width="69" style="1" customWidth="1"/>
    <col min="4866" max="4866" width="4.5703125" style="1" customWidth="1"/>
    <col min="4867" max="4867" width="17.28515625" style="1" bestFit="1" customWidth="1"/>
    <col min="4868" max="4868" width="1.7109375" style="1" customWidth="1"/>
    <col min="4869" max="4869" width="17.28515625" style="1" bestFit="1" customWidth="1"/>
    <col min="4870" max="4870" width="10.7109375" style="1" customWidth="1"/>
    <col min="4871" max="4871" width="13.28515625" style="1" customWidth="1"/>
    <col min="4872" max="4872" width="10.7109375" style="1" customWidth="1"/>
    <col min="4873" max="4873" width="13" style="1" bestFit="1" customWidth="1"/>
    <col min="4874" max="5120" width="10.7109375" style="1"/>
    <col min="5121" max="5121" width="69" style="1" customWidth="1"/>
    <col min="5122" max="5122" width="4.5703125" style="1" customWidth="1"/>
    <col min="5123" max="5123" width="17.28515625" style="1" bestFit="1" customWidth="1"/>
    <col min="5124" max="5124" width="1.7109375" style="1" customWidth="1"/>
    <col min="5125" max="5125" width="17.28515625" style="1" bestFit="1" customWidth="1"/>
    <col min="5126" max="5126" width="10.7109375" style="1" customWidth="1"/>
    <col min="5127" max="5127" width="13.28515625" style="1" customWidth="1"/>
    <col min="5128" max="5128" width="10.7109375" style="1" customWidth="1"/>
    <col min="5129" max="5129" width="13" style="1" bestFit="1" customWidth="1"/>
    <col min="5130" max="5376" width="10.7109375" style="1"/>
    <col min="5377" max="5377" width="69" style="1" customWidth="1"/>
    <col min="5378" max="5378" width="4.5703125" style="1" customWidth="1"/>
    <col min="5379" max="5379" width="17.28515625" style="1" bestFit="1" customWidth="1"/>
    <col min="5380" max="5380" width="1.7109375" style="1" customWidth="1"/>
    <col min="5381" max="5381" width="17.28515625" style="1" bestFit="1" customWidth="1"/>
    <col min="5382" max="5382" width="10.7109375" style="1" customWidth="1"/>
    <col min="5383" max="5383" width="13.28515625" style="1" customWidth="1"/>
    <col min="5384" max="5384" width="10.7109375" style="1" customWidth="1"/>
    <col min="5385" max="5385" width="13" style="1" bestFit="1" customWidth="1"/>
    <col min="5386" max="5632" width="10.7109375" style="1"/>
    <col min="5633" max="5633" width="69" style="1" customWidth="1"/>
    <col min="5634" max="5634" width="4.5703125" style="1" customWidth="1"/>
    <col min="5635" max="5635" width="17.28515625" style="1" bestFit="1" customWidth="1"/>
    <col min="5636" max="5636" width="1.7109375" style="1" customWidth="1"/>
    <col min="5637" max="5637" width="17.28515625" style="1" bestFit="1" customWidth="1"/>
    <col min="5638" max="5638" width="10.7109375" style="1" customWidth="1"/>
    <col min="5639" max="5639" width="13.28515625" style="1" customWidth="1"/>
    <col min="5640" max="5640" width="10.7109375" style="1" customWidth="1"/>
    <col min="5641" max="5641" width="13" style="1" bestFit="1" customWidth="1"/>
    <col min="5642" max="5888" width="10.7109375" style="1"/>
    <col min="5889" max="5889" width="69" style="1" customWidth="1"/>
    <col min="5890" max="5890" width="4.5703125" style="1" customWidth="1"/>
    <col min="5891" max="5891" width="17.28515625" style="1" bestFit="1" customWidth="1"/>
    <col min="5892" max="5892" width="1.7109375" style="1" customWidth="1"/>
    <col min="5893" max="5893" width="17.28515625" style="1" bestFit="1" customWidth="1"/>
    <col min="5894" max="5894" width="10.7109375" style="1" customWidth="1"/>
    <col min="5895" max="5895" width="13.28515625" style="1" customWidth="1"/>
    <col min="5896" max="5896" width="10.7109375" style="1" customWidth="1"/>
    <col min="5897" max="5897" width="13" style="1" bestFit="1" customWidth="1"/>
    <col min="5898" max="6144" width="10.7109375" style="1"/>
    <col min="6145" max="6145" width="69" style="1" customWidth="1"/>
    <col min="6146" max="6146" width="4.5703125" style="1" customWidth="1"/>
    <col min="6147" max="6147" width="17.28515625" style="1" bestFit="1" customWidth="1"/>
    <col min="6148" max="6148" width="1.7109375" style="1" customWidth="1"/>
    <col min="6149" max="6149" width="17.28515625" style="1" bestFit="1" customWidth="1"/>
    <col min="6150" max="6150" width="10.7109375" style="1" customWidth="1"/>
    <col min="6151" max="6151" width="13.28515625" style="1" customWidth="1"/>
    <col min="6152" max="6152" width="10.7109375" style="1" customWidth="1"/>
    <col min="6153" max="6153" width="13" style="1" bestFit="1" customWidth="1"/>
    <col min="6154" max="6400" width="10.7109375" style="1"/>
    <col min="6401" max="6401" width="69" style="1" customWidth="1"/>
    <col min="6402" max="6402" width="4.5703125" style="1" customWidth="1"/>
    <col min="6403" max="6403" width="17.28515625" style="1" bestFit="1" customWidth="1"/>
    <col min="6404" max="6404" width="1.7109375" style="1" customWidth="1"/>
    <col min="6405" max="6405" width="17.28515625" style="1" bestFit="1" customWidth="1"/>
    <col min="6406" max="6406" width="10.7109375" style="1" customWidth="1"/>
    <col min="6407" max="6407" width="13.28515625" style="1" customWidth="1"/>
    <col min="6408" max="6408" width="10.7109375" style="1" customWidth="1"/>
    <col min="6409" max="6409" width="13" style="1" bestFit="1" customWidth="1"/>
    <col min="6410" max="6656" width="10.7109375" style="1"/>
    <col min="6657" max="6657" width="69" style="1" customWidth="1"/>
    <col min="6658" max="6658" width="4.5703125" style="1" customWidth="1"/>
    <col min="6659" max="6659" width="17.28515625" style="1" bestFit="1" customWidth="1"/>
    <col min="6660" max="6660" width="1.7109375" style="1" customWidth="1"/>
    <col min="6661" max="6661" width="17.28515625" style="1" bestFit="1" customWidth="1"/>
    <col min="6662" max="6662" width="10.7109375" style="1" customWidth="1"/>
    <col min="6663" max="6663" width="13.28515625" style="1" customWidth="1"/>
    <col min="6664" max="6664" width="10.7109375" style="1" customWidth="1"/>
    <col min="6665" max="6665" width="13" style="1" bestFit="1" customWidth="1"/>
    <col min="6666" max="6912" width="10.7109375" style="1"/>
    <col min="6913" max="6913" width="69" style="1" customWidth="1"/>
    <col min="6914" max="6914" width="4.5703125" style="1" customWidth="1"/>
    <col min="6915" max="6915" width="17.28515625" style="1" bestFit="1" customWidth="1"/>
    <col min="6916" max="6916" width="1.7109375" style="1" customWidth="1"/>
    <col min="6917" max="6917" width="17.28515625" style="1" bestFit="1" customWidth="1"/>
    <col min="6918" max="6918" width="10.7109375" style="1" customWidth="1"/>
    <col min="6919" max="6919" width="13.28515625" style="1" customWidth="1"/>
    <col min="6920" max="6920" width="10.7109375" style="1" customWidth="1"/>
    <col min="6921" max="6921" width="13" style="1" bestFit="1" customWidth="1"/>
    <col min="6922" max="7168" width="10.7109375" style="1"/>
    <col min="7169" max="7169" width="69" style="1" customWidth="1"/>
    <col min="7170" max="7170" width="4.5703125" style="1" customWidth="1"/>
    <col min="7171" max="7171" width="17.28515625" style="1" bestFit="1" customWidth="1"/>
    <col min="7172" max="7172" width="1.7109375" style="1" customWidth="1"/>
    <col min="7173" max="7173" width="17.28515625" style="1" bestFit="1" customWidth="1"/>
    <col min="7174" max="7174" width="10.7109375" style="1" customWidth="1"/>
    <col min="7175" max="7175" width="13.28515625" style="1" customWidth="1"/>
    <col min="7176" max="7176" width="10.7109375" style="1" customWidth="1"/>
    <col min="7177" max="7177" width="13" style="1" bestFit="1" customWidth="1"/>
    <col min="7178" max="7424" width="10.7109375" style="1"/>
    <col min="7425" max="7425" width="69" style="1" customWidth="1"/>
    <col min="7426" max="7426" width="4.5703125" style="1" customWidth="1"/>
    <col min="7427" max="7427" width="17.28515625" style="1" bestFit="1" customWidth="1"/>
    <col min="7428" max="7428" width="1.7109375" style="1" customWidth="1"/>
    <col min="7429" max="7429" width="17.28515625" style="1" bestFit="1" customWidth="1"/>
    <col min="7430" max="7430" width="10.7109375" style="1" customWidth="1"/>
    <col min="7431" max="7431" width="13.28515625" style="1" customWidth="1"/>
    <col min="7432" max="7432" width="10.7109375" style="1" customWidth="1"/>
    <col min="7433" max="7433" width="13" style="1" bestFit="1" customWidth="1"/>
    <col min="7434" max="7680" width="10.7109375" style="1"/>
    <col min="7681" max="7681" width="69" style="1" customWidth="1"/>
    <col min="7682" max="7682" width="4.5703125" style="1" customWidth="1"/>
    <col min="7683" max="7683" width="17.28515625" style="1" bestFit="1" customWidth="1"/>
    <col min="7684" max="7684" width="1.7109375" style="1" customWidth="1"/>
    <col min="7685" max="7685" width="17.28515625" style="1" bestFit="1" customWidth="1"/>
    <col min="7686" max="7686" width="10.7109375" style="1" customWidth="1"/>
    <col min="7687" max="7687" width="13.28515625" style="1" customWidth="1"/>
    <col min="7688" max="7688" width="10.7109375" style="1" customWidth="1"/>
    <col min="7689" max="7689" width="13" style="1" bestFit="1" customWidth="1"/>
    <col min="7690" max="7936" width="10.7109375" style="1"/>
    <col min="7937" max="7937" width="69" style="1" customWidth="1"/>
    <col min="7938" max="7938" width="4.5703125" style="1" customWidth="1"/>
    <col min="7939" max="7939" width="17.28515625" style="1" bestFit="1" customWidth="1"/>
    <col min="7940" max="7940" width="1.7109375" style="1" customWidth="1"/>
    <col min="7941" max="7941" width="17.28515625" style="1" bestFit="1" customWidth="1"/>
    <col min="7942" max="7942" width="10.7109375" style="1" customWidth="1"/>
    <col min="7943" max="7943" width="13.28515625" style="1" customWidth="1"/>
    <col min="7944" max="7944" width="10.7109375" style="1" customWidth="1"/>
    <col min="7945" max="7945" width="13" style="1" bestFit="1" customWidth="1"/>
    <col min="7946" max="8192" width="10.7109375" style="1"/>
    <col min="8193" max="8193" width="69" style="1" customWidth="1"/>
    <col min="8194" max="8194" width="4.5703125" style="1" customWidth="1"/>
    <col min="8195" max="8195" width="17.28515625" style="1" bestFit="1" customWidth="1"/>
    <col min="8196" max="8196" width="1.7109375" style="1" customWidth="1"/>
    <col min="8197" max="8197" width="17.28515625" style="1" bestFit="1" customWidth="1"/>
    <col min="8198" max="8198" width="10.7109375" style="1" customWidth="1"/>
    <col min="8199" max="8199" width="13.28515625" style="1" customWidth="1"/>
    <col min="8200" max="8200" width="10.7109375" style="1" customWidth="1"/>
    <col min="8201" max="8201" width="13" style="1" bestFit="1" customWidth="1"/>
    <col min="8202" max="8448" width="10.7109375" style="1"/>
    <col min="8449" max="8449" width="69" style="1" customWidth="1"/>
    <col min="8450" max="8450" width="4.5703125" style="1" customWidth="1"/>
    <col min="8451" max="8451" width="17.28515625" style="1" bestFit="1" customWidth="1"/>
    <col min="8452" max="8452" width="1.7109375" style="1" customWidth="1"/>
    <col min="8453" max="8453" width="17.28515625" style="1" bestFit="1" customWidth="1"/>
    <col min="8454" max="8454" width="10.7109375" style="1" customWidth="1"/>
    <col min="8455" max="8455" width="13.28515625" style="1" customWidth="1"/>
    <col min="8456" max="8456" width="10.7109375" style="1" customWidth="1"/>
    <col min="8457" max="8457" width="13" style="1" bestFit="1" customWidth="1"/>
    <col min="8458" max="8704" width="10.7109375" style="1"/>
    <col min="8705" max="8705" width="69" style="1" customWidth="1"/>
    <col min="8706" max="8706" width="4.5703125" style="1" customWidth="1"/>
    <col min="8707" max="8707" width="17.28515625" style="1" bestFit="1" customWidth="1"/>
    <col min="8708" max="8708" width="1.7109375" style="1" customWidth="1"/>
    <col min="8709" max="8709" width="17.28515625" style="1" bestFit="1" customWidth="1"/>
    <col min="8710" max="8710" width="10.7109375" style="1" customWidth="1"/>
    <col min="8711" max="8711" width="13.28515625" style="1" customWidth="1"/>
    <col min="8712" max="8712" width="10.7109375" style="1" customWidth="1"/>
    <col min="8713" max="8713" width="13" style="1" bestFit="1" customWidth="1"/>
    <col min="8714" max="8960" width="10.7109375" style="1"/>
    <col min="8961" max="8961" width="69" style="1" customWidth="1"/>
    <col min="8962" max="8962" width="4.5703125" style="1" customWidth="1"/>
    <col min="8963" max="8963" width="17.28515625" style="1" bestFit="1" customWidth="1"/>
    <col min="8964" max="8964" width="1.7109375" style="1" customWidth="1"/>
    <col min="8965" max="8965" width="17.28515625" style="1" bestFit="1" customWidth="1"/>
    <col min="8966" max="8966" width="10.7109375" style="1" customWidth="1"/>
    <col min="8967" max="8967" width="13.28515625" style="1" customWidth="1"/>
    <col min="8968" max="8968" width="10.7109375" style="1" customWidth="1"/>
    <col min="8969" max="8969" width="13" style="1" bestFit="1" customWidth="1"/>
    <col min="8970" max="9216" width="10.7109375" style="1"/>
    <col min="9217" max="9217" width="69" style="1" customWidth="1"/>
    <col min="9218" max="9218" width="4.5703125" style="1" customWidth="1"/>
    <col min="9219" max="9219" width="17.28515625" style="1" bestFit="1" customWidth="1"/>
    <col min="9220" max="9220" width="1.7109375" style="1" customWidth="1"/>
    <col min="9221" max="9221" width="17.28515625" style="1" bestFit="1" customWidth="1"/>
    <col min="9222" max="9222" width="10.7109375" style="1" customWidth="1"/>
    <col min="9223" max="9223" width="13.28515625" style="1" customWidth="1"/>
    <col min="9224" max="9224" width="10.7109375" style="1" customWidth="1"/>
    <col min="9225" max="9225" width="13" style="1" bestFit="1" customWidth="1"/>
    <col min="9226" max="9472" width="10.7109375" style="1"/>
    <col min="9473" max="9473" width="69" style="1" customWidth="1"/>
    <col min="9474" max="9474" width="4.5703125" style="1" customWidth="1"/>
    <col min="9475" max="9475" width="17.28515625" style="1" bestFit="1" customWidth="1"/>
    <col min="9476" max="9476" width="1.7109375" style="1" customWidth="1"/>
    <col min="9477" max="9477" width="17.28515625" style="1" bestFit="1" customWidth="1"/>
    <col min="9478" max="9478" width="10.7109375" style="1" customWidth="1"/>
    <col min="9479" max="9479" width="13.28515625" style="1" customWidth="1"/>
    <col min="9480" max="9480" width="10.7109375" style="1" customWidth="1"/>
    <col min="9481" max="9481" width="13" style="1" bestFit="1" customWidth="1"/>
    <col min="9482" max="9728" width="10.7109375" style="1"/>
    <col min="9729" max="9729" width="69" style="1" customWidth="1"/>
    <col min="9730" max="9730" width="4.5703125" style="1" customWidth="1"/>
    <col min="9731" max="9731" width="17.28515625" style="1" bestFit="1" customWidth="1"/>
    <col min="9732" max="9732" width="1.7109375" style="1" customWidth="1"/>
    <col min="9733" max="9733" width="17.28515625" style="1" bestFit="1" customWidth="1"/>
    <col min="9734" max="9734" width="10.7109375" style="1" customWidth="1"/>
    <col min="9735" max="9735" width="13.28515625" style="1" customWidth="1"/>
    <col min="9736" max="9736" width="10.7109375" style="1" customWidth="1"/>
    <col min="9737" max="9737" width="13" style="1" bestFit="1" customWidth="1"/>
    <col min="9738" max="9984" width="10.7109375" style="1"/>
    <col min="9985" max="9985" width="69" style="1" customWidth="1"/>
    <col min="9986" max="9986" width="4.5703125" style="1" customWidth="1"/>
    <col min="9987" max="9987" width="17.28515625" style="1" bestFit="1" customWidth="1"/>
    <col min="9988" max="9988" width="1.7109375" style="1" customWidth="1"/>
    <col min="9989" max="9989" width="17.28515625" style="1" bestFit="1" customWidth="1"/>
    <col min="9990" max="9990" width="10.7109375" style="1" customWidth="1"/>
    <col min="9991" max="9991" width="13.28515625" style="1" customWidth="1"/>
    <col min="9992" max="9992" width="10.7109375" style="1" customWidth="1"/>
    <col min="9993" max="9993" width="13" style="1" bestFit="1" customWidth="1"/>
    <col min="9994" max="10240" width="10.7109375" style="1"/>
    <col min="10241" max="10241" width="69" style="1" customWidth="1"/>
    <col min="10242" max="10242" width="4.5703125" style="1" customWidth="1"/>
    <col min="10243" max="10243" width="17.28515625" style="1" bestFit="1" customWidth="1"/>
    <col min="10244" max="10244" width="1.7109375" style="1" customWidth="1"/>
    <col min="10245" max="10245" width="17.28515625" style="1" bestFit="1" customWidth="1"/>
    <col min="10246" max="10246" width="10.7109375" style="1" customWidth="1"/>
    <col min="10247" max="10247" width="13.28515625" style="1" customWidth="1"/>
    <col min="10248" max="10248" width="10.7109375" style="1" customWidth="1"/>
    <col min="10249" max="10249" width="13" style="1" bestFit="1" customWidth="1"/>
    <col min="10250" max="10496" width="10.7109375" style="1"/>
    <col min="10497" max="10497" width="69" style="1" customWidth="1"/>
    <col min="10498" max="10498" width="4.5703125" style="1" customWidth="1"/>
    <col min="10499" max="10499" width="17.28515625" style="1" bestFit="1" customWidth="1"/>
    <col min="10500" max="10500" width="1.7109375" style="1" customWidth="1"/>
    <col min="10501" max="10501" width="17.28515625" style="1" bestFit="1" customWidth="1"/>
    <col min="10502" max="10502" width="10.7109375" style="1" customWidth="1"/>
    <col min="10503" max="10503" width="13.28515625" style="1" customWidth="1"/>
    <col min="10504" max="10504" width="10.7109375" style="1" customWidth="1"/>
    <col min="10505" max="10505" width="13" style="1" bestFit="1" customWidth="1"/>
    <col min="10506" max="10752" width="10.7109375" style="1"/>
    <col min="10753" max="10753" width="69" style="1" customWidth="1"/>
    <col min="10754" max="10754" width="4.5703125" style="1" customWidth="1"/>
    <col min="10755" max="10755" width="17.28515625" style="1" bestFit="1" customWidth="1"/>
    <col min="10756" max="10756" width="1.7109375" style="1" customWidth="1"/>
    <col min="10757" max="10757" width="17.28515625" style="1" bestFit="1" customWidth="1"/>
    <col min="10758" max="10758" width="10.7109375" style="1" customWidth="1"/>
    <col min="10759" max="10759" width="13.28515625" style="1" customWidth="1"/>
    <col min="10760" max="10760" width="10.7109375" style="1" customWidth="1"/>
    <col min="10761" max="10761" width="13" style="1" bestFit="1" customWidth="1"/>
    <col min="10762" max="11008" width="10.7109375" style="1"/>
    <col min="11009" max="11009" width="69" style="1" customWidth="1"/>
    <col min="11010" max="11010" width="4.5703125" style="1" customWidth="1"/>
    <col min="11011" max="11011" width="17.28515625" style="1" bestFit="1" customWidth="1"/>
    <col min="11012" max="11012" width="1.7109375" style="1" customWidth="1"/>
    <col min="11013" max="11013" width="17.28515625" style="1" bestFit="1" customWidth="1"/>
    <col min="11014" max="11014" width="10.7109375" style="1" customWidth="1"/>
    <col min="11015" max="11015" width="13.28515625" style="1" customWidth="1"/>
    <col min="11016" max="11016" width="10.7109375" style="1" customWidth="1"/>
    <col min="11017" max="11017" width="13" style="1" bestFit="1" customWidth="1"/>
    <col min="11018" max="11264" width="10.7109375" style="1"/>
    <col min="11265" max="11265" width="69" style="1" customWidth="1"/>
    <col min="11266" max="11266" width="4.5703125" style="1" customWidth="1"/>
    <col min="11267" max="11267" width="17.28515625" style="1" bestFit="1" customWidth="1"/>
    <col min="11268" max="11268" width="1.7109375" style="1" customWidth="1"/>
    <col min="11269" max="11269" width="17.28515625" style="1" bestFit="1" customWidth="1"/>
    <col min="11270" max="11270" width="10.7109375" style="1" customWidth="1"/>
    <col min="11271" max="11271" width="13.28515625" style="1" customWidth="1"/>
    <col min="11272" max="11272" width="10.7109375" style="1" customWidth="1"/>
    <col min="11273" max="11273" width="13" style="1" bestFit="1" customWidth="1"/>
    <col min="11274" max="11520" width="10.7109375" style="1"/>
    <col min="11521" max="11521" width="69" style="1" customWidth="1"/>
    <col min="11522" max="11522" width="4.5703125" style="1" customWidth="1"/>
    <col min="11523" max="11523" width="17.28515625" style="1" bestFit="1" customWidth="1"/>
    <col min="11524" max="11524" width="1.7109375" style="1" customWidth="1"/>
    <col min="11525" max="11525" width="17.28515625" style="1" bestFit="1" customWidth="1"/>
    <col min="11526" max="11526" width="10.7109375" style="1" customWidth="1"/>
    <col min="11527" max="11527" width="13.28515625" style="1" customWidth="1"/>
    <col min="11528" max="11528" width="10.7109375" style="1" customWidth="1"/>
    <col min="11529" max="11529" width="13" style="1" bestFit="1" customWidth="1"/>
    <col min="11530" max="11776" width="10.7109375" style="1"/>
    <col min="11777" max="11777" width="69" style="1" customWidth="1"/>
    <col min="11778" max="11778" width="4.5703125" style="1" customWidth="1"/>
    <col min="11779" max="11779" width="17.28515625" style="1" bestFit="1" customWidth="1"/>
    <col min="11780" max="11780" width="1.7109375" style="1" customWidth="1"/>
    <col min="11781" max="11781" width="17.28515625" style="1" bestFit="1" customWidth="1"/>
    <col min="11782" max="11782" width="10.7109375" style="1" customWidth="1"/>
    <col min="11783" max="11783" width="13.28515625" style="1" customWidth="1"/>
    <col min="11784" max="11784" width="10.7109375" style="1" customWidth="1"/>
    <col min="11785" max="11785" width="13" style="1" bestFit="1" customWidth="1"/>
    <col min="11786" max="12032" width="10.7109375" style="1"/>
    <col min="12033" max="12033" width="69" style="1" customWidth="1"/>
    <col min="12034" max="12034" width="4.5703125" style="1" customWidth="1"/>
    <col min="12035" max="12035" width="17.28515625" style="1" bestFit="1" customWidth="1"/>
    <col min="12036" max="12036" width="1.7109375" style="1" customWidth="1"/>
    <col min="12037" max="12037" width="17.28515625" style="1" bestFit="1" customWidth="1"/>
    <col min="12038" max="12038" width="10.7109375" style="1" customWidth="1"/>
    <col min="12039" max="12039" width="13.28515625" style="1" customWidth="1"/>
    <col min="12040" max="12040" width="10.7109375" style="1" customWidth="1"/>
    <col min="12041" max="12041" width="13" style="1" bestFit="1" customWidth="1"/>
    <col min="12042" max="12288" width="10.7109375" style="1"/>
    <col min="12289" max="12289" width="69" style="1" customWidth="1"/>
    <col min="12290" max="12290" width="4.5703125" style="1" customWidth="1"/>
    <col min="12291" max="12291" width="17.28515625" style="1" bestFit="1" customWidth="1"/>
    <col min="12292" max="12292" width="1.7109375" style="1" customWidth="1"/>
    <col min="12293" max="12293" width="17.28515625" style="1" bestFit="1" customWidth="1"/>
    <col min="12294" max="12294" width="10.7109375" style="1" customWidth="1"/>
    <col min="12295" max="12295" width="13.28515625" style="1" customWidth="1"/>
    <col min="12296" max="12296" width="10.7109375" style="1" customWidth="1"/>
    <col min="12297" max="12297" width="13" style="1" bestFit="1" customWidth="1"/>
    <col min="12298" max="12544" width="10.7109375" style="1"/>
    <col min="12545" max="12545" width="69" style="1" customWidth="1"/>
    <col min="12546" max="12546" width="4.5703125" style="1" customWidth="1"/>
    <col min="12547" max="12547" width="17.28515625" style="1" bestFit="1" customWidth="1"/>
    <col min="12548" max="12548" width="1.7109375" style="1" customWidth="1"/>
    <col min="12549" max="12549" width="17.28515625" style="1" bestFit="1" customWidth="1"/>
    <col min="12550" max="12550" width="10.7109375" style="1" customWidth="1"/>
    <col min="12551" max="12551" width="13.28515625" style="1" customWidth="1"/>
    <col min="12552" max="12552" width="10.7109375" style="1" customWidth="1"/>
    <col min="12553" max="12553" width="13" style="1" bestFit="1" customWidth="1"/>
    <col min="12554" max="12800" width="10.7109375" style="1"/>
    <col min="12801" max="12801" width="69" style="1" customWidth="1"/>
    <col min="12802" max="12802" width="4.5703125" style="1" customWidth="1"/>
    <col min="12803" max="12803" width="17.28515625" style="1" bestFit="1" customWidth="1"/>
    <col min="12804" max="12804" width="1.7109375" style="1" customWidth="1"/>
    <col min="12805" max="12805" width="17.28515625" style="1" bestFit="1" customWidth="1"/>
    <col min="12806" max="12806" width="10.7109375" style="1" customWidth="1"/>
    <col min="12807" max="12807" width="13.28515625" style="1" customWidth="1"/>
    <col min="12808" max="12808" width="10.7109375" style="1" customWidth="1"/>
    <col min="12809" max="12809" width="13" style="1" bestFit="1" customWidth="1"/>
    <col min="12810" max="13056" width="10.7109375" style="1"/>
    <col min="13057" max="13057" width="69" style="1" customWidth="1"/>
    <col min="13058" max="13058" width="4.5703125" style="1" customWidth="1"/>
    <col min="13059" max="13059" width="17.28515625" style="1" bestFit="1" customWidth="1"/>
    <col min="13060" max="13060" width="1.7109375" style="1" customWidth="1"/>
    <col min="13061" max="13061" width="17.28515625" style="1" bestFit="1" customWidth="1"/>
    <col min="13062" max="13062" width="10.7109375" style="1" customWidth="1"/>
    <col min="13063" max="13063" width="13.28515625" style="1" customWidth="1"/>
    <col min="13064" max="13064" width="10.7109375" style="1" customWidth="1"/>
    <col min="13065" max="13065" width="13" style="1" bestFit="1" customWidth="1"/>
    <col min="13066" max="13312" width="10.7109375" style="1"/>
    <col min="13313" max="13313" width="69" style="1" customWidth="1"/>
    <col min="13314" max="13314" width="4.5703125" style="1" customWidth="1"/>
    <col min="13315" max="13315" width="17.28515625" style="1" bestFit="1" customWidth="1"/>
    <col min="13316" max="13316" width="1.7109375" style="1" customWidth="1"/>
    <col min="13317" max="13317" width="17.28515625" style="1" bestFit="1" customWidth="1"/>
    <col min="13318" max="13318" width="10.7109375" style="1" customWidth="1"/>
    <col min="13319" max="13319" width="13.28515625" style="1" customWidth="1"/>
    <col min="13320" max="13320" width="10.7109375" style="1" customWidth="1"/>
    <col min="13321" max="13321" width="13" style="1" bestFit="1" customWidth="1"/>
    <col min="13322" max="13568" width="10.7109375" style="1"/>
    <col min="13569" max="13569" width="69" style="1" customWidth="1"/>
    <col min="13570" max="13570" width="4.5703125" style="1" customWidth="1"/>
    <col min="13571" max="13571" width="17.28515625" style="1" bestFit="1" customWidth="1"/>
    <col min="13572" max="13572" width="1.7109375" style="1" customWidth="1"/>
    <col min="13573" max="13573" width="17.28515625" style="1" bestFit="1" customWidth="1"/>
    <col min="13574" max="13574" width="10.7109375" style="1" customWidth="1"/>
    <col min="13575" max="13575" width="13.28515625" style="1" customWidth="1"/>
    <col min="13576" max="13576" width="10.7109375" style="1" customWidth="1"/>
    <col min="13577" max="13577" width="13" style="1" bestFit="1" customWidth="1"/>
    <col min="13578" max="13824" width="10.7109375" style="1"/>
    <col min="13825" max="13825" width="69" style="1" customWidth="1"/>
    <col min="13826" max="13826" width="4.5703125" style="1" customWidth="1"/>
    <col min="13827" max="13827" width="17.28515625" style="1" bestFit="1" customWidth="1"/>
    <col min="13828" max="13828" width="1.7109375" style="1" customWidth="1"/>
    <col min="13829" max="13829" width="17.28515625" style="1" bestFit="1" customWidth="1"/>
    <col min="13830" max="13830" width="10.7109375" style="1" customWidth="1"/>
    <col min="13831" max="13831" width="13.28515625" style="1" customWidth="1"/>
    <col min="13832" max="13832" width="10.7109375" style="1" customWidth="1"/>
    <col min="13833" max="13833" width="13" style="1" bestFit="1" customWidth="1"/>
    <col min="13834" max="14080" width="10.7109375" style="1"/>
    <col min="14081" max="14081" width="69" style="1" customWidth="1"/>
    <col min="14082" max="14082" width="4.5703125" style="1" customWidth="1"/>
    <col min="14083" max="14083" width="17.28515625" style="1" bestFit="1" customWidth="1"/>
    <col min="14084" max="14084" width="1.7109375" style="1" customWidth="1"/>
    <col min="14085" max="14085" width="17.28515625" style="1" bestFit="1" customWidth="1"/>
    <col min="14086" max="14086" width="10.7109375" style="1" customWidth="1"/>
    <col min="14087" max="14087" width="13.28515625" style="1" customWidth="1"/>
    <col min="14088" max="14088" width="10.7109375" style="1" customWidth="1"/>
    <col min="14089" max="14089" width="13" style="1" bestFit="1" customWidth="1"/>
    <col min="14090" max="14336" width="10.7109375" style="1"/>
    <col min="14337" max="14337" width="69" style="1" customWidth="1"/>
    <col min="14338" max="14338" width="4.5703125" style="1" customWidth="1"/>
    <col min="14339" max="14339" width="17.28515625" style="1" bestFit="1" customWidth="1"/>
    <col min="14340" max="14340" width="1.7109375" style="1" customWidth="1"/>
    <col min="14341" max="14341" width="17.28515625" style="1" bestFit="1" customWidth="1"/>
    <col min="14342" max="14342" width="10.7109375" style="1" customWidth="1"/>
    <col min="14343" max="14343" width="13.28515625" style="1" customWidth="1"/>
    <col min="14344" max="14344" width="10.7109375" style="1" customWidth="1"/>
    <col min="14345" max="14345" width="13" style="1" bestFit="1" customWidth="1"/>
    <col min="14346" max="14592" width="10.7109375" style="1"/>
    <col min="14593" max="14593" width="69" style="1" customWidth="1"/>
    <col min="14594" max="14594" width="4.5703125" style="1" customWidth="1"/>
    <col min="14595" max="14595" width="17.28515625" style="1" bestFit="1" customWidth="1"/>
    <col min="14596" max="14596" width="1.7109375" style="1" customWidth="1"/>
    <col min="14597" max="14597" width="17.28515625" style="1" bestFit="1" customWidth="1"/>
    <col min="14598" max="14598" width="10.7109375" style="1" customWidth="1"/>
    <col min="14599" max="14599" width="13.28515625" style="1" customWidth="1"/>
    <col min="14600" max="14600" width="10.7109375" style="1" customWidth="1"/>
    <col min="14601" max="14601" width="13" style="1" bestFit="1" customWidth="1"/>
    <col min="14602" max="14848" width="10.7109375" style="1"/>
    <col min="14849" max="14849" width="69" style="1" customWidth="1"/>
    <col min="14850" max="14850" width="4.5703125" style="1" customWidth="1"/>
    <col min="14851" max="14851" width="17.28515625" style="1" bestFit="1" customWidth="1"/>
    <col min="14852" max="14852" width="1.7109375" style="1" customWidth="1"/>
    <col min="14853" max="14853" width="17.28515625" style="1" bestFit="1" customWidth="1"/>
    <col min="14854" max="14854" width="10.7109375" style="1" customWidth="1"/>
    <col min="14855" max="14855" width="13.28515625" style="1" customWidth="1"/>
    <col min="14856" max="14856" width="10.7109375" style="1" customWidth="1"/>
    <col min="14857" max="14857" width="13" style="1" bestFit="1" customWidth="1"/>
    <col min="14858" max="15104" width="10.7109375" style="1"/>
    <col min="15105" max="15105" width="69" style="1" customWidth="1"/>
    <col min="15106" max="15106" width="4.5703125" style="1" customWidth="1"/>
    <col min="15107" max="15107" width="17.28515625" style="1" bestFit="1" customWidth="1"/>
    <col min="15108" max="15108" width="1.7109375" style="1" customWidth="1"/>
    <col min="15109" max="15109" width="17.28515625" style="1" bestFit="1" customWidth="1"/>
    <col min="15110" max="15110" width="10.7109375" style="1" customWidth="1"/>
    <col min="15111" max="15111" width="13.28515625" style="1" customWidth="1"/>
    <col min="15112" max="15112" width="10.7109375" style="1" customWidth="1"/>
    <col min="15113" max="15113" width="13" style="1" bestFit="1" customWidth="1"/>
    <col min="15114" max="15360" width="10.7109375" style="1"/>
    <col min="15361" max="15361" width="69" style="1" customWidth="1"/>
    <col min="15362" max="15362" width="4.5703125" style="1" customWidth="1"/>
    <col min="15363" max="15363" width="17.28515625" style="1" bestFit="1" customWidth="1"/>
    <col min="15364" max="15364" width="1.7109375" style="1" customWidth="1"/>
    <col min="15365" max="15365" width="17.28515625" style="1" bestFit="1" customWidth="1"/>
    <col min="15366" max="15366" width="10.7109375" style="1" customWidth="1"/>
    <col min="15367" max="15367" width="13.28515625" style="1" customWidth="1"/>
    <col min="15368" max="15368" width="10.7109375" style="1" customWidth="1"/>
    <col min="15369" max="15369" width="13" style="1" bestFit="1" customWidth="1"/>
    <col min="15370" max="15616" width="10.7109375" style="1"/>
    <col min="15617" max="15617" width="69" style="1" customWidth="1"/>
    <col min="15618" max="15618" width="4.5703125" style="1" customWidth="1"/>
    <col min="15619" max="15619" width="17.28515625" style="1" bestFit="1" customWidth="1"/>
    <col min="15620" max="15620" width="1.7109375" style="1" customWidth="1"/>
    <col min="15621" max="15621" width="17.28515625" style="1" bestFit="1" customWidth="1"/>
    <col min="15622" max="15622" width="10.7109375" style="1" customWidth="1"/>
    <col min="15623" max="15623" width="13.28515625" style="1" customWidth="1"/>
    <col min="15624" max="15624" width="10.7109375" style="1" customWidth="1"/>
    <col min="15625" max="15625" width="13" style="1" bestFit="1" customWidth="1"/>
    <col min="15626" max="15872" width="10.7109375" style="1"/>
    <col min="15873" max="15873" width="69" style="1" customWidth="1"/>
    <col min="15874" max="15874" width="4.5703125" style="1" customWidth="1"/>
    <col min="15875" max="15875" width="17.28515625" style="1" bestFit="1" customWidth="1"/>
    <col min="15876" max="15876" width="1.7109375" style="1" customWidth="1"/>
    <col min="15877" max="15877" width="17.28515625" style="1" bestFit="1" customWidth="1"/>
    <col min="15878" max="15878" width="10.7109375" style="1" customWidth="1"/>
    <col min="15879" max="15879" width="13.28515625" style="1" customWidth="1"/>
    <col min="15880" max="15880" width="10.7109375" style="1" customWidth="1"/>
    <col min="15881" max="15881" width="13" style="1" bestFit="1" customWidth="1"/>
    <col min="15882" max="16128" width="10.7109375" style="1"/>
    <col min="16129" max="16129" width="69" style="1" customWidth="1"/>
    <col min="16130" max="16130" width="4.5703125" style="1" customWidth="1"/>
    <col min="16131" max="16131" width="17.28515625" style="1" bestFit="1" customWidth="1"/>
    <col min="16132" max="16132" width="1.7109375" style="1" customWidth="1"/>
    <col min="16133" max="16133" width="17.28515625" style="1" bestFit="1" customWidth="1"/>
    <col min="16134" max="16134" width="10.7109375" style="1" customWidth="1"/>
    <col min="16135" max="16135" width="13.28515625" style="1" customWidth="1"/>
    <col min="16136" max="16136" width="10.7109375" style="1" customWidth="1"/>
    <col min="16137" max="16137" width="13" style="1" bestFit="1" customWidth="1"/>
    <col min="16138" max="16384" width="10.7109375" style="1"/>
  </cols>
  <sheetData>
    <row r="1" spans="1:6" ht="12">
      <c r="A1" s="55" t="s">
        <v>0</v>
      </c>
      <c r="B1" s="55"/>
      <c r="C1" s="55"/>
      <c r="D1" s="55"/>
      <c r="E1" s="55"/>
    </row>
    <row r="2" spans="1:6" ht="12">
      <c r="A2" s="33"/>
      <c r="B2" s="33"/>
      <c r="C2" s="34"/>
      <c r="E2" s="34"/>
    </row>
    <row r="3" spans="1:6" ht="12">
      <c r="A3" s="55" t="s">
        <v>1</v>
      </c>
      <c r="B3" s="55"/>
      <c r="C3" s="55"/>
      <c r="D3" s="55"/>
      <c r="E3" s="55"/>
    </row>
    <row r="4" spans="1:6" ht="12">
      <c r="A4" s="33"/>
      <c r="B4" s="33"/>
      <c r="C4" s="34"/>
      <c r="E4" s="34"/>
    </row>
    <row r="5" spans="1:6" ht="12">
      <c r="A5" s="56" t="s">
        <v>20</v>
      </c>
      <c r="B5" s="56"/>
      <c r="C5" s="56"/>
      <c r="D5" s="56"/>
      <c r="E5" s="56"/>
      <c r="F5" s="5"/>
    </row>
    <row r="6" spans="1:6" ht="12">
      <c r="A6" s="35"/>
      <c r="C6" s="36"/>
      <c r="D6" s="37"/>
      <c r="E6" s="63"/>
      <c r="F6" s="5"/>
    </row>
    <row r="7" spans="1:6" ht="12">
      <c r="A7" s="35"/>
      <c r="C7" s="36"/>
      <c r="D7" s="37"/>
      <c r="E7" s="63"/>
      <c r="F7" s="5"/>
    </row>
    <row r="8" spans="1:6" ht="12">
      <c r="A8" s="35"/>
      <c r="C8" s="10"/>
      <c r="D8" s="37"/>
      <c r="E8" s="38"/>
      <c r="F8" s="5"/>
    </row>
    <row r="9" spans="1:6" ht="12">
      <c r="A9" s="35"/>
      <c r="C9" s="36" t="s">
        <v>21</v>
      </c>
      <c r="D9" s="37"/>
      <c r="E9" s="64"/>
      <c r="F9" s="5"/>
    </row>
    <row r="10" spans="1:6" ht="12">
      <c r="C10" s="39">
        <v>2009</v>
      </c>
      <c r="D10" s="37"/>
      <c r="E10" s="65"/>
    </row>
    <row r="11" spans="1:6" ht="12">
      <c r="C11" s="40"/>
      <c r="D11" s="5"/>
      <c r="E11" s="66"/>
    </row>
    <row r="12" spans="1:6" ht="12">
      <c r="A12" s="34" t="s">
        <v>3</v>
      </c>
      <c r="B12" s="34"/>
      <c r="E12" s="30"/>
    </row>
    <row r="13" spans="1:6" ht="12">
      <c r="A13" s="34" t="s">
        <v>4</v>
      </c>
      <c r="B13" s="34"/>
      <c r="E13" s="30"/>
    </row>
    <row r="14" spans="1:6" ht="12">
      <c r="A14" s="34" t="s">
        <v>5</v>
      </c>
      <c r="B14" s="34"/>
      <c r="C14" s="15">
        <v>100</v>
      </c>
      <c r="E14" s="59"/>
    </row>
    <row r="15" spans="1:6" ht="12">
      <c r="A15" s="34" t="s">
        <v>6</v>
      </c>
      <c r="B15" s="34"/>
      <c r="C15" s="4">
        <v>99111656</v>
      </c>
      <c r="E15" s="22"/>
    </row>
    <row r="16" spans="1:6" ht="12">
      <c r="A16" s="34" t="s">
        <v>7</v>
      </c>
      <c r="B16" s="41"/>
      <c r="C16" s="4">
        <v>65118181.640000001</v>
      </c>
      <c r="E16" s="22"/>
    </row>
    <row r="17" spans="1:8" ht="12">
      <c r="C17" s="35"/>
      <c r="E17" s="66"/>
    </row>
    <row r="18" spans="1:8" ht="12.75" thickBot="1">
      <c r="A18" s="34" t="s">
        <v>8</v>
      </c>
      <c r="B18" s="34"/>
      <c r="C18" s="42">
        <v>164229937.63999999</v>
      </c>
      <c r="D18" s="43"/>
      <c r="E18" s="67"/>
      <c r="G18" s="19">
        <f>C18/(C18+C31)</f>
        <v>0.47709370883294216</v>
      </c>
      <c r="H18" s="19"/>
    </row>
    <row r="19" spans="1:8" ht="12.75" thickTop="1">
      <c r="C19" s="35"/>
      <c r="E19" s="66"/>
    </row>
    <row r="20" spans="1:8" ht="12">
      <c r="C20" s="35" t="s">
        <v>9</v>
      </c>
      <c r="E20" s="66"/>
    </row>
    <row r="21" spans="1:8" ht="12">
      <c r="A21" s="34" t="s">
        <v>10</v>
      </c>
      <c r="B21" s="34"/>
      <c r="E21" s="30"/>
    </row>
    <row r="22" spans="1:8" ht="12">
      <c r="A22" s="34" t="s">
        <v>11</v>
      </c>
      <c r="B22" s="34"/>
      <c r="E22" s="30"/>
    </row>
    <row r="23" spans="1:8" ht="12">
      <c r="A23" s="3" t="s">
        <v>12</v>
      </c>
      <c r="B23" s="34"/>
      <c r="C23" s="44"/>
      <c r="E23" s="68"/>
    </row>
    <row r="24" spans="1:8" ht="12">
      <c r="A24" s="16" t="s">
        <v>13</v>
      </c>
      <c r="B24" s="34"/>
      <c r="C24" s="44">
        <v>180000000</v>
      </c>
      <c r="E24" s="68"/>
    </row>
    <row r="25" spans="1:8" ht="12">
      <c r="A25" s="41"/>
      <c r="B25" s="34"/>
      <c r="C25" s="21"/>
      <c r="D25" s="30"/>
      <c r="E25" s="69"/>
    </row>
    <row r="26" spans="1:8" ht="12">
      <c r="A26" s="34"/>
      <c r="B26" s="34"/>
      <c r="E26" s="70"/>
    </row>
    <row r="27" spans="1:8" ht="14.1" customHeight="1">
      <c r="A27" s="34" t="s">
        <v>14</v>
      </c>
      <c r="B27" s="34"/>
      <c r="C27" s="46">
        <v>180000000</v>
      </c>
      <c r="D27" s="43"/>
      <c r="E27" s="67"/>
    </row>
    <row r="28" spans="1:8" ht="12">
      <c r="A28" s="34"/>
      <c r="B28" s="34"/>
      <c r="C28" s="46"/>
      <c r="D28" s="43"/>
      <c r="E28" s="67"/>
    </row>
    <row r="29" spans="1:8" ht="12">
      <c r="A29" s="34" t="s">
        <v>15</v>
      </c>
      <c r="B29" s="34"/>
      <c r="C29" s="45">
        <v>0</v>
      </c>
      <c r="D29" s="47"/>
      <c r="E29" s="69"/>
    </row>
    <row r="30" spans="1:8" ht="12">
      <c r="C30" s="35"/>
      <c r="E30" s="66"/>
    </row>
    <row r="31" spans="1:8" ht="12">
      <c r="A31" s="34" t="s">
        <v>16</v>
      </c>
      <c r="B31" s="34"/>
      <c r="C31" s="48">
        <v>180000000</v>
      </c>
      <c r="D31" s="46"/>
      <c r="E31" s="67"/>
      <c r="G31" s="19">
        <f>C31/(C31+C18)</f>
        <v>0.52290629116705789</v>
      </c>
    </row>
    <row r="32" spans="1:8" ht="12">
      <c r="C32" s="35"/>
      <c r="E32" s="66"/>
    </row>
    <row r="33" spans="1:7" ht="12.75" thickBot="1">
      <c r="A33" s="34" t="s">
        <v>17</v>
      </c>
      <c r="B33" s="34"/>
      <c r="C33" s="49">
        <v>344229937.63999999</v>
      </c>
      <c r="D33" s="46"/>
      <c r="E33" s="67"/>
      <c r="G33" s="19">
        <f>+SUM(G18:G32)</f>
        <v>1</v>
      </c>
    </row>
    <row r="34" spans="1:7" ht="12.75" thickTop="1">
      <c r="C34" s="35"/>
      <c r="D34" s="5"/>
      <c r="E34" s="66"/>
    </row>
    <row r="35" spans="1:7" ht="12">
      <c r="C35" s="35"/>
      <c r="D35" s="5"/>
      <c r="E35" s="66"/>
    </row>
    <row r="36" spans="1:7" ht="12">
      <c r="A36" s="50" t="s">
        <v>18</v>
      </c>
      <c r="B36" s="51"/>
    </row>
    <row r="37" spans="1:7" ht="12">
      <c r="A37" s="50" t="s">
        <v>19</v>
      </c>
    </row>
    <row r="38" spans="1:7" ht="12"/>
    <row r="39" spans="1:7" ht="12">
      <c r="A39" s="52"/>
    </row>
    <row r="40" spans="1:7" ht="12"/>
    <row r="41" spans="1:7" ht="12"/>
    <row r="42" spans="1:7" ht="12"/>
    <row r="43" spans="1:7" ht="12"/>
    <row r="44" spans="1:7" ht="12"/>
    <row r="45" spans="1:7" ht="12"/>
    <row r="46" spans="1:7" ht="12"/>
    <row r="47" spans="1:7" ht="12"/>
    <row r="48" spans="1:7" ht="12"/>
    <row r="49" spans="4:7" ht="12"/>
    <row r="50" spans="4:7" ht="12">
      <c r="E50" s="30"/>
      <c r="F50" s="30"/>
      <c r="G50" s="30"/>
    </row>
    <row r="51" spans="4:7" ht="12">
      <c r="E51" s="30"/>
      <c r="F51" s="30"/>
      <c r="G51" s="30"/>
    </row>
    <row r="52" spans="4:7" ht="12">
      <c r="E52" s="30"/>
      <c r="F52" s="30"/>
      <c r="G52" s="30"/>
    </row>
    <row r="53" spans="4:7" ht="11.1" customHeight="1">
      <c r="E53" s="30"/>
      <c r="F53" s="30"/>
      <c r="G53" s="30"/>
    </row>
    <row r="54" spans="4:7" ht="11.1" customHeight="1">
      <c r="E54" s="30"/>
      <c r="F54" s="31"/>
      <c r="G54" s="30"/>
    </row>
    <row r="55" spans="4:7" ht="11.1" customHeight="1">
      <c r="E55" s="30"/>
      <c r="F55" s="30"/>
      <c r="G55" s="30"/>
    </row>
    <row r="56" spans="4:7" ht="11.1" customHeight="1">
      <c r="D56" s="1">
        <v>695395.85</v>
      </c>
      <c r="E56" s="30"/>
      <c r="F56" s="32"/>
      <c r="G56" s="30"/>
    </row>
    <row r="57" spans="4:7" ht="11.1" customHeight="1">
      <c r="E57" s="30"/>
      <c r="F57" s="30"/>
      <c r="G57" s="30"/>
    </row>
    <row r="58" spans="4:7" ht="11.1" customHeight="1">
      <c r="E58" s="30"/>
      <c r="F58" s="30"/>
      <c r="G58" s="30"/>
    </row>
    <row r="59" spans="4:7" ht="11.1" customHeight="1">
      <c r="E59" s="30"/>
      <c r="F59" s="30"/>
      <c r="G59" s="30"/>
    </row>
    <row r="60" spans="4:7" ht="11.1" customHeight="1">
      <c r="E60" s="30"/>
      <c r="F60" s="30"/>
      <c r="G60" s="30"/>
    </row>
    <row r="61" spans="4:7" ht="11.1" customHeight="1">
      <c r="E61" s="30"/>
      <c r="F61" s="30"/>
      <c r="G61" s="30"/>
    </row>
    <row r="62" spans="4:7" ht="11.1" customHeight="1">
      <c r="E62" s="30"/>
      <c r="F62" s="30"/>
      <c r="G62" s="30"/>
    </row>
    <row r="63" spans="4:7" ht="11.1" customHeight="1">
      <c r="E63" s="30"/>
      <c r="F63" s="30"/>
      <c r="G63" s="30"/>
    </row>
    <row r="64" spans="4:7" ht="11.1" customHeight="1">
      <c r="E64" s="30"/>
      <c r="F64" s="30"/>
      <c r="G64" s="30"/>
    </row>
    <row r="65" spans="5:20" ht="11.1" customHeight="1">
      <c r="E65" s="30"/>
      <c r="F65" s="30"/>
      <c r="G65" s="30"/>
      <c r="T65" s="1">
        <v>11208960.98</v>
      </c>
    </row>
    <row r="66" spans="5:20" ht="11.1" customHeight="1">
      <c r="E66" s="30"/>
      <c r="F66" s="30"/>
      <c r="G66" s="30"/>
      <c r="T66" s="1">
        <v>112225</v>
      </c>
    </row>
    <row r="67" spans="5:20" ht="11.1" customHeight="1">
      <c r="E67" s="30"/>
      <c r="F67" s="30"/>
      <c r="G67" s="30"/>
      <c r="T67" s="1">
        <v>5422681.1900000004</v>
      </c>
    </row>
    <row r="68" spans="5:20" ht="11.1" customHeight="1">
      <c r="E68" s="30"/>
      <c r="F68" s="30"/>
      <c r="G68" s="30"/>
    </row>
  </sheetData>
  <mergeCells count="3">
    <mergeCell ref="A1:E1"/>
    <mergeCell ref="A3:E3"/>
    <mergeCell ref="A5:E5"/>
  </mergeCells>
  <pageMargins left="0.5" right="0.5" top="1" bottom="1" header="0.18" footer="0.5"/>
  <pageSetup scale="86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Normal="100" workbookViewId="0">
      <selection activeCell="A24" sqref="A24"/>
    </sheetView>
  </sheetViews>
  <sheetFormatPr defaultColWidth="10.7109375" defaultRowHeight="11.1" customHeight="1"/>
  <cols>
    <col min="1" max="1" width="69" style="1" customWidth="1"/>
    <col min="2" max="2" width="4.5703125" style="1" customWidth="1"/>
    <col min="3" max="3" width="17.28515625" style="1" bestFit="1" customWidth="1"/>
    <col min="4" max="4" width="1.7109375" style="1" customWidth="1"/>
    <col min="5" max="5" width="17.28515625" style="1" bestFit="1" customWidth="1"/>
    <col min="6" max="6" width="10.7109375" style="1" customWidth="1"/>
    <col min="7" max="7" width="13.28515625" style="1" customWidth="1"/>
    <col min="8" max="8" width="10.7109375" style="1" customWidth="1"/>
    <col min="9" max="9" width="13" style="1" bestFit="1" customWidth="1"/>
    <col min="10" max="256" width="10.7109375" style="1"/>
    <col min="257" max="257" width="69" style="1" customWidth="1"/>
    <col min="258" max="258" width="4.5703125" style="1" customWidth="1"/>
    <col min="259" max="259" width="17.28515625" style="1" bestFit="1" customWidth="1"/>
    <col min="260" max="260" width="1.7109375" style="1" customWidth="1"/>
    <col min="261" max="261" width="17.28515625" style="1" bestFit="1" customWidth="1"/>
    <col min="262" max="262" width="10.7109375" style="1" customWidth="1"/>
    <col min="263" max="263" width="13.28515625" style="1" customWidth="1"/>
    <col min="264" max="264" width="10.7109375" style="1" customWidth="1"/>
    <col min="265" max="265" width="13" style="1" bestFit="1" customWidth="1"/>
    <col min="266" max="512" width="10.7109375" style="1"/>
    <col min="513" max="513" width="69" style="1" customWidth="1"/>
    <col min="514" max="514" width="4.5703125" style="1" customWidth="1"/>
    <col min="515" max="515" width="17.28515625" style="1" bestFit="1" customWidth="1"/>
    <col min="516" max="516" width="1.7109375" style="1" customWidth="1"/>
    <col min="517" max="517" width="17.28515625" style="1" bestFit="1" customWidth="1"/>
    <col min="518" max="518" width="10.7109375" style="1" customWidth="1"/>
    <col min="519" max="519" width="13.28515625" style="1" customWidth="1"/>
    <col min="520" max="520" width="10.7109375" style="1" customWidth="1"/>
    <col min="521" max="521" width="13" style="1" bestFit="1" customWidth="1"/>
    <col min="522" max="768" width="10.7109375" style="1"/>
    <col min="769" max="769" width="69" style="1" customWidth="1"/>
    <col min="770" max="770" width="4.5703125" style="1" customWidth="1"/>
    <col min="771" max="771" width="17.28515625" style="1" bestFit="1" customWidth="1"/>
    <col min="772" max="772" width="1.7109375" style="1" customWidth="1"/>
    <col min="773" max="773" width="17.28515625" style="1" bestFit="1" customWidth="1"/>
    <col min="774" max="774" width="10.7109375" style="1" customWidth="1"/>
    <col min="775" max="775" width="13.28515625" style="1" customWidth="1"/>
    <col min="776" max="776" width="10.7109375" style="1" customWidth="1"/>
    <col min="777" max="777" width="13" style="1" bestFit="1" customWidth="1"/>
    <col min="778" max="1024" width="10.7109375" style="1"/>
    <col min="1025" max="1025" width="69" style="1" customWidth="1"/>
    <col min="1026" max="1026" width="4.5703125" style="1" customWidth="1"/>
    <col min="1027" max="1027" width="17.28515625" style="1" bestFit="1" customWidth="1"/>
    <col min="1028" max="1028" width="1.7109375" style="1" customWidth="1"/>
    <col min="1029" max="1029" width="17.28515625" style="1" bestFit="1" customWidth="1"/>
    <col min="1030" max="1030" width="10.7109375" style="1" customWidth="1"/>
    <col min="1031" max="1031" width="13.28515625" style="1" customWidth="1"/>
    <col min="1032" max="1032" width="10.7109375" style="1" customWidth="1"/>
    <col min="1033" max="1033" width="13" style="1" bestFit="1" customWidth="1"/>
    <col min="1034" max="1280" width="10.7109375" style="1"/>
    <col min="1281" max="1281" width="69" style="1" customWidth="1"/>
    <col min="1282" max="1282" width="4.5703125" style="1" customWidth="1"/>
    <col min="1283" max="1283" width="17.28515625" style="1" bestFit="1" customWidth="1"/>
    <col min="1284" max="1284" width="1.7109375" style="1" customWidth="1"/>
    <col min="1285" max="1285" width="17.28515625" style="1" bestFit="1" customWidth="1"/>
    <col min="1286" max="1286" width="10.7109375" style="1" customWidth="1"/>
    <col min="1287" max="1287" width="13.28515625" style="1" customWidth="1"/>
    <col min="1288" max="1288" width="10.7109375" style="1" customWidth="1"/>
    <col min="1289" max="1289" width="13" style="1" bestFit="1" customWidth="1"/>
    <col min="1290" max="1536" width="10.7109375" style="1"/>
    <col min="1537" max="1537" width="69" style="1" customWidth="1"/>
    <col min="1538" max="1538" width="4.5703125" style="1" customWidth="1"/>
    <col min="1539" max="1539" width="17.28515625" style="1" bestFit="1" customWidth="1"/>
    <col min="1540" max="1540" width="1.7109375" style="1" customWidth="1"/>
    <col min="1541" max="1541" width="17.28515625" style="1" bestFit="1" customWidth="1"/>
    <col min="1542" max="1542" width="10.7109375" style="1" customWidth="1"/>
    <col min="1543" max="1543" width="13.28515625" style="1" customWidth="1"/>
    <col min="1544" max="1544" width="10.7109375" style="1" customWidth="1"/>
    <col min="1545" max="1545" width="13" style="1" bestFit="1" customWidth="1"/>
    <col min="1546" max="1792" width="10.7109375" style="1"/>
    <col min="1793" max="1793" width="69" style="1" customWidth="1"/>
    <col min="1794" max="1794" width="4.5703125" style="1" customWidth="1"/>
    <col min="1795" max="1795" width="17.28515625" style="1" bestFit="1" customWidth="1"/>
    <col min="1796" max="1796" width="1.7109375" style="1" customWidth="1"/>
    <col min="1797" max="1797" width="17.28515625" style="1" bestFit="1" customWidth="1"/>
    <col min="1798" max="1798" width="10.7109375" style="1" customWidth="1"/>
    <col min="1799" max="1799" width="13.28515625" style="1" customWidth="1"/>
    <col min="1800" max="1800" width="10.7109375" style="1" customWidth="1"/>
    <col min="1801" max="1801" width="13" style="1" bestFit="1" customWidth="1"/>
    <col min="1802" max="2048" width="10.7109375" style="1"/>
    <col min="2049" max="2049" width="69" style="1" customWidth="1"/>
    <col min="2050" max="2050" width="4.5703125" style="1" customWidth="1"/>
    <col min="2051" max="2051" width="17.28515625" style="1" bestFit="1" customWidth="1"/>
    <col min="2052" max="2052" width="1.7109375" style="1" customWidth="1"/>
    <col min="2053" max="2053" width="17.28515625" style="1" bestFit="1" customWidth="1"/>
    <col min="2054" max="2054" width="10.7109375" style="1" customWidth="1"/>
    <col min="2055" max="2055" width="13.28515625" style="1" customWidth="1"/>
    <col min="2056" max="2056" width="10.7109375" style="1" customWidth="1"/>
    <col min="2057" max="2057" width="13" style="1" bestFit="1" customWidth="1"/>
    <col min="2058" max="2304" width="10.7109375" style="1"/>
    <col min="2305" max="2305" width="69" style="1" customWidth="1"/>
    <col min="2306" max="2306" width="4.5703125" style="1" customWidth="1"/>
    <col min="2307" max="2307" width="17.28515625" style="1" bestFit="1" customWidth="1"/>
    <col min="2308" max="2308" width="1.7109375" style="1" customWidth="1"/>
    <col min="2309" max="2309" width="17.28515625" style="1" bestFit="1" customWidth="1"/>
    <col min="2310" max="2310" width="10.7109375" style="1" customWidth="1"/>
    <col min="2311" max="2311" width="13.28515625" style="1" customWidth="1"/>
    <col min="2312" max="2312" width="10.7109375" style="1" customWidth="1"/>
    <col min="2313" max="2313" width="13" style="1" bestFit="1" customWidth="1"/>
    <col min="2314" max="2560" width="10.7109375" style="1"/>
    <col min="2561" max="2561" width="69" style="1" customWidth="1"/>
    <col min="2562" max="2562" width="4.5703125" style="1" customWidth="1"/>
    <col min="2563" max="2563" width="17.28515625" style="1" bestFit="1" customWidth="1"/>
    <col min="2564" max="2564" width="1.7109375" style="1" customWidth="1"/>
    <col min="2565" max="2565" width="17.28515625" style="1" bestFit="1" customWidth="1"/>
    <col min="2566" max="2566" width="10.7109375" style="1" customWidth="1"/>
    <col min="2567" max="2567" width="13.28515625" style="1" customWidth="1"/>
    <col min="2568" max="2568" width="10.7109375" style="1" customWidth="1"/>
    <col min="2569" max="2569" width="13" style="1" bestFit="1" customWidth="1"/>
    <col min="2570" max="2816" width="10.7109375" style="1"/>
    <col min="2817" max="2817" width="69" style="1" customWidth="1"/>
    <col min="2818" max="2818" width="4.5703125" style="1" customWidth="1"/>
    <col min="2819" max="2819" width="17.28515625" style="1" bestFit="1" customWidth="1"/>
    <col min="2820" max="2820" width="1.7109375" style="1" customWidth="1"/>
    <col min="2821" max="2821" width="17.28515625" style="1" bestFit="1" customWidth="1"/>
    <col min="2822" max="2822" width="10.7109375" style="1" customWidth="1"/>
    <col min="2823" max="2823" width="13.28515625" style="1" customWidth="1"/>
    <col min="2824" max="2824" width="10.7109375" style="1" customWidth="1"/>
    <col min="2825" max="2825" width="13" style="1" bestFit="1" customWidth="1"/>
    <col min="2826" max="3072" width="10.7109375" style="1"/>
    <col min="3073" max="3073" width="69" style="1" customWidth="1"/>
    <col min="3074" max="3074" width="4.5703125" style="1" customWidth="1"/>
    <col min="3075" max="3075" width="17.28515625" style="1" bestFit="1" customWidth="1"/>
    <col min="3076" max="3076" width="1.7109375" style="1" customWidth="1"/>
    <col min="3077" max="3077" width="17.28515625" style="1" bestFit="1" customWidth="1"/>
    <col min="3078" max="3078" width="10.7109375" style="1" customWidth="1"/>
    <col min="3079" max="3079" width="13.28515625" style="1" customWidth="1"/>
    <col min="3080" max="3080" width="10.7109375" style="1" customWidth="1"/>
    <col min="3081" max="3081" width="13" style="1" bestFit="1" customWidth="1"/>
    <col min="3082" max="3328" width="10.7109375" style="1"/>
    <col min="3329" max="3329" width="69" style="1" customWidth="1"/>
    <col min="3330" max="3330" width="4.5703125" style="1" customWidth="1"/>
    <col min="3331" max="3331" width="17.28515625" style="1" bestFit="1" customWidth="1"/>
    <col min="3332" max="3332" width="1.7109375" style="1" customWidth="1"/>
    <col min="3333" max="3333" width="17.28515625" style="1" bestFit="1" customWidth="1"/>
    <col min="3334" max="3334" width="10.7109375" style="1" customWidth="1"/>
    <col min="3335" max="3335" width="13.28515625" style="1" customWidth="1"/>
    <col min="3336" max="3336" width="10.7109375" style="1" customWidth="1"/>
    <col min="3337" max="3337" width="13" style="1" bestFit="1" customWidth="1"/>
    <col min="3338" max="3584" width="10.7109375" style="1"/>
    <col min="3585" max="3585" width="69" style="1" customWidth="1"/>
    <col min="3586" max="3586" width="4.5703125" style="1" customWidth="1"/>
    <col min="3587" max="3587" width="17.28515625" style="1" bestFit="1" customWidth="1"/>
    <col min="3588" max="3588" width="1.7109375" style="1" customWidth="1"/>
    <col min="3589" max="3589" width="17.28515625" style="1" bestFit="1" customWidth="1"/>
    <col min="3590" max="3590" width="10.7109375" style="1" customWidth="1"/>
    <col min="3591" max="3591" width="13.28515625" style="1" customWidth="1"/>
    <col min="3592" max="3592" width="10.7109375" style="1" customWidth="1"/>
    <col min="3593" max="3593" width="13" style="1" bestFit="1" customWidth="1"/>
    <col min="3594" max="3840" width="10.7109375" style="1"/>
    <col min="3841" max="3841" width="69" style="1" customWidth="1"/>
    <col min="3842" max="3842" width="4.5703125" style="1" customWidth="1"/>
    <col min="3843" max="3843" width="17.28515625" style="1" bestFit="1" customWidth="1"/>
    <col min="3844" max="3844" width="1.7109375" style="1" customWidth="1"/>
    <col min="3845" max="3845" width="17.28515625" style="1" bestFit="1" customWidth="1"/>
    <col min="3846" max="3846" width="10.7109375" style="1" customWidth="1"/>
    <col min="3847" max="3847" width="13.28515625" style="1" customWidth="1"/>
    <col min="3848" max="3848" width="10.7109375" style="1" customWidth="1"/>
    <col min="3849" max="3849" width="13" style="1" bestFit="1" customWidth="1"/>
    <col min="3850" max="4096" width="10.7109375" style="1"/>
    <col min="4097" max="4097" width="69" style="1" customWidth="1"/>
    <col min="4098" max="4098" width="4.5703125" style="1" customWidth="1"/>
    <col min="4099" max="4099" width="17.28515625" style="1" bestFit="1" customWidth="1"/>
    <col min="4100" max="4100" width="1.7109375" style="1" customWidth="1"/>
    <col min="4101" max="4101" width="17.28515625" style="1" bestFit="1" customWidth="1"/>
    <col min="4102" max="4102" width="10.7109375" style="1" customWidth="1"/>
    <col min="4103" max="4103" width="13.28515625" style="1" customWidth="1"/>
    <col min="4104" max="4104" width="10.7109375" style="1" customWidth="1"/>
    <col min="4105" max="4105" width="13" style="1" bestFit="1" customWidth="1"/>
    <col min="4106" max="4352" width="10.7109375" style="1"/>
    <col min="4353" max="4353" width="69" style="1" customWidth="1"/>
    <col min="4354" max="4354" width="4.5703125" style="1" customWidth="1"/>
    <col min="4355" max="4355" width="17.28515625" style="1" bestFit="1" customWidth="1"/>
    <col min="4356" max="4356" width="1.7109375" style="1" customWidth="1"/>
    <col min="4357" max="4357" width="17.28515625" style="1" bestFit="1" customWidth="1"/>
    <col min="4358" max="4358" width="10.7109375" style="1" customWidth="1"/>
    <col min="4359" max="4359" width="13.28515625" style="1" customWidth="1"/>
    <col min="4360" max="4360" width="10.7109375" style="1" customWidth="1"/>
    <col min="4361" max="4361" width="13" style="1" bestFit="1" customWidth="1"/>
    <col min="4362" max="4608" width="10.7109375" style="1"/>
    <col min="4609" max="4609" width="69" style="1" customWidth="1"/>
    <col min="4610" max="4610" width="4.5703125" style="1" customWidth="1"/>
    <col min="4611" max="4611" width="17.28515625" style="1" bestFit="1" customWidth="1"/>
    <col min="4612" max="4612" width="1.7109375" style="1" customWidth="1"/>
    <col min="4613" max="4613" width="17.28515625" style="1" bestFit="1" customWidth="1"/>
    <col min="4614" max="4614" width="10.7109375" style="1" customWidth="1"/>
    <col min="4615" max="4615" width="13.28515625" style="1" customWidth="1"/>
    <col min="4616" max="4616" width="10.7109375" style="1" customWidth="1"/>
    <col min="4617" max="4617" width="13" style="1" bestFit="1" customWidth="1"/>
    <col min="4618" max="4864" width="10.7109375" style="1"/>
    <col min="4865" max="4865" width="69" style="1" customWidth="1"/>
    <col min="4866" max="4866" width="4.5703125" style="1" customWidth="1"/>
    <col min="4867" max="4867" width="17.28515625" style="1" bestFit="1" customWidth="1"/>
    <col min="4868" max="4868" width="1.7109375" style="1" customWidth="1"/>
    <col min="4869" max="4869" width="17.28515625" style="1" bestFit="1" customWidth="1"/>
    <col min="4870" max="4870" width="10.7109375" style="1" customWidth="1"/>
    <col min="4871" max="4871" width="13.28515625" style="1" customWidth="1"/>
    <col min="4872" max="4872" width="10.7109375" style="1" customWidth="1"/>
    <col min="4873" max="4873" width="13" style="1" bestFit="1" customWidth="1"/>
    <col min="4874" max="5120" width="10.7109375" style="1"/>
    <col min="5121" max="5121" width="69" style="1" customWidth="1"/>
    <col min="5122" max="5122" width="4.5703125" style="1" customWidth="1"/>
    <col min="5123" max="5123" width="17.28515625" style="1" bestFit="1" customWidth="1"/>
    <col min="5124" max="5124" width="1.7109375" style="1" customWidth="1"/>
    <col min="5125" max="5125" width="17.28515625" style="1" bestFit="1" customWidth="1"/>
    <col min="5126" max="5126" width="10.7109375" style="1" customWidth="1"/>
    <col min="5127" max="5127" width="13.28515625" style="1" customWidth="1"/>
    <col min="5128" max="5128" width="10.7109375" style="1" customWidth="1"/>
    <col min="5129" max="5129" width="13" style="1" bestFit="1" customWidth="1"/>
    <col min="5130" max="5376" width="10.7109375" style="1"/>
    <col min="5377" max="5377" width="69" style="1" customWidth="1"/>
    <col min="5378" max="5378" width="4.5703125" style="1" customWidth="1"/>
    <col min="5379" max="5379" width="17.28515625" style="1" bestFit="1" customWidth="1"/>
    <col min="5380" max="5380" width="1.7109375" style="1" customWidth="1"/>
    <col min="5381" max="5381" width="17.28515625" style="1" bestFit="1" customWidth="1"/>
    <col min="5382" max="5382" width="10.7109375" style="1" customWidth="1"/>
    <col min="5383" max="5383" width="13.28515625" style="1" customWidth="1"/>
    <col min="5384" max="5384" width="10.7109375" style="1" customWidth="1"/>
    <col min="5385" max="5385" width="13" style="1" bestFit="1" customWidth="1"/>
    <col min="5386" max="5632" width="10.7109375" style="1"/>
    <col min="5633" max="5633" width="69" style="1" customWidth="1"/>
    <col min="5634" max="5634" width="4.5703125" style="1" customWidth="1"/>
    <col min="5635" max="5635" width="17.28515625" style="1" bestFit="1" customWidth="1"/>
    <col min="5636" max="5636" width="1.7109375" style="1" customWidth="1"/>
    <col min="5637" max="5637" width="17.28515625" style="1" bestFit="1" customWidth="1"/>
    <col min="5638" max="5638" width="10.7109375" style="1" customWidth="1"/>
    <col min="5639" max="5639" width="13.28515625" style="1" customWidth="1"/>
    <col min="5640" max="5640" width="10.7109375" style="1" customWidth="1"/>
    <col min="5641" max="5641" width="13" style="1" bestFit="1" customWidth="1"/>
    <col min="5642" max="5888" width="10.7109375" style="1"/>
    <col min="5889" max="5889" width="69" style="1" customWidth="1"/>
    <col min="5890" max="5890" width="4.5703125" style="1" customWidth="1"/>
    <col min="5891" max="5891" width="17.28515625" style="1" bestFit="1" customWidth="1"/>
    <col min="5892" max="5892" width="1.7109375" style="1" customWidth="1"/>
    <col min="5893" max="5893" width="17.28515625" style="1" bestFit="1" customWidth="1"/>
    <col min="5894" max="5894" width="10.7109375" style="1" customWidth="1"/>
    <col min="5895" max="5895" width="13.28515625" style="1" customWidth="1"/>
    <col min="5896" max="5896" width="10.7109375" style="1" customWidth="1"/>
    <col min="5897" max="5897" width="13" style="1" bestFit="1" customWidth="1"/>
    <col min="5898" max="6144" width="10.7109375" style="1"/>
    <col min="6145" max="6145" width="69" style="1" customWidth="1"/>
    <col min="6146" max="6146" width="4.5703125" style="1" customWidth="1"/>
    <col min="6147" max="6147" width="17.28515625" style="1" bestFit="1" customWidth="1"/>
    <col min="6148" max="6148" width="1.7109375" style="1" customWidth="1"/>
    <col min="6149" max="6149" width="17.28515625" style="1" bestFit="1" customWidth="1"/>
    <col min="6150" max="6150" width="10.7109375" style="1" customWidth="1"/>
    <col min="6151" max="6151" width="13.28515625" style="1" customWidth="1"/>
    <col min="6152" max="6152" width="10.7109375" style="1" customWidth="1"/>
    <col min="6153" max="6153" width="13" style="1" bestFit="1" customWidth="1"/>
    <col min="6154" max="6400" width="10.7109375" style="1"/>
    <col min="6401" max="6401" width="69" style="1" customWidth="1"/>
    <col min="6402" max="6402" width="4.5703125" style="1" customWidth="1"/>
    <col min="6403" max="6403" width="17.28515625" style="1" bestFit="1" customWidth="1"/>
    <col min="6404" max="6404" width="1.7109375" style="1" customWidth="1"/>
    <col min="6405" max="6405" width="17.28515625" style="1" bestFit="1" customWidth="1"/>
    <col min="6406" max="6406" width="10.7109375" style="1" customWidth="1"/>
    <col min="6407" max="6407" width="13.28515625" style="1" customWidth="1"/>
    <col min="6408" max="6408" width="10.7109375" style="1" customWidth="1"/>
    <col min="6409" max="6409" width="13" style="1" bestFit="1" customWidth="1"/>
    <col min="6410" max="6656" width="10.7109375" style="1"/>
    <col min="6657" max="6657" width="69" style="1" customWidth="1"/>
    <col min="6658" max="6658" width="4.5703125" style="1" customWidth="1"/>
    <col min="6659" max="6659" width="17.28515625" style="1" bestFit="1" customWidth="1"/>
    <col min="6660" max="6660" width="1.7109375" style="1" customWidth="1"/>
    <col min="6661" max="6661" width="17.28515625" style="1" bestFit="1" customWidth="1"/>
    <col min="6662" max="6662" width="10.7109375" style="1" customWidth="1"/>
    <col min="6663" max="6663" width="13.28515625" style="1" customWidth="1"/>
    <col min="6664" max="6664" width="10.7109375" style="1" customWidth="1"/>
    <col min="6665" max="6665" width="13" style="1" bestFit="1" customWidth="1"/>
    <col min="6666" max="6912" width="10.7109375" style="1"/>
    <col min="6913" max="6913" width="69" style="1" customWidth="1"/>
    <col min="6914" max="6914" width="4.5703125" style="1" customWidth="1"/>
    <col min="6915" max="6915" width="17.28515625" style="1" bestFit="1" customWidth="1"/>
    <col min="6916" max="6916" width="1.7109375" style="1" customWidth="1"/>
    <col min="6917" max="6917" width="17.28515625" style="1" bestFit="1" customWidth="1"/>
    <col min="6918" max="6918" width="10.7109375" style="1" customWidth="1"/>
    <col min="6919" max="6919" width="13.28515625" style="1" customWidth="1"/>
    <col min="6920" max="6920" width="10.7109375" style="1" customWidth="1"/>
    <col min="6921" max="6921" width="13" style="1" bestFit="1" customWidth="1"/>
    <col min="6922" max="7168" width="10.7109375" style="1"/>
    <col min="7169" max="7169" width="69" style="1" customWidth="1"/>
    <col min="7170" max="7170" width="4.5703125" style="1" customWidth="1"/>
    <col min="7171" max="7171" width="17.28515625" style="1" bestFit="1" customWidth="1"/>
    <col min="7172" max="7172" width="1.7109375" style="1" customWidth="1"/>
    <col min="7173" max="7173" width="17.28515625" style="1" bestFit="1" customWidth="1"/>
    <col min="7174" max="7174" width="10.7109375" style="1" customWidth="1"/>
    <col min="7175" max="7175" width="13.28515625" style="1" customWidth="1"/>
    <col min="7176" max="7176" width="10.7109375" style="1" customWidth="1"/>
    <col min="7177" max="7177" width="13" style="1" bestFit="1" customWidth="1"/>
    <col min="7178" max="7424" width="10.7109375" style="1"/>
    <col min="7425" max="7425" width="69" style="1" customWidth="1"/>
    <col min="7426" max="7426" width="4.5703125" style="1" customWidth="1"/>
    <col min="7427" max="7427" width="17.28515625" style="1" bestFit="1" customWidth="1"/>
    <col min="7428" max="7428" width="1.7109375" style="1" customWidth="1"/>
    <col min="7429" max="7429" width="17.28515625" style="1" bestFit="1" customWidth="1"/>
    <col min="7430" max="7430" width="10.7109375" style="1" customWidth="1"/>
    <col min="7431" max="7431" width="13.28515625" style="1" customWidth="1"/>
    <col min="7432" max="7432" width="10.7109375" style="1" customWidth="1"/>
    <col min="7433" max="7433" width="13" style="1" bestFit="1" customWidth="1"/>
    <col min="7434" max="7680" width="10.7109375" style="1"/>
    <col min="7681" max="7681" width="69" style="1" customWidth="1"/>
    <col min="7682" max="7682" width="4.5703125" style="1" customWidth="1"/>
    <col min="7683" max="7683" width="17.28515625" style="1" bestFit="1" customWidth="1"/>
    <col min="7684" max="7684" width="1.7109375" style="1" customWidth="1"/>
    <col min="7685" max="7685" width="17.28515625" style="1" bestFit="1" customWidth="1"/>
    <col min="7686" max="7686" width="10.7109375" style="1" customWidth="1"/>
    <col min="7687" max="7687" width="13.28515625" style="1" customWidth="1"/>
    <col min="7688" max="7688" width="10.7109375" style="1" customWidth="1"/>
    <col min="7689" max="7689" width="13" style="1" bestFit="1" customWidth="1"/>
    <col min="7690" max="7936" width="10.7109375" style="1"/>
    <col min="7937" max="7937" width="69" style="1" customWidth="1"/>
    <col min="7938" max="7938" width="4.5703125" style="1" customWidth="1"/>
    <col min="7939" max="7939" width="17.28515625" style="1" bestFit="1" customWidth="1"/>
    <col min="7940" max="7940" width="1.7109375" style="1" customWidth="1"/>
    <col min="7941" max="7941" width="17.28515625" style="1" bestFit="1" customWidth="1"/>
    <col min="7942" max="7942" width="10.7109375" style="1" customWidth="1"/>
    <col min="7943" max="7943" width="13.28515625" style="1" customWidth="1"/>
    <col min="7944" max="7944" width="10.7109375" style="1" customWidth="1"/>
    <col min="7945" max="7945" width="13" style="1" bestFit="1" customWidth="1"/>
    <col min="7946" max="8192" width="10.7109375" style="1"/>
    <col min="8193" max="8193" width="69" style="1" customWidth="1"/>
    <col min="8194" max="8194" width="4.5703125" style="1" customWidth="1"/>
    <col min="8195" max="8195" width="17.28515625" style="1" bestFit="1" customWidth="1"/>
    <col min="8196" max="8196" width="1.7109375" style="1" customWidth="1"/>
    <col min="8197" max="8197" width="17.28515625" style="1" bestFit="1" customWidth="1"/>
    <col min="8198" max="8198" width="10.7109375" style="1" customWidth="1"/>
    <col min="8199" max="8199" width="13.28515625" style="1" customWidth="1"/>
    <col min="8200" max="8200" width="10.7109375" style="1" customWidth="1"/>
    <col min="8201" max="8201" width="13" style="1" bestFit="1" customWidth="1"/>
    <col min="8202" max="8448" width="10.7109375" style="1"/>
    <col min="8449" max="8449" width="69" style="1" customWidth="1"/>
    <col min="8450" max="8450" width="4.5703125" style="1" customWidth="1"/>
    <col min="8451" max="8451" width="17.28515625" style="1" bestFit="1" customWidth="1"/>
    <col min="8452" max="8452" width="1.7109375" style="1" customWidth="1"/>
    <col min="8453" max="8453" width="17.28515625" style="1" bestFit="1" customWidth="1"/>
    <col min="8454" max="8454" width="10.7109375" style="1" customWidth="1"/>
    <col min="8455" max="8455" width="13.28515625" style="1" customWidth="1"/>
    <col min="8456" max="8456" width="10.7109375" style="1" customWidth="1"/>
    <col min="8457" max="8457" width="13" style="1" bestFit="1" customWidth="1"/>
    <col min="8458" max="8704" width="10.7109375" style="1"/>
    <col min="8705" max="8705" width="69" style="1" customWidth="1"/>
    <col min="8706" max="8706" width="4.5703125" style="1" customWidth="1"/>
    <col min="8707" max="8707" width="17.28515625" style="1" bestFit="1" customWidth="1"/>
    <col min="8708" max="8708" width="1.7109375" style="1" customWidth="1"/>
    <col min="8709" max="8709" width="17.28515625" style="1" bestFit="1" customWidth="1"/>
    <col min="8710" max="8710" width="10.7109375" style="1" customWidth="1"/>
    <col min="8711" max="8711" width="13.28515625" style="1" customWidth="1"/>
    <col min="8712" max="8712" width="10.7109375" style="1" customWidth="1"/>
    <col min="8713" max="8713" width="13" style="1" bestFit="1" customWidth="1"/>
    <col min="8714" max="8960" width="10.7109375" style="1"/>
    <col min="8961" max="8961" width="69" style="1" customWidth="1"/>
    <col min="8962" max="8962" width="4.5703125" style="1" customWidth="1"/>
    <col min="8963" max="8963" width="17.28515625" style="1" bestFit="1" customWidth="1"/>
    <col min="8964" max="8964" width="1.7109375" style="1" customWidth="1"/>
    <col min="8965" max="8965" width="17.28515625" style="1" bestFit="1" customWidth="1"/>
    <col min="8966" max="8966" width="10.7109375" style="1" customWidth="1"/>
    <col min="8967" max="8967" width="13.28515625" style="1" customWidth="1"/>
    <col min="8968" max="8968" width="10.7109375" style="1" customWidth="1"/>
    <col min="8969" max="8969" width="13" style="1" bestFit="1" customWidth="1"/>
    <col min="8970" max="9216" width="10.7109375" style="1"/>
    <col min="9217" max="9217" width="69" style="1" customWidth="1"/>
    <col min="9218" max="9218" width="4.5703125" style="1" customWidth="1"/>
    <col min="9219" max="9219" width="17.28515625" style="1" bestFit="1" customWidth="1"/>
    <col min="9220" max="9220" width="1.7109375" style="1" customWidth="1"/>
    <col min="9221" max="9221" width="17.28515625" style="1" bestFit="1" customWidth="1"/>
    <col min="9222" max="9222" width="10.7109375" style="1" customWidth="1"/>
    <col min="9223" max="9223" width="13.28515625" style="1" customWidth="1"/>
    <col min="9224" max="9224" width="10.7109375" style="1" customWidth="1"/>
    <col min="9225" max="9225" width="13" style="1" bestFit="1" customWidth="1"/>
    <col min="9226" max="9472" width="10.7109375" style="1"/>
    <col min="9473" max="9473" width="69" style="1" customWidth="1"/>
    <col min="9474" max="9474" width="4.5703125" style="1" customWidth="1"/>
    <col min="9475" max="9475" width="17.28515625" style="1" bestFit="1" customWidth="1"/>
    <col min="9476" max="9476" width="1.7109375" style="1" customWidth="1"/>
    <col min="9477" max="9477" width="17.28515625" style="1" bestFit="1" customWidth="1"/>
    <col min="9478" max="9478" width="10.7109375" style="1" customWidth="1"/>
    <col min="9479" max="9479" width="13.28515625" style="1" customWidth="1"/>
    <col min="9480" max="9480" width="10.7109375" style="1" customWidth="1"/>
    <col min="9481" max="9481" width="13" style="1" bestFit="1" customWidth="1"/>
    <col min="9482" max="9728" width="10.7109375" style="1"/>
    <col min="9729" max="9729" width="69" style="1" customWidth="1"/>
    <col min="9730" max="9730" width="4.5703125" style="1" customWidth="1"/>
    <col min="9731" max="9731" width="17.28515625" style="1" bestFit="1" customWidth="1"/>
    <col min="9732" max="9732" width="1.7109375" style="1" customWidth="1"/>
    <col min="9733" max="9733" width="17.28515625" style="1" bestFit="1" customWidth="1"/>
    <col min="9734" max="9734" width="10.7109375" style="1" customWidth="1"/>
    <col min="9735" max="9735" width="13.28515625" style="1" customWidth="1"/>
    <col min="9736" max="9736" width="10.7109375" style="1" customWidth="1"/>
    <col min="9737" max="9737" width="13" style="1" bestFit="1" customWidth="1"/>
    <col min="9738" max="9984" width="10.7109375" style="1"/>
    <col min="9985" max="9985" width="69" style="1" customWidth="1"/>
    <col min="9986" max="9986" width="4.5703125" style="1" customWidth="1"/>
    <col min="9987" max="9987" width="17.28515625" style="1" bestFit="1" customWidth="1"/>
    <col min="9988" max="9988" width="1.7109375" style="1" customWidth="1"/>
    <col min="9989" max="9989" width="17.28515625" style="1" bestFit="1" customWidth="1"/>
    <col min="9990" max="9990" width="10.7109375" style="1" customWidth="1"/>
    <col min="9991" max="9991" width="13.28515625" style="1" customWidth="1"/>
    <col min="9992" max="9992" width="10.7109375" style="1" customWidth="1"/>
    <col min="9993" max="9993" width="13" style="1" bestFit="1" customWidth="1"/>
    <col min="9994" max="10240" width="10.7109375" style="1"/>
    <col min="10241" max="10241" width="69" style="1" customWidth="1"/>
    <col min="10242" max="10242" width="4.5703125" style="1" customWidth="1"/>
    <col min="10243" max="10243" width="17.28515625" style="1" bestFit="1" customWidth="1"/>
    <col min="10244" max="10244" width="1.7109375" style="1" customWidth="1"/>
    <col min="10245" max="10245" width="17.28515625" style="1" bestFit="1" customWidth="1"/>
    <col min="10246" max="10246" width="10.7109375" style="1" customWidth="1"/>
    <col min="10247" max="10247" width="13.28515625" style="1" customWidth="1"/>
    <col min="10248" max="10248" width="10.7109375" style="1" customWidth="1"/>
    <col min="10249" max="10249" width="13" style="1" bestFit="1" customWidth="1"/>
    <col min="10250" max="10496" width="10.7109375" style="1"/>
    <col min="10497" max="10497" width="69" style="1" customWidth="1"/>
    <col min="10498" max="10498" width="4.5703125" style="1" customWidth="1"/>
    <col min="10499" max="10499" width="17.28515625" style="1" bestFit="1" customWidth="1"/>
    <col min="10500" max="10500" width="1.7109375" style="1" customWidth="1"/>
    <col min="10501" max="10501" width="17.28515625" style="1" bestFit="1" customWidth="1"/>
    <col min="10502" max="10502" width="10.7109375" style="1" customWidth="1"/>
    <col min="10503" max="10503" width="13.28515625" style="1" customWidth="1"/>
    <col min="10504" max="10504" width="10.7109375" style="1" customWidth="1"/>
    <col min="10505" max="10505" width="13" style="1" bestFit="1" customWidth="1"/>
    <col min="10506" max="10752" width="10.7109375" style="1"/>
    <col min="10753" max="10753" width="69" style="1" customWidth="1"/>
    <col min="10754" max="10754" width="4.5703125" style="1" customWidth="1"/>
    <col min="10755" max="10755" width="17.28515625" style="1" bestFit="1" customWidth="1"/>
    <col min="10756" max="10756" width="1.7109375" style="1" customWidth="1"/>
    <col min="10757" max="10757" width="17.28515625" style="1" bestFit="1" customWidth="1"/>
    <col min="10758" max="10758" width="10.7109375" style="1" customWidth="1"/>
    <col min="10759" max="10759" width="13.28515625" style="1" customWidth="1"/>
    <col min="10760" max="10760" width="10.7109375" style="1" customWidth="1"/>
    <col min="10761" max="10761" width="13" style="1" bestFit="1" customWidth="1"/>
    <col min="10762" max="11008" width="10.7109375" style="1"/>
    <col min="11009" max="11009" width="69" style="1" customWidth="1"/>
    <col min="11010" max="11010" width="4.5703125" style="1" customWidth="1"/>
    <col min="11011" max="11011" width="17.28515625" style="1" bestFit="1" customWidth="1"/>
    <col min="11012" max="11012" width="1.7109375" style="1" customWidth="1"/>
    <col min="11013" max="11013" width="17.28515625" style="1" bestFit="1" customWidth="1"/>
    <col min="11014" max="11014" width="10.7109375" style="1" customWidth="1"/>
    <col min="11015" max="11015" width="13.28515625" style="1" customWidth="1"/>
    <col min="11016" max="11016" width="10.7109375" style="1" customWidth="1"/>
    <col min="11017" max="11017" width="13" style="1" bestFit="1" customWidth="1"/>
    <col min="11018" max="11264" width="10.7109375" style="1"/>
    <col min="11265" max="11265" width="69" style="1" customWidth="1"/>
    <col min="11266" max="11266" width="4.5703125" style="1" customWidth="1"/>
    <col min="11267" max="11267" width="17.28515625" style="1" bestFit="1" customWidth="1"/>
    <col min="11268" max="11268" width="1.7109375" style="1" customWidth="1"/>
    <col min="11269" max="11269" width="17.28515625" style="1" bestFit="1" customWidth="1"/>
    <col min="11270" max="11270" width="10.7109375" style="1" customWidth="1"/>
    <col min="11271" max="11271" width="13.28515625" style="1" customWidth="1"/>
    <col min="11272" max="11272" width="10.7109375" style="1" customWidth="1"/>
    <col min="11273" max="11273" width="13" style="1" bestFit="1" customWidth="1"/>
    <col min="11274" max="11520" width="10.7109375" style="1"/>
    <col min="11521" max="11521" width="69" style="1" customWidth="1"/>
    <col min="11522" max="11522" width="4.5703125" style="1" customWidth="1"/>
    <col min="11523" max="11523" width="17.28515625" style="1" bestFit="1" customWidth="1"/>
    <col min="11524" max="11524" width="1.7109375" style="1" customWidth="1"/>
    <col min="11525" max="11525" width="17.28515625" style="1" bestFit="1" customWidth="1"/>
    <col min="11526" max="11526" width="10.7109375" style="1" customWidth="1"/>
    <col min="11527" max="11527" width="13.28515625" style="1" customWidth="1"/>
    <col min="11528" max="11528" width="10.7109375" style="1" customWidth="1"/>
    <col min="11529" max="11529" width="13" style="1" bestFit="1" customWidth="1"/>
    <col min="11530" max="11776" width="10.7109375" style="1"/>
    <col min="11777" max="11777" width="69" style="1" customWidth="1"/>
    <col min="11778" max="11778" width="4.5703125" style="1" customWidth="1"/>
    <col min="11779" max="11779" width="17.28515625" style="1" bestFit="1" customWidth="1"/>
    <col min="11780" max="11780" width="1.7109375" style="1" customWidth="1"/>
    <col min="11781" max="11781" width="17.28515625" style="1" bestFit="1" customWidth="1"/>
    <col min="11782" max="11782" width="10.7109375" style="1" customWidth="1"/>
    <col min="11783" max="11783" width="13.28515625" style="1" customWidth="1"/>
    <col min="11784" max="11784" width="10.7109375" style="1" customWidth="1"/>
    <col min="11785" max="11785" width="13" style="1" bestFit="1" customWidth="1"/>
    <col min="11786" max="12032" width="10.7109375" style="1"/>
    <col min="12033" max="12033" width="69" style="1" customWidth="1"/>
    <col min="12034" max="12034" width="4.5703125" style="1" customWidth="1"/>
    <col min="12035" max="12035" width="17.28515625" style="1" bestFit="1" customWidth="1"/>
    <col min="12036" max="12036" width="1.7109375" style="1" customWidth="1"/>
    <col min="12037" max="12037" width="17.28515625" style="1" bestFit="1" customWidth="1"/>
    <col min="12038" max="12038" width="10.7109375" style="1" customWidth="1"/>
    <col min="12039" max="12039" width="13.28515625" style="1" customWidth="1"/>
    <col min="12040" max="12040" width="10.7109375" style="1" customWidth="1"/>
    <col min="12041" max="12041" width="13" style="1" bestFit="1" customWidth="1"/>
    <col min="12042" max="12288" width="10.7109375" style="1"/>
    <col min="12289" max="12289" width="69" style="1" customWidth="1"/>
    <col min="12290" max="12290" width="4.5703125" style="1" customWidth="1"/>
    <col min="12291" max="12291" width="17.28515625" style="1" bestFit="1" customWidth="1"/>
    <col min="12292" max="12292" width="1.7109375" style="1" customWidth="1"/>
    <col min="12293" max="12293" width="17.28515625" style="1" bestFit="1" customWidth="1"/>
    <col min="12294" max="12294" width="10.7109375" style="1" customWidth="1"/>
    <col min="12295" max="12295" width="13.28515625" style="1" customWidth="1"/>
    <col min="12296" max="12296" width="10.7109375" style="1" customWidth="1"/>
    <col min="12297" max="12297" width="13" style="1" bestFit="1" customWidth="1"/>
    <col min="12298" max="12544" width="10.7109375" style="1"/>
    <col min="12545" max="12545" width="69" style="1" customWidth="1"/>
    <col min="12546" max="12546" width="4.5703125" style="1" customWidth="1"/>
    <col min="12547" max="12547" width="17.28515625" style="1" bestFit="1" customWidth="1"/>
    <col min="12548" max="12548" width="1.7109375" style="1" customWidth="1"/>
    <col min="12549" max="12549" width="17.28515625" style="1" bestFit="1" customWidth="1"/>
    <col min="12550" max="12550" width="10.7109375" style="1" customWidth="1"/>
    <col min="12551" max="12551" width="13.28515625" style="1" customWidth="1"/>
    <col min="12552" max="12552" width="10.7109375" style="1" customWidth="1"/>
    <col min="12553" max="12553" width="13" style="1" bestFit="1" customWidth="1"/>
    <col min="12554" max="12800" width="10.7109375" style="1"/>
    <col min="12801" max="12801" width="69" style="1" customWidth="1"/>
    <col min="12802" max="12802" width="4.5703125" style="1" customWidth="1"/>
    <col min="12803" max="12803" width="17.28515625" style="1" bestFit="1" customWidth="1"/>
    <col min="12804" max="12804" width="1.7109375" style="1" customWidth="1"/>
    <col min="12805" max="12805" width="17.28515625" style="1" bestFit="1" customWidth="1"/>
    <col min="12806" max="12806" width="10.7109375" style="1" customWidth="1"/>
    <col min="12807" max="12807" width="13.28515625" style="1" customWidth="1"/>
    <col min="12808" max="12808" width="10.7109375" style="1" customWidth="1"/>
    <col min="12809" max="12809" width="13" style="1" bestFit="1" customWidth="1"/>
    <col min="12810" max="13056" width="10.7109375" style="1"/>
    <col min="13057" max="13057" width="69" style="1" customWidth="1"/>
    <col min="13058" max="13058" width="4.5703125" style="1" customWidth="1"/>
    <col min="13059" max="13059" width="17.28515625" style="1" bestFit="1" customWidth="1"/>
    <col min="13060" max="13060" width="1.7109375" style="1" customWidth="1"/>
    <col min="13061" max="13061" width="17.28515625" style="1" bestFit="1" customWidth="1"/>
    <col min="13062" max="13062" width="10.7109375" style="1" customWidth="1"/>
    <col min="13063" max="13063" width="13.28515625" style="1" customWidth="1"/>
    <col min="13064" max="13064" width="10.7109375" style="1" customWidth="1"/>
    <col min="13065" max="13065" width="13" style="1" bestFit="1" customWidth="1"/>
    <col min="13066" max="13312" width="10.7109375" style="1"/>
    <col min="13313" max="13313" width="69" style="1" customWidth="1"/>
    <col min="13314" max="13314" width="4.5703125" style="1" customWidth="1"/>
    <col min="13315" max="13315" width="17.28515625" style="1" bestFit="1" customWidth="1"/>
    <col min="13316" max="13316" width="1.7109375" style="1" customWidth="1"/>
    <col min="13317" max="13317" width="17.28515625" style="1" bestFit="1" customWidth="1"/>
    <col min="13318" max="13318" width="10.7109375" style="1" customWidth="1"/>
    <col min="13319" max="13319" width="13.28515625" style="1" customWidth="1"/>
    <col min="13320" max="13320" width="10.7109375" style="1" customWidth="1"/>
    <col min="13321" max="13321" width="13" style="1" bestFit="1" customWidth="1"/>
    <col min="13322" max="13568" width="10.7109375" style="1"/>
    <col min="13569" max="13569" width="69" style="1" customWidth="1"/>
    <col min="13570" max="13570" width="4.5703125" style="1" customWidth="1"/>
    <col min="13571" max="13571" width="17.28515625" style="1" bestFit="1" customWidth="1"/>
    <col min="13572" max="13572" width="1.7109375" style="1" customWidth="1"/>
    <col min="13573" max="13573" width="17.28515625" style="1" bestFit="1" customWidth="1"/>
    <col min="13574" max="13574" width="10.7109375" style="1" customWidth="1"/>
    <col min="13575" max="13575" width="13.28515625" style="1" customWidth="1"/>
    <col min="13576" max="13576" width="10.7109375" style="1" customWidth="1"/>
    <col min="13577" max="13577" width="13" style="1" bestFit="1" customWidth="1"/>
    <col min="13578" max="13824" width="10.7109375" style="1"/>
    <col min="13825" max="13825" width="69" style="1" customWidth="1"/>
    <col min="13826" max="13826" width="4.5703125" style="1" customWidth="1"/>
    <col min="13827" max="13827" width="17.28515625" style="1" bestFit="1" customWidth="1"/>
    <col min="13828" max="13828" width="1.7109375" style="1" customWidth="1"/>
    <col min="13829" max="13829" width="17.28515625" style="1" bestFit="1" customWidth="1"/>
    <col min="13830" max="13830" width="10.7109375" style="1" customWidth="1"/>
    <col min="13831" max="13831" width="13.28515625" style="1" customWidth="1"/>
    <col min="13832" max="13832" width="10.7109375" style="1" customWidth="1"/>
    <col min="13833" max="13833" width="13" style="1" bestFit="1" customWidth="1"/>
    <col min="13834" max="14080" width="10.7109375" style="1"/>
    <col min="14081" max="14081" width="69" style="1" customWidth="1"/>
    <col min="14082" max="14082" width="4.5703125" style="1" customWidth="1"/>
    <col min="14083" max="14083" width="17.28515625" style="1" bestFit="1" customWidth="1"/>
    <col min="14084" max="14084" width="1.7109375" style="1" customWidth="1"/>
    <col min="14085" max="14085" width="17.28515625" style="1" bestFit="1" customWidth="1"/>
    <col min="14086" max="14086" width="10.7109375" style="1" customWidth="1"/>
    <col min="14087" max="14087" width="13.28515625" style="1" customWidth="1"/>
    <col min="14088" max="14088" width="10.7109375" style="1" customWidth="1"/>
    <col min="14089" max="14089" width="13" style="1" bestFit="1" customWidth="1"/>
    <col min="14090" max="14336" width="10.7109375" style="1"/>
    <col min="14337" max="14337" width="69" style="1" customWidth="1"/>
    <col min="14338" max="14338" width="4.5703125" style="1" customWidth="1"/>
    <col min="14339" max="14339" width="17.28515625" style="1" bestFit="1" customWidth="1"/>
    <col min="14340" max="14340" width="1.7109375" style="1" customWidth="1"/>
    <col min="14341" max="14341" width="17.28515625" style="1" bestFit="1" customWidth="1"/>
    <col min="14342" max="14342" width="10.7109375" style="1" customWidth="1"/>
    <col min="14343" max="14343" width="13.28515625" style="1" customWidth="1"/>
    <col min="14344" max="14344" width="10.7109375" style="1" customWidth="1"/>
    <col min="14345" max="14345" width="13" style="1" bestFit="1" customWidth="1"/>
    <col min="14346" max="14592" width="10.7109375" style="1"/>
    <col min="14593" max="14593" width="69" style="1" customWidth="1"/>
    <col min="14594" max="14594" width="4.5703125" style="1" customWidth="1"/>
    <col min="14595" max="14595" width="17.28515625" style="1" bestFit="1" customWidth="1"/>
    <col min="14596" max="14596" width="1.7109375" style="1" customWidth="1"/>
    <col min="14597" max="14597" width="17.28515625" style="1" bestFit="1" customWidth="1"/>
    <col min="14598" max="14598" width="10.7109375" style="1" customWidth="1"/>
    <col min="14599" max="14599" width="13.28515625" style="1" customWidth="1"/>
    <col min="14600" max="14600" width="10.7109375" style="1" customWidth="1"/>
    <col min="14601" max="14601" width="13" style="1" bestFit="1" customWidth="1"/>
    <col min="14602" max="14848" width="10.7109375" style="1"/>
    <col min="14849" max="14849" width="69" style="1" customWidth="1"/>
    <col min="14850" max="14850" width="4.5703125" style="1" customWidth="1"/>
    <col min="14851" max="14851" width="17.28515625" style="1" bestFit="1" customWidth="1"/>
    <col min="14852" max="14852" width="1.7109375" style="1" customWidth="1"/>
    <col min="14853" max="14853" width="17.28515625" style="1" bestFit="1" customWidth="1"/>
    <col min="14854" max="14854" width="10.7109375" style="1" customWidth="1"/>
    <col min="14855" max="14855" width="13.28515625" style="1" customWidth="1"/>
    <col min="14856" max="14856" width="10.7109375" style="1" customWidth="1"/>
    <col min="14857" max="14857" width="13" style="1" bestFit="1" customWidth="1"/>
    <col min="14858" max="15104" width="10.7109375" style="1"/>
    <col min="15105" max="15105" width="69" style="1" customWidth="1"/>
    <col min="15106" max="15106" width="4.5703125" style="1" customWidth="1"/>
    <col min="15107" max="15107" width="17.28515625" style="1" bestFit="1" customWidth="1"/>
    <col min="15108" max="15108" width="1.7109375" style="1" customWidth="1"/>
    <col min="15109" max="15109" width="17.28515625" style="1" bestFit="1" customWidth="1"/>
    <col min="15110" max="15110" width="10.7109375" style="1" customWidth="1"/>
    <col min="15111" max="15111" width="13.28515625" style="1" customWidth="1"/>
    <col min="15112" max="15112" width="10.7109375" style="1" customWidth="1"/>
    <col min="15113" max="15113" width="13" style="1" bestFit="1" customWidth="1"/>
    <col min="15114" max="15360" width="10.7109375" style="1"/>
    <col min="15361" max="15361" width="69" style="1" customWidth="1"/>
    <col min="15362" max="15362" width="4.5703125" style="1" customWidth="1"/>
    <col min="15363" max="15363" width="17.28515625" style="1" bestFit="1" customWidth="1"/>
    <col min="15364" max="15364" width="1.7109375" style="1" customWidth="1"/>
    <col min="15365" max="15365" width="17.28515625" style="1" bestFit="1" customWidth="1"/>
    <col min="15366" max="15366" width="10.7109375" style="1" customWidth="1"/>
    <col min="15367" max="15367" width="13.28515625" style="1" customWidth="1"/>
    <col min="15368" max="15368" width="10.7109375" style="1" customWidth="1"/>
    <col min="15369" max="15369" width="13" style="1" bestFit="1" customWidth="1"/>
    <col min="15370" max="15616" width="10.7109375" style="1"/>
    <col min="15617" max="15617" width="69" style="1" customWidth="1"/>
    <col min="15618" max="15618" width="4.5703125" style="1" customWidth="1"/>
    <col min="15619" max="15619" width="17.28515625" style="1" bestFit="1" customWidth="1"/>
    <col min="15620" max="15620" width="1.7109375" style="1" customWidth="1"/>
    <col min="15621" max="15621" width="17.28515625" style="1" bestFit="1" customWidth="1"/>
    <col min="15622" max="15622" width="10.7109375" style="1" customWidth="1"/>
    <col min="15623" max="15623" width="13.28515625" style="1" customWidth="1"/>
    <col min="15624" max="15624" width="10.7109375" style="1" customWidth="1"/>
    <col min="15625" max="15625" width="13" style="1" bestFit="1" customWidth="1"/>
    <col min="15626" max="15872" width="10.7109375" style="1"/>
    <col min="15873" max="15873" width="69" style="1" customWidth="1"/>
    <col min="15874" max="15874" width="4.5703125" style="1" customWidth="1"/>
    <col min="15875" max="15875" width="17.28515625" style="1" bestFit="1" customWidth="1"/>
    <col min="15876" max="15876" width="1.7109375" style="1" customWidth="1"/>
    <col min="15877" max="15877" width="17.28515625" style="1" bestFit="1" customWidth="1"/>
    <col min="15878" max="15878" width="10.7109375" style="1" customWidth="1"/>
    <col min="15879" max="15879" width="13.28515625" style="1" customWidth="1"/>
    <col min="15880" max="15880" width="10.7109375" style="1" customWidth="1"/>
    <col min="15881" max="15881" width="13" style="1" bestFit="1" customWidth="1"/>
    <col min="15882" max="16128" width="10.7109375" style="1"/>
    <col min="16129" max="16129" width="69" style="1" customWidth="1"/>
    <col min="16130" max="16130" width="4.5703125" style="1" customWidth="1"/>
    <col min="16131" max="16131" width="17.28515625" style="1" bestFit="1" customWidth="1"/>
    <col min="16132" max="16132" width="1.7109375" style="1" customWidth="1"/>
    <col min="16133" max="16133" width="17.28515625" style="1" bestFit="1" customWidth="1"/>
    <col min="16134" max="16134" width="10.7109375" style="1" customWidth="1"/>
    <col min="16135" max="16135" width="13.28515625" style="1" customWidth="1"/>
    <col min="16136" max="16136" width="10.7109375" style="1" customWidth="1"/>
    <col min="16137" max="16137" width="13" style="1" bestFit="1" customWidth="1"/>
    <col min="16138" max="16384" width="10.7109375" style="1"/>
  </cols>
  <sheetData>
    <row r="1" spans="1:20" ht="12">
      <c r="A1" s="55" t="s">
        <v>0</v>
      </c>
      <c r="B1" s="55"/>
      <c r="C1" s="55"/>
      <c r="D1" s="55"/>
      <c r="E1" s="55"/>
    </row>
    <row r="2" spans="1:20" ht="12">
      <c r="A2" s="33"/>
      <c r="B2" s="33"/>
      <c r="C2" s="34"/>
      <c r="E2" s="34"/>
    </row>
    <row r="3" spans="1:20" ht="12">
      <c r="A3" s="55" t="s">
        <v>1</v>
      </c>
      <c r="B3" s="55"/>
      <c r="C3" s="55"/>
      <c r="D3" s="55"/>
      <c r="E3" s="55"/>
    </row>
    <row r="4" spans="1:20" ht="12">
      <c r="A4" s="33"/>
      <c r="B4" s="33"/>
      <c r="C4" s="34"/>
      <c r="E4" s="34"/>
    </row>
    <row r="5" spans="1:20" ht="12">
      <c r="A5" s="56" t="str">
        <f>CONCATENATE("AT ",UPPER(TEXT([7]Title!A1,"mmmm dd,yyyy"))," AND DECEMBER 31,",TEXT([7]Title!A1-366,"yyyy"))</f>
        <v>AT DECEMBER 31,2008 AND DECEMBER 31,2007</v>
      </c>
      <c r="B5" s="56"/>
      <c r="C5" s="56"/>
      <c r="D5" s="56"/>
      <c r="E5" s="56"/>
      <c r="F5" s="5"/>
    </row>
    <row r="6" spans="1:20" ht="12">
      <c r="A6" s="35"/>
      <c r="C6" s="36"/>
      <c r="D6" s="37"/>
      <c r="E6" s="63"/>
      <c r="F6" s="5"/>
    </row>
    <row r="7" spans="1:20" ht="12">
      <c r="A7" s="35"/>
      <c r="C7" s="36"/>
      <c r="D7" s="37"/>
      <c r="E7" s="63"/>
      <c r="F7" s="5"/>
    </row>
    <row r="8" spans="1:20" ht="12">
      <c r="A8" s="35"/>
      <c r="C8" s="10"/>
      <c r="D8" s="37"/>
      <c r="E8" s="38"/>
      <c r="F8" s="5"/>
    </row>
    <row r="9" spans="1:20" ht="12">
      <c r="A9" s="35"/>
      <c r="C9" s="36" t="str">
        <f>[7]BS!C7</f>
        <v>December 31,</v>
      </c>
      <c r="D9" s="37"/>
      <c r="E9" s="64"/>
      <c r="F9" s="5"/>
    </row>
    <row r="10" spans="1:20" ht="12">
      <c r="C10" s="39">
        <v>2008</v>
      </c>
      <c r="D10" s="37"/>
      <c r="E10" s="65"/>
    </row>
    <row r="11" spans="1:20" ht="12">
      <c r="C11" s="40"/>
      <c r="D11" s="5"/>
      <c r="E11" s="66"/>
      <c r="T11" s="1">
        <v>4106641</v>
      </c>
    </row>
    <row r="12" spans="1:20" ht="12">
      <c r="A12" s="34" t="s">
        <v>3</v>
      </c>
      <c r="B12" s="34"/>
      <c r="E12" s="30"/>
    </row>
    <row r="13" spans="1:20" ht="12">
      <c r="A13" s="34" t="s">
        <v>4</v>
      </c>
      <c r="B13" s="34"/>
      <c r="E13" s="30"/>
    </row>
    <row r="14" spans="1:20" ht="12">
      <c r="A14" s="34" t="s">
        <v>5</v>
      </c>
      <c r="B14" s="34"/>
      <c r="C14" s="15">
        <f>+[7]RE!D116</f>
        <v>100</v>
      </c>
      <c r="E14" s="59"/>
    </row>
    <row r="15" spans="1:20" ht="12">
      <c r="A15" s="34" t="s">
        <v>6</v>
      </c>
      <c r="B15" s="34"/>
      <c r="C15" s="4">
        <f>+[7]RE!F116</f>
        <v>98111656</v>
      </c>
      <c r="E15" s="22"/>
    </row>
    <row r="16" spans="1:20" ht="12">
      <c r="A16" s="34" t="s">
        <v>7</v>
      </c>
      <c r="B16" s="41"/>
      <c r="C16" s="4">
        <f>+[7]RE!H116</f>
        <v>59625258</v>
      </c>
      <c r="E16" s="22"/>
    </row>
    <row r="17" spans="1:8" ht="12">
      <c r="C17" s="35"/>
      <c r="E17" s="66"/>
    </row>
    <row r="18" spans="1:8" ht="12.75" thickBot="1">
      <c r="A18" s="34" t="s">
        <v>8</v>
      </c>
      <c r="B18" s="34"/>
      <c r="C18" s="42">
        <f>SUM(C14:C17)</f>
        <v>157737014</v>
      </c>
      <c r="D18" s="43"/>
      <c r="E18" s="67"/>
      <c r="G18" s="19">
        <f>C18/(C18+C31)</f>
        <v>0.46704094446692773</v>
      </c>
      <c r="H18" s="19"/>
    </row>
    <row r="19" spans="1:8" ht="12.75" thickTop="1">
      <c r="C19" s="35"/>
      <c r="E19" s="66"/>
    </row>
    <row r="20" spans="1:8" ht="12">
      <c r="C20" s="35" t="s">
        <v>9</v>
      </c>
      <c r="E20" s="66"/>
    </row>
    <row r="21" spans="1:8" ht="12">
      <c r="A21" s="34" t="s">
        <v>10</v>
      </c>
      <c r="B21" s="34"/>
      <c r="E21" s="30"/>
    </row>
    <row r="22" spans="1:8" ht="12">
      <c r="A22" s="34" t="s">
        <v>11</v>
      </c>
      <c r="B22" s="34"/>
      <c r="E22" s="30"/>
    </row>
    <row r="23" spans="1:8" ht="12">
      <c r="A23" s="3" t="s">
        <v>12</v>
      </c>
      <c r="B23" s="34"/>
      <c r="C23" s="44"/>
      <c r="E23" s="68"/>
    </row>
    <row r="24" spans="1:8" ht="12">
      <c r="A24" s="16" t="s">
        <v>13</v>
      </c>
      <c r="B24" s="34"/>
      <c r="C24" s="44">
        <v>180000000</v>
      </c>
      <c r="E24" s="68"/>
    </row>
    <row r="25" spans="1:8" ht="12">
      <c r="A25" s="41"/>
      <c r="B25" s="34"/>
      <c r="C25" s="21"/>
      <c r="D25" s="30"/>
      <c r="E25" s="69"/>
    </row>
    <row r="26" spans="1:8" ht="12">
      <c r="A26" s="34"/>
      <c r="B26" s="34"/>
      <c r="E26" s="70"/>
    </row>
    <row r="27" spans="1:8" ht="14.1" customHeight="1">
      <c r="A27" s="34" t="s">
        <v>14</v>
      </c>
      <c r="B27" s="34"/>
      <c r="C27" s="46">
        <f>SUM(C23:C25)</f>
        <v>180000000</v>
      </c>
      <c r="D27" s="43"/>
      <c r="E27" s="67"/>
    </row>
    <row r="28" spans="1:8" ht="12">
      <c r="A28" s="34"/>
      <c r="B28" s="34"/>
      <c r="C28" s="46"/>
      <c r="D28" s="43"/>
      <c r="E28" s="67"/>
    </row>
    <row r="29" spans="1:8" ht="12">
      <c r="A29" s="34" t="s">
        <v>15</v>
      </c>
      <c r="B29" s="34"/>
      <c r="C29" s="45">
        <v>0</v>
      </c>
      <c r="D29" s="47"/>
      <c r="E29" s="69"/>
    </row>
    <row r="30" spans="1:8" ht="12">
      <c r="C30" s="35"/>
      <c r="E30" s="66"/>
    </row>
    <row r="31" spans="1:8" ht="12">
      <c r="A31" s="34" t="s">
        <v>16</v>
      </c>
      <c r="B31" s="34"/>
      <c r="C31" s="48">
        <f>C27-C29</f>
        <v>180000000</v>
      </c>
      <c r="D31" s="46"/>
      <c r="E31" s="67"/>
      <c r="G31" s="19">
        <f>C31/(C31+C18)</f>
        <v>0.53295905553307221</v>
      </c>
    </row>
    <row r="32" spans="1:8" ht="12">
      <c r="C32" s="35"/>
      <c r="E32" s="66"/>
    </row>
    <row r="33" spans="1:7" ht="12.75" thickBot="1">
      <c r="A33" s="34" t="s">
        <v>17</v>
      </c>
      <c r="B33" s="34"/>
      <c r="C33" s="49">
        <f>+C31+C18</f>
        <v>337737014</v>
      </c>
      <c r="D33" s="46"/>
      <c r="E33" s="67"/>
      <c r="G33" s="19">
        <f>+SUM(G18:G32)</f>
        <v>1</v>
      </c>
    </row>
    <row r="34" spans="1:7" ht="12.75" thickTop="1">
      <c r="C34" s="35"/>
      <c r="D34" s="5"/>
      <c r="E34" s="66"/>
    </row>
    <row r="35" spans="1:7" ht="12">
      <c r="C35" s="35"/>
      <c r="D35" s="5"/>
      <c r="E35" s="66"/>
    </row>
    <row r="36" spans="1:7" ht="12">
      <c r="A36" s="50" t="s">
        <v>18</v>
      </c>
      <c r="B36" s="51"/>
    </row>
    <row r="37" spans="1:7" ht="12">
      <c r="A37" s="50" t="s">
        <v>19</v>
      </c>
    </row>
    <row r="38" spans="1:7" ht="12"/>
    <row r="39" spans="1:7" ht="12"/>
    <row r="40" spans="1:7" ht="12"/>
    <row r="41" spans="1:7" ht="12"/>
    <row r="42" spans="1:7" ht="12"/>
    <row r="43" spans="1:7" ht="12"/>
    <row r="44" spans="1:7" ht="12"/>
    <row r="45" spans="1:7" ht="12"/>
    <row r="46" spans="1:7" ht="12"/>
    <row r="47" spans="1:7" ht="12"/>
    <row r="48" spans="1:7" ht="12"/>
    <row r="49" spans="5:7" ht="12"/>
    <row r="50" spans="5:7" ht="12">
      <c r="E50" s="30"/>
      <c r="F50" s="30"/>
      <c r="G50" s="30"/>
    </row>
    <row r="51" spans="5:7" ht="12">
      <c r="E51" s="30"/>
      <c r="F51" s="30"/>
      <c r="G51" s="30"/>
    </row>
    <row r="52" spans="5:7" ht="12">
      <c r="E52" s="30"/>
      <c r="F52" s="30"/>
      <c r="G52" s="30"/>
    </row>
    <row r="53" spans="5:7" ht="11.1" customHeight="1">
      <c r="E53" s="30"/>
      <c r="F53" s="30"/>
      <c r="G53" s="30"/>
    </row>
    <row r="54" spans="5:7" ht="11.1" customHeight="1">
      <c r="E54" s="30"/>
      <c r="F54" s="31"/>
      <c r="G54" s="30"/>
    </row>
    <row r="55" spans="5:7" ht="11.1" customHeight="1">
      <c r="E55" s="30"/>
      <c r="F55" s="30"/>
      <c r="G55" s="30"/>
    </row>
    <row r="56" spans="5:7" ht="11.1" customHeight="1">
      <c r="E56" s="30"/>
      <c r="F56" s="32"/>
      <c r="G56" s="30"/>
    </row>
    <row r="57" spans="5:7" ht="11.1" customHeight="1">
      <c r="E57" s="30"/>
      <c r="F57" s="30"/>
      <c r="G57" s="30"/>
    </row>
    <row r="58" spans="5:7" ht="11.1" customHeight="1">
      <c r="E58" s="30"/>
      <c r="F58" s="30"/>
      <c r="G58" s="30"/>
    </row>
    <row r="59" spans="5:7" ht="11.1" customHeight="1">
      <c r="E59" s="30"/>
      <c r="F59" s="30"/>
      <c r="G59" s="30"/>
    </row>
    <row r="60" spans="5:7" ht="11.1" customHeight="1">
      <c r="E60" s="30"/>
      <c r="F60" s="30"/>
      <c r="G60" s="30"/>
    </row>
    <row r="61" spans="5:7" ht="11.1" customHeight="1">
      <c r="E61" s="30"/>
      <c r="F61" s="30"/>
      <c r="G61" s="30"/>
    </row>
    <row r="62" spans="5:7" ht="11.1" customHeight="1">
      <c r="E62" s="30"/>
      <c r="F62" s="30"/>
      <c r="G62" s="30"/>
    </row>
    <row r="63" spans="5:7" ht="11.1" customHeight="1">
      <c r="E63" s="30"/>
      <c r="F63" s="30"/>
      <c r="G63" s="30"/>
    </row>
    <row r="64" spans="5:7" ht="11.1" customHeight="1">
      <c r="E64" s="30"/>
      <c r="F64" s="30"/>
      <c r="G64" s="30"/>
    </row>
    <row r="65" spans="5:20" ht="11.1" customHeight="1">
      <c r="E65" s="30"/>
      <c r="F65" s="30"/>
      <c r="G65" s="30"/>
      <c r="T65" s="1">
        <v>11208960.98</v>
      </c>
    </row>
    <row r="66" spans="5:20" ht="11.1" customHeight="1">
      <c r="E66" s="30"/>
      <c r="F66" s="30"/>
      <c r="G66" s="30"/>
      <c r="T66" s="1">
        <v>112225</v>
      </c>
    </row>
    <row r="67" spans="5:20" ht="11.1" customHeight="1">
      <c r="E67" s="30"/>
      <c r="F67" s="30"/>
      <c r="G67" s="30"/>
      <c r="T67" s="1">
        <v>5422681.1900000004</v>
      </c>
    </row>
    <row r="68" spans="5:20" ht="11.1" customHeight="1">
      <c r="E68" s="30"/>
      <c r="F68" s="30"/>
      <c r="G68" s="30"/>
    </row>
  </sheetData>
  <mergeCells count="3">
    <mergeCell ref="A1:E1"/>
    <mergeCell ref="A3:E3"/>
    <mergeCell ref="A5:E5"/>
  </mergeCells>
  <printOptions horizontalCentered="1"/>
  <pageMargins left="0.25" right="0.25" top="1" bottom="1" header="0.5" footer="0.5"/>
  <pageSetup scale="9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Cap. Aug 2013</vt:lpstr>
      <vt:lpstr>Cap. 2012</vt:lpstr>
      <vt:lpstr>Cap. 2011</vt:lpstr>
      <vt:lpstr>Cap. 2010</vt:lpstr>
      <vt:lpstr>Cap. 2009</vt:lpstr>
      <vt:lpstr>Cap. 2008</vt:lpstr>
      <vt:lpstr>'Cap. 2008'!Print_Area</vt:lpstr>
      <vt:lpstr>'Cap. 2009'!Print_Area</vt:lpstr>
      <vt:lpstr>'Cap. 2010'!Print_Area</vt:lpstr>
      <vt:lpstr>'Cap. 2011'!Print_Area</vt:lpstr>
      <vt:lpstr>'Cap. 2012'!Print_Area</vt:lpstr>
      <vt:lpstr>'Cap. Aug 2013'!Print_Area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2013-11-20T16:18:26Z</dcterms:created>
  <dcterms:modified xsi:type="dcterms:W3CDTF">2013-11-21T23:03:16Z</dcterms:modified>
</cp:coreProperties>
</file>