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0" windowWidth="15135" windowHeight="8550"/>
  </bookViews>
  <sheets>
    <sheet name="Summary" sheetId="6" r:id="rId1"/>
    <sheet name="Plant" sheetId="3" r:id="rId2"/>
    <sheet name="O&amp;M" sheetId="4" r:id="rId3"/>
    <sheet name="Customers" sheetId="5" r:id="rId4"/>
  </sheets>
  <externalReferences>
    <externalReference r:id="rId5"/>
  </externalReferences>
  <definedNames>
    <definedName name="ALL" localSheetId="3">#REF!</definedName>
    <definedName name="ALL">#REF!</definedName>
    <definedName name="csAllowDetailBudgeting">1</definedName>
    <definedName name="csAllowLocalConsolidation">1</definedName>
    <definedName name="csAppName">"BudgetWeb"</definedName>
    <definedName name="csDE_CorporateItems_Dim01">"="</definedName>
    <definedName name="csDE_CorporateItems_Dim02">"="</definedName>
    <definedName name="csDE_CorporateItems_Dim03">"="</definedName>
    <definedName name="csDE_CorporateItems_Dim06">"="</definedName>
    <definedName name="csDE_CorporateItems_Dim07">"="</definedName>
    <definedName name="csDE_CorporateItems_Dim08">"="</definedName>
    <definedName name="csDE_CorporateItems_Dim09">"="</definedName>
    <definedName name="csDE_CorporateItems_Dim10">"="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EssAliasTable" localSheetId="2">"Default"</definedName>
    <definedName name="EssAliasTable" localSheetId="1">"Default"</definedName>
    <definedName name="EssfHasNonUnique" localSheetId="2">FALSE</definedName>
    <definedName name="EssfHasNonUnique" localSheetId="1">FALSE</definedName>
    <definedName name="EssLatest" localSheetId="2">"Oct"</definedName>
    <definedName name="EssLatest" localSheetId="1">"Oct"</definedName>
    <definedName name="EssOptions" localSheetId="2">"A1100000000131000011001100020_01000"</definedName>
    <definedName name="EssOptions" localSheetId="1">"A1100001100130000011001100020_03 --01 "</definedName>
    <definedName name="EssSamplingValue" localSheetId="1">100</definedName>
    <definedName name="input" localSheetId="3">#REF!</definedName>
    <definedName name="input">#REF!</definedName>
    <definedName name="METER" localSheetId="3">#REF!</definedName>
    <definedName name="METER">#REF!</definedName>
    <definedName name="PLANT" localSheetId="3">#REF!</definedName>
    <definedName name="PLANT">#REF!</definedName>
    <definedName name="_xlnm.Print_Area" localSheetId="3">Customers!$A$1:$E$38</definedName>
    <definedName name="_xlnm.Print_Area" localSheetId="2">'O&amp;M'!$A$1:$G$15</definedName>
    <definedName name="_xlnm.Print_Area" localSheetId="1">Plant!$A$1:$F$19</definedName>
    <definedName name="_xlnm.Print_Area" localSheetId="0">Summary!$A$1:$E$10</definedName>
    <definedName name="Print_Area_MI">'[1]Short Summary'!$A$7:$E$64</definedName>
    <definedName name="report" localSheetId="3">#REF!</definedName>
    <definedName name="report">#REF!</definedName>
  </definedNames>
  <calcPr calcId="145621"/>
</workbook>
</file>

<file path=xl/calcChain.xml><?xml version="1.0" encoding="utf-8"?>
<calcChain xmlns="http://schemas.openxmlformats.org/spreadsheetml/2006/main">
  <c r="C9" i="6" l="1"/>
  <c r="D9" i="6"/>
  <c r="B9" i="6"/>
  <c r="D8" i="6"/>
  <c r="D7" i="6"/>
  <c r="D6" i="6"/>
  <c r="C8" i="6"/>
  <c r="C7" i="6"/>
  <c r="C6" i="6"/>
  <c r="B8" i="6"/>
  <c r="B7" i="6"/>
  <c r="B6" i="6"/>
  <c r="A31" i="5" l="1"/>
  <c r="A30" i="5"/>
  <c r="A29" i="5"/>
  <c r="A28" i="5"/>
  <c r="A27" i="5"/>
  <c r="A26" i="5"/>
  <c r="A25" i="5"/>
  <c r="A24" i="5"/>
  <c r="A23" i="5"/>
  <c r="A22" i="5"/>
  <c r="A21" i="5"/>
  <c r="C15" i="5"/>
  <c r="A20" i="5"/>
  <c r="B15" i="5" l="1"/>
  <c r="D15" i="5"/>
  <c r="B32" i="5"/>
  <c r="C32" i="5"/>
  <c r="C37" i="5" s="1"/>
  <c r="D32" i="5"/>
  <c r="D37" i="5" s="1"/>
  <c r="B37" i="5" l="1"/>
  <c r="D15" i="4" l="1"/>
  <c r="C15" i="4"/>
  <c r="B15" i="4"/>
  <c r="A6" i="4"/>
  <c r="C18" i="3" l="1"/>
  <c r="D18" i="3"/>
  <c r="B18" i="3"/>
</calcChain>
</file>

<file path=xl/sharedStrings.xml><?xml version="1.0" encoding="utf-8"?>
<sst xmlns="http://schemas.openxmlformats.org/spreadsheetml/2006/main" count="68" uniqueCount="43">
  <si>
    <t>Basic Balance Sheet</t>
  </si>
  <si>
    <t>Atmos Energy Corporation</t>
  </si>
  <si>
    <t>Cost Center</t>
  </si>
  <si>
    <t>Ending Bal</t>
  </si>
  <si>
    <t>Type</t>
  </si>
  <si>
    <t>September</t>
  </si>
  <si>
    <t>Property, Plant, Equipment</t>
  </si>
  <si>
    <t>Company</t>
  </si>
  <si>
    <t xml:space="preserve"> --</t>
  </si>
  <si>
    <t>Fiscal 2012</t>
  </si>
  <si>
    <t>For the Month Ended September, 2013</t>
  </si>
  <si>
    <t>Kentucky Division - 009DIV</t>
  </si>
  <si>
    <t>Tennessee Division - 093DIV</t>
  </si>
  <si>
    <t>Virginia Division - 096DIV</t>
  </si>
  <si>
    <t>Gas Plant in Service - Ng - Production Plant 1010-10002</t>
  </si>
  <si>
    <t>Gas Plant in Service - Ng - Storage Plant 1010-10003</t>
  </si>
  <si>
    <t>Gas Plant in Service - Transmission Plant 1010-10004</t>
  </si>
  <si>
    <t>Gas Plant in Service - General Dist System Plant 1010-10006</t>
  </si>
  <si>
    <t>Gas Plant in Service - General Plant 1010-10008</t>
  </si>
  <si>
    <t>View</t>
  </si>
  <si>
    <t>Income Statements</t>
  </si>
  <si>
    <t>YTD September</t>
  </si>
  <si>
    <t>Direct Expenses</t>
  </si>
  <si>
    <t xml:space="preserve">     Bad Debt Expense</t>
  </si>
  <si>
    <t>Total Direct O&amp;M</t>
  </si>
  <si>
    <t>Kentucky</t>
  </si>
  <si>
    <t>Total</t>
  </si>
  <si>
    <t>Gas Sales</t>
  </si>
  <si>
    <t>Div 009</t>
  </si>
  <si>
    <t>Tennessee div 93</t>
  </si>
  <si>
    <t>Virginia div 96</t>
  </si>
  <si>
    <t>Avg 12 mo.</t>
  </si>
  <si>
    <t>Transport</t>
  </si>
  <si>
    <t>Avg 12 mo</t>
  </si>
  <si>
    <t>Kentucky Div 009</t>
  </si>
  <si>
    <t>Virginia 
div 96</t>
  </si>
  <si>
    <t>OAG 01-173</t>
  </si>
  <si>
    <t>Allocation Factor Support - KY/Mid-States Allocations</t>
  </si>
  <si>
    <t>Plant</t>
  </si>
  <si>
    <t>O&amp;M</t>
  </si>
  <si>
    <t>Customers</t>
  </si>
  <si>
    <t>Tennessee</t>
  </si>
  <si>
    <t>Virginia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</si>
</sst>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62"/>
      <name val="Arial"/>
      <family val="2"/>
    </font>
    <font>
      <sz val="18"/>
      <color indexed="6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b/>
      <sz val="20"/>
      <color indexed="6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42"/>
      <name val="Arial"/>
      <family val="2"/>
    </font>
    <font>
      <b/>
      <sz val="14"/>
      <color indexed="10"/>
      <name val="Arial"/>
      <family val="2"/>
    </font>
    <font>
      <b/>
      <sz val="10"/>
      <color theme="0"/>
      <name val="Arial"/>
      <family val="2"/>
    </font>
    <font>
      <sz val="16"/>
      <color theme="1"/>
      <name val="Arial"/>
      <family val="2"/>
    </font>
    <font>
      <sz val="12"/>
      <name val="Times New Roman"/>
      <family val="1"/>
    </font>
    <font>
      <sz val="10"/>
      <color indexed="17"/>
      <name val="Arial"/>
      <family val="2"/>
    </font>
    <font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0" fontId="20" fillId="4" borderId="0">
      <alignment horizontal="right"/>
    </xf>
  </cellStyleXfs>
  <cellXfs count="67">
    <xf numFmtId="0" fontId="0" fillId="0" borderId="0" xfId="0"/>
    <xf numFmtId="0" fontId="2" fillId="0" borderId="0" xfId="0" applyFont="1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/>
    <xf numFmtId="38" fontId="6" fillId="0" borderId="0" xfId="1" applyNumberFormat="1" applyFont="1" applyBorder="1"/>
    <xf numFmtId="0" fontId="6" fillId="0" borderId="0" xfId="0" applyFont="1"/>
    <xf numFmtId="0" fontId="1" fillId="0" borderId="0" xfId="0" applyFont="1"/>
    <xf numFmtId="164" fontId="1" fillId="0" borderId="0" xfId="1" applyNumberFormat="1"/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164" fontId="1" fillId="0" borderId="0" xfId="1" applyNumberFormat="1" applyBorder="1"/>
    <xf numFmtId="164" fontId="1" fillId="0" borderId="0" xfId="1" applyNumberFormat="1" applyBorder="1" applyAlignment="1">
      <alignment horizontal="right"/>
    </xf>
    <xf numFmtId="0" fontId="1" fillId="2" borderId="0" xfId="0" applyFont="1" applyFill="1" applyBorder="1"/>
    <xf numFmtId="0" fontId="0" fillId="2" borderId="0" xfId="0" applyFill="1" applyBorder="1"/>
    <xf numFmtId="0" fontId="0" fillId="0" borderId="0" xfId="0" quotePrefix="1"/>
    <xf numFmtId="0" fontId="9" fillId="0" borderId="0" xfId="0" quotePrefix="1" applyFont="1" applyAlignment="1">
      <alignment horizontal="centerContinuous"/>
    </xf>
    <xf numFmtId="43" fontId="1" fillId="0" borderId="0" xfId="1" quotePrefix="1"/>
    <xf numFmtId="43" fontId="1" fillId="0" borderId="0" xfId="1" quotePrefix="1" applyFont="1"/>
    <xf numFmtId="0" fontId="3" fillId="0" borderId="0" xfId="0" quotePrefix="1" applyFont="1" applyAlignment="1">
      <alignment horizontal="centerContinuous"/>
    </xf>
    <xf numFmtId="0" fontId="10" fillId="0" borderId="0" xfId="0" quotePrefix="1" applyFont="1" applyAlignment="1">
      <alignment horizontal="centerContinuous"/>
    </xf>
    <xf numFmtId="0" fontId="11" fillId="0" borderId="0" xfId="0" quotePrefix="1" applyFont="1" applyFill="1" applyAlignment="1">
      <alignment horizontal="centerContinuous"/>
    </xf>
    <xf numFmtId="164" fontId="5" fillId="2" borderId="1" xfId="1" quotePrefix="1" applyNumberFormat="1" applyFont="1" applyFill="1" applyBorder="1" applyAlignment="1">
      <alignment horizontal="center"/>
    </xf>
    <xf numFmtId="164" fontId="14" fillId="2" borderId="0" xfId="1" quotePrefix="1" applyNumberFormat="1" applyFont="1" applyFill="1" applyBorder="1" applyAlignment="1">
      <alignment horizontal="center"/>
    </xf>
    <xf numFmtId="0" fontId="2" fillId="0" borderId="0" xfId="0" quotePrefix="1" applyFont="1" applyBorder="1"/>
    <xf numFmtId="0" fontId="6" fillId="0" borderId="0" xfId="0" quotePrefix="1" applyFont="1" applyBorder="1"/>
    <xf numFmtId="0" fontId="1" fillId="0" borderId="0" xfId="0" quotePrefix="1" applyFont="1" applyBorder="1"/>
    <xf numFmtId="164" fontId="1" fillId="0" borderId="0" xfId="1" applyNumberFormat="1" applyFont="1" applyBorder="1"/>
    <xf numFmtId="164" fontId="1" fillId="0" borderId="0" xfId="1" applyNumberFormat="1" applyFont="1" applyBorder="1" applyAlignment="1">
      <alignment horizontal="right"/>
    </xf>
    <xf numFmtId="164" fontId="2" fillId="0" borderId="2" xfId="1" applyNumberFormat="1" applyFont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quotePrefix="1" applyFont="1" applyAlignment="1">
      <alignment horizontal="center" wrapText="1"/>
    </xf>
    <xf numFmtId="43" fontId="0" fillId="0" borderId="0" xfId="1" quotePrefix="1" applyFont="1"/>
    <xf numFmtId="0" fontId="15" fillId="3" borderId="0" xfId="0" quotePrefix="1" applyFont="1" applyFill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15" fillId="0" borderId="0" xfId="0" quotePrefix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ill="1"/>
    <xf numFmtId="0" fontId="0" fillId="0" borderId="0" xfId="0" applyAlignment="1">
      <alignment horizontal="center" wrapText="1"/>
    </xf>
    <xf numFmtId="0" fontId="0" fillId="0" borderId="0" xfId="0" quotePrefix="1" applyAlignment="1">
      <alignment horizontal="center" wrapText="1"/>
    </xf>
    <xf numFmtId="0" fontId="1" fillId="2" borderId="3" xfId="0" applyFont="1" applyFill="1" applyBorder="1"/>
    <xf numFmtId="164" fontId="5" fillId="2" borderId="0" xfId="1" quotePrefix="1" applyNumberFormat="1" applyFont="1" applyFill="1" applyBorder="1" applyAlignment="1">
      <alignment horizontal="center"/>
    </xf>
    <xf numFmtId="0" fontId="0" fillId="2" borderId="3" xfId="0" applyFill="1" applyBorder="1"/>
    <xf numFmtId="164" fontId="16" fillId="2" borderId="0" xfId="1" quotePrefix="1" applyNumberFormat="1" applyFont="1" applyFill="1" applyBorder="1" applyAlignment="1">
      <alignment horizontal="center"/>
    </xf>
    <xf numFmtId="38" fontId="1" fillId="0" borderId="0" xfId="1" applyNumberFormat="1" applyFont="1" applyBorder="1"/>
    <xf numFmtId="37" fontId="1" fillId="0" borderId="0" xfId="1" applyNumberFormat="1" applyFont="1" applyBorder="1" applyAlignment="1">
      <alignment horizontal="right"/>
    </xf>
    <xf numFmtId="0" fontId="0" fillId="0" borderId="0" xfId="0" quotePrefix="1" applyBorder="1"/>
    <xf numFmtId="37" fontId="0" fillId="0" borderId="2" xfId="0" applyNumberFormat="1" applyBorder="1"/>
    <xf numFmtId="0" fontId="1" fillId="0" borderId="0" xfId="3" applyFont="1" applyFill="1"/>
    <xf numFmtId="0" fontId="1" fillId="0" borderId="0" xfId="3" applyFont="1" applyFill="1" applyBorder="1"/>
    <xf numFmtId="0" fontId="1" fillId="0" borderId="0" xfId="3" applyFont="1" applyFill="1" applyAlignment="1">
      <alignment horizontal="center"/>
    </xf>
    <xf numFmtId="0" fontId="2" fillId="0" borderId="0" xfId="3" applyFont="1" applyFill="1"/>
    <xf numFmtId="17" fontId="19" fillId="0" borderId="0" xfId="3" applyNumberFormat="1" applyFont="1" applyFill="1"/>
    <xf numFmtId="0" fontId="1" fillId="0" borderId="0" xfId="4" quotePrefix="1" applyFont="1" applyFill="1" applyAlignment="1">
      <alignment horizontal="center"/>
    </xf>
    <xf numFmtId="41" fontId="19" fillId="0" borderId="0" xfId="3" applyNumberFormat="1" applyFont="1" applyFill="1" applyBorder="1"/>
    <xf numFmtId="41" fontId="1" fillId="0" borderId="0" xfId="3" applyNumberFormat="1" applyFont="1" applyFill="1"/>
    <xf numFmtId="41" fontId="1" fillId="0" borderId="4" xfId="3" applyNumberFormat="1" applyFont="1" applyFill="1" applyBorder="1"/>
    <xf numFmtId="41" fontId="1" fillId="0" borderId="2" xfId="3" applyNumberFormat="1" applyFont="1" applyFill="1" applyBorder="1"/>
    <xf numFmtId="0" fontId="1" fillId="0" borderId="0" xfId="3" applyFont="1" applyFill="1" applyBorder="1" applyAlignment="1">
      <alignment horizontal="center"/>
    </xf>
    <xf numFmtId="0" fontId="1" fillId="0" borderId="0" xfId="3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1" fontId="0" fillId="0" borderId="0" xfId="0" applyNumberFormat="1"/>
    <xf numFmtId="41" fontId="0" fillId="0" borderId="2" xfId="0" applyNumberFormat="1" applyBorder="1"/>
  </cellXfs>
  <cellStyles count="9">
    <cellStyle name="Comma" xfId="1" builtinId="3"/>
    <cellStyle name="Comma 2" xfId="5"/>
    <cellStyle name="Comma 3" xfId="6"/>
    <cellStyle name="Normal" xfId="0" builtinId="0"/>
    <cellStyle name="Normal 2" xfId="2"/>
    <cellStyle name="Normal 2 2" xfId="3"/>
    <cellStyle name="Normal 3" xfId="7"/>
    <cellStyle name="Normal_Sheet1" xfId="4"/>
    <cellStyle name="Output Amounts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79513</xdr:colOff>
      <xdr:row>0</xdr:row>
      <xdr:rowOff>47708</xdr:rowOff>
    </xdr:from>
    <xdr:to>
      <xdr:col>0</xdr:col>
      <xdr:colOff>1590261</xdr:colOff>
      <xdr:row>2</xdr:row>
      <xdr:rowOff>206734</xdr:rowOff>
    </xdr:to>
    <xdr:pic>
      <xdr:nvPicPr>
        <xdr:cNvPr id="30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13" y="47708"/>
          <a:ext cx="1510748" cy="477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79513</xdr:colOff>
      <xdr:row>0</xdr:row>
      <xdr:rowOff>47708</xdr:rowOff>
    </xdr:from>
    <xdr:to>
      <xdr:col>0</xdr:col>
      <xdr:colOff>1502797</xdr:colOff>
      <xdr:row>2</xdr:row>
      <xdr:rowOff>206734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13" y="47708"/>
          <a:ext cx="1423284" cy="482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Extra%20files%20for%20calculating%20allocation%20basis%20for%20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G"/>
      <sheetName val="Short Summary"/>
    </sheetNames>
    <sheetDataSet>
      <sheetData sheetId="0"/>
      <sheetData sheetId="1" refreshError="1">
        <row r="7">
          <cell r="C7" t="str">
            <v>0050000</v>
          </cell>
          <cell r="D7" t="str">
            <v xml:space="preserve">Chairman </v>
          </cell>
          <cell r="E7" t="str">
            <v>Residual</v>
          </cell>
        </row>
        <row r="8">
          <cell r="C8" t="str">
            <v>0052200</v>
          </cell>
          <cell r="D8" t="str">
            <v>Governmental Affairs</v>
          </cell>
          <cell r="E8" t="str">
            <v>Residual</v>
          </cell>
        </row>
        <row r="9">
          <cell r="C9" t="str">
            <v>0052100</v>
          </cell>
          <cell r="D9" t="str">
            <v>Operations</v>
          </cell>
          <cell r="E9" t="str">
            <v>Cust, Capital Adds, Employees, O&amp;M</v>
          </cell>
        </row>
        <row r="10">
          <cell r="C10" t="str">
            <v>0050500</v>
          </cell>
          <cell r="D10" t="str">
            <v>President &amp; COO</v>
          </cell>
          <cell r="E10" t="str">
            <v>Residual</v>
          </cell>
        </row>
        <row r="11">
          <cell r="C11" t="str">
            <v>0113000</v>
          </cell>
          <cell r="D11" t="str">
            <v>Assistant Controller General Acctg</v>
          </cell>
          <cell r="E11" t="str">
            <v>Avg WLC #108,109,110,&amp;111</v>
          </cell>
        </row>
        <row r="12">
          <cell r="C12" t="str">
            <v>0112900</v>
          </cell>
          <cell r="D12" t="str">
            <v>VP &amp; Controller</v>
          </cell>
          <cell r="E12" t="str">
            <v>Avg all Accounting WLC's</v>
          </cell>
        </row>
        <row r="13">
          <cell r="C13" t="str">
            <v>0113500</v>
          </cell>
          <cell r="D13" t="str">
            <v>Assistant Controller, Utility Acctg</v>
          </cell>
          <cell r="E13" t="str">
            <v>50% Cust, 17% Gas Purch Vol, 33% Cap Adds</v>
          </cell>
        </row>
        <row r="14">
          <cell r="C14" t="str">
            <v>0113100</v>
          </cell>
          <cell r="D14" t="str">
            <v>General Accounting</v>
          </cell>
          <cell r="E14" t="str">
            <v>Residual</v>
          </cell>
        </row>
        <row r="15">
          <cell r="C15" t="str">
            <v>0113200</v>
          </cell>
          <cell r="D15" t="str">
            <v>Payroll Accounting</v>
          </cell>
          <cell r="E15" t="str">
            <v>Employees</v>
          </cell>
        </row>
        <row r="16">
          <cell r="C16" t="str">
            <v>0113300</v>
          </cell>
          <cell r="D16" t="str">
            <v>Accounts Payable</v>
          </cell>
          <cell r="E16" t="str">
            <v>Purchase Orders</v>
          </cell>
        </row>
        <row r="17">
          <cell r="C17" t="str">
            <v>0113400</v>
          </cell>
          <cell r="D17" t="str">
            <v>Accounting Systems</v>
          </cell>
          <cell r="E17" t="str">
            <v>Employees</v>
          </cell>
        </row>
        <row r="18">
          <cell r="C18" t="str">
            <v>0113600</v>
          </cell>
          <cell r="D18" t="str">
            <v>Plant Accounting</v>
          </cell>
          <cell r="E18" t="str">
            <v>Capital Additions</v>
          </cell>
        </row>
        <row r="19">
          <cell r="C19" t="str">
            <v>0113700</v>
          </cell>
          <cell r="D19" t="str">
            <v>Gas Accounting</v>
          </cell>
          <cell r="E19" t="str">
            <v>%'s provided by department</v>
          </cell>
        </row>
        <row r="20">
          <cell r="C20" t="str">
            <v>0113800</v>
          </cell>
          <cell r="D20" t="str">
            <v>Customer Billing</v>
          </cell>
          <cell r="E20" t="str">
            <v>%'s provided by department</v>
          </cell>
        </row>
        <row r="21">
          <cell r="C21" t="str">
            <v>0113900</v>
          </cell>
          <cell r="D21" t="str">
            <v>Financial Reporting</v>
          </cell>
          <cell r="E21" t="str">
            <v>Residual</v>
          </cell>
        </row>
        <row r="22">
          <cell r="C22" t="str">
            <v>0052000</v>
          </cell>
          <cell r="D22" t="str">
            <v>Legal</v>
          </cell>
          <cell r="E22" t="str">
            <v>Residual</v>
          </cell>
        </row>
        <row r="23">
          <cell r="C23" t="str">
            <v>0057900</v>
          </cell>
          <cell r="D23" t="str">
            <v>Corporate Secretary</v>
          </cell>
          <cell r="E23" t="str">
            <v>Residual</v>
          </cell>
        </row>
        <row r="24">
          <cell r="C24" t="str">
            <v>0052500</v>
          </cell>
          <cell r="D24" t="str">
            <v>Utility Services</v>
          </cell>
          <cell r="E24" t="str">
            <v>Customers,Gross Plant, &amp; Employees</v>
          </cell>
        </row>
        <row r="25">
          <cell r="C25" t="str">
            <v>0054000</v>
          </cell>
          <cell r="D25" t="str">
            <v>Rates &amp; Regulatory Affairs</v>
          </cell>
          <cell r="E25" t="str">
            <v>%'s provided by department</v>
          </cell>
        </row>
        <row r="26">
          <cell r="C26" t="str">
            <v>0051600</v>
          </cell>
          <cell r="D26" t="str">
            <v>Intrastate Gas Supply</v>
          </cell>
          <cell r="E26" t="str">
            <v>%'s provided by department</v>
          </cell>
        </row>
        <row r="27">
          <cell r="C27" t="str">
            <v>0114300</v>
          </cell>
          <cell r="D27" t="str">
            <v>Budget &amp; Planning</v>
          </cell>
          <cell r="E27" t="str">
            <v>Residual</v>
          </cell>
        </row>
        <row r="28">
          <cell r="C28" t="str">
            <v>0054400</v>
          </cell>
          <cell r="D28" t="str">
            <v>Financial Planning</v>
          </cell>
          <cell r="E28" t="str">
            <v>Residual</v>
          </cell>
        </row>
        <row r="29">
          <cell r="C29" t="str">
            <v>0052400</v>
          </cell>
          <cell r="D29" t="str">
            <v>Public Affairs</v>
          </cell>
          <cell r="E29" t="str">
            <v>Residual</v>
          </cell>
        </row>
        <row r="30">
          <cell r="C30" t="str">
            <v>0054700</v>
          </cell>
          <cell r="D30" t="str">
            <v>Chief Financial Officer</v>
          </cell>
          <cell r="E30" t="str">
            <v>Residual</v>
          </cell>
        </row>
        <row r="31">
          <cell r="C31" t="str">
            <v>0114800</v>
          </cell>
          <cell r="D31" t="str">
            <v>Dallas Treasurer</v>
          </cell>
          <cell r="E31" t="str">
            <v>Residual</v>
          </cell>
        </row>
        <row r="32">
          <cell r="C32" t="str">
            <v>0054900</v>
          </cell>
          <cell r="D32" t="str">
            <v>Investor Relations</v>
          </cell>
          <cell r="E32" t="str">
            <v>Residual</v>
          </cell>
        </row>
        <row r="33">
          <cell r="C33" t="str">
            <v>0114600</v>
          </cell>
          <cell r="D33" t="str">
            <v>Dallas Taxation</v>
          </cell>
          <cell r="E33" t="str">
            <v>Residual</v>
          </cell>
        </row>
        <row r="34">
          <cell r="C34" t="str">
            <v>0114500</v>
          </cell>
          <cell r="D34" t="str">
            <v>Dallas Treasury</v>
          </cell>
          <cell r="E34" t="str">
            <v>Customers &amp; Gas Purchase Volumes</v>
          </cell>
        </row>
        <row r="35">
          <cell r="C35" t="str">
            <v>0056000</v>
          </cell>
          <cell r="D35" t="str">
            <v>Marketing</v>
          </cell>
          <cell r="E35" t="str">
            <v>Resident./Comm. Cust's</v>
          </cell>
        </row>
        <row r="36">
          <cell r="C36" t="str">
            <v>0056200</v>
          </cell>
          <cell r="D36" t="str">
            <v>Technical Services</v>
          </cell>
          <cell r="E36" t="str">
            <v>Capital Additions and O&amp;M Expenses</v>
          </cell>
        </row>
        <row r="37">
          <cell r="C37" t="str">
            <v>0116400</v>
          </cell>
          <cell r="D37" t="str">
            <v>Internal Audit</v>
          </cell>
          <cell r="E37" t="str">
            <v>Residual</v>
          </cell>
        </row>
        <row r="38">
          <cell r="C38" t="str">
            <v>0051900</v>
          </cell>
          <cell r="D38" t="str">
            <v>Gas Supply</v>
          </cell>
          <cell r="E38" t="str">
            <v>%'s provided by department</v>
          </cell>
        </row>
        <row r="39">
          <cell r="C39" t="str">
            <v>0051500</v>
          </cell>
          <cell r="D39" t="str">
            <v>Interstate Gas Supply</v>
          </cell>
          <cell r="E39" t="str">
            <v>%'s provided by department</v>
          </cell>
        </row>
        <row r="40">
          <cell r="C40" t="str">
            <v>0056100</v>
          </cell>
          <cell r="D40" t="str">
            <v>Professional Development</v>
          </cell>
          <cell r="E40" t="str">
            <v>Capital Additions and O&amp;M Expenses</v>
          </cell>
        </row>
        <row r="41">
          <cell r="C41" t="str">
            <v>0117100</v>
          </cell>
          <cell r="D41" t="str">
            <v>Corporate Services</v>
          </cell>
          <cell r="E41" t="str">
            <v>Residual</v>
          </cell>
        </row>
        <row r="42">
          <cell r="C42" t="str">
            <v>0117200</v>
          </cell>
          <cell r="D42" t="str">
            <v>Compensation &amp; Employment</v>
          </cell>
          <cell r="E42" t="str">
            <v>Employees</v>
          </cell>
        </row>
        <row r="43">
          <cell r="C43" t="str">
            <v>0117300</v>
          </cell>
          <cell r="D43" t="str">
            <v>Human Resources</v>
          </cell>
          <cell r="E43" t="str">
            <v>Employees</v>
          </cell>
        </row>
        <row r="44">
          <cell r="C44" t="str">
            <v>0117500</v>
          </cell>
          <cell r="D44" t="str">
            <v>Employee Benefits</v>
          </cell>
          <cell r="E44" t="str">
            <v>Employees</v>
          </cell>
        </row>
        <row r="45">
          <cell r="C45" t="str">
            <v>0117600</v>
          </cell>
          <cell r="D45" t="str">
            <v>Purchasing</v>
          </cell>
          <cell r="E45" t="str">
            <v>Purchase Orders</v>
          </cell>
        </row>
        <row r="46">
          <cell r="C46" t="str">
            <v>0117700</v>
          </cell>
          <cell r="D46" t="str">
            <v>Corp. &amp; Employee Communications</v>
          </cell>
          <cell r="E46" t="str">
            <v>Customers &amp; Employees</v>
          </cell>
        </row>
        <row r="47">
          <cell r="C47" t="str">
            <v>0115000</v>
          </cell>
          <cell r="D47" t="str">
            <v>Information Services</v>
          </cell>
          <cell r="E47" t="str">
            <v>Avg of all IS Departments (Customers)</v>
          </cell>
        </row>
        <row r="48">
          <cell r="C48" t="str">
            <v>0118000</v>
          </cell>
          <cell r="D48" t="str">
            <v>Remittance Processing</v>
          </cell>
          <cell r="E48" t="str">
            <v>Customers</v>
          </cell>
        </row>
        <row r="49">
          <cell r="C49" t="str">
            <v>0118100</v>
          </cell>
          <cell r="D49" t="str">
            <v>Employee Development</v>
          </cell>
          <cell r="E49" t="str">
            <v>Employees</v>
          </cell>
        </row>
        <row r="50">
          <cell r="C50" t="str">
            <v>0118200</v>
          </cell>
          <cell r="D50" t="str">
            <v>Central Records</v>
          </cell>
          <cell r="E50" t="str">
            <v>Customers</v>
          </cell>
        </row>
        <row r="51">
          <cell r="C51" t="str">
            <v>0118300</v>
          </cell>
          <cell r="D51" t="str">
            <v>Stores</v>
          </cell>
          <cell r="E51" t="str">
            <v>None</v>
          </cell>
        </row>
        <row r="52">
          <cell r="C52" t="str">
            <v>0115600</v>
          </cell>
          <cell r="D52" t="str">
            <v>Telecommunication Services</v>
          </cell>
          <cell r="E52" t="str">
            <v>Customers</v>
          </cell>
        </row>
        <row r="53">
          <cell r="C53" t="str">
            <v>0115400</v>
          </cell>
          <cell r="D53" t="str">
            <v>Information Support</v>
          </cell>
          <cell r="E53" t="str">
            <v>Customers</v>
          </cell>
        </row>
        <row r="54">
          <cell r="C54" t="str">
            <v>0115300</v>
          </cell>
          <cell r="D54" t="str">
            <v>Development Services</v>
          </cell>
          <cell r="E54" t="str">
            <v>Customers</v>
          </cell>
        </row>
        <row r="55">
          <cell r="C55" t="str">
            <v>0115100</v>
          </cell>
          <cell r="D55" t="str">
            <v>Production Services</v>
          </cell>
          <cell r="E55" t="str">
            <v>Customers</v>
          </cell>
        </row>
        <row r="56">
          <cell r="C56" t="str">
            <v>0118600</v>
          </cell>
          <cell r="D56" t="str">
            <v>Purchasing &amp; Stores</v>
          </cell>
          <cell r="E56" t="str">
            <v>Purchase Orders &amp; Residual</v>
          </cell>
        </row>
        <row r="57">
          <cell r="C57" t="str">
            <v>0118500</v>
          </cell>
          <cell r="D57" t="str">
            <v>Mail &amp; Supply</v>
          </cell>
          <cell r="E57" t="str">
            <v>Employees</v>
          </cell>
        </row>
        <row r="58">
          <cell r="C58" t="str">
            <v>0115500</v>
          </cell>
          <cell r="D58" t="str">
            <v>Office Systems</v>
          </cell>
          <cell r="E58" t="str">
            <v>Customers</v>
          </cell>
        </row>
        <row r="59">
          <cell r="C59" t="str">
            <v>0119000</v>
          </cell>
          <cell r="D59" t="str">
            <v>Employee Relocation Expense</v>
          </cell>
          <cell r="E59" t="str">
            <v>Residual for 02/Direct for others</v>
          </cell>
        </row>
        <row r="60">
          <cell r="C60" t="str">
            <v>0119200</v>
          </cell>
          <cell r="D60" t="str">
            <v>Controller Miscellaneous</v>
          </cell>
          <cell r="E60" t="str">
            <v>Residual</v>
          </cell>
        </row>
        <row r="61">
          <cell r="C61" t="str">
            <v>0119600</v>
          </cell>
          <cell r="D61" t="str">
            <v>Retirement Cost</v>
          </cell>
          <cell r="E61" t="str">
            <v>Residual</v>
          </cell>
        </row>
        <row r="62">
          <cell r="C62" t="str">
            <v>0119210</v>
          </cell>
          <cell r="D62" t="str">
            <v>Performance Plan</v>
          </cell>
          <cell r="E62" t="str">
            <v>Residual</v>
          </cell>
        </row>
        <row r="63">
          <cell r="C63" t="str">
            <v>0119800</v>
          </cell>
          <cell r="D63" t="str">
            <v>A&amp;G O/H Capitl'd (Div 02)</v>
          </cell>
          <cell r="E63" t="str">
            <v>Residual</v>
          </cell>
        </row>
        <row r="64">
          <cell r="C64" t="str">
            <v>0119800</v>
          </cell>
          <cell r="D64" t="str">
            <v>A&amp;G O/H Capitalized</v>
          </cell>
          <cell r="E64" t="str">
            <v>% of Capital Expenditures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zoomScaleNormal="100" workbookViewId="0">
      <selection activeCell="E5" sqref="E5"/>
    </sheetView>
  </sheetViews>
  <sheetFormatPr defaultRowHeight="12.75" x14ac:dyDescent="0.2"/>
  <cols>
    <col min="1" max="1" width="11.140625" customWidth="1"/>
    <col min="2" max="2" width="12.28515625" bestFit="1" customWidth="1"/>
    <col min="3" max="3" width="11.28515625" bestFit="1" customWidth="1"/>
    <col min="4" max="4" width="10.28515625" customWidth="1"/>
  </cols>
  <sheetData>
    <row r="1" spans="1:4" x14ac:dyDescent="0.2">
      <c r="A1" s="1" t="s">
        <v>1</v>
      </c>
    </row>
    <row r="2" spans="1:4" x14ac:dyDescent="0.2">
      <c r="A2" s="1" t="s">
        <v>37</v>
      </c>
    </row>
    <row r="3" spans="1:4" x14ac:dyDescent="0.2">
      <c r="A3" s="1" t="s">
        <v>36</v>
      </c>
    </row>
    <row r="5" spans="1:4" x14ac:dyDescent="0.2">
      <c r="B5" s="64" t="s">
        <v>38</v>
      </c>
      <c r="C5" s="64" t="s">
        <v>39</v>
      </c>
      <c r="D5" s="64" t="s">
        <v>40</v>
      </c>
    </row>
    <row r="6" spans="1:4" x14ac:dyDescent="0.2">
      <c r="A6" s="11" t="s">
        <v>25</v>
      </c>
      <c r="B6" s="65">
        <f>Plant!B18</f>
        <v>370136905.22000003</v>
      </c>
      <c r="C6" s="65">
        <f>'O&amp;M'!B15</f>
        <v>13360390.82</v>
      </c>
      <c r="D6" s="65">
        <f>Customers!B37</f>
        <v>173235</v>
      </c>
    </row>
    <row r="7" spans="1:4" x14ac:dyDescent="0.2">
      <c r="A7" s="11" t="s">
        <v>41</v>
      </c>
      <c r="B7" s="65">
        <f>Plant!C18</f>
        <v>392712162.64999992</v>
      </c>
      <c r="C7" s="65">
        <f>'O&amp;M'!C15</f>
        <v>9172088.290000001</v>
      </c>
      <c r="D7" s="65">
        <f>Customers!C37</f>
        <v>130871.41666666666</v>
      </c>
    </row>
    <row r="8" spans="1:4" x14ac:dyDescent="0.2">
      <c r="A8" s="11" t="s">
        <v>42</v>
      </c>
      <c r="B8" s="65">
        <f>Plant!D18</f>
        <v>69120221.310000002</v>
      </c>
      <c r="C8" s="65">
        <f>'O&amp;M'!D15</f>
        <v>2925758.6900000004</v>
      </c>
      <c r="D8" s="65">
        <f>Customers!D37</f>
        <v>22497.666666666668</v>
      </c>
    </row>
    <row r="9" spans="1:4" ht="13.5" thickBot="1" x14ac:dyDescent="0.25">
      <c r="B9" s="66">
        <f>SUM(B6:B8)</f>
        <v>831969289.17999983</v>
      </c>
      <c r="C9" s="66">
        <f t="shared" ref="C9:D9" si="0">SUM(C6:C8)</f>
        <v>25458237.800000001</v>
      </c>
      <c r="D9" s="66">
        <f t="shared" si="0"/>
        <v>326604.08333333331</v>
      </c>
    </row>
    <row r="10" spans="1:4" ht="13.5" thickTop="1" x14ac:dyDescent="0.2"/>
  </sheetData>
  <printOptions horizontalCentered="1" gridLines="1"/>
  <pageMargins left="0.5" right="0.5" top="1" bottom="1" header="0.5" footer="0.5"/>
  <pageSetup scale="90" orientation="landscape" r:id="rId1"/>
  <headerFooter alignWithMargins="0">
    <oddHeader xml:space="preserve">&amp;C&amp;A&amp;R&amp;8CASE NO. 2013-00148
ATTACHMENT 4
TO OAG DR NO. 1-173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/>
  <dimension ref="A1:F69"/>
  <sheetViews>
    <sheetView showGridLines="0" workbookViewId="0">
      <selection activeCell="E5" sqref="E5"/>
    </sheetView>
  </sheetViews>
  <sheetFormatPr defaultRowHeight="12.75" x14ac:dyDescent="0.2"/>
  <cols>
    <col min="1" max="1" width="56.5703125" customWidth="1"/>
    <col min="2" max="3" width="14.5703125" bestFit="1" customWidth="1"/>
    <col min="4" max="4" width="14.5703125" customWidth="1"/>
    <col min="6" max="6" width="12.5703125" customWidth="1"/>
    <col min="7" max="7" width="11.42578125" bestFit="1" customWidth="1"/>
  </cols>
  <sheetData>
    <row r="1" spans="1:6" x14ac:dyDescent="0.2">
      <c r="A1" s="2"/>
      <c r="B1" s="2"/>
      <c r="C1" s="2"/>
      <c r="D1" s="2"/>
      <c r="F1" s="19" t="s">
        <v>3</v>
      </c>
    </row>
    <row r="2" spans="1:6" x14ac:dyDescent="0.2">
      <c r="A2" s="2"/>
      <c r="B2" s="2"/>
      <c r="C2" s="2"/>
      <c r="D2" s="2"/>
      <c r="F2" s="19" t="s">
        <v>4</v>
      </c>
    </row>
    <row r="3" spans="1:6" ht="39.75" customHeight="1" x14ac:dyDescent="0.4">
      <c r="A3" s="20" t="s">
        <v>1</v>
      </c>
      <c r="B3" s="2"/>
      <c r="C3" s="2"/>
      <c r="D3" s="2"/>
      <c r="F3" s="21"/>
    </row>
    <row r="4" spans="1:6" x14ac:dyDescent="0.2">
      <c r="A4" s="2"/>
      <c r="B4" s="2"/>
      <c r="C4" s="2"/>
      <c r="D4" s="2"/>
      <c r="F4" s="22" t="s">
        <v>2</v>
      </c>
    </row>
    <row r="5" spans="1:6" s="5" customFormat="1" ht="23.25" x14ac:dyDescent="0.35">
      <c r="A5" s="23" t="s">
        <v>0</v>
      </c>
      <c r="B5" s="3"/>
      <c r="C5" s="4"/>
      <c r="D5" s="4"/>
    </row>
    <row r="6" spans="1:6" s="8" customFormat="1" ht="15.75" x14ac:dyDescent="0.25">
      <c r="A6" s="24" t="s">
        <v>10</v>
      </c>
      <c r="B6" s="6"/>
      <c r="C6" s="7"/>
      <c r="D6" s="7"/>
    </row>
    <row r="7" spans="1:6" ht="18" x14ac:dyDescent="0.25">
      <c r="A7" s="25" t="s">
        <v>7</v>
      </c>
      <c r="B7" s="13"/>
      <c r="C7" s="14"/>
      <c r="D7" s="14"/>
    </row>
    <row r="8" spans="1:6" ht="18" x14ac:dyDescent="0.25">
      <c r="A8" s="25"/>
      <c r="B8" s="13"/>
      <c r="C8" s="14"/>
      <c r="D8" s="14"/>
    </row>
    <row r="9" spans="1:6" s="34" customFormat="1" ht="38.25" x14ac:dyDescent="0.2">
      <c r="B9" s="35" t="s">
        <v>11</v>
      </c>
      <c r="C9" s="35" t="s">
        <v>12</v>
      </c>
      <c r="D9" s="35" t="s">
        <v>13</v>
      </c>
    </row>
    <row r="10" spans="1:6" s="11" customFormat="1" x14ac:dyDescent="0.2">
      <c r="A10" s="17"/>
      <c r="B10" s="26" t="s">
        <v>9</v>
      </c>
      <c r="C10" s="26" t="s">
        <v>9</v>
      </c>
      <c r="D10" s="26" t="s">
        <v>9</v>
      </c>
    </row>
    <row r="11" spans="1:6" x14ac:dyDescent="0.2">
      <c r="A11" s="18"/>
      <c r="B11" s="27" t="s">
        <v>5</v>
      </c>
      <c r="C11" s="27" t="s">
        <v>5</v>
      </c>
      <c r="D11" s="27" t="s">
        <v>5</v>
      </c>
    </row>
    <row r="12" spans="1:6" ht="12.75" customHeight="1" x14ac:dyDescent="0.2">
      <c r="A12" s="28" t="s">
        <v>6</v>
      </c>
      <c r="B12" s="9"/>
      <c r="C12" s="9"/>
      <c r="D12" s="9"/>
    </row>
    <row r="13" spans="1:6" ht="12.75" customHeight="1" x14ac:dyDescent="0.2">
      <c r="A13" s="29" t="s">
        <v>14</v>
      </c>
      <c r="B13" s="15">
        <v>901401.69</v>
      </c>
      <c r="C13" s="16" t="s">
        <v>8</v>
      </c>
      <c r="D13" s="16" t="s">
        <v>8</v>
      </c>
    </row>
    <row r="14" spans="1:6" ht="12.75" customHeight="1" x14ac:dyDescent="0.2">
      <c r="A14" s="29" t="s">
        <v>15</v>
      </c>
      <c r="B14" s="15">
        <v>9388161.0800000001</v>
      </c>
      <c r="C14" s="16" t="s">
        <v>8</v>
      </c>
      <c r="D14" s="16">
        <v>411647.53</v>
      </c>
    </row>
    <row r="15" spans="1:6" ht="12.75" customHeight="1" x14ac:dyDescent="0.2">
      <c r="A15" s="29" t="s">
        <v>16</v>
      </c>
      <c r="B15" s="15">
        <v>33138944.670000002</v>
      </c>
      <c r="C15" s="16">
        <v>14521148.529999999</v>
      </c>
      <c r="D15" s="16">
        <v>501454.65</v>
      </c>
    </row>
    <row r="16" spans="1:6" s="1" customFormat="1" ht="12.75" customHeight="1" x14ac:dyDescent="0.2">
      <c r="A16" s="30" t="s">
        <v>17</v>
      </c>
      <c r="B16" s="31">
        <v>309275323.04000002</v>
      </c>
      <c r="C16" s="32">
        <v>368844203.58999997</v>
      </c>
      <c r="D16" s="32">
        <v>66846244.350000001</v>
      </c>
    </row>
    <row r="17" spans="1:4" s="1" customFormat="1" ht="12.75" customHeight="1" x14ac:dyDescent="0.2">
      <c r="A17" s="30" t="s">
        <v>18</v>
      </c>
      <c r="B17" s="31">
        <v>17433074.739999998</v>
      </c>
      <c r="C17" s="32">
        <v>9346810.5299999993</v>
      </c>
      <c r="D17" s="32">
        <v>1360874.78</v>
      </c>
    </row>
    <row r="18" spans="1:4" ht="12.75" customHeight="1" thickBot="1" x14ac:dyDescent="0.25">
      <c r="A18" s="29"/>
      <c r="B18" s="33">
        <f>SUM(B13:B17)</f>
        <v>370136905.22000003</v>
      </c>
      <c r="C18" s="33">
        <f t="shared" ref="C18:D18" si="0">SUM(C13:C17)</f>
        <v>392712162.64999992</v>
      </c>
      <c r="D18" s="33">
        <f t="shared" si="0"/>
        <v>69120221.310000002</v>
      </c>
    </row>
    <row r="19" spans="1:4" ht="12.75" customHeight="1" thickTop="1" x14ac:dyDescent="0.2">
      <c r="A19" s="29"/>
      <c r="B19" s="16"/>
      <c r="C19" s="16"/>
      <c r="D19" s="16"/>
    </row>
    <row r="20" spans="1:4" s="1" customFormat="1" ht="12.75" customHeight="1" x14ac:dyDescent="0.2">
      <c r="A20" s="10"/>
      <c r="B20" s="12"/>
      <c r="C20" s="12"/>
      <c r="D20" s="12"/>
    </row>
    <row r="21" spans="1:4" s="1" customFormat="1" ht="12.75" customHeight="1" x14ac:dyDescent="0.2">
      <c r="A21" s="10"/>
      <c r="B21" s="12"/>
      <c r="C21" s="12"/>
      <c r="D21" s="12"/>
    </row>
    <row r="22" spans="1:4" s="1" customFormat="1" ht="12.75" customHeight="1" x14ac:dyDescent="0.2">
      <c r="A22" s="10"/>
      <c r="B22" s="12"/>
      <c r="C22" s="12"/>
      <c r="D22" s="12"/>
    </row>
    <row r="23" spans="1:4" s="1" customFormat="1" ht="12.75" customHeight="1" x14ac:dyDescent="0.2">
      <c r="A23" s="10"/>
      <c r="B23" s="12"/>
      <c r="C23" s="12"/>
      <c r="D23" s="12"/>
    </row>
    <row r="24" spans="1:4" ht="12.75" customHeight="1" x14ac:dyDescent="0.2">
      <c r="A24" s="10"/>
      <c r="B24" s="12"/>
      <c r="C24" s="12"/>
      <c r="D24" s="12"/>
    </row>
    <row r="25" spans="1:4" ht="12.75" customHeight="1" x14ac:dyDescent="0.2">
      <c r="A25" s="10"/>
      <c r="B25" s="12"/>
      <c r="C25" s="12"/>
      <c r="D25" s="12"/>
    </row>
    <row r="26" spans="1:4" ht="12.75" customHeight="1" x14ac:dyDescent="0.2">
      <c r="A26" s="10"/>
      <c r="B26" s="12"/>
      <c r="C26" s="12"/>
      <c r="D26" s="12"/>
    </row>
    <row r="27" spans="1:4" ht="12.75" customHeight="1" x14ac:dyDescent="0.2">
      <c r="A27" s="10"/>
      <c r="B27" s="12"/>
      <c r="C27" s="12"/>
      <c r="D27" s="12"/>
    </row>
    <row r="28" spans="1:4" ht="12.75" customHeight="1" x14ac:dyDescent="0.2">
      <c r="A28" s="10"/>
      <c r="B28" s="12"/>
      <c r="C28" s="12"/>
      <c r="D28" s="12"/>
    </row>
    <row r="29" spans="1:4" s="1" customFormat="1" ht="12.75" customHeight="1" x14ac:dyDescent="0.2">
      <c r="A29" s="10"/>
      <c r="B29" s="12"/>
      <c r="C29" s="12"/>
      <c r="D29" s="12"/>
    </row>
    <row r="30" spans="1:4" s="1" customFormat="1" ht="12.75" customHeight="1" x14ac:dyDescent="0.2">
      <c r="A30" s="10"/>
      <c r="B30" s="12"/>
      <c r="C30" s="12"/>
      <c r="D30" s="12"/>
    </row>
    <row r="31" spans="1:4" s="1" customFormat="1" ht="12.75" customHeight="1" x14ac:dyDescent="0.2">
      <c r="A31" s="10"/>
      <c r="B31" s="12"/>
      <c r="C31" s="12"/>
      <c r="D31" s="12"/>
    </row>
    <row r="32" spans="1:4" ht="12.75" customHeight="1" x14ac:dyDescent="0.2">
      <c r="A32" s="10"/>
      <c r="B32" s="12"/>
      <c r="C32" s="12"/>
      <c r="D32" s="12"/>
    </row>
    <row r="33" spans="1:4" ht="12.75" customHeight="1" x14ac:dyDescent="0.2">
      <c r="A33" s="10"/>
      <c r="B33" s="12"/>
      <c r="C33" s="12"/>
      <c r="D33" s="12"/>
    </row>
    <row r="34" spans="1:4" s="1" customFormat="1" ht="12.75" customHeight="1" x14ac:dyDescent="0.2">
      <c r="A34" s="10"/>
      <c r="B34" s="12"/>
      <c r="C34" s="12"/>
      <c r="D34" s="12"/>
    </row>
    <row r="35" spans="1:4" ht="12.75" customHeight="1" x14ac:dyDescent="0.2">
      <c r="A35" s="10"/>
    </row>
    <row r="36" spans="1:4" ht="12.75" customHeight="1" x14ac:dyDescent="0.2">
      <c r="A36" s="10"/>
    </row>
    <row r="37" spans="1:4" ht="12.75" customHeight="1" x14ac:dyDescent="0.2">
      <c r="A37" s="10"/>
    </row>
    <row r="38" spans="1:4" ht="12.75" customHeight="1" x14ac:dyDescent="0.2">
      <c r="A38" s="10"/>
    </row>
    <row r="39" spans="1:4" ht="12.75" customHeight="1" x14ac:dyDescent="0.2">
      <c r="A39" s="10"/>
    </row>
    <row r="40" spans="1:4" ht="12.75" customHeight="1" x14ac:dyDescent="0.2">
      <c r="A40" s="10"/>
    </row>
    <row r="41" spans="1:4" ht="12.75" customHeight="1" x14ac:dyDescent="0.2">
      <c r="A41" s="10"/>
    </row>
    <row r="42" spans="1:4" ht="12.75" customHeight="1" x14ac:dyDescent="0.2">
      <c r="A42" s="10"/>
    </row>
    <row r="43" spans="1:4" ht="12.75" customHeight="1" x14ac:dyDescent="0.2">
      <c r="A43" s="10"/>
    </row>
    <row r="44" spans="1:4" ht="12.75" customHeight="1" x14ac:dyDescent="0.2">
      <c r="A44" s="10"/>
    </row>
    <row r="45" spans="1:4" ht="12.75" customHeight="1" x14ac:dyDescent="0.2">
      <c r="A45" s="10"/>
    </row>
    <row r="46" spans="1:4" ht="12.75" customHeight="1" x14ac:dyDescent="0.2">
      <c r="A46" s="10"/>
    </row>
    <row r="47" spans="1:4" ht="12.75" customHeight="1" x14ac:dyDescent="0.2">
      <c r="A47" s="10"/>
    </row>
    <row r="48" spans="1:4" ht="12.75" customHeight="1" x14ac:dyDescent="0.2">
      <c r="A48" s="10"/>
    </row>
    <row r="49" spans="1:1" ht="12.75" customHeight="1" x14ac:dyDescent="0.2">
      <c r="A49" s="10"/>
    </row>
    <row r="50" spans="1:1" ht="12.75" customHeight="1" x14ac:dyDescent="0.2">
      <c r="A50" s="10"/>
    </row>
    <row r="51" spans="1:1" ht="12.75" customHeight="1" x14ac:dyDescent="0.2">
      <c r="A51" s="10"/>
    </row>
    <row r="52" spans="1:1" ht="12.75" customHeight="1" x14ac:dyDescent="0.2">
      <c r="A52" s="10"/>
    </row>
    <row r="53" spans="1:1" ht="12.75" customHeight="1" x14ac:dyDescent="0.2">
      <c r="A53" s="10"/>
    </row>
    <row r="54" spans="1:1" ht="12.75" customHeight="1" x14ac:dyDescent="0.2">
      <c r="A54" s="10"/>
    </row>
    <row r="55" spans="1:1" ht="12.75" customHeight="1" x14ac:dyDescent="0.2">
      <c r="A55" s="10"/>
    </row>
    <row r="56" spans="1:1" ht="12.75" customHeight="1" x14ac:dyDescent="0.2">
      <c r="A56" s="10"/>
    </row>
    <row r="57" spans="1:1" ht="12.75" customHeight="1" x14ac:dyDescent="0.2">
      <c r="A57" s="10"/>
    </row>
    <row r="58" spans="1:1" ht="12.75" customHeight="1" x14ac:dyDescent="0.2">
      <c r="A58" s="10"/>
    </row>
    <row r="59" spans="1:1" ht="12.75" customHeight="1" x14ac:dyDescent="0.2">
      <c r="A59" s="10"/>
    </row>
    <row r="60" spans="1:1" ht="12.75" customHeight="1" x14ac:dyDescent="0.2">
      <c r="A60" s="10"/>
    </row>
    <row r="61" spans="1:1" ht="12.75" customHeight="1" x14ac:dyDescent="0.2">
      <c r="A61" s="10"/>
    </row>
    <row r="62" spans="1:1" ht="12.75" customHeight="1" x14ac:dyDescent="0.2">
      <c r="A62" s="10"/>
    </row>
    <row r="63" spans="1:1" ht="12.75" customHeight="1" x14ac:dyDescent="0.2">
      <c r="A63" s="10"/>
    </row>
    <row r="64" spans="1:1" ht="12.75" customHeight="1" x14ac:dyDescent="0.2">
      <c r="A64" s="10"/>
    </row>
    <row r="65" spans="1:1" ht="12.75" customHeight="1" x14ac:dyDescent="0.2">
      <c r="A65" s="10"/>
    </row>
    <row r="66" spans="1:1" ht="12.75" customHeight="1" x14ac:dyDescent="0.2"/>
    <row r="67" spans="1:1" ht="12.75" customHeight="1" x14ac:dyDescent="0.2"/>
    <row r="68" spans="1:1" ht="12.75" customHeight="1" x14ac:dyDescent="0.2"/>
    <row r="69" spans="1:1" ht="12.75" customHeight="1" x14ac:dyDescent="0.2"/>
  </sheetData>
  <phoneticPr fontId="0" type="noConversion"/>
  <printOptions horizontalCentered="1" gridLines="1"/>
  <pageMargins left="0.5" right="0.5" top="1" bottom="1" header="0.5" footer="0.5"/>
  <pageSetup scale="90" orientation="landscape" r:id="rId1"/>
  <headerFooter alignWithMargins="0">
    <oddHeader xml:space="preserve">&amp;C&amp;A&amp;R&amp;8CASE NO. 2013-00148
ATTACHMENT 4
TO OAG DR NO. 1-173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zoomScale="85" zoomScaleNormal="85" workbookViewId="0">
      <selection activeCell="E5" sqref="E5"/>
    </sheetView>
  </sheetViews>
  <sheetFormatPr defaultRowHeight="12.75" x14ac:dyDescent="0.2"/>
  <cols>
    <col min="1" max="1" width="46.28515625" customWidth="1"/>
    <col min="2" max="2" width="13.42578125" bestFit="1" customWidth="1"/>
    <col min="3" max="3" width="13.28515625" bestFit="1" customWidth="1"/>
    <col min="4" max="4" width="11.7109375" bestFit="1" customWidth="1"/>
  </cols>
  <sheetData>
    <row r="1" spans="1:6" x14ac:dyDescent="0.2">
      <c r="A1" s="2"/>
      <c r="B1" s="2"/>
      <c r="C1" s="2"/>
      <c r="D1" s="2"/>
      <c r="F1" s="19" t="s">
        <v>19</v>
      </c>
    </row>
    <row r="2" spans="1:6" x14ac:dyDescent="0.2">
      <c r="A2" s="2"/>
      <c r="B2" s="2"/>
      <c r="C2" s="2"/>
      <c r="D2" s="2"/>
      <c r="F2" s="19" t="s">
        <v>4</v>
      </c>
    </row>
    <row r="3" spans="1:6" ht="38.25" customHeight="1" x14ac:dyDescent="0.4">
      <c r="A3" s="20" t="s">
        <v>1</v>
      </c>
      <c r="B3" s="2"/>
      <c r="C3" s="2"/>
      <c r="D3" s="2"/>
      <c r="F3" s="36"/>
    </row>
    <row r="4" spans="1:6" x14ac:dyDescent="0.2">
      <c r="A4" s="2"/>
      <c r="B4" s="2"/>
      <c r="C4" s="2"/>
      <c r="D4" s="2"/>
      <c r="F4" s="36" t="s">
        <v>2</v>
      </c>
    </row>
    <row r="5" spans="1:6" s="5" customFormat="1" ht="23.25" x14ac:dyDescent="0.35">
      <c r="A5" s="23" t="s">
        <v>20</v>
      </c>
      <c r="B5" s="3"/>
      <c r="C5" s="3"/>
      <c r="D5" s="3"/>
    </row>
    <row r="6" spans="1:6" s="8" customFormat="1" ht="15.75" x14ac:dyDescent="0.25">
      <c r="A6" s="24" t="str">
        <f>"For the Month Ended "&amp;B11&amp;", 2013"</f>
        <v>For the Month Ended YTD September, 2013</v>
      </c>
      <c r="B6" s="6"/>
      <c r="C6" s="6"/>
      <c r="D6" s="6"/>
    </row>
    <row r="7" spans="1:6" ht="18" x14ac:dyDescent="0.25">
      <c r="A7" s="37" t="s">
        <v>7</v>
      </c>
      <c r="B7" s="38"/>
      <c r="C7" s="38"/>
      <c r="D7" s="38"/>
    </row>
    <row r="8" spans="1:6" s="41" customFormat="1" ht="18" x14ac:dyDescent="0.25">
      <c r="A8" s="39"/>
      <c r="B8" s="40"/>
      <c r="C8" s="40"/>
      <c r="D8" s="40"/>
    </row>
    <row r="9" spans="1:6" s="42" customFormat="1" ht="38.25" x14ac:dyDescent="0.2">
      <c r="B9" s="43" t="s">
        <v>11</v>
      </c>
      <c r="C9" s="35" t="s">
        <v>12</v>
      </c>
      <c r="D9" s="35" t="s">
        <v>13</v>
      </c>
    </row>
    <row r="10" spans="1:6" s="11" customFormat="1" ht="26.25" customHeight="1" x14ac:dyDescent="0.2">
      <c r="A10" s="44"/>
      <c r="B10" s="45" t="s">
        <v>9</v>
      </c>
      <c r="C10" s="45" t="s">
        <v>9</v>
      </c>
      <c r="D10" s="45" t="s">
        <v>9</v>
      </c>
    </row>
    <row r="11" spans="1:6" x14ac:dyDescent="0.2">
      <c r="A11" s="46"/>
      <c r="B11" s="47" t="s">
        <v>21</v>
      </c>
      <c r="C11" s="47" t="s">
        <v>21</v>
      </c>
      <c r="D11" s="47" t="s">
        <v>21</v>
      </c>
    </row>
    <row r="12" spans="1:6" ht="12.75" customHeight="1" x14ac:dyDescent="0.2">
      <c r="A12" s="28"/>
      <c r="B12" s="48"/>
      <c r="C12" s="48"/>
      <c r="D12" s="48"/>
    </row>
    <row r="13" spans="1:6" s="1" customFormat="1" ht="12.75" customHeight="1" x14ac:dyDescent="0.2">
      <c r="A13" s="30" t="s">
        <v>22</v>
      </c>
      <c r="B13" s="49">
        <v>13148589.530000001</v>
      </c>
      <c r="C13" s="49">
        <v>9420680.4800000004</v>
      </c>
      <c r="D13" s="49">
        <v>2595951.8700000006</v>
      </c>
    </row>
    <row r="14" spans="1:6" ht="12.75" customHeight="1" x14ac:dyDescent="0.2">
      <c r="A14" s="50" t="s">
        <v>23</v>
      </c>
      <c r="B14" s="49">
        <v>211801.28999999998</v>
      </c>
      <c r="C14" s="49">
        <v>-248592.19</v>
      </c>
      <c r="D14" s="49">
        <v>329806.82</v>
      </c>
    </row>
    <row r="15" spans="1:6" ht="13.5" thickBot="1" x14ac:dyDescent="0.25">
      <c r="A15" s="11" t="s">
        <v>24</v>
      </c>
      <c r="B15" s="51">
        <f>B13+B14</f>
        <v>13360390.82</v>
      </c>
      <c r="C15" s="51">
        <f t="shared" ref="C15:D15" si="0">C13+C14</f>
        <v>9172088.290000001</v>
      </c>
      <c r="D15" s="51">
        <f t="shared" si="0"/>
        <v>2925758.6900000004</v>
      </c>
    </row>
    <row r="16" spans="1:6" ht="13.5" thickTop="1" x14ac:dyDescent="0.2"/>
  </sheetData>
  <printOptions horizontalCentered="1" gridLines="1"/>
  <pageMargins left="0.5" right="0.5" top="1" bottom="1" header="0.5" footer="0.5"/>
  <pageSetup scale="90" orientation="landscape" r:id="rId1"/>
  <headerFooter alignWithMargins="0">
    <oddHeader xml:space="preserve">&amp;C&amp;A&amp;R&amp;8CASE NO. 2013-00148
ATTACHMENT 4
TO OAG DR NO. 1-173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zoomScale="80" zoomScaleNormal="80" workbookViewId="0">
      <selection activeCell="E5" sqref="E5"/>
    </sheetView>
  </sheetViews>
  <sheetFormatPr defaultRowHeight="12.75" x14ac:dyDescent="0.2"/>
  <cols>
    <col min="1" max="1" width="15" style="52" bestFit="1" customWidth="1"/>
    <col min="2" max="2" width="11" style="52" bestFit="1" customWidth="1"/>
    <col min="3" max="3" width="10.85546875" style="52" customWidth="1"/>
    <col min="4" max="4" width="10.5703125" style="52" customWidth="1"/>
    <col min="5" max="5" width="10.85546875" style="52" customWidth="1"/>
    <col min="6" max="16384" width="9.140625" style="52"/>
  </cols>
  <sheetData>
    <row r="2" spans="1:6" ht="25.5" x14ac:dyDescent="0.2">
      <c r="A2" s="55" t="s">
        <v>27</v>
      </c>
      <c r="B2" s="63" t="s">
        <v>34</v>
      </c>
      <c r="C2" s="63" t="s">
        <v>29</v>
      </c>
      <c r="D2" s="63" t="s">
        <v>35</v>
      </c>
    </row>
    <row r="3" spans="1:6" x14ac:dyDescent="0.2">
      <c r="A3" s="56">
        <v>40817</v>
      </c>
      <c r="B3" s="57">
        <v>170851</v>
      </c>
      <c r="C3" s="57">
        <v>128739</v>
      </c>
      <c r="D3" s="57">
        <v>22057</v>
      </c>
      <c r="E3" s="58"/>
    </row>
    <row r="4" spans="1:6" x14ac:dyDescent="0.2">
      <c r="A4" s="56">
        <v>40848</v>
      </c>
      <c r="B4" s="57">
        <v>172215</v>
      </c>
      <c r="C4" s="57">
        <v>130419</v>
      </c>
      <c r="D4" s="57">
        <v>22361</v>
      </c>
      <c r="E4" s="58"/>
    </row>
    <row r="5" spans="1:6" x14ac:dyDescent="0.2">
      <c r="A5" s="56">
        <v>40878</v>
      </c>
      <c r="B5" s="57">
        <v>174325</v>
      </c>
      <c r="C5" s="57">
        <v>131730</v>
      </c>
      <c r="D5" s="57">
        <v>22602</v>
      </c>
      <c r="E5" s="58"/>
    </row>
    <row r="6" spans="1:6" x14ac:dyDescent="0.2">
      <c r="A6" s="56">
        <v>40909</v>
      </c>
      <c r="B6" s="57">
        <v>176029</v>
      </c>
      <c r="C6" s="57">
        <v>132291</v>
      </c>
      <c r="D6" s="57">
        <v>22805</v>
      </c>
      <c r="E6" s="58"/>
      <c r="F6" s="59"/>
    </row>
    <row r="7" spans="1:6" x14ac:dyDescent="0.2">
      <c r="A7" s="56">
        <v>40940</v>
      </c>
      <c r="B7" s="57">
        <v>176190</v>
      </c>
      <c r="C7" s="57">
        <v>132523</v>
      </c>
      <c r="D7" s="57">
        <v>22732</v>
      </c>
      <c r="E7" s="58"/>
    </row>
    <row r="8" spans="1:6" x14ac:dyDescent="0.2">
      <c r="A8" s="56">
        <v>40969</v>
      </c>
      <c r="B8" s="57">
        <v>176270</v>
      </c>
      <c r="C8" s="57">
        <v>133024</v>
      </c>
      <c r="D8" s="57">
        <v>22847</v>
      </c>
      <c r="E8" s="58"/>
    </row>
    <row r="9" spans="1:6" x14ac:dyDescent="0.2">
      <c r="A9" s="56">
        <v>41000</v>
      </c>
      <c r="B9" s="57">
        <v>174330</v>
      </c>
      <c r="C9" s="57">
        <v>131781</v>
      </c>
      <c r="D9" s="57">
        <v>22691</v>
      </c>
      <c r="E9" s="58"/>
    </row>
    <row r="10" spans="1:6" x14ac:dyDescent="0.2">
      <c r="A10" s="56">
        <v>41030</v>
      </c>
      <c r="B10" s="57">
        <v>174308</v>
      </c>
      <c r="C10" s="57">
        <v>131032</v>
      </c>
      <c r="D10" s="57">
        <v>22613</v>
      </c>
      <c r="E10" s="58"/>
    </row>
    <row r="11" spans="1:6" x14ac:dyDescent="0.2">
      <c r="A11" s="56">
        <v>41061</v>
      </c>
      <c r="B11" s="57">
        <v>171739</v>
      </c>
      <c r="C11" s="57">
        <v>130023</v>
      </c>
      <c r="D11" s="57">
        <v>22362</v>
      </c>
      <c r="E11" s="58"/>
    </row>
    <row r="12" spans="1:6" x14ac:dyDescent="0.2">
      <c r="A12" s="56">
        <v>41091</v>
      </c>
      <c r="B12" s="57">
        <v>170639</v>
      </c>
      <c r="C12" s="57">
        <v>129423</v>
      </c>
      <c r="D12" s="57">
        <v>22365</v>
      </c>
      <c r="E12" s="58"/>
    </row>
    <row r="13" spans="1:6" x14ac:dyDescent="0.2">
      <c r="A13" s="56">
        <v>41122</v>
      </c>
      <c r="B13" s="57">
        <v>170170</v>
      </c>
      <c r="C13" s="57">
        <v>129309</v>
      </c>
      <c r="D13" s="57">
        <v>22082</v>
      </c>
      <c r="E13" s="58"/>
    </row>
    <row r="14" spans="1:6" x14ac:dyDescent="0.2">
      <c r="A14" s="56">
        <v>41153</v>
      </c>
      <c r="B14" s="57">
        <v>169348</v>
      </c>
      <c r="C14" s="57">
        <v>128938</v>
      </c>
      <c r="D14" s="57">
        <v>21981</v>
      </c>
      <c r="E14" s="58"/>
    </row>
    <row r="15" spans="1:6" ht="13.5" thickBot="1" x14ac:dyDescent="0.25">
      <c r="A15" s="52" t="s">
        <v>31</v>
      </c>
      <c r="B15" s="60">
        <f t="shared" ref="B15:D15" si="0">SUM(B3:B14)/12</f>
        <v>173034.5</v>
      </c>
      <c r="C15" s="60">
        <f t="shared" si="0"/>
        <v>130769.33333333333</v>
      </c>
      <c r="D15" s="60">
        <f t="shared" si="0"/>
        <v>22458.166666666668</v>
      </c>
    </row>
    <row r="16" spans="1:6" ht="13.5" thickTop="1" x14ac:dyDescent="0.2"/>
    <row r="17" spans="1:4" x14ac:dyDescent="0.2">
      <c r="B17" s="53"/>
    </row>
    <row r="18" spans="1:4" x14ac:dyDescent="0.2">
      <c r="B18" s="62"/>
      <c r="C18" s="54"/>
      <c r="D18" s="54"/>
    </row>
    <row r="19" spans="1:4" ht="25.5" x14ac:dyDescent="0.2">
      <c r="A19" s="55" t="s">
        <v>32</v>
      </c>
      <c r="B19" s="63" t="s">
        <v>34</v>
      </c>
      <c r="C19" s="63" t="s">
        <v>29</v>
      </c>
      <c r="D19" s="63" t="s">
        <v>35</v>
      </c>
    </row>
    <row r="20" spans="1:4" x14ac:dyDescent="0.2">
      <c r="A20" s="56">
        <f t="shared" ref="A20:A31" si="1">+A3</f>
        <v>40817</v>
      </c>
      <c r="B20" s="57">
        <v>201</v>
      </c>
      <c r="C20" s="57">
        <v>100</v>
      </c>
      <c r="D20" s="57">
        <v>30</v>
      </c>
    </row>
    <row r="21" spans="1:4" x14ac:dyDescent="0.2">
      <c r="A21" s="56">
        <f t="shared" si="1"/>
        <v>40848</v>
      </c>
      <c r="B21" s="57">
        <v>200</v>
      </c>
      <c r="C21" s="57">
        <v>100</v>
      </c>
      <c r="D21" s="57">
        <v>32</v>
      </c>
    </row>
    <row r="22" spans="1:4" x14ac:dyDescent="0.2">
      <c r="A22" s="56">
        <f t="shared" si="1"/>
        <v>40878</v>
      </c>
      <c r="B22" s="57">
        <v>199</v>
      </c>
      <c r="C22" s="57">
        <v>100</v>
      </c>
      <c r="D22" s="57">
        <v>33</v>
      </c>
    </row>
    <row r="23" spans="1:4" x14ac:dyDescent="0.2">
      <c r="A23" s="56">
        <f t="shared" si="1"/>
        <v>40909</v>
      </c>
      <c r="B23" s="57">
        <v>199</v>
      </c>
      <c r="C23" s="57">
        <v>100</v>
      </c>
      <c r="D23" s="57">
        <v>34</v>
      </c>
    </row>
    <row r="24" spans="1:4" x14ac:dyDescent="0.2">
      <c r="A24" s="56">
        <f t="shared" si="1"/>
        <v>40940</v>
      </c>
      <c r="B24" s="57">
        <v>198</v>
      </c>
      <c r="C24" s="57">
        <v>100</v>
      </c>
      <c r="D24" s="57">
        <v>35</v>
      </c>
    </row>
    <row r="25" spans="1:4" x14ac:dyDescent="0.2">
      <c r="A25" s="56">
        <f t="shared" si="1"/>
        <v>40969</v>
      </c>
      <c r="B25" s="57">
        <v>199</v>
      </c>
      <c r="C25" s="57">
        <v>102</v>
      </c>
      <c r="D25" s="57">
        <v>41</v>
      </c>
    </row>
    <row r="26" spans="1:4" x14ac:dyDescent="0.2">
      <c r="A26" s="56">
        <f t="shared" si="1"/>
        <v>41000</v>
      </c>
      <c r="B26" s="57">
        <v>199</v>
      </c>
      <c r="C26" s="57">
        <v>103</v>
      </c>
      <c r="D26" s="57">
        <v>41</v>
      </c>
    </row>
    <row r="27" spans="1:4" x14ac:dyDescent="0.2">
      <c r="A27" s="56">
        <f t="shared" si="1"/>
        <v>41030</v>
      </c>
      <c r="B27" s="57">
        <v>199</v>
      </c>
      <c r="C27" s="57">
        <v>103</v>
      </c>
      <c r="D27" s="57">
        <v>42</v>
      </c>
    </row>
    <row r="28" spans="1:4" x14ac:dyDescent="0.2">
      <c r="A28" s="56">
        <f t="shared" si="1"/>
        <v>41061</v>
      </c>
      <c r="B28" s="57">
        <v>202</v>
      </c>
      <c r="C28" s="57">
        <v>104</v>
      </c>
      <c r="D28" s="57">
        <v>43</v>
      </c>
    </row>
    <row r="29" spans="1:4" x14ac:dyDescent="0.2">
      <c r="A29" s="56">
        <f t="shared" si="1"/>
        <v>41091</v>
      </c>
      <c r="B29" s="57">
        <v>202</v>
      </c>
      <c r="C29" s="57">
        <v>104</v>
      </c>
      <c r="D29" s="57">
        <v>47</v>
      </c>
    </row>
    <row r="30" spans="1:4" x14ac:dyDescent="0.2">
      <c r="A30" s="56">
        <f t="shared" si="1"/>
        <v>41122</v>
      </c>
      <c r="B30" s="57">
        <v>204</v>
      </c>
      <c r="C30" s="57">
        <v>105</v>
      </c>
      <c r="D30" s="57">
        <v>47</v>
      </c>
    </row>
    <row r="31" spans="1:4" x14ac:dyDescent="0.2">
      <c r="A31" s="56">
        <f t="shared" si="1"/>
        <v>41153</v>
      </c>
      <c r="B31" s="57">
        <v>204</v>
      </c>
      <c r="C31" s="57">
        <v>104</v>
      </c>
      <c r="D31" s="57">
        <v>49</v>
      </c>
    </row>
    <row r="32" spans="1:4" ht="13.5" thickBot="1" x14ac:dyDescent="0.25">
      <c r="A32" s="52" t="s">
        <v>31</v>
      </c>
      <c r="B32" s="60">
        <f t="shared" ref="B32:D32" si="2">SUM(B20:B31)/12</f>
        <v>200.5</v>
      </c>
      <c r="C32" s="61">
        <f t="shared" si="2"/>
        <v>102.08333333333333</v>
      </c>
      <c r="D32" s="61">
        <f t="shared" si="2"/>
        <v>39.5</v>
      </c>
    </row>
    <row r="33" spans="1:4" ht="13.5" thickTop="1" x14ac:dyDescent="0.2"/>
    <row r="34" spans="1:4" x14ac:dyDescent="0.2">
      <c r="B34" s="53"/>
    </row>
    <row r="35" spans="1:4" x14ac:dyDescent="0.2">
      <c r="B35" s="62" t="s">
        <v>25</v>
      </c>
      <c r="C35" s="54"/>
      <c r="D35" s="54"/>
    </row>
    <row r="36" spans="1:4" ht="25.5" x14ac:dyDescent="0.2">
      <c r="A36" s="55" t="s">
        <v>26</v>
      </c>
      <c r="B36" s="62" t="s">
        <v>28</v>
      </c>
      <c r="C36" s="63" t="s">
        <v>29</v>
      </c>
      <c r="D36" s="63" t="s">
        <v>30</v>
      </c>
    </row>
    <row r="37" spans="1:4" ht="13.5" thickBot="1" x14ac:dyDescent="0.25">
      <c r="A37" s="52" t="s">
        <v>33</v>
      </c>
      <c r="B37" s="61">
        <f t="shared" ref="B37:D37" si="3">B15+B32</f>
        <v>173235</v>
      </c>
      <c r="C37" s="61">
        <f t="shared" si="3"/>
        <v>130871.41666666666</v>
      </c>
      <c r="D37" s="61">
        <f t="shared" si="3"/>
        <v>22497.666666666668</v>
      </c>
    </row>
    <row r="38" spans="1:4" ht="13.5" thickTop="1" x14ac:dyDescent="0.2"/>
  </sheetData>
  <printOptions horizontalCentered="1" gridLines="1"/>
  <pageMargins left="0.5" right="0.5" top="1" bottom="1" header="0.5" footer="0.5"/>
  <pageSetup scale="90" orientation="landscape" r:id="rId1"/>
  <headerFooter alignWithMargins="0">
    <oddHeader xml:space="preserve">&amp;C&amp;A&amp;R&amp;8CASE NO. 2013-00148
ATTACHMENT 4
TO OAG DR NO. 1-173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Summary</vt:lpstr>
      <vt:lpstr>Plant</vt:lpstr>
      <vt:lpstr>O&amp;M</vt:lpstr>
      <vt:lpstr>Customers</vt:lpstr>
      <vt:lpstr>Customers!Print_Area</vt:lpstr>
      <vt:lpstr>'O&amp;M'!Print_Area</vt:lpstr>
      <vt:lpstr>Plant!Print_Area</vt:lpstr>
      <vt:lpstr>Summary!Print_Area</vt:lpstr>
    </vt:vector>
  </TitlesOfParts>
  <Company>Navigator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BuildAdmin</cp:lastModifiedBy>
  <cp:lastPrinted>2013-08-24T16:28:33Z</cp:lastPrinted>
  <dcterms:created xsi:type="dcterms:W3CDTF">2003-04-16T16:23:14Z</dcterms:created>
  <dcterms:modified xsi:type="dcterms:W3CDTF">2013-08-24T16:28:38Z</dcterms:modified>
</cp:coreProperties>
</file>