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 tabRatio="764"/>
  </bookViews>
  <sheets>
    <sheet name="Summary" sheetId="20" r:id="rId1"/>
    <sheet name="020" sheetId="5" r:id="rId2"/>
    <sheet name="030" sheetId="6" r:id="rId3"/>
    <sheet name="050" sheetId="7" r:id="rId4"/>
    <sheet name="060" sheetId="8" r:id="rId5"/>
    <sheet name="070" sheetId="9" r:id="rId6"/>
    <sheet name="c080" sheetId="10" r:id="rId7"/>
    <sheet name="180" sheetId="18" r:id="rId8"/>
    <sheet name="095" sheetId="25" r:id="rId9"/>
    <sheet name="099" sheetId="24" r:id="rId10"/>
    <sheet name="212" sheetId="26" r:id="rId11"/>
    <sheet name="221" sheetId="31" r:id="rId12"/>
    <sheet name="231" sheetId="32" r:id="rId13"/>
    <sheet name="232" sheetId="27" r:id="rId14"/>
    <sheet name="233" sheetId="28" r:id="rId15"/>
    <sheet name="234" sheetId="30" r:id="rId16"/>
    <sheet name="236" sheetId="33" r:id="rId17"/>
    <sheet name="303" sheetId="29" r:id="rId18"/>
    <sheet name="301" sheetId="34" r:id="rId19"/>
    <sheet name="306" sheetId="35" r:id="rId20"/>
    <sheet name="999" sheetId="22" r:id="rId21"/>
  </sheets>
  <definedNames>
    <definedName name="EssAliasTable" localSheetId="1">"Default"</definedName>
    <definedName name="EssAliasTable" localSheetId="2">"Default"</definedName>
    <definedName name="EssAliasTable" localSheetId="3">"Default"</definedName>
    <definedName name="EssAliasTable" localSheetId="4">"Default"</definedName>
    <definedName name="EssAliasTable" localSheetId="5">"Default"</definedName>
    <definedName name="EssAliasTable" localSheetId="8">"Default"</definedName>
    <definedName name="EssAliasTable" localSheetId="9">"Default"</definedName>
    <definedName name="EssAliasTable" localSheetId="7">"Default"</definedName>
    <definedName name="EssAliasTable" localSheetId="10">"Default"</definedName>
    <definedName name="EssAliasTable" localSheetId="11">"Default"</definedName>
    <definedName name="EssAliasTable" localSheetId="12">"Default"</definedName>
    <definedName name="EssAliasTable" localSheetId="13">"Default"</definedName>
    <definedName name="EssAliasTable" localSheetId="14">"Default"</definedName>
    <definedName name="EssAliasTable" localSheetId="15">"Default"</definedName>
    <definedName name="EssAliasTable" localSheetId="16">"Default"</definedName>
    <definedName name="EssAliasTable" localSheetId="18">"Default"</definedName>
    <definedName name="EssAliasTable" localSheetId="17">"Default"</definedName>
    <definedName name="EssAliasTable" localSheetId="19">"Default"</definedName>
    <definedName name="EssAliasTable" localSheetId="20">"Default"</definedName>
    <definedName name="EssAliasTable" localSheetId="6">"Default"</definedName>
    <definedName name="EssfHasNonUnique" localSheetId="1">FALSE</definedName>
    <definedName name="EssfHasNonUnique" localSheetId="2">FALSE</definedName>
    <definedName name="EssfHasNonUnique" localSheetId="3">FALSE</definedName>
    <definedName name="EssfHasNonUnique" localSheetId="4">FALSE</definedName>
    <definedName name="EssfHasNonUnique" localSheetId="5">FALSE</definedName>
    <definedName name="EssfHasNonUnique" localSheetId="8">FALSE</definedName>
    <definedName name="EssfHasNonUnique" localSheetId="9">FALSE</definedName>
    <definedName name="EssfHasNonUnique" localSheetId="7">FALSE</definedName>
    <definedName name="EssfHasNonUnique" localSheetId="10">FALSE</definedName>
    <definedName name="EssfHasNonUnique" localSheetId="11">FALSE</definedName>
    <definedName name="EssfHasNonUnique" localSheetId="12">FALSE</definedName>
    <definedName name="EssfHasNonUnique" localSheetId="13">FALSE</definedName>
    <definedName name="EssfHasNonUnique" localSheetId="14">FALSE</definedName>
    <definedName name="EssfHasNonUnique" localSheetId="15">FALSE</definedName>
    <definedName name="EssfHasNonUnique" localSheetId="16">FALSE</definedName>
    <definedName name="EssfHasNonUnique" localSheetId="18">FALSE</definedName>
    <definedName name="EssfHasNonUnique" localSheetId="17">FALSE</definedName>
    <definedName name="EssfHasNonUnique" localSheetId="19">FALSE</definedName>
    <definedName name="EssfHasNonUnique" localSheetId="20">FALSE</definedName>
    <definedName name="EssfHasNonUnique" localSheetId="6">FALSE</definedName>
    <definedName name="EssfHasNonUnique" localSheetId="0">FALSE</definedName>
    <definedName name="EssLatest" localSheetId="1">"Oct"</definedName>
    <definedName name="EssLatest" localSheetId="2">"Oct"</definedName>
    <definedName name="EssLatest" localSheetId="3">"Oct"</definedName>
    <definedName name="EssLatest" localSheetId="4">"Oct"</definedName>
    <definedName name="EssLatest" localSheetId="5">"Oct"</definedName>
    <definedName name="EssLatest" localSheetId="8">"Oct"</definedName>
    <definedName name="EssLatest" localSheetId="9">"Oct"</definedName>
    <definedName name="EssLatest" localSheetId="7">"Oct"</definedName>
    <definedName name="EssLatest" localSheetId="10">"Oct"</definedName>
    <definedName name="EssLatest" localSheetId="11">"Oct"</definedName>
    <definedName name="EssLatest" localSheetId="12">"Oct"</definedName>
    <definedName name="EssLatest" localSheetId="13">"Oct"</definedName>
    <definedName name="EssLatest" localSheetId="14">"Oct"</definedName>
    <definedName name="EssLatest" localSheetId="15">"Oct"</definedName>
    <definedName name="EssLatest" localSheetId="16">"Oct"</definedName>
    <definedName name="EssLatest" localSheetId="18">"Oct"</definedName>
    <definedName name="EssLatest" localSheetId="17">"Oct"</definedName>
    <definedName name="EssLatest" localSheetId="19">"Oct"</definedName>
    <definedName name="EssLatest" localSheetId="20">"Oct"</definedName>
    <definedName name="EssLatest" localSheetId="6">"Oct"</definedName>
    <definedName name="EssOptions" localSheetId="1">"A1100000000131000011001100020_03 --01 "</definedName>
    <definedName name="EssOptions" localSheetId="2">"A1100000000131000011001100020_03 --01 "</definedName>
    <definedName name="EssOptions" localSheetId="3">"A1100000000131000011001100020_03 --01 "</definedName>
    <definedName name="EssOptions" localSheetId="4">"A1100000000131000011001100020_03 --01 "</definedName>
    <definedName name="EssOptions" localSheetId="5">"A1100000000131000011001100020_03 --01 "</definedName>
    <definedName name="EssOptions" localSheetId="8">"A1100000000131000011001100020_03 --01 "</definedName>
    <definedName name="EssOptions" localSheetId="9">"A1100000000131000011001100020_03 --01 "</definedName>
    <definedName name="EssOptions" localSheetId="7">"A1100000000131000011001100020_03 --01 "</definedName>
    <definedName name="EssOptions" localSheetId="10">"A1100000000131000011001100020_03 --01 "</definedName>
    <definedName name="EssOptions" localSheetId="11">"A1100000000131000011001100020_03 --01 "</definedName>
    <definedName name="EssOptions" localSheetId="12">"A1100000000131000011001100020_03 --01 "</definedName>
    <definedName name="EssOptions" localSheetId="13">"A1100000000131000011001100020_03 --01 "</definedName>
    <definedName name="EssOptions" localSheetId="14">"A1100000000131000011001100020_03 --01 "</definedName>
    <definedName name="EssOptions" localSheetId="15">"A1100000000131000011001100020_03 --01 "</definedName>
    <definedName name="EssOptions" localSheetId="16">"A1100000000131000011001100020_03 --01 "</definedName>
    <definedName name="EssOptions" localSheetId="18">"A1100000000131000011001100020_03 --01 "</definedName>
    <definedName name="EssOptions" localSheetId="17">"A1100000000131000011001100020_03 --01 "</definedName>
    <definedName name="EssOptions" localSheetId="19">"A1100000000131000011001100020_03 --01 "</definedName>
    <definedName name="EssOptions" localSheetId="20">"A1100000000131000011001100020_03 --01 "</definedName>
    <definedName name="EssOptions" localSheetId="6">"A1100000000131000011001100020_03 --01 "</definedName>
    <definedName name="_xlnm.Print_Area" localSheetId="1">'020'!$A$1:$D$15</definedName>
    <definedName name="_xlnm.Print_Area" localSheetId="2">'030'!$A$1:$D$17</definedName>
    <definedName name="_xlnm.Print_Area" localSheetId="3">'050'!$A$1:$D$24</definedName>
    <definedName name="_xlnm.Print_Area" localSheetId="4">'060'!$A$1:$D$17</definedName>
    <definedName name="_xlnm.Print_Area" localSheetId="5">'070'!$A$1:$D$17</definedName>
    <definedName name="_xlnm.Print_Area" localSheetId="8">'095'!$A$1:$D$13</definedName>
    <definedName name="_xlnm.Print_Area" localSheetId="9">'099'!$A$1:$D$14</definedName>
    <definedName name="_xlnm.Print_Area" localSheetId="7">'180'!$A$1:$D$14</definedName>
    <definedName name="_xlnm.Print_Area" localSheetId="10">'212'!$A$1:$D$16</definedName>
    <definedName name="_xlnm.Print_Area" localSheetId="11">'221'!$A$1:$D$58</definedName>
    <definedName name="_xlnm.Print_Area" localSheetId="12">'231'!$A$1:$D$13</definedName>
    <definedName name="_xlnm.Print_Area" localSheetId="13">'232'!$A$1:$D$14</definedName>
    <definedName name="_xlnm.Print_Area" localSheetId="14">'233'!$A$1:$D$14</definedName>
    <definedName name="_xlnm.Print_Area" localSheetId="15">'234'!$A$1:$D$13</definedName>
    <definedName name="_xlnm.Print_Area" localSheetId="16">'236'!$A$1:$D$13</definedName>
    <definedName name="_xlnm.Print_Area" localSheetId="18">'301'!$A$1:$D$12</definedName>
    <definedName name="_xlnm.Print_Area" localSheetId="17">'303'!$A$1:$D$14</definedName>
    <definedName name="_xlnm.Print_Area" localSheetId="19">'306'!$A$1:$E$13</definedName>
    <definedName name="_xlnm.Print_Area" localSheetId="20">'999'!$A$1:$D$15</definedName>
    <definedName name="_xlnm.Print_Area" localSheetId="6">'c080'!$A$1:$D$13</definedName>
    <definedName name="_xlnm.Print_Area" localSheetId="0">Summary!$A$1:$C$18</definedName>
  </definedNames>
  <calcPr calcId="145621"/>
</workbook>
</file>

<file path=xl/calcChain.xml><?xml version="1.0" encoding="utf-8"?>
<calcChain xmlns="http://schemas.openxmlformats.org/spreadsheetml/2006/main">
  <c r="B9" i="20" l="1"/>
  <c r="B13" i="20" l="1"/>
  <c r="C12" i="31"/>
  <c r="D12" i="31" s="1"/>
  <c r="B10" i="20"/>
  <c r="B14" i="20"/>
  <c r="B7" i="20"/>
  <c r="B6" i="20"/>
  <c r="B12" i="20"/>
  <c r="B11" i="20"/>
  <c r="B8" i="20"/>
  <c r="B15" i="20" l="1"/>
  <c r="B17" i="20" s="1"/>
</calcChain>
</file>

<file path=xl/sharedStrings.xml><?xml version="1.0" encoding="utf-8"?>
<sst xmlns="http://schemas.openxmlformats.org/spreadsheetml/2006/main" count="273" uniqueCount="50">
  <si>
    <t>Change</t>
  </si>
  <si>
    <t>Dollars</t>
  </si>
  <si>
    <t>Basic Balance Sheet</t>
  </si>
  <si>
    <t>Pct</t>
  </si>
  <si>
    <t>Service Area</t>
  </si>
  <si>
    <t>Atmos Energy Corporation</t>
  </si>
  <si>
    <t>Cost Center</t>
  </si>
  <si>
    <t>Ending Bal</t>
  </si>
  <si>
    <t>Type</t>
  </si>
  <si>
    <t>September</t>
  </si>
  <si>
    <t>ASSETS</t>
  </si>
  <si>
    <t>Property, Plant, Equipment</t>
  </si>
  <si>
    <t>Utility Plant</t>
  </si>
  <si>
    <t>Nonutility Plant</t>
  </si>
  <si>
    <t>Fiscal 2012</t>
  </si>
  <si>
    <t>Gas Plant in Service - Lp - Production Plant 1010-10001</t>
  </si>
  <si>
    <t>Gas Plant in Service - Ng - Production Plant 1010-10002</t>
  </si>
  <si>
    <t>Gas Plant in Service - Ng - Storage Plant 1010-10003</t>
  </si>
  <si>
    <t>Gas Plant in Service - Transmission Plant 1010-10004</t>
  </si>
  <si>
    <t>Gas Plant in Service - General Dist System Plant 1010-10006</t>
  </si>
  <si>
    <t>Gas Plant in Service - General Plant 1010-10008</t>
  </si>
  <si>
    <t xml:space="preserve">     Nonutility Plant</t>
  </si>
  <si>
    <t>Atmos Energy-KY/Mid-States</t>
  </si>
  <si>
    <t>PP&amp;E</t>
  </si>
  <si>
    <t>CO/KS Div</t>
  </si>
  <si>
    <t>Kentucky/ MidStates Div</t>
  </si>
  <si>
    <t>Mississippi Div</t>
  </si>
  <si>
    <t xml:space="preserve">Mid-Tex  Div </t>
  </si>
  <si>
    <t>Atmos P/L</t>
  </si>
  <si>
    <t>UCG Storage</t>
  </si>
  <si>
    <t>WKG Storage</t>
  </si>
  <si>
    <t>LA Div</t>
  </si>
  <si>
    <t>Non Reg</t>
  </si>
  <si>
    <t>West Tex Div</t>
  </si>
  <si>
    <t>Liberty Utilities</t>
  </si>
  <si>
    <t>Liberty</t>
  </si>
  <si>
    <t>Georgia Div - 095DIV</t>
  </si>
  <si>
    <t>Fort Benning System Div - 099DIV</t>
  </si>
  <si>
    <t>Atmos Energy Marketing LLC (Formerly Woodward Marketing, LLC)</t>
  </si>
  <si>
    <t>Trans Louisiana Gas Pipeline (Formerly Trans Louisiana Industrial Gas)</t>
  </si>
  <si>
    <t>Trans Louisiana Gas Storage</t>
  </si>
  <si>
    <t>Atmos Power Systems Inc (Formerly Atmos Leasing)</t>
  </si>
  <si>
    <t>Atmos Pipeline &amp; Storage LLC (Formerly Atmos Storage)</t>
  </si>
  <si>
    <t>Atmos Gathering Company, LLC</t>
  </si>
  <si>
    <t>Atmos Energy Services LLC (Previous Inc)</t>
  </si>
  <si>
    <t>Atmos Exploration &amp; Production (Formerly WKGR)</t>
  </si>
  <si>
    <t>Sum</t>
  </si>
  <si>
    <t xml:space="preserve">Net </t>
  </si>
  <si>
    <t>Allocation Factor Support - Gross Direct PP&amp;E</t>
  </si>
  <si>
    <t>OAG 01-173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</si>
</sst>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  <font>
      <b/>
      <sz val="10"/>
      <color indexed="42"/>
      <name val="Arial"/>
      <family val="2"/>
    </font>
    <font>
      <sz val="12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40" fontId="15" fillId="3" borderId="0">
      <alignment horizontal="right"/>
    </xf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38" fontId="6" fillId="0" borderId="0" xfId="1" applyNumberFormat="1" applyFont="1" applyBorder="1"/>
    <xf numFmtId="164" fontId="1" fillId="0" borderId="0" xfId="1" applyNumberFormat="1" applyAlignment="1">
      <alignment horizontal="centerContinuous"/>
    </xf>
    <xf numFmtId="0" fontId="1" fillId="0" borderId="0" xfId="0" applyFont="1"/>
    <xf numFmtId="164" fontId="1" fillId="0" borderId="0" xfId="1" applyNumberFormat="1"/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Continuous"/>
    </xf>
    <xf numFmtId="164" fontId="12" fillId="0" borderId="0" xfId="1" applyNumberFormat="1" applyFont="1" applyFill="1" applyAlignment="1">
      <alignment horizontal="centerContinuous"/>
    </xf>
    <xf numFmtId="164" fontId="1" fillId="0" borderId="0" xfId="1" applyNumberFormat="1" applyBorder="1"/>
    <xf numFmtId="165" fontId="1" fillId="0" borderId="0" xfId="2" applyNumberFormat="1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quotePrefix="1"/>
    <xf numFmtId="0" fontId="9" fillId="0" borderId="0" xfId="0" quotePrefix="1" applyFont="1" applyAlignment="1">
      <alignment horizontal="centerContinuous"/>
    </xf>
    <xf numFmtId="43" fontId="1" fillId="0" borderId="0" xfId="1" quotePrefix="1"/>
    <xf numFmtId="43" fontId="1" fillId="0" borderId="0" xfId="1" quotePrefix="1" applyFont="1"/>
    <xf numFmtId="0" fontId="3" fillId="0" borderId="0" xfId="0" quotePrefix="1" applyFont="1" applyAlignment="1">
      <alignment horizontal="centerContinuous"/>
    </xf>
    <xf numFmtId="0" fontId="10" fillId="0" borderId="0" xfId="0" quotePrefix="1" applyFont="1" applyAlignment="1">
      <alignment horizontal="centerContinuous"/>
    </xf>
    <xf numFmtId="0" fontId="11" fillId="0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6" fillId="0" borderId="0" xfId="0" quotePrefix="1" applyFont="1" applyBorder="1"/>
    <xf numFmtId="0" fontId="1" fillId="0" borderId="0" xfId="0" quotePrefix="1" applyFont="1"/>
    <xf numFmtId="43" fontId="1" fillId="0" borderId="0" xfId="0" applyNumberFormat="1" applyFont="1"/>
    <xf numFmtId="0" fontId="11" fillId="0" borderId="0" xfId="0" quotePrefix="1" applyFont="1" applyFill="1" applyAlignment="1">
      <alignment horizontal="left"/>
    </xf>
    <xf numFmtId="0" fontId="1" fillId="0" borderId="0" xfId="0" quotePrefix="1" applyFont="1" applyBorder="1"/>
    <xf numFmtId="43" fontId="1" fillId="0" borderId="0" xfId="0" quotePrefix="1" applyNumberFormat="1" applyFont="1" applyBorder="1"/>
    <xf numFmtId="164" fontId="1" fillId="0" borderId="0" xfId="1" quotePrefix="1" applyNumberFormat="1" applyFont="1" applyFill="1" applyBorder="1" applyAlignment="1">
      <alignment horizontal="center"/>
    </xf>
    <xf numFmtId="43" fontId="1" fillId="0" borderId="0" xfId="0" applyNumberFormat="1" applyFont="1" applyBorder="1"/>
    <xf numFmtId="0" fontId="1" fillId="0" borderId="0" xfId="0" applyFont="1" applyBorder="1"/>
    <xf numFmtId="0" fontId="1" fillId="0" borderId="0" xfId="5" quotePrefix="1" applyFont="1" applyFill="1" applyBorder="1" applyAlignment="1">
      <alignment horizontal="center"/>
    </xf>
    <xf numFmtId="10" fontId="1" fillId="0" borderId="0" xfId="2" quotePrefix="1" applyNumberFormat="1" applyFont="1" applyFill="1" applyBorder="1" applyAlignment="1">
      <alignment horizontal="center" wrapText="1"/>
    </xf>
    <xf numFmtId="0" fontId="1" fillId="0" borderId="0" xfId="5" quotePrefix="1" applyFont="1" applyFill="1" applyBorder="1" applyAlignment="1">
      <alignment horizontal="center" wrapText="1"/>
    </xf>
    <xf numFmtId="43" fontId="2" fillId="0" borderId="2" xfId="1" applyNumberFormat="1" applyFont="1" applyFill="1" applyBorder="1"/>
  </cellXfs>
  <cellStyles count="9">
    <cellStyle name="Comma" xfId="1" builtinId="3"/>
    <cellStyle name="Comma 2" xfId="3"/>
    <cellStyle name="Comma 3" xfId="4"/>
    <cellStyle name="Normal" xfId="0" builtinId="0"/>
    <cellStyle name="Normal 2" xfId="6"/>
    <cellStyle name="Normal 3" xfId="7"/>
    <cellStyle name="Normal_Summary" xfId="5"/>
    <cellStyle name="Output Amounts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1590261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510748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B6" sqref="B6"/>
    </sheetView>
  </sheetViews>
  <sheetFormatPr defaultRowHeight="12.75" x14ac:dyDescent="0.2"/>
  <cols>
    <col min="1" max="1" width="16.5703125" style="9" bestFit="1" customWidth="1"/>
    <col min="2" max="2" width="22.140625" style="30" bestFit="1" customWidth="1"/>
    <col min="3" max="3" width="9.140625" style="9"/>
    <col min="4" max="4" width="14.28515625" style="9" bestFit="1" customWidth="1"/>
    <col min="5" max="5" width="9.140625" style="9"/>
    <col min="6" max="6" width="19.5703125" style="9" bestFit="1" customWidth="1"/>
    <col min="7" max="16384" width="9.140625" style="9"/>
  </cols>
  <sheetData>
    <row r="1" spans="1:8" x14ac:dyDescent="0.2">
      <c r="A1" s="1" t="s">
        <v>5</v>
      </c>
    </row>
    <row r="2" spans="1:8" x14ac:dyDescent="0.2">
      <c r="A2" s="1" t="s">
        <v>48</v>
      </c>
    </row>
    <row r="3" spans="1:8" x14ac:dyDescent="0.2">
      <c r="A3" s="1" t="s">
        <v>49</v>
      </c>
    </row>
    <row r="5" spans="1:8" x14ac:dyDescent="0.2">
      <c r="A5" s="32" t="s">
        <v>23</v>
      </c>
      <c r="B5" s="33"/>
      <c r="C5" s="32"/>
      <c r="D5" s="29"/>
      <c r="E5" s="29"/>
      <c r="F5" s="29"/>
      <c r="G5" s="29"/>
      <c r="H5" s="29"/>
    </row>
    <row r="6" spans="1:8" x14ac:dyDescent="0.2">
      <c r="A6" s="34" t="s">
        <v>33</v>
      </c>
      <c r="B6" s="35">
        <f>'030'!B12+'030'!B13+'030'!B14+'030'!B15</f>
        <v>503797716.75000012</v>
      </c>
      <c r="C6" s="36"/>
    </row>
    <row r="7" spans="1:8" x14ac:dyDescent="0.2">
      <c r="A7" s="37" t="s">
        <v>24</v>
      </c>
      <c r="B7" s="35">
        <f>'060'!B12+'060'!B13+'060'!B14+'060'!B15+'060'!B16</f>
        <v>465694921.06</v>
      </c>
      <c r="C7" s="36"/>
    </row>
    <row r="8" spans="1:8" x14ac:dyDescent="0.2">
      <c r="A8" s="37" t="s">
        <v>31</v>
      </c>
      <c r="B8" s="35">
        <f>'020'!B12+'020'!B13+'020'!B14</f>
        <v>672627055.06999993</v>
      </c>
      <c r="C8" s="36"/>
    </row>
    <row r="9" spans="1:8" ht="25.5" x14ac:dyDescent="0.2">
      <c r="A9" s="38" t="s">
        <v>25</v>
      </c>
      <c r="B9" s="35">
        <f>'050'!B18+'050'!B19+'050'!B20+'050'!B21+'050'!B22+'050'!B23+'050'!B24-'095'!B13-'099'!B13</f>
        <v>838070385.19000006</v>
      </c>
      <c r="C9" s="36"/>
    </row>
    <row r="10" spans="1:8" x14ac:dyDescent="0.2">
      <c r="A10" s="37" t="s">
        <v>26</v>
      </c>
      <c r="B10" s="35">
        <f>'070'!B12+'070'!B13+'070'!B14+'070'!B15+'070'!B16</f>
        <v>435562796.50999999</v>
      </c>
      <c r="C10" s="36"/>
    </row>
    <row r="11" spans="1:8" x14ac:dyDescent="0.2">
      <c r="A11" s="37" t="s">
        <v>27</v>
      </c>
      <c r="B11" s="35">
        <f>'c080'!B12+'c080'!B13</f>
        <v>2909762764.3700004</v>
      </c>
      <c r="C11" s="36"/>
    </row>
    <row r="12" spans="1:8" x14ac:dyDescent="0.2">
      <c r="A12" s="39" t="s">
        <v>28</v>
      </c>
      <c r="B12" s="35">
        <f>'180'!B12+'180'!B13+'180'!B14</f>
        <v>1280759006.2</v>
      </c>
      <c r="C12" s="36"/>
    </row>
    <row r="13" spans="1:8" x14ac:dyDescent="0.2">
      <c r="A13" s="32" t="s">
        <v>32</v>
      </c>
      <c r="B13" s="35">
        <f>'212'!B13+'212'!B14+'232'!B13+'232'!B14+'233'!B13+'233'!B14+'303'!B13+'303'!B14+'234'!B12+'221'!B12+'231'!B12+'236'!B12+'236'!B13+'301'!B12+'306'!B12</f>
        <v>95886983.680000007</v>
      </c>
      <c r="C13" s="36"/>
    </row>
    <row r="14" spans="1:8" x14ac:dyDescent="0.2">
      <c r="A14" s="32" t="s">
        <v>35</v>
      </c>
      <c r="B14" s="35">
        <f>'999'!B12+'999'!B13+'999'!B14</f>
        <v>171373043.44999999</v>
      </c>
      <c r="C14" s="36"/>
    </row>
    <row r="15" spans="1:8" x14ac:dyDescent="0.2">
      <c r="A15" s="32" t="s">
        <v>46</v>
      </c>
      <c r="B15" s="35">
        <f>SUM(B6:B14)</f>
        <v>7373534672.2800007</v>
      </c>
      <c r="C15" s="36"/>
      <c r="F15" s="30"/>
    </row>
    <row r="16" spans="1:8" x14ac:dyDescent="0.2">
      <c r="A16" s="36"/>
      <c r="B16" s="35"/>
      <c r="C16" s="36"/>
    </row>
    <row r="17" spans="1:3" ht="13.5" thickBot="1" x14ac:dyDescent="0.25">
      <c r="A17" s="36" t="s">
        <v>47</v>
      </c>
      <c r="B17" s="40">
        <f>B15-B14</f>
        <v>7202161628.8300009</v>
      </c>
      <c r="C17" s="36"/>
    </row>
    <row r="18" spans="1:3" ht="13.5" thickTop="1" x14ac:dyDescent="0.2">
      <c r="A18" s="36"/>
      <c r="B18" s="35"/>
      <c r="C18" s="36"/>
    </row>
    <row r="19" spans="1:3" x14ac:dyDescent="0.2">
      <c r="A19" s="36"/>
      <c r="B19" s="35"/>
      <c r="C19" s="36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39"/>
  </sheetPr>
  <dimension ref="A1:D13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31.140625" bestFit="1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2" customHeight="1" x14ac:dyDescent="0.4">
      <c r="A3" s="19" t="s">
        <v>5</v>
      </c>
      <c r="B3" s="2"/>
      <c r="D3" s="20" t="s">
        <v>37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22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5015789.3099999996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28515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2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31" t="s">
        <v>38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51497.31</v>
      </c>
    </row>
    <row r="14" spans="1:4" ht="12.75" customHeight="1" x14ac:dyDescent="0.2">
      <c r="A14" s="28" t="s">
        <v>13</v>
      </c>
      <c r="B14" s="14">
        <v>34782013.57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39"/>
  </sheetPr>
  <dimension ref="A1:H255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3" max="3" width="10.28515625" style="10" bestFit="1" customWidth="1"/>
    <col min="4" max="4" width="9.140625" style="10" bestFit="1" customWidth="1"/>
    <col min="5" max="5" width="15.140625" customWidth="1"/>
    <col min="8" max="8" width="12.5703125" customWidth="1"/>
    <col min="9" max="9" width="11.42578125" bestFit="1" customWidth="1"/>
  </cols>
  <sheetData>
    <row r="1" spans="1:8" x14ac:dyDescent="0.2">
      <c r="A1" s="2"/>
      <c r="B1" s="2"/>
      <c r="C1" s="2"/>
      <c r="D1" s="2"/>
      <c r="H1" s="18" t="s">
        <v>7</v>
      </c>
    </row>
    <row r="2" spans="1:8" x14ac:dyDescent="0.2">
      <c r="A2" s="2"/>
      <c r="B2" s="2"/>
      <c r="C2" s="2"/>
      <c r="D2" s="2"/>
      <c r="H2" s="18" t="s">
        <v>8</v>
      </c>
    </row>
    <row r="3" spans="1:8" ht="26.25" x14ac:dyDescent="0.4">
      <c r="A3" s="19" t="s">
        <v>5</v>
      </c>
      <c r="B3" s="2"/>
      <c r="C3" s="2"/>
      <c r="D3" s="2"/>
      <c r="H3" s="20" t="s">
        <v>4</v>
      </c>
    </row>
    <row r="4" spans="1:8" ht="15.75" x14ac:dyDescent="0.25">
      <c r="A4" s="2"/>
      <c r="B4" s="2"/>
      <c r="C4" s="2"/>
      <c r="D4" s="2"/>
      <c r="E4" s="11"/>
      <c r="H4" s="21" t="s">
        <v>6</v>
      </c>
    </row>
    <row r="5" spans="1:8" s="4" customFormat="1" ht="23.25" x14ac:dyDescent="0.35">
      <c r="A5" s="22" t="s">
        <v>2</v>
      </c>
      <c r="B5" s="3"/>
      <c r="C5" s="3"/>
      <c r="D5" s="3"/>
    </row>
    <row r="6" spans="1:8" s="6" customFormat="1" ht="15.75" x14ac:dyDescent="0.25">
      <c r="A6" s="23"/>
      <c r="B6" s="5"/>
      <c r="C6" s="5"/>
      <c r="D6" s="5"/>
    </row>
    <row r="7" spans="1:8" ht="18" x14ac:dyDescent="0.25">
      <c r="A7" s="24" t="s">
        <v>41</v>
      </c>
      <c r="B7" s="12"/>
      <c r="C7" s="13"/>
      <c r="D7" s="13"/>
    </row>
    <row r="8" spans="1:8" x14ac:dyDescent="0.2">
      <c r="A8" s="2"/>
      <c r="B8" s="2"/>
      <c r="C8" s="8"/>
      <c r="D8" s="8"/>
    </row>
    <row r="9" spans="1:8" s="9" customFormat="1" x14ac:dyDescent="0.2">
      <c r="A9" s="16"/>
      <c r="B9" s="25" t="s">
        <v>14</v>
      </c>
      <c r="C9" s="25" t="s">
        <v>0</v>
      </c>
      <c r="D9" s="25" t="s">
        <v>0</v>
      </c>
    </row>
    <row r="10" spans="1:8" x14ac:dyDescent="0.2">
      <c r="A10" s="17"/>
      <c r="B10" s="26" t="s">
        <v>9</v>
      </c>
      <c r="C10" s="26" t="s">
        <v>1</v>
      </c>
      <c r="D10" s="26" t="s">
        <v>3</v>
      </c>
    </row>
    <row r="11" spans="1:8" ht="12.75" customHeight="1" x14ac:dyDescent="0.2">
      <c r="A11" s="27" t="s">
        <v>10</v>
      </c>
      <c r="B11" s="7"/>
      <c r="C11" s="7"/>
      <c r="D11" s="7"/>
    </row>
    <row r="12" spans="1:8" ht="12.75" customHeight="1" x14ac:dyDescent="0.2">
      <c r="A12" s="28" t="s">
        <v>13</v>
      </c>
      <c r="B12" s="14">
        <v>3047559.41</v>
      </c>
      <c r="C12" s="14" t="str">
        <f>IF(ISERROR(#REF!-B12),"",#REF!-B12)</f>
        <v/>
      </c>
      <c r="D12" s="15" t="str">
        <f t="shared" ref="D12" si="0">IF(ISERROR(C12/B12),"",C12/B12)</f>
        <v/>
      </c>
    </row>
    <row r="13" spans="1:8" x14ac:dyDescent="0.2">
      <c r="C13"/>
      <c r="D13"/>
    </row>
    <row r="14" spans="1:8" x14ac:dyDescent="0.2">
      <c r="C14"/>
      <c r="D14"/>
    </row>
    <row r="15" spans="1:8" x14ac:dyDescent="0.2">
      <c r="C15"/>
      <c r="D15"/>
    </row>
    <row r="16" spans="1:8" x14ac:dyDescent="0.2">
      <c r="C16"/>
      <c r="D16"/>
    </row>
    <row r="17" spans="3:4" x14ac:dyDescent="0.2">
      <c r="C17"/>
      <c r="D17"/>
    </row>
    <row r="18" spans="3:4" x14ac:dyDescent="0.2">
      <c r="C18"/>
      <c r="D18"/>
    </row>
    <row r="19" spans="3:4" x14ac:dyDescent="0.2">
      <c r="C19"/>
      <c r="D19"/>
    </row>
    <row r="20" spans="3:4" x14ac:dyDescent="0.2">
      <c r="C20"/>
      <c r="D20"/>
    </row>
    <row r="21" spans="3:4" x14ac:dyDescent="0.2">
      <c r="C21"/>
      <c r="D21"/>
    </row>
    <row r="22" spans="3:4" x14ac:dyDescent="0.2">
      <c r="C22"/>
      <c r="D22"/>
    </row>
    <row r="23" spans="3:4" x14ac:dyDescent="0.2">
      <c r="C23"/>
      <c r="D23"/>
    </row>
    <row r="24" spans="3:4" x14ac:dyDescent="0.2">
      <c r="C24"/>
      <c r="D24"/>
    </row>
    <row r="25" spans="3:4" x14ac:dyDescent="0.2">
      <c r="C25"/>
      <c r="D25"/>
    </row>
    <row r="26" spans="3:4" x14ac:dyDescent="0.2">
      <c r="C26"/>
      <c r="D26"/>
    </row>
    <row r="27" spans="3:4" x14ac:dyDescent="0.2">
      <c r="C27"/>
      <c r="D27"/>
    </row>
    <row r="28" spans="3:4" x14ac:dyDescent="0.2">
      <c r="C28"/>
      <c r="D28"/>
    </row>
    <row r="29" spans="3:4" x14ac:dyDescent="0.2">
      <c r="C29"/>
      <c r="D29"/>
    </row>
    <row r="30" spans="3:4" x14ac:dyDescent="0.2">
      <c r="C30"/>
      <c r="D30"/>
    </row>
    <row r="31" spans="3:4" x14ac:dyDescent="0.2">
      <c r="C31"/>
      <c r="D31"/>
    </row>
    <row r="32" spans="3:4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  <row r="38" spans="3:4" x14ac:dyDescent="0.2">
      <c r="C38"/>
      <c r="D38"/>
    </row>
    <row r="39" spans="3:4" x14ac:dyDescent="0.2">
      <c r="C39"/>
      <c r="D39"/>
    </row>
    <row r="40" spans="3:4" x14ac:dyDescent="0.2">
      <c r="C40"/>
      <c r="D40"/>
    </row>
    <row r="41" spans="3:4" x14ac:dyDescent="0.2">
      <c r="C41"/>
      <c r="D41"/>
    </row>
    <row r="42" spans="3:4" x14ac:dyDescent="0.2">
      <c r="C42"/>
      <c r="D42"/>
    </row>
    <row r="43" spans="3:4" x14ac:dyDescent="0.2">
      <c r="C43"/>
      <c r="D43"/>
    </row>
    <row r="44" spans="3:4" x14ac:dyDescent="0.2">
      <c r="C44"/>
      <c r="D44"/>
    </row>
    <row r="45" spans="3:4" x14ac:dyDescent="0.2">
      <c r="C45"/>
      <c r="D45"/>
    </row>
    <row r="46" spans="3:4" x14ac:dyDescent="0.2">
      <c r="C46"/>
      <c r="D46"/>
    </row>
    <row r="47" spans="3:4" x14ac:dyDescent="0.2">
      <c r="C47"/>
      <c r="D47"/>
    </row>
    <row r="48" spans="3:4" x14ac:dyDescent="0.2">
      <c r="C48"/>
      <c r="D48"/>
    </row>
    <row r="49" spans="3:4" x14ac:dyDescent="0.2">
      <c r="C49"/>
      <c r="D49"/>
    </row>
    <row r="50" spans="3:4" x14ac:dyDescent="0.2">
      <c r="C50"/>
      <c r="D50"/>
    </row>
    <row r="51" spans="3:4" x14ac:dyDescent="0.2">
      <c r="C51"/>
      <c r="D51"/>
    </row>
    <row r="52" spans="3:4" x14ac:dyDescent="0.2">
      <c r="C52"/>
      <c r="D52"/>
    </row>
    <row r="53" spans="3:4" x14ac:dyDescent="0.2">
      <c r="C53"/>
      <c r="D53"/>
    </row>
    <row r="54" spans="3:4" x14ac:dyDescent="0.2">
      <c r="C54"/>
      <c r="D54"/>
    </row>
    <row r="55" spans="3:4" x14ac:dyDescent="0.2">
      <c r="C55"/>
      <c r="D55"/>
    </row>
    <row r="56" spans="3:4" x14ac:dyDescent="0.2">
      <c r="C56"/>
      <c r="D56"/>
    </row>
    <row r="57" spans="3:4" x14ac:dyDescent="0.2">
      <c r="C57"/>
      <c r="D57"/>
    </row>
    <row r="58" spans="3:4" x14ac:dyDescent="0.2">
      <c r="C58"/>
      <c r="D58"/>
    </row>
    <row r="59" spans="3:4" x14ac:dyDescent="0.2">
      <c r="C59"/>
      <c r="D59"/>
    </row>
    <row r="60" spans="3:4" x14ac:dyDescent="0.2">
      <c r="C60"/>
      <c r="D60"/>
    </row>
    <row r="61" spans="3:4" x14ac:dyDescent="0.2">
      <c r="C61"/>
      <c r="D61"/>
    </row>
    <row r="62" spans="3:4" x14ac:dyDescent="0.2">
      <c r="C62"/>
      <c r="D62"/>
    </row>
    <row r="63" spans="3:4" x14ac:dyDescent="0.2">
      <c r="C63"/>
      <c r="D63"/>
    </row>
    <row r="64" spans="3:4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  <c r="D103"/>
    </row>
    <row r="104" spans="3:4" x14ac:dyDescent="0.2">
      <c r="C104"/>
      <c r="D104"/>
    </row>
    <row r="105" spans="3:4" x14ac:dyDescent="0.2">
      <c r="C105"/>
      <c r="D105"/>
    </row>
    <row r="106" spans="3:4" x14ac:dyDescent="0.2">
      <c r="C106"/>
      <c r="D106"/>
    </row>
    <row r="107" spans="3:4" x14ac:dyDescent="0.2">
      <c r="C107"/>
      <c r="D107"/>
    </row>
    <row r="108" spans="3:4" x14ac:dyDescent="0.2">
      <c r="C108"/>
      <c r="D108"/>
    </row>
    <row r="109" spans="3:4" x14ac:dyDescent="0.2">
      <c r="C109"/>
      <c r="D109"/>
    </row>
    <row r="110" spans="3:4" x14ac:dyDescent="0.2">
      <c r="C110"/>
      <c r="D110"/>
    </row>
    <row r="111" spans="3:4" x14ac:dyDescent="0.2">
      <c r="C111"/>
      <c r="D111"/>
    </row>
    <row r="112" spans="3:4" x14ac:dyDescent="0.2">
      <c r="C112"/>
      <c r="D112"/>
    </row>
    <row r="113" spans="3:4" x14ac:dyDescent="0.2">
      <c r="C113"/>
      <c r="D113"/>
    </row>
    <row r="114" spans="3:4" x14ac:dyDescent="0.2">
      <c r="C114"/>
      <c r="D114"/>
    </row>
    <row r="115" spans="3:4" x14ac:dyDescent="0.2">
      <c r="C115"/>
      <c r="D115"/>
    </row>
    <row r="116" spans="3:4" x14ac:dyDescent="0.2">
      <c r="C116"/>
      <c r="D116"/>
    </row>
    <row r="117" spans="3:4" x14ac:dyDescent="0.2">
      <c r="C117"/>
      <c r="D117"/>
    </row>
    <row r="118" spans="3:4" x14ac:dyDescent="0.2">
      <c r="C118"/>
      <c r="D118"/>
    </row>
    <row r="119" spans="3:4" x14ac:dyDescent="0.2">
      <c r="C119"/>
      <c r="D119"/>
    </row>
    <row r="120" spans="3:4" x14ac:dyDescent="0.2">
      <c r="C120"/>
      <c r="D120"/>
    </row>
    <row r="121" spans="3:4" x14ac:dyDescent="0.2">
      <c r="C121"/>
      <c r="D121"/>
    </row>
    <row r="122" spans="3:4" x14ac:dyDescent="0.2">
      <c r="C122"/>
      <c r="D122"/>
    </row>
    <row r="123" spans="3:4" x14ac:dyDescent="0.2">
      <c r="C123"/>
      <c r="D123"/>
    </row>
    <row r="124" spans="3:4" x14ac:dyDescent="0.2">
      <c r="C124"/>
      <c r="D124"/>
    </row>
    <row r="125" spans="3:4" x14ac:dyDescent="0.2">
      <c r="C125"/>
      <c r="D125"/>
    </row>
    <row r="126" spans="3:4" x14ac:dyDescent="0.2">
      <c r="C126"/>
      <c r="D126"/>
    </row>
    <row r="127" spans="3:4" x14ac:dyDescent="0.2">
      <c r="C127"/>
      <c r="D127"/>
    </row>
    <row r="128" spans="3:4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39"/>
  </sheetPr>
  <dimension ref="A1:D12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2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42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8" t="s">
        <v>13</v>
      </c>
      <c r="B12" s="14">
        <v>288000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9.7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29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425557.38</v>
      </c>
    </row>
    <row r="14" spans="1:4" ht="12.75" customHeight="1" x14ac:dyDescent="0.2">
      <c r="A14" s="28" t="s">
        <v>13</v>
      </c>
      <c r="B14" s="14">
        <v>8101630.370000001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5.2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30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27901.77</v>
      </c>
    </row>
    <row r="14" spans="1:4" ht="12.75" customHeight="1" x14ac:dyDescent="0.2">
      <c r="A14" s="28" t="s">
        <v>13</v>
      </c>
      <c r="B14" s="14">
        <v>14295511.790000001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39"/>
  </sheetPr>
  <dimension ref="A1:D12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0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40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8" t="s">
        <v>13</v>
      </c>
      <c r="B12" s="14">
        <v>7139991.3600000003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39"/>
  </sheetPr>
  <dimension ref="A1:D13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0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43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8" t="s">
        <v>12</v>
      </c>
      <c r="B12" s="14">
        <v>17425.5</v>
      </c>
    </row>
    <row r="13" spans="1:4" ht="12.75" customHeight="1" x14ac:dyDescent="0.2">
      <c r="A13" s="28" t="s">
        <v>13</v>
      </c>
      <c r="B13" s="14">
        <v>3649851.78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6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31" t="s">
        <v>39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148754.31999999998</v>
      </c>
    </row>
    <row r="14" spans="1:4" ht="12.75" customHeight="1" x14ac:dyDescent="0.2">
      <c r="A14" s="28" t="s">
        <v>13</v>
      </c>
      <c r="B14" s="14">
        <v>23305116.879999999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39"/>
  </sheetPr>
  <dimension ref="A1:D12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8.2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44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8" t="s">
        <v>13</v>
      </c>
      <c r="B12" s="14">
        <v>52368.66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2.8554687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9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18</v>
      </c>
      <c r="B12" s="7">
        <v>4863977.0999999996</v>
      </c>
      <c r="C12"/>
      <c r="D12"/>
    </row>
    <row r="13" spans="1:4" ht="12.75" customHeight="1" x14ac:dyDescent="0.2">
      <c r="A13" s="27" t="s">
        <v>19</v>
      </c>
      <c r="B13" s="7">
        <v>586701982.54999995</v>
      </c>
    </row>
    <row r="14" spans="1:4" s="1" customFormat="1" ht="12.75" customHeight="1" x14ac:dyDescent="0.2">
      <c r="A14" s="27" t="s">
        <v>20</v>
      </c>
      <c r="B14" s="7">
        <v>81061095.420000002</v>
      </c>
      <c r="C14"/>
      <c r="D14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39"/>
  </sheetPr>
  <dimension ref="A1:D12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1406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7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45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8" t="s">
        <v>13</v>
      </c>
      <c r="B12" s="14">
        <v>553803.57999999996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2.8554687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3.7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34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18</v>
      </c>
      <c r="B12" s="7">
        <v>13690200.620000001</v>
      </c>
      <c r="C12"/>
      <c r="D12"/>
    </row>
    <row r="13" spans="1:4" ht="12.75" customHeight="1" x14ac:dyDescent="0.2">
      <c r="A13" s="27" t="s">
        <v>19</v>
      </c>
      <c r="B13" s="7">
        <v>149451167.45999998</v>
      </c>
    </row>
    <row r="14" spans="1:4" s="1" customFormat="1" ht="12.75" customHeight="1" x14ac:dyDescent="0.2">
      <c r="A14" s="27" t="s">
        <v>20</v>
      </c>
      <c r="B14" s="7">
        <v>8231675.3700000001</v>
      </c>
      <c r="C14"/>
      <c r="D14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9"/>
  </sheetPr>
  <dimension ref="A1:D15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2.8554687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4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18</v>
      </c>
      <c r="B12" s="7">
        <v>26366982.469999999</v>
      </c>
      <c r="C12"/>
      <c r="D12"/>
    </row>
    <row r="13" spans="1:4" ht="12.75" customHeight="1" x14ac:dyDescent="0.2">
      <c r="A13" s="27" t="s">
        <v>19</v>
      </c>
      <c r="B13" s="7">
        <v>446174251.57000005</v>
      </c>
    </row>
    <row r="14" spans="1:4" s="1" customFormat="1" ht="12.75" customHeight="1" x14ac:dyDescent="0.2">
      <c r="A14" s="27" t="s">
        <v>20</v>
      </c>
      <c r="B14" s="7">
        <v>31193436.849999998</v>
      </c>
      <c r="C14"/>
      <c r="D14"/>
    </row>
    <row r="15" spans="1:4" x14ac:dyDescent="0.2">
      <c r="A15" s="28" t="s">
        <v>21</v>
      </c>
      <c r="B15" s="14">
        <v>63045.86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9"/>
  </sheetPr>
  <dimension ref="A1:D2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4.57031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7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15</v>
      </c>
      <c r="B12" s="7">
        <v>401421.5</v>
      </c>
      <c r="C12"/>
      <c r="D12"/>
    </row>
    <row r="13" spans="1:4" s="1" customFormat="1" ht="12.75" customHeight="1" x14ac:dyDescent="0.2">
      <c r="A13" s="27" t="s">
        <v>16</v>
      </c>
      <c r="B13" s="7">
        <v>901401.69</v>
      </c>
      <c r="C13"/>
      <c r="D13"/>
    </row>
    <row r="14" spans="1:4" s="1" customFormat="1" ht="12.75" customHeight="1" x14ac:dyDescent="0.2">
      <c r="A14" s="27" t="s">
        <v>17</v>
      </c>
      <c r="B14" s="7">
        <v>15981049.6</v>
      </c>
      <c r="C14"/>
      <c r="D14"/>
    </row>
    <row r="15" spans="1:4" s="1" customFormat="1" ht="12.75" customHeight="1" x14ac:dyDescent="0.2">
      <c r="A15" s="27" t="s">
        <v>18</v>
      </c>
      <c r="B15" s="7">
        <v>51877749.670000002</v>
      </c>
      <c r="C15"/>
      <c r="D15"/>
    </row>
    <row r="16" spans="1:4" ht="12.75" customHeight="1" x14ac:dyDescent="0.2">
      <c r="A16" s="27" t="s">
        <v>19</v>
      </c>
      <c r="B16" s="7">
        <v>916892264.31000006</v>
      </c>
    </row>
    <row r="17" spans="1:4" s="1" customFormat="1" ht="12.75" customHeight="1" x14ac:dyDescent="0.2">
      <c r="A17" s="27" t="s">
        <v>20</v>
      </c>
      <c r="B17" s="7">
        <v>37799119.059999995</v>
      </c>
      <c r="C17"/>
      <c r="D17"/>
    </row>
    <row r="18" spans="1:4" x14ac:dyDescent="0.2">
      <c r="A18" s="27" t="s">
        <v>15</v>
      </c>
      <c r="B18" s="7">
        <v>401421.5</v>
      </c>
    </row>
    <row r="19" spans="1:4" x14ac:dyDescent="0.2">
      <c r="A19" s="27" t="s">
        <v>16</v>
      </c>
      <c r="B19" s="7">
        <v>901401.69</v>
      </c>
    </row>
    <row r="20" spans="1:4" x14ac:dyDescent="0.2">
      <c r="A20" s="27" t="s">
        <v>17</v>
      </c>
      <c r="B20" s="7">
        <v>15981049.6</v>
      </c>
    </row>
    <row r="21" spans="1:4" x14ac:dyDescent="0.2">
      <c r="A21" s="27" t="s">
        <v>18</v>
      </c>
      <c r="B21" s="7">
        <v>51877749.670000002</v>
      </c>
    </row>
    <row r="22" spans="1:4" x14ac:dyDescent="0.2">
      <c r="A22" s="27" t="s">
        <v>19</v>
      </c>
      <c r="B22" s="7">
        <v>916892264.31000006</v>
      </c>
    </row>
    <row r="23" spans="1:4" x14ac:dyDescent="0.2">
      <c r="A23" s="27" t="s">
        <v>20</v>
      </c>
      <c r="B23" s="7">
        <v>37799119.059999995</v>
      </c>
    </row>
    <row r="24" spans="1:4" x14ac:dyDescent="0.2">
      <c r="A24" s="28" t="s">
        <v>21</v>
      </c>
      <c r="B24" s="14">
        <v>544441.93000000005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9"/>
  </sheetPr>
  <dimension ref="A1:D16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2.8554687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7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17</v>
      </c>
      <c r="B12" s="7">
        <v>6043206.7000000002</v>
      </c>
      <c r="C12"/>
      <c r="D12"/>
    </row>
    <row r="13" spans="1:4" s="1" customFormat="1" ht="12.75" customHeight="1" x14ac:dyDescent="0.2">
      <c r="A13" s="27" t="s">
        <v>18</v>
      </c>
      <c r="B13" s="7">
        <v>4234770.51</v>
      </c>
      <c r="C13"/>
      <c r="D13"/>
    </row>
    <row r="14" spans="1:4" ht="12.75" customHeight="1" x14ac:dyDescent="0.2">
      <c r="A14" s="27" t="s">
        <v>19</v>
      </c>
      <c r="B14" s="7">
        <v>433102209.14000005</v>
      </c>
    </row>
    <row r="15" spans="1:4" s="1" customFormat="1" ht="12.75" customHeight="1" x14ac:dyDescent="0.2">
      <c r="A15" s="27" t="s">
        <v>20</v>
      </c>
      <c r="B15" s="7">
        <v>22306682.960000001</v>
      </c>
      <c r="C15"/>
      <c r="D15"/>
    </row>
    <row r="16" spans="1:4" x14ac:dyDescent="0.2">
      <c r="A16" s="28" t="s">
        <v>21</v>
      </c>
      <c r="B16" s="14">
        <v>8051.75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9"/>
  </sheetPr>
  <dimension ref="A1:D16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4.57031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40.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17</v>
      </c>
      <c r="B12" s="7">
        <v>7460203.0099999998</v>
      </c>
      <c r="C12"/>
      <c r="D12"/>
    </row>
    <row r="13" spans="1:4" s="1" customFormat="1" ht="12.75" customHeight="1" x14ac:dyDescent="0.2">
      <c r="A13" s="27" t="s">
        <v>18</v>
      </c>
      <c r="B13" s="7">
        <v>30206846.620000001</v>
      </c>
      <c r="C13"/>
      <c r="D13"/>
    </row>
    <row r="14" spans="1:4" ht="12.75" customHeight="1" x14ac:dyDescent="0.2">
      <c r="A14" s="27" t="s">
        <v>19</v>
      </c>
      <c r="B14" s="7">
        <v>334693571.58999997</v>
      </c>
    </row>
    <row r="15" spans="1:4" s="1" customFormat="1" ht="12.75" customHeight="1" x14ac:dyDescent="0.2">
      <c r="A15" s="27" t="s">
        <v>20</v>
      </c>
      <c r="B15" s="7">
        <v>51456175.289999999</v>
      </c>
      <c r="C15"/>
      <c r="D15"/>
    </row>
    <row r="16" spans="1:4" x14ac:dyDescent="0.2">
      <c r="A16" s="28" t="s">
        <v>21</v>
      </c>
      <c r="B16" s="14">
        <v>11746000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9"/>
  </sheetPr>
  <dimension ref="A1:D13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4.5703125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6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19</v>
      </c>
      <c r="B12" s="7">
        <v>2807750288.0500002</v>
      </c>
    </row>
    <row r="13" spans="1:4" s="1" customFormat="1" ht="12.75" customHeight="1" x14ac:dyDescent="0.2">
      <c r="A13" s="27" t="s">
        <v>20</v>
      </c>
      <c r="B13" s="7">
        <v>102012476.31999999</v>
      </c>
      <c r="C13"/>
      <c r="D13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9"/>
  </sheetPr>
  <dimension ref="A1:D14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7.28515625" bestFit="1" customWidth="1"/>
    <col min="2" max="2" width="14" bestFit="1" customWidth="1"/>
    <col min="4" max="4" width="12.5703125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5.25" customHeight="1" x14ac:dyDescent="0.4">
      <c r="A3" s="19" t="s">
        <v>5</v>
      </c>
      <c r="B3" s="2"/>
      <c r="D3" s="20" t="s">
        <v>4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/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s="1" customFormat="1" ht="12.75" customHeight="1" x14ac:dyDescent="0.2">
      <c r="A12" s="27" t="s">
        <v>17</v>
      </c>
      <c r="B12" s="7">
        <v>198954778.06999999</v>
      </c>
      <c r="C12"/>
      <c r="D12"/>
    </row>
    <row r="13" spans="1:4" s="1" customFormat="1" ht="12.75" customHeight="1" x14ac:dyDescent="0.2">
      <c r="A13" s="27" t="s">
        <v>18</v>
      </c>
      <c r="B13" s="7">
        <v>1032525707.47</v>
      </c>
      <c r="C13"/>
      <c r="D13"/>
    </row>
    <row r="14" spans="1:4" s="1" customFormat="1" ht="12.75" customHeight="1" x14ac:dyDescent="0.2">
      <c r="A14" s="27" t="s">
        <v>20</v>
      </c>
      <c r="B14" s="7">
        <v>49278520.659999996</v>
      </c>
      <c r="C14"/>
      <c r="D14"/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9"/>
  </sheetPr>
  <dimension ref="A1:D13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63.7109375" bestFit="1" customWidth="1"/>
    <col min="2" max="2" width="12.28515625" bestFit="1" customWidth="1"/>
    <col min="4" max="4" width="19.5703125" bestFit="1" customWidth="1"/>
    <col min="5" max="5" width="11.42578125" bestFit="1" customWidth="1"/>
  </cols>
  <sheetData>
    <row r="1" spans="1:4" x14ac:dyDescent="0.2">
      <c r="A1" s="2"/>
      <c r="B1" s="2"/>
      <c r="D1" s="18" t="s">
        <v>7</v>
      </c>
    </row>
    <row r="2" spans="1:4" x14ac:dyDescent="0.2">
      <c r="A2" s="2"/>
      <c r="B2" s="2"/>
      <c r="D2" s="18" t="s">
        <v>8</v>
      </c>
    </row>
    <row r="3" spans="1:4" ht="37.5" customHeight="1" x14ac:dyDescent="0.4">
      <c r="A3" s="19" t="s">
        <v>5</v>
      </c>
      <c r="B3" s="2"/>
      <c r="D3" s="20" t="s">
        <v>36</v>
      </c>
    </row>
    <row r="4" spans="1:4" x14ac:dyDescent="0.2">
      <c r="A4" s="2"/>
      <c r="B4" s="2"/>
      <c r="D4" s="21" t="s">
        <v>6</v>
      </c>
    </row>
    <row r="5" spans="1:4" s="4" customFormat="1" ht="23.25" x14ac:dyDescent="0.35">
      <c r="A5" s="22" t="s">
        <v>2</v>
      </c>
      <c r="B5" s="3"/>
    </row>
    <row r="6" spans="1:4" s="6" customFormat="1" ht="15.75" x14ac:dyDescent="0.25">
      <c r="A6" s="23"/>
      <c r="B6" s="5"/>
    </row>
    <row r="7" spans="1:4" ht="18" x14ac:dyDescent="0.25">
      <c r="A7" s="24" t="s">
        <v>22</v>
      </c>
      <c r="B7" s="12"/>
    </row>
    <row r="8" spans="1:4" x14ac:dyDescent="0.2">
      <c r="A8" s="2"/>
      <c r="B8" s="2"/>
    </row>
    <row r="9" spans="1:4" s="9" customFormat="1" x14ac:dyDescent="0.2">
      <c r="A9" s="16"/>
      <c r="B9" s="25" t="s">
        <v>14</v>
      </c>
    </row>
    <row r="10" spans="1:4" x14ac:dyDescent="0.2">
      <c r="A10" s="17"/>
      <c r="B10" s="26" t="s">
        <v>9</v>
      </c>
    </row>
    <row r="11" spans="1:4" ht="12.75" customHeight="1" x14ac:dyDescent="0.2">
      <c r="A11" s="27" t="s">
        <v>10</v>
      </c>
      <c r="B11" s="7"/>
    </row>
    <row r="12" spans="1:4" ht="12.75" customHeight="1" x14ac:dyDescent="0.2">
      <c r="A12" s="27" t="s">
        <v>11</v>
      </c>
      <c r="B12" s="7"/>
    </row>
    <row r="13" spans="1:4" ht="12.75" customHeight="1" x14ac:dyDescent="0.2">
      <c r="A13" s="28" t="s">
        <v>12</v>
      </c>
      <c r="B13" s="14">
        <v>181311273.26000002</v>
      </c>
    </row>
  </sheetData>
  <printOptions horizontalCentered="1"/>
  <pageMargins left="0.7" right="0.7" top="0.75" bottom="0.75" header="0.3" footer="0.3"/>
  <pageSetup scale="75" orientation="portrait" horizontalDpi="1200" verticalDpi="1200" r:id="rId1"/>
  <headerFooter>
    <oddHeader>&amp;C&amp;A&amp;R&amp;8CASE NO. 2013-00148
ATTACHMENT 1
TO OAG DR NO. 1-173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</vt:lpstr>
      <vt:lpstr>020</vt:lpstr>
      <vt:lpstr>030</vt:lpstr>
      <vt:lpstr>050</vt:lpstr>
      <vt:lpstr>060</vt:lpstr>
      <vt:lpstr>070</vt:lpstr>
      <vt:lpstr>c080</vt:lpstr>
      <vt:lpstr>180</vt:lpstr>
      <vt:lpstr>095</vt:lpstr>
      <vt:lpstr>099</vt:lpstr>
      <vt:lpstr>212</vt:lpstr>
      <vt:lpstr>221</vt:lpstr>
      <vt:lpstr>231</vt:lpstr>
      <vt:lpstr>232</vt:lpstr>
      <vt:lpstr>233</vt:lpstr>
      <vt:lpstr>234</vt:lpstr>
      <vt:lpstr>236</vt:lpstr>
      <vt:lpstr>303</vt:lpstr>
      <vt:lpstr>301</vt:lpstr>
      <vt:lpstr>306</vt:lpstr>
      <vt:lpstr>999</vt:lpstr>
      <vt:lpstr>'020'!Print_Area</vt:lpstr>
      <vt:lpstr>'030'!Print_Area</vt:lpstr>
      <vt:lpstr>'050'!Print_Area</vt:lpstr>
      <vt:lpstr>'060'!Print_Area</vt:lpstr>
      <vt:lpstr>'070'!Print_Area</vt:lpstr>
      <vt:lpstr>'095'!Print_Area</vt:lpstr>
      <vt:lpstr>'099'!Print_Area</vt:lpstr>
      <vt:lpstr>'180'!Print_Area</vt:lpstr>
      <vt:lpstr>'212'!Print_Area</vt:lpstr>
      <vt:lpstr>'221'!Print_Area</vt:lpstr>
      <vt:lpstr>'231'!Print_Area</vt:lpstr>
      <vt:lpstr>'232'!Print_Area</vt:lpstr>
      <vt:lpstr>'233'!Print_Area</vt:lpstr>
      <vt:lpstr>'234'!Print_Area</vt:lpstr>
      <vt:lpstr>'236'!Print_Area</vt:lpstr>
      <vt:lpstr>'301'!Print_Area</vt:lpstr>
      <vt:lpstr>'303'!Print_Area</vt:lpstr>
      <vt:lpstr>'306'!Print_Area</vt:lpstr>
      <vt:lpstr>'999'!Print_Area</vt:lpstr>
      <vt:lpstr>'c080'!Print_Area</vt:lpstr>
      <vt:lpstr>Summary!Print_Area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BuildAdmin</cp:lastModifiedBy>
  <cp:lastPrinted>2013-08-23T01:19:40Z</cp:lastPrinted>
  <dcterms:created xsi:type="dcterms:W3CDTF">2003-04-16T16:23:14Z</dcterms:created>
  <dcterms:modified xsi:type="dcterms:W3CDTF">2013-08-23T01:19:44Z</dcterms:modified>
</cp:coreProperties>
</file>