
<file path=[Content_Types].xml><?xml version="1.0" encoding="utf-8"?>
<Types xmlns="http://schemas.openxmlformats.org/package/2006/content-types">
  <Override PartName="/xl/externalLinks/externalLink9.xml" ContentType="application/vnd.openxmlformats-officedocument.spreadsheetml.externalLink+xml"/>
  <Override PartName="/xl/externalLinks/externalLink29.xml" ContentType="application/vnd.openxmlformats-officedocument.spreadsheetml.externalLink+xml"/>
  <Override PartName="/xl/externalLinks/externalLink38.xml" ContentType="application/vnd.openxmlformats-officedocument.spreadsheetml.externalLink+xml"/>
  <Override PartName="/xl/externalLinks/externalLink47.xml" ContentType="application/vnd.openxmlformats-officedocument.spreadsheetml.externalLink+xml"/>
  <Override PartName="/xl/externalLinks/externalLink49.xml" ContentType="application/vnd.openxmlformats-officedocument.spreadsheetml.externalLink+xml"/>
  <Override PartName="/xl/externalLinks/externalLink5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7.xml" ContentType="application/vnd.openxmlformats-officedocument.spreadsheetml.externalLink+xml"/>
  <Override PartName="/xl/externalLinks/externalLink18.xml" ContentType="application/vnd.openxmlformats-officedocument.spreadsheetml.externalLink+xml"/>
  <Override PartName="/xl/externalLinks/externalLink27.xml" ContentType="application/vnd.openxmlformats-officedocument.spreadsheetml.externalLink+xml"/>
  <Override PartName="/xl/externalLinks/externalLink36.xml" ContentType="application/vnd.openxmlformats-officedocument.spreadsheetml.externalLink+xml"/>
  <Override PartName="/xl/externalLinks/externalLink45.xml" ContentType="application/vnd.openxmlformats-officedocument.spreadsheetml.externalLink+xml"/>
  <Override PartName="/xl/externalLinks/externalLink56.xml" ContentType="application/vnd.openxmlformats-officedocument.spreadsheetml.externalLink+xml"/>
  <Override PartName="/xl/externalLinks/externalLink65.xml" ContentType="application/vnd.openxmlformats-officedocument.spreadsheetml.externalLink+xml"/>
  <Default Extension="rels" ContentType="application/vnd.openxmlformats-package.relationships+xml"/>
  <Default Extension="xml" ContentType="application/xml"/>
  <Override PartName="/xl/externalLinks/externalLink5.xml" ContentType="application/vnd.openxmlformats-officedocument.spreadsheetml.externalLink+xml"/>
  <Override PartName="/xl/externalLinks/externalLink16.xml" ContentType="application/vnd.openxmlformats-officedocument.spreadsheetml.externalLink+xml"/>
  <Override PartName="/xl/externalLinks/externalLink25.xml" ContentType="application/vnd.openxmlformats-officedocument.spreadsheetml.externalLink+xml"/>
  <Override PartName="/xl/externalLinks/externalLink34.xml" ContentType="application/vnd.openxmlformats-officedocument.spreadsheetml.externalLink+xml"/>
  <Override PartName="/xl/externalLinks/externalLink43.xml" ContentType="application/vnd.openxmlformats-officedocument.spreadsheetml.externalLink+xml"/>
  <Override PartName="/xl/externalLinks/externalLink54.xml" ContentType="application/vnd.openxmlformats-officedocument.spreadsheetml.externalLink+xml"/>
  <Override PartName="/xl/externalLinks/externalLink63.xml" ContentType="application/vnd.openxmlformats-officedocument.spreadsheetml.externalLink+xml"/>
  <Override PartName="/xl/externalLinks/externalLink3.xml" ContentType="application/vnd.openxmlformats-officedocument.spreadsheetml.externalLink+xml"/>
  <Override PartName="/xl/externalLinks/externalLink14.xml" ContentType="application/vnd.openxmlformats-officedocument.spreadsheetml.externalLink+xml"/>
  <Override PartName="/xl/externalLinks/externalLink23.xml" ContentType="application/vnd.openxmlformats-officedocument.spreadsheetml.externalLink+xml"/>
  <Override PartName="/xl/externalLinks/externalLink32.xml" ContentType="application/vnd.openxmlformats-officedocument.spreadsheetml.externalLink+xml"/>
  <Override PartName="/xl/externalLinks/externalLink41.xml" ContentType="application/vnd.openxmlformats-officedocument.spreadsheetml.externalLink+xml"/>
  <Override PartName="/xl/externalLinks/externalLink52.xml" ContentType="application/vnd.openxmlformats-officedocument.spreadsheetml.externalLink+xml"/>
  <Override PartName="/xl/externalLinks/externalLink61.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40.xml" ContentType="application/vnd.openxmlformats-officedocument.spreadsheetml.externalLink+xml"/>
  <Override PartName="/xl/externalLinks/externalLink50.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Override PartName="/xl/externalLinks/externalLink59.xml" ContentType="application/vnd.openxmlformats-officedocument.spreadsheetml.externalLink+xml"/>
  <Default Extension="bin" ContentType="application/vnd.openxmlformats-officedocument.spreadsheetml.printerSettings"/>
  <Override PartName="/xl/externalLinks/externalLink8.xml" ContentType="application/vnd.openxmlformats-officedocument.spreadsheetml.externalLink+xml"/>
  <Override PartName="/xl/externalLinks/externalLink19.xml" ContentType="application/vnd.openxmlformats-officedocument.spreadsheetml.externalLink+xml"/>
  <Override PartName="/xl/externalLinks/externalLink39.xml" ContentType="application/vnd.openxmlformats-officedocument.spreadsheetml.externalLink+xml"/>
  <Override PartName="/xl/externalLinks/externalLink48.xml" ContentType="application/vnd.openxmlformats-officedocument.spreadsheetml.externalLink+xml"/>
  <Override PartName="/xl/externalLinks/externalLink57.xml" ContentType="application/vnd.openxmlformats-officedocument.spreadsheetml.externalLink+xml"/>
  <Override PartName="/xl/externalLinks/externalLink66.xml" ContentType="application/vnd.openxmlformats-officedocument.spreadsheetml.externalLink+xml"/>
  <Override PartName="/xl/externalLinks/externalLink6.xml" ContentType="application/vnd.openxmlformats-officedocument.spreadsheetml.externalLink+xml"/>
  <Override PartName="/xl/externalLinks/externalLink17.xml" ContentType="application/vnd.openxmlformats-officedocument.spreadsheetml.externalLink+xml"/>
  <Override PartName="/xl/externalLinks/externalLink28.xml" ContentType="application/vnd.openxmlformats-officedocument.spreadsheetml.externalLink+xml"/>
  <Override PartName="/xl/externalLinks/externalLink37.xml" ContentType="application/vnd.openxmlformats-officedocument.spreadsheetml.externalLink+xml"/>
  <Override PartName="/xl/externalLinks/externalLink46.xml" ContentType="application/vnd.openxmlformats-officedocument.spreadsheetml.externalLink+xml"/>
  <Override PartName="/xl/externalLinks/externalLink55.xml" ContentType="application/vnd.openxmlformats-officedocument.spreadsheetml.externalLink+xml"/>
  <Override PartName="/xl/externalLinks/externalLink64.xml" ContentType="application/vnd.openxmlformats-officedocument.spreadsheetml.externalLink+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15.xml" ContentType="application/vnd.openxmlformats-officedocument.spreadsheetml.externalLink+xml"/>
  <Override PartName="/xl/externalLinks/externalLink24.xml" ContentType="application/vnd.openxmlformats-officedocument.spreadsheetml.externalLink+xml"/>
  <Override PartName="/xl/externalLinks/externalLink26.xml" ContentType="application/vnd.openxmlformats-officedocument.spreadsheetml.externalLink+xml"/>
  <Override PartName="/xl/externalLinks/externalLink35.xml" ContentType="application/vnd.openxmlformats-officedocument.spreadsheetml.externalLink+xml"/>
  <Override PartName="/xl/externalLinks/externalLink44.xml" ContentType="application/vnd.openxmlformats-officedocument.spreadsheetml.externalLink+xml"/>
  <Override PartName="/xl/externalLinks/externalLink53.xml" ContentType="application/vnd.openxmlformats-officedocument.spreadsheetml.externalLink+xml"/>
  <Override PartName="/xl/externalLinks/externalLink62.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13.xml" ContentType="application/vnd.openxmlformats-officedocument.spreadsheetml.externalLink+xml"/>
  <Override PartName="/xl/externalLinks/externalLink22.xml" ContentType="application/vnd.openxmlformats-officedocument.spreadsheetml.externalLink+xml"/>
  <Override PartName="/xl/externalLinks/externalLink33.xml" ContentType="application/vnd.openxmlformats-officedocument.spreadsheetml.externalLink+xml"/>
  <Override PartName="/xl/externalLinks/externalLink42.xml" ContentType="application/vnd.openxmlformats-officedocument.spreadsheetml.externalLink+xml"/>
  <Override PartName="/xl/externalLinks/externalLink51.xml" ContentType="application/vnd.openxmlformats-officedocument.spreadsheetml.externalLink+xml"/>
  <Override PartName="/xl/externalLinks/externalLink60.xml" ContentType="application/vnd.openxmlformats-officedocument.spreadsheetml.externalLink+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8665" windowHeight="11085"/>
  </bookViews>
  <sheets>
    <sheet name="ITS BT increases" sheetId="1" r:id="rId1"/>
    <sheet name="CSC Adjustment" sheetId="4"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s>
  <definedNames>
    <definedName name="\A" localSheetId="1">#REF!</definedName>
    <definedName name="\A">#REF!</definedName>
    <definedName name="\N" localSheetId="1">#REF!</definedName>
    <definedName name="\N">#REF!</definedName>
    <definedName name="\P" localSheetId="1">'[2]Casualty Data'!#REF!</definedName>
    <definedName name="\P">'[2]Casualty Data'!#REF!</definedName>
    <definedName name="\Q" localSheetId="1">#REF!</definedName>
    <definedName name="\Q">#REF!</definedName>
    <definedName name="\S" localSheetId="1">#REF!</definedName>
    <definedName name="\S">#REF!</definedName>
    <definedName name="\W" localSheetId="1">#REF!</definedName>
    <definedName name="\W">#REF!</definedName>
    <definedName name="_" localSheetId="1">#REF!</definedName>
    <definedName name="_">#REF!</definedName>
    <definedName name="__AWW03" localSheetId="1">#REF!</definedName>
    <definedName name="__AWW03">#REF!</definedName>
    <definedName name="__AWW04" localSheetId="1">#REF!</definedName>
    <definedName name="__AWW04">#REF!</definedName>
    <definedName name="__AWW05" localSheetId="1">#REF!</definedName>
    <definedName name="__AWW05">#REF!</definedName>
    <definedName name="__AWW06" localSheetId="1">#REF!</definedName>
    <definedName name="__AWW06">#REF!</definedName>
    <definedName name="__DAT1" localSheetId="1">#REF!</definedName>
    <definedName name="__DAT1">#REF!</definedName>
    <definedName name="__DAT2" localSheetId="1">#REF!</definedName>
    <definedName name="__DAT2">#REF!</definedName>
    <definedName name="__DAT3" localSheetId="1">#REF!</definedName>
    <definedName name="__DAT3">#REF!</definedName>
    <definedName name="__DAT4" localSheetId="1">#REF!</definedName>
    <definedName name="__DAT4">#REF!</definedName>
    <definedName name="__DAT5" localSheetId="1">#REF!</definedName>
    <definedName name="__DAT5">#REF!</definedName>
    <definedName name="__DAT6" localSheetId="1">#REF!</definedName>
    <definedName name="__DAT6">#REF!</definedName>
    <definedName name="__DAT7" localSheetId="1">#REF!</definedName>
    <definedName name="__DAT7">#REF!</definedName>
    <definedName name="__DAT8" localSheetId="1">#REF!</definedName>
    <definedName name="__DAT8">#REF!</definedName>
    <definedName name="_00_01" localSheetId="1">#REF!</definedName>
    <definedName name="_00_01">#REF!</definedName>
    <definedName name="_1_0pf1" localSheetId="1">[3]DIAMOND!#REF!</definedName>
    <definedName name="_1_0pf1">[3]DIAMOND!#REF!</definedName>
    <definedName name="_10_4">'[4]Income Taxes'!$B$3:$H$56</definedName>
    <definedName name="_10580">'[5]Service Suite 8.1 User License '!$H$588</definedName>
    <definedName name="_10581">'[5]Service Suite 8.1 User License '!$I$588</definedName>
    <definedName name="_106DATA" localSheetId="1">#REF!</definedName>
    <definedName name="_106DATA">#REF!</definedName>
    <definedName name="_10BL" localSheetId="1">[6]Returns!#REF!</definedName>
    <definedName name="_10BL">[6]Returns!#REF!</definedName>
    <definedName name="_13835">'[5]Service Suite 8.1 User License '!$H$769</definedName>
    <definedName name="_13836">'[5]Service Suite 8.1 User License '!$I$769</definedName>
    <definedName name="_13841">'[5]Service Suite 8.1 User License '!$M$769</definedName>
    <definedName name="_13842">'[5]Service Suite 8.1 User License '!$N$769</definedName>
    <definedName name="_13855">'[5]Service Suite 8.1 User License '!$H$770</definedName>
    <definedName name="_13856">'[5]Service Suite 8.1 User License '!$I$770</definedName>
    <definedName name="_17M" localSheetId="1">#REF!</definedName>
    <definedName name="_17M">#REF!</definedName>
    <definedName name="_2_0BL" localSheetId="1">[6]Returns!#REF!</definedName>
    <definedName name="_2_0BL">[6]Returns!#REF!</definedName>
    <definedName name="_21250">'[5]Service Suite 8.1 User License '!$H$1181</definedName>
    <definedName name="_21251">'[5]Service Suite 8.1 User License '!$I$1181</definedName>
    <definedName name="_21256">'[5]Service Suite 8.1 User License '!$M$1181</definedName>
    <definedName name="_21257">'[5]Service Suite 8.1 User License '!$N$1181</definedName>
    <definedName name="_21270">'[5]Service Suite 8.1 User License '!$H$1182</definedName>
    <definedName name="_21271">'[5]Service Suite 8.1 User License '!$I$1182</definedName>
    <definedName name="_22404">'[5]Service Suite 8.1 User License '!$H$1245</definedName>
    <definedName name="_22405">'[5]Service Suite 8.1 User License '!$I$1245</definedName>
    <definedName name="_24_0i" localSheetId="1">[7]DIAMOND!#REF!</definedName>
    <definedName name="_24_0i">[7]DIAMOND!#REF!</definedName>
    <definedName name="_24330">'[5]Service Suite 8.1 User License '!$H$1352</definedName>
    <definedName name="_24331">'[5]Service Suite 8.1 User License '!$I$1352</definedName>
    <definedName name="_25104">'[5]Service Suite 8.1 User License '!$H$1395</definedName>
    <definedName name="_25105">'[5]Service Suite 8.1 User License '!$I$1395</definedName>
    <definedName name="_25DAY_BY_DAY" localSheetId="1">#REF!</definedName>
    <definedName name="_25DAY_BY_DAY">#REF!</definedName>
    <definedName name="_2661">'[5]Service Suite 8.1 User License '!$H$148</definedName>
    <definedName name="_2662">'[5]Service Suite 8.1 User License '!$I$148</definedName>
    <definedName name="_26i" localSheetId="1">[3]DIAMOND!#REF!</definedName>
    <definedName name="_26i">[3]DIAMOND!#REF!</definedName>
    <definedName name="_27JOURNAL_ENTRY" localSheetId="1">#REF!</definedName>
    <definedName name="_27JOURNAL_ENTRY">#REF!</definedName>
    <definedName name="_28SCHEDULE_2000" localSheetId="1">#REF!</definedName>
    <definedName name="_28SCHEDULE_2000">#REF!</definedName>
    <definedName name="_29046">'[5]Service Suite 8.1 User License '!$H$1614</definedName>
    <definedName name="_29047">'[5]Service Suite 8.1 User License '!$I$1614</definedName>
    <definedName name="_29SCHEDULE_2001" localSheetId="1">#REF!</definedName>
    <definedName name="_29SCHEDULE_2001">#REF!</definedName>
    <definedName name="_32898">'[5]Service Suite 8.1 User License '!$H$1828</definedName>
    <definedName name="_32899">'[5]Service Suite 8.1 User License '!$I$1828</definedName>
    <definedName name="_329" localSheetId="1">#REF!</definedName>
    <definedName name="_329">#REF!</definedName>
    <definedName name="_33150">'[5]Service Suite 8.1 User License '!$H$1842</definedName>
    <definedName name="_33151">'[5]Service Suite 8.1 User License '!$I$1842</definedName>
    <definedName name="_3363">'[5]Service Suite 8.1 User License '!$H$187</definedName>
    <definedName name="_3364">'[5]Service Suite 8.1 User License '!$I$187</definedName>
    <definedName name="_3471">'[5]Service Suite 8.1 User License '!$H$193</definedName>
    <definedName name="_3472">'[5]Service Suite 8.1 User License '!$I$193</definedName>
    <definedName name="_3813">'[5]Service Suite 8.1 User License '!$H$212</definedName>
    <definedName name="_3814">'[5]Service Suite 8.1 User License '!$I$212</definedName>
    <definedName name="_3M" localSheetId="1">#REF!</definedName>
    <definedName name="_3M">#REF!</definedName>
    <definedName name="_4_0i" localSheetId="1">[3]DIAMOND!#REF!</definedName>
    <definedName name="_4_0i">[3]DIAMOND!#REF!</definedName>
    <definedName name="_4569">'[5]Service Suite 8.1 User License '!$H$254</definedName>
    <definedName name="_4570">'[5]Service Suite 8.1 User License '!$I$254</definedName>
    <definedName name="_50">'[5]Service Suite 8.1 User License '!$H$1844</definedName>
    <definedName name="_5037">'[5]Service Suite 8.1 User License '!$H$280</definedName>
    <definedName name="_5038">'[5]Service Suite 8.1 User License '!$I$280</definedName>
    <definedName name="_51">'[5]Service Suite 8.1 User License '!$I$1844</definedName>
    <definedName name="_5505">'[5]Service Suite 8.1 User License '!$H$306</definedName>
    <definedName name="_5506">'[5]Service Suite 8.1 User License '!$I$306</definedName>
    <definedName name="_56">'[5]Service Suite 8.1 User License '!$M$1844</definedName>
    <definedName name="_57">'[5]Service Suite 8.1 User License '!$N$1844</definedName>
    <definedName name="_5JOURNAL_ENTRY" localSheetId="1">#REF!</definedName>
    <definedName name="_5JOURNAL_ENTRY">#REF!</definedName>
    <definedName name="_67">'[5]Service Suite 8.1 User License '!$H$4</definedName>
    <definedName name="_68">'[5]Service Suite 8.1 User License '!$I$4</definedName>
    <definedName name="_6SCHEDULE_2000" localSheetId="1">#REF!</definedName>
    <definedName name="_6SCHEDULE_2000">#REF!</definedName>
    <definedName name="_7_0pf1" localSheetId="1">[7]DIAMOND!#REF!</definedName>
    <definedName name="_7_0pf1">[7]DIAMOND!#REF!</definedName>
    <definedName name="_73">'[5]Service Suite 8.1 User License '!$M$4</definedName>
    <definedName name="_7356">'[5]Service Suite 8.1 User License '!$H$409</definedName>
    <definedName name="_7357">'[5]Service Suite 8.1 User License '!$I$409</definedName>
    <definedName name="_7362">'[5]Service Suite 8.1 User License '!$M$409</definedName>
    <definedName name="_7363">'[5]Service Suite 8.1 User License '!$N$409</definedName>
    <definedName name="_7376">'[5]Service Suite 8.1 User License '!$H$410</definedName>
    <definedName name="_7377">'[5]Service Suite 8.1 User License '!$I$410</definedName>
    <definedName name="_74">'[5]Service Suite 8.1 User License '!$N$4</definedName>
    <definedName name="_7SCHEDULE_2001" localSheetId="1">#REF!</definedName>
    <definedName name="_7SCHEDULE_2001">#REF!</definedName>
    <definedName name="_87">'[5]Service Suite 8.1 User License '!$H$5</definedName>
    <definedName name="_88">'[5]Service Suite 8.1 User License '!$I$5</definedName>
    <definedName name="_8pf1" localSheetId="1">[3]DIAMOND!#REF!</definedName>
    <definedName name="_8pf1">[3]DIAMOND!#REF!</definedName>
    <definedName name="_9_0BL" localSheetId="1">[6]Returns!#REF!</definedName>
    <definedName name="_9_0BL">[6]Returns!#REF!</definedName>
    <definedName name="_AWW03" localSheetId="1">#REF!</definedName>
    <definedName name="_AWW03">#REF!</definedName>
    <definedName name="_AWW04" localSheetId="1">#REF!</definedName>
    <definedName name="_AWW04">#REF!</definedName>
    <definedName name="_AWW05" localSheetId="1">#REF!</definedName>
    <definedName name="_AWW05">#REF!</definedName>
    <definedName name="_AWW06" localSheetId="1">#REF!</definedName>
    <definedName name="_AWW06">#REF!</definedName>
    <definedName name="_CPR5" localSheetId="1">#REF!</definedName>
    <definedName name="_CPR5">#REF!</definedName>
    <definedName name="_CPR6" localSheetId="1">#REF!</definedName>
    <definedName name="_CPR6">#REF!</definedName>
    <definedName name="_DAT1" localSheetId="1">#REF!</definedName>
    <definedName name="_DAT1">#REF!</definedName>
    <definedName name="_DAT10" localSheetId="1">#REF!</definedName>
    <definedName name="_DAT10">#REF!</definedName>
    <definedName name="_DAT11" localSheetId="1">#REF!</definedName>
    <definedName name="_DAT11">#REF!</definedName>
    <definedName name="_DAT12" localSheetId="1">#REF!</definedName>
    <definedName name="_DAT12">#REF!</definedName>
    <definedName name="_DAT13" localSheetId="1">#REF!</definedName>
    <definedName name="_DAT13">#REF!</definedName>
    <definedName name="_DAT2" localSheetId="1">#REF!</definedName>
    <definedName name="_DAT2">#REF!</definedName>
    <definedName name="_DAT3" localSheetId="1">#REF!</definedName>
    <definedName name="_DAT3">#REF!</definedName>
    <definedName name="_DAT4" localSheetId="1">#REF!</definedName>
    <definedName name="_DAT4">#REF!</definedName>
    <definedName name="_DAT5" localSheetId="1">#REF!</definedName>
    <definedName name="_DAT5">#REF!</definedName>
    <definedName name="_DAT6" localSheetId="1">#REF!</definedName>
    <definedName name="_DAT6">#REF!</definedName>
    <definedName name="_DAT7" localSheetId="1">#REF!</definedName>
    <definedName name="_DAT7">#REF!</definedName>
    <definedName name="_DAT8" localSheetId="1">#REF!</definedName>
    <definedName name="_DAT8">#REF!</definedName>
    <definedName name="_DAT9" localSheetId="1">#REF!</definedName>
    <definedName name="_DAT9">#REF!</definedName>
    <definedName name="_Key1" localSheetId="1" hidden="1">#REF!</definedName>
    <definedName name="_Key1" hidden="1">#REF!</definedName>
    <definedName name="_key12" localSheetId="1">#REF!</definedName>
    <definedName name="_key12">#REF!</definedName>
    <definedName name="_key13">[8]Engines!$K$30</definedName>
    <definedName name="_key2">[8]Engines!$H$13</definedName>
    <definedName name="_key3">[8]Engines!$K$13</definedName>
    <definedName name="_key4" localSheetId="1">#REF!</definedName>
    <definedName name="_key4">#REF!</definedName>
    <definedName name="_key5" localSheetId="1">#REF!</definedName>
    <definedName name="_key5">#REF!</definedName>
    <definedName name="_key6" localSheetId="1">#REF!</definedName>
    <definedName name="_key6">#REF!</definedName>
    <definedName name="_M" localSheetId="1">[9]A!#REF!</definedName>
    <definedName name="_M">[9]A!#REF!</definedName>
    <definedName name="_MAY2003" localSheetId="1">#REF!</definedName>
    <definedName name="_MAY2003">#REF!</definedName>
    <definedName name="_Order1" hidden="1">255</definedName>
    <definedName name="_OUD1">[8]OUD!$B$12</definedName>
    <definedName name="_Pg1" localSheetId="1">#REF!</definedName>
    <definedName name="_Pg1">#REF!</definedName>
    <definedName name="_Pg10" localSheetId="1">#REF!</definedName>
    <definedName name="_Pg10">#REF!</definedName>
    <definedName name="_Pg11" localSheetId="1">#REF!</definedName>
    <definedName name="_Pg11">#REF!</definedName>
    <definedName name="_Pg12" localSheetId="1">#REF!</definedName>
    <definedName name="_Pg12">#REF!</definedName>
    <definedName name="_Pg13" localSheetId="1">#REF!</definedName>
    <definedName name="_Pg13">#REF!</definedName>
    <definedName name="_Pg2" localSheetId="1">#REF!</definedName>
    <definedName name="_Pg2">#REF!</definedName>
    <definedName name="_Pg3" localSheetId="1">#REF!</definedName>
    <definedName name="_Pg3">#REF!</definedName>
    <definedName name="_Pg4" localSheetId="1">#REF!</definedName>
    <definedName name="_Pg4">#REF!</definedName>
    <definedName name="_Pg5" localSheetId="1">#REF!</definedName>
    <definedName name="_Pg5">#REF!</definedName>
    <definedName name="_Pg6" localSheetId="1">#REF!</definedName>
    <definedName name="_Pg6">#REF!</definedName>
    <definedName name="_Pg7" localSheetId="1">#REF!</definedName>
    <definedName name="_Pg7">#REF!</definedName>
    <definedName name="_Pg8" localSheetId="1">#REF!</definedName>
    <definedName name="_Pg8">#REF!</definedName>
    <definedName name="_Pg9" localSheetId="1">#REF!</definedName>
    <definedName name="_Pg9">#REF!</definedName>
    <definedName name="_rt4567" localSheetId="1">#REF!</definedName>
    <definedName name="_rt4567">#REF!</definedName>
    <definedName name="_Sort" localSheetId="1" hidden="1">#REF!</definedName>
    <definedName name="_Sort" hidden="1">#REF!</definedName>
    <definedName name="_sub09" localSheetId="1">#REF!</definedName>
    <definedName name="_sub09">#REF!</definedName>
    <definedName name="_TAB5">[10]SCH5.1:SCH5.3!$A$1:$M$93</definedName>
    <definedName name="_Table1_In1" localSheetId="1" hidden="1">#REF!</definedName>
    <definedName name="_Table1_In1" hidden="1">#REF!</definedName>
    <definedName name="_Table1_Out" localSheetId="1" hidden="1">#REF!</definedName>
    <definedName name="_Table1_Out" hidden="1">#REF!</definedName>
    <definedName name="_Table2_Out" localSheetId="1" hidden="1">#REF!</definedName>
    <definedName name="_Table2_Out" hidden="1">#REF!</definedName>
    <definedName name="_tbl1" localSheetId="1">#REF!</definedName>
    <definedName name="_tbl1">#REF!</definedName>
    <definedName name="_tbl9" localSheetId="1">#REF!</definedName>
    <definedName name="_tbl9">#REF!</definedName>
    <definedName name="A">'[11]Tom''s Sheet'!$A$1:$A$75</definedName>
    <definedName name="AAET" localSheetId="1">#REF!</definedName>
    <definedName name="AAET">#REF!</definedName>
    <definedName name="ABERDEEN" localSheetId="1">#REF!</definedName>
    <definedName name="ABERDEEN">#REF!</definedName>
    <definedName name="ACCRUAL" localSheetId="1">#REF!</definedName>
    <definedName name="ACCRUAL">#REF!</definedName>
    <definedName name="AcctNumDec">'[12]BU or FP'!$D$1:$E$100</definedName>
    <definedName name="ActHdcnt">'[13]Location_BU List'!$P$2:$AC$24</definedName>
    <definedName name="Active_FINAL_with_Gender" localSheetId="1">#REF!</definedName>
    <definedName name="Active_FINAL_with_Gender">#REF!</definedName>
    <definedName name="ACTUAL" localSheetId="1">#REF!</definedName>
    <definedName name="ACTUAL">#REF!</definedName>
    <definedName name="ActualCostCurrent" localSheetId="1">#REF!</definedName>
    <definedName name="ActualCostCurrent">#REF!</definedName>
    <definedName name="ACTUALHEAD" localSheetId="1">#REF!</definedName>
    <definedName name="ACTUALHEAD">#REF!</definedName>
    <definedName name="ADDITION" localSheetId="1">#REF!</definedName>
    <definedName name="ADDITION">#REF!</definedName>
    <definedName name="Addnts_01" localSheetId="1">#REF!</definedName>
    <definedName name="Addnts_01">#REF!</definedName>
    <definedName name="Addtns_00" localSheetId="1">#REF!</definedName>
    <definedName name="Addtns_00">#REF!</definedName>
    <definedName name="Addtns_98_EndingBal" localSheetId="1">#REF!</definedName>
    <definedName name="Addtns_98_EndingBal">#REF!</definedName>
    <definedName name="Addtns_99" localSheetId="1">#REF!</definedName>
    <definedName name="Addtns_99">#REF!</definedName>
    <definedName name="ADELPHIAS" localSheetId="1">#REF!</definedName>
    <definedName name="ADELPHIAS">#REF!</definedName>
    <definedName name="ADELPHIAW" localSheetId="1">#REF!</definedName>
    <definedName name="ADELPHIAW">#REF!</definedName>
    <definedName name="AGAIN" localSheetId="1">#REF!</definedName>
    <definedName name="AGAIN">#REF!</definedName>
    <definedName name="AIPRate">[14]Assumptions!$D$64:$E$88</definedName>
    <definedName name="All" localSheetId="1">'CSC Adjustment'!All</definedName>
    <definedName name="All">[0]!All</definedName>
    <definedName name="ALL_DATA" localSheetId="1">#REF!</definedName>
    <definedName name="ALL_DATA">#REF!</definedName>
    <definedName name="ALLENHURST" localSheetId="1">#REF!</definedName>
    <definedName name="ALLENHURST">#REF!</definedName>
    <definedName name="alll" localSheetId="1">'CSC Adjustment'!alll</definedName>
    <definedName name="alll">[0]!alll</definedName>
    <definedName name="ALT" localSheetId="1">#REF!</definedName>
    <definedName name="ALT">#REF!</definedName>
    <definedName name="American" localSheetId="1">#REF!</definedName>
    <definedName name="American">#REF!</definedName>
    <definedName name="AMERICAN_WATER___CENTRAL_REGION__ILLINOIS" localSheetId="1">'[15]IL - PL'!#REF!</definedName>
    <definedName name="AMERICAN_WATER___CENTRAL_REGION__ILLINOIS">'[15]IL - PL'!#REF!</definedName>
    <definedName name="americas2">[8]Americas2!$A$1</definedName>
    <definedName name="AmorTable" localSheetId="1">#REF!</definedName>
    <definedName name="AmorTable">#REF!</definedName>
    <definedName name="Apollo_TaxRate" localSheetId="1">#REF!</definedName>
    <definedName name="Apollo_TaxRate">#REF!</definedName>
    <definedName name="Application">[16]MDSummary!$D$3</definedName>
    <definedName name="AS_400" localSheetId="1">#REF!</definedName>
    <definedName name="AS_400">#REF!</definedName>
    <definedName name="AS_400_" localSheetId="1">#REF!</definedName>
    <definedName name="AS_400_">#REF!</definedName>
    <definedName name="AsOf" localSheetId="1">#REF!</definedName>
    <definedName name="AsOf">#REF!</definedName>
    <definedName name="asof2">[17]Input!$B$2</definedName>
    <definedName name="asof3">[18]Input!$B$2</definedName>
    <definedName name="AsOfMonthText" localSheetId="1">#REF!</definedName>
    <definedName name="AsOfMonthText">#REF!</definedName>
    <definedName name="asofmonthtext2">[17]Input!$B$6</definedName>
    <definedName name="asofmonthtext3">[18]Input!$B$6</definedName>
    <definedName name="AssumpTbl2">'[19]Ad Hoc Assump Extract'!$D$8:$I$100</definedName>
    <definedName name="Assumptions" localSheetId="1">#REF!</definedName>
    <definedName name="Assumptions">#REF!</definedName>
    <definedName name="attch1" localSheetId="1">#REF!</definedName>
    <definedName name="attch1">#REF!</definedName>
    <definedName name="August2003" localSheetId="1">#REF!</definedName>
    <definedName name="August2003">#REF!</definedName>
    <definedName name="AVALON" localSheetId="1">#REF!</definedName>
    <definedName name="AVALON">#REF!</definedName>
    <definedName name="awkfiscal" localSheetId="1">#REF!</definedName>
    <definedName name="awkfiscal">#REF!</definedName>
    <definedName name="AWR" localSheetId="1">#REF!</definedName>
    <definedName name="AWR">#REF!</definedName>
    <definedName name="AWWOp" localSheetId="1">#REF!</definedName>
    <definedName name="AWWOp">#REF!</definedName>
    <definedName name="AWWS_Corp">"est"</definedName>
    <definedName name="AZ" localSheetId="1">#REF!</definedName>
    <definedName name="AZ">#REF!</definedName>
    <definedName name="AZAM00" localSheetId="1">#REF!</definedName>
    <definedName name="AZAM00">#REF!</definedName>
    <definedName name="AZAM01" localSheetId="1">#REF!</definedName>
    <definedName name="AZAM01">#REF!</definedName>
    <definedName name="azamfiscal" localSheetId="1">#REF!</definedName>
    <definedName name="azamfiscal">#REF!</definedName>
    <definedName name="B" localSheetId="1">#REF!</definedName>
    <definedName name="B">#REF!</definedName>
    <definedName name="badger" localSheetId="1" hidden="1">{"TOT_QTR_TO_PREV",#N/A,FALSE,"Site Sum"}</definedName>
    <definedName name="badger" hidden="1">{"TOT_QTR_TO_PREV",#N/A,FALSE,"Site Sum"}</definedName>
    <definedName name="badger1" localSheetId="1" hidden="1">{"TOT_QTR_TO_PREV",#N/A,FALSE,"Site Sum"}</definedName>
    <definedName name="badger1" hidden="1">{"TOT_QTR_TO_PREV",#N/A,FALSE,"Site Sum"}</definedName>
    <definedName name="BALANCES" localSheetId="1">#REF!</definedName>
    <definedName name="BALANCES">#REF!</definedName>
    <definedName name="BankTable" localSheetId="1">#REF!</definedName>
    <definedName name="BankTable">#REF!</definedName>
    <definedName name="BEG_BAL" localSheetId="1">#REF!</definedName>
    <definedName name="BEG_BAL">#REF!</definedName>
    <definedName name="BELMAWR" localSheetId="1">#REF!</definedName>
    <definedName name="BELMAWR">#REF!</definedName>
    <definedName name="bgbgmmmm" localSheetId="1">#REF!</definedName>
    <definedName name="bgbgmmmm">#REF!</definedName>
    <definedName name="biggie">[8]Engines!$B$16</definedName>
    <definedName name="biggie12" localSheetId="1">#REF!</definedName>
    <definedName name="biggie12">#REF!</definedName>
    <definedName name="biggie13">[8]Engines!$J$33</definedName>
    <definedName name="biggie2">[8]Engines!$G$16</definedName>
    <definedName name="biggie3">[8]Engines!$J$16</definedName>
    <definedName name="biggie4" localSheetId="1">#REF!</definedName>
    <definedName name="biggie4">#REF!</definedName>
    <definedName name="biggie5" localSheetId="1">#REF!</definedName>
    <definedName name="biggie5">#REF!</definedName>
    <definedName name="biggie6" localSheetId="1">#REF!</definedName>
    <definedName name="biggie6">#REF!</definedName>
    <definedName name="BizUnits">[20]BU!$B$1:$C$74</definedName>
    <definedName name="bnvcxzmkoip" localSheetId="1">#REF!</definedName>
    <definedName name="bnvcxzmkoip">#REF!</definedName>
    <definedName name="BOTTOM" localSheetId="1">#REF!</definedName>
    <definedName name="BOTTOM">#REF!</definedName>
    <definedName name="bottomleft">[8]FunnelData!$BQ$2</definedName>
    <definedName name="bottomleft2">[8]FunnelData!$BQ$3</definedName>
    <definedName name="BRMENDHAM" localSheetId="1">#REF!</definedName>
    <definedName name="BRMENDHAM">#REF!</definedName>
    <definedName name="BROOKSIDE" localSheetId="1">#REF!</definedName>
    <definedName name="BROOKSIDE">#REF!</definedName>
    <definedName name="bscwintable">[21]ScorecardData!$FT$1:$FX$10</definedName>
    <definedName name="BU_No">'[22]Pmts corrected'!$A$8:$A$63</definedName>
    <definedName name="bud" localSheetId="1">#REF!</definedName>
    <definedName name="bud">#REF!</definedName>
    <definedName name="BUDGET" localSheetId="1">#REF!</definedName>
    <definedName name="BUDGET">#REF!</definedName>
    <definedName name="BUDGETHEAD" localSheetId="1">#REF!</definedName>
    <definedName name="BUDGETHEAD">#REF!</definedName>
    <definedName name="Budhdcnt">'[13]Location_BU List'!$A$2:$N$24</definedName>
    <definedName name="buildthetable">[8]TableofDeals!$B$12</definedName>
    <definedName name="buildthetable2" localSheetId="1">#REF!</definedName>
    <definedName name="buildthetable2">#REF!</definedName>
    <definedName name="BUList">'[23]BU List'!$A$2:$G$178</definedName>
    <definedName name="BusinessPlan">'[24]Drop Down Lists'!$D$2:$D$12</definedName>
    <definedName name="BusUnit" localSheetId="1">#REF!</definedName>
    <definedName name="BusUnit">#REF!</definedName>
    <definedName name="BusUnit_Table">[25]TABLES!$S$76:$T$570</definedName>
    <definedName name="BusUnits" localSheetId="1">#REF!</definedName>
    <definedName name="BusUnits">#REF!</definedName>
    <definedName name="CA" localSheetId="1">#REF!</definedName>
    <definedName name="CA">#REF!</definedName>
    <definedName name="CA_AM_DefMaint_Chptr9" localSheetId="1">#REF!</definedName>
    <definedName name="CA_AM_DefMaint_Chptr9">#REF!</definedName>
    <definedName name="CA_AM_DefRevCIAC_Chptr9" localSheetId="1">'[26]Table 6-2 to 6-4 Adv and Cont'!#REF!</definedName>
    <definedName name="CA_AM_DefRevCIAC_Chptr9">'[26]Table 6-2 to 6-4 Adv and Cont'!#REF!</definedName>
    <definedName name="Ca_Am_DefTankPntng_WghtdAvg_Chptr9" localSheetId="1">#REF!</definedName>
    <definedName name="Ca_Am_DefTankPntng_WghtdAvg_Chptr9">#REF!</definedName>
    <definedName name="CA_AM_WgtAvg_Chptr9" localSheetId="1">#REF!</definedName>
    <definedName name="CA_AM_WgtAvg_Chptr9">#REF!</definedName>
    <definedName name="CAAM00" localSheetId="1">#REF!</definedName>
    <definedName name="CAAM00">#REF!</definedName>
    <definedName name="CAAM01" localSheetId="1">#REF!</definedName>
    <definedName name="CAAM01">#REF!</definedName>
    <definedName name="caamfiscal" localSheetId="1">#REF!</definedName>
    <definedName name="caamfiscal">#REF!</definedName>
    <definedName name="CAI" localSheetId="1">#REF!</definedName>
    <definedName name="CAI">#REF!</definedName>
    <definedName name="CANADA" localSheetId="1">#REF!</definedName>
    <definedName name="CANADA">#REF!</definedName>
    <definedName name="CapEx_Effectiveness" localSheetId="1">#REF!</definedName>
    <definedName name="CapEx_Effectiveness">#REF!</definedName>
    <definedName name="capitalradio">[8]FunnelData!$X$1</definedName>
    <definedName name="Cat_Ref">[27]CONTROL!$C$4</definedName>
    <definedName name="cata">[28]Input!$B$11</definedName>
    <definedName name="catb">[29]Input!$B$12</definedName>
    <definedName name="category_month" localSheetId="1">#REF!</definedName>
    <definedName name="category_month">#REF!</definedName>
    <definedName name="catl">[29]Input!$B$53</definedName>
    <definedName name="catlb">[29]Input!$B$54</definedName>
    <definedName name="cb_erf" localSheetId="1">#REF!</definedName>
    <definedName name="cb_erf">#REF!</definedName>
    <definedName name="cbcredit" localSheetId="1">#REF!</definedName>
    <definedName name="cbcredit">#REF!</definedName>
    <definedName name="CBWorkbookPriority" hidden="1">-1523877792</definedName>
    <definedName name="CCI" localSheetId="1">#REF!</definedName>
    <definedName name="CCI">#REF!</definedName>
    <definedName name="cell_down_and_left" localSheetId="1">#REF!</definedName>
    <definedName name="cell_down_and_left">#REF!</definedName>
    <definedName name="CellToLeft" localSheetId="1">#REF!</definedName>
    <definedName name="CellToLeft">#REF!</definedName>
    <definedName name="CentralOM" localSheetId="1">#REF!</definedName>
    <definedName name="CentralOM">#REF!</definedName>
    <definedName name="chart03" localSheetId="1">#REF!</definedName>
    <definedName name="chart03">#REF!</definedName>
    <definedName name="Charts">[30]Charts!$B$1:$K$51</definedName>
    <definedName name="Chester" localSheetId="1">#REF!</definedName>
    <definedName name="Chester">#REF!</definedName>
    <definedName name="CICdate">[31]Summ!$A$1</definedName>
    <definedName name="CICprice">[31]Summ!$A$2</definedName>
    <definedName name="citizens" localSheetId="1">#REF!</definedName>
    <definedName name="citizens">#REF!</definedName>
    <definedName name="Clarksville" localSheetId="1">#REF!</definedName>
    <definedName name="Clarksville">#REF!</definedName>
    <definedName name="CLI" localSheetId="1">#REF!</definedName>
    <definedName name="CLI">#REF!</definedName>
    <definedName name="CLIENT_NAME">'[32]AWW Consolidated'!$D$3</definedName>
    <definedName name="CM" localSheetId="1">#REF!</definedName>
    <definedName name="CM">#REF!</definedName>
    <definedName name="Co" localSheetId="1">#REF!</definedName>
    <definedName name="Co">#REF!</definedName>
    <definedName name="ColControl" localSheetId="1">#REF!</definedName>
    <definedName name="ColControl">#REF!</definedName>
    <definedName name="COLL" localSheetId="1">#REF!</definedName>
    <definedName name="COLL">#REF!</definedName>
    <definedName name="commentradio">[8]FunnelData!$Y$1</definedName>
    <definedName name="companyname" localSheetId="1">#REF!</definedName>
    <definedName name="companyname">#REF!</definedName>
    <definedName name="companyvalu" localSheetId="1">#REF!</definedName>
    <definedName name="companyvalu">#REF!</definedName>
    <definedName name="compnam3">[18]Input!$B$1</definedName>
    <definedName name="compname" localSheetId="1">#REF!</definedName>
    <definedName name="compname">#REF!</definedName>
    <definedName name="compname2">[17]Input!$B$1</definedName>
    <definedName name="ConnectOpt">[19]Assumptions!$N$15:$N$17</definedName>
    <definedName name="contr" localSheetId="1">#REF!</definedName>
    <definedName name="contr">#REF!</definedName>
    <definedName name="contri09" localSheetId="1">#REF!</definedName>
    <definedName name="contri09">#REF!</definedName>
    <definedName name="copy" hidden="1">"Kingca"</definedName>
    <definedName name="Core_DebtCap" localSheetId="1">#REF!</definedName>
    <definedName name="Core_DebtCap">#REF!</definedName>
    <definedName name="Core_EquityCap" localSheetId="1">#REF!</definedName>
    <definedName name="Core_EquityCap">#REF!</definedName>
    <definedName name="core_ROE" localSheetId="1">#REF!</definedName>
    <definedName name="core_ROE">#REF!</definedName>
    <definedName name="Cos" localSheetId="1">#REF!</definedName>
    <definedName name="Cos">#REF!</definedName>
    <definedName name="Cost_Remov" localSheetId="1">#REF!</definedName>
    <definedName name="Cost_Remov">#REF!</definedName>
    <definedName name="count1forfunnel">[8]FunnelData!$E$4</definedName>
    <definedName name="count1forscorecard">[21]ScorecardData!$E$3</definedName>
    <definedName name="count2forfunnel">[8]FunnelData!$G$4</definedName>
    <definedName name="count2forscorecard">[21]ScorecardData!$E$4</definedName>
    <definedName name="count3forfunnel">[8]FunnelData!$I$4</definedName>
    <definedName name="count4forfunnel">[8]FunnelData!$K$4</definedName>
    <definedName name="count5forfunnel">[8]FunnelData!$M$4</definedName>
    <definedName name="counter">[8]Engines!$B$15</definedName>
    <definedName name="counter12">[8]Engines!$G$32</definedName>
    <definedName name="counter13">[8]Engines!$J$32</definedName>
    <definedName name="counter2">[8]Engines!$G$15</definedName>
    <definedName name="counter3">[8]Engines!$J$15</definedName>
    <definedName name="counter4">[8]Engines!$M$15</definedName>
    <definedName name="counter5">[8]Engines!$P$15</definedName>
    <definedName name="counter6">[8]Engines!$S$15</definedName>
    <definedName name="CoValu_w_o_disc" localSheetId="1">#REF!</definedName>
    <definedName name="CoValu_w_o_disc">#REF!</definedName>
    <definedName name="Cover2" localSheetId="1">#REF!</definedName>
    <definedName name="Cover2">#REF!</definedName>
    <definedName name="Crap" localSheetId="1">#REF!</definedName>
    <definedName name="Crap">#REF!</definedName>
    <definedName name="_xlnm.Criteria" localSheetId="1">#REF!</definedName>
    <definedName name="_xlnm.Criteria">#REF!</definedName>
    <definedName name="crud" localSheetId="1">#REF!</definedName>
    <definedName name="crud">#REF!</definedName>
    <definedName name="CTAM00" localSheetId="1">#REF!</definedName>
    <definedName name="CTAM00">#REF!</definedName>
    <definedName name="CTAM01" localSheetId="1">#REF!</definedName>
    <definedName name="CTAM01">#REF!</definedName>
    <definedName name="ctamfiscal" localSheetId="1">#REF!</definedName>
    <definedName name="ctamfiscal">#REF!</definedName>
    <definedName name="CTL_ACCT" localSheetId="1">#REF!</definedName>
    <definedName name="CTL_ACCT">#REF!</definedName>
    <definedName name="CTL_ACCTx" localSheetId="1">#REF!</definedName>
    <definedName name="CTL_ACCTx">#REF!</definedName>
    <definedName name="CTL_ENT" localSheetId="1">#REF!</definedName>
    <definedName name="CTL_ENT">#REF!</definedName>
    <definedName name="CTL_ENTx" localSheetId="1">#REF!</definedName>
    <definedName name="CTL_ENTx">#REF!</definedName>
    <definedName name="CTL_PER" localSheetId="1">#REF!</definedName>
    <definedName name="CTL_PER">#REF!</definedName>
    <definedName name="CTL_PERx" localSheetId="1">#REF!</definedName>
    <definedName name="CTL_PERx">#REF!</definedName>
    <definedName name="CTL_SCEN" localSheetId="1">#REF!</definedName>
    <definedName name="CTL_SCEN">#REF!</definedName>
    <definedName name="CTL_SCENx" localSheetId="1">#REF!</definedName>
    <definedName name="CTL_SCENx">#REF!</definedName>
    <definedName name="CTL_VER" localSheetId="1">#REF!</definedName>
    <definedName name="CTL_VER">#REF!</definedName>
    <definedName name="CTL_VERx" localSheetId="1">#REF!</definedName>
    <definedName name="CTL_VERx">#REF!</definedName>
    <definedName name="CTL_YR" localSheetId="1">#REF!</definedName>
    <definedName name="CTL_YR">#REF!</definedName>
    <definedName name="CTL_YRx" localSheetId="1">#REF!</definedName>
    <definedName name="CTL_YRx">#REF!</definedName>
    <definedName name="currentmonth">[8]FunnelData!$CB$6</definedName>
    <definedName name="currentquarter">[8]FunnelData!$BY$6</definedName>
    <definedName name="customer" localSheetId="1">#REF!</definedName>
    <definedName name="customer">#REF!</definedName>
    <definedName name="cwincount">[8]TableofDeals!$BI$10</definedName>
    <definedName name="CWIP_00" localSheetId="1">#REF!</definedName>
    <definedName name="CWIP_00">#REF!</definedName>
    <definedName name="CWIP_01" localSheetId="1">#REF!</definedName>
    <definedName name="CWIP_01">#REF!</definedName>
    <definedName name="CWIP_98" localSheetId="1">#REF!</definedName>
    <definedName name="CWIP_98">#REF!</definedName>
    <definedName name="CWIP_99" localSheetId="1">#REF!</definedName>
    <definedName name="CWIP_99">#REF!</definedName>
    <definedName name="data" localSheetId="1">#REF!</definedName>
    <definedName name="data">#REF!</definedName>
    <definedName name="data8" localSheetId="1">#REF!</definedName>
    <definedName name="data8">#REF!</definedName>
    <definedName name="_xlnm.Database" localSheetId="1">[33]CA!#REF!</definedName>
    <definedName name="_xlnm.Database">[33]CA!#REF!</definedName>
    <definedName name="Database_MI" localSheetId="1">[33]CA!#REF!</definedName>
    <definedName name="Database_MI">[33]CA!#REF!</definedName>
    <definedName name="Date">[16]MDSummary!$D$10</definedName>
    <definedName name="Date401K" localSheetId="1">#REF!</definedName>
    <definedName name="Date401K">#REF!</definedName>
    <definedName name="DEC" localSheetId="1">#REF!</definedName>
    <definedName name="DEC">#REF!</definedName>
    <definedName name="DeprLife">'[24]Drop Down Lists'!$A$2:$A$13</definedName>
    <definedName name="Detail1" localSheetId="1">#REF!</definedName>
    <definedName name="Detail1">#REF!</definedName>
    <definedName name="detail2" localSheetId="1">#REF!</definedName>
    <definedName name="detail2">#REF!</definedName>
    <definedName name="dflt2">'[34]Customize Your Invoice'!$E$23</definedName>
    <definedName name="dflt3">'[34]Customize Your Invoice'!$D$24</definedName>
    <definedName name="dflt4">'[34]Customize Your Invoice'!$E$26</definedName>
    <definedName name="dflt5">'[34]Customize Your Invoice'!$E$27</definedName>
    <definedName name="dflt6">'[34]Customize Your Invoice'!$D$28</definedName>
    <definedName name="discountrate">[8]Engines!$B$11</definedName>
    <definedName name="DiscRate">[35]General!$B$2</definedName>
    <definedName name="Dist_List" localSheetId="1">#REF!</definedName>
    <definedName name="Dist_List">#REF!</definedName>
    <definedName name="district">[36]Sheet1!$F$2:$G$251</definedName>
    <definedName name="district1">[37]Sheet2!$B$2:$C$779</definedName>
    <definedName name="districtcode" localSheetId="1">#REF!</definedName>
    <definedName name="districtcode">#REF!</definedName>
    <definedName name="Districts">'[22]Business units'!$A$2:$B$16</definedName>
    <definedName name="DOB" localSheetId="1">'[38]NEI (Abernathy)'!#REF!</definedName>
    <definedName name="DOB">'[38]NEI (Abernathy)'!#REF!</definedName>
    <definedName name="DOC" localSheetId="1">#REF!</definedName>
    <definedName name="DOC">#REF!</definedName>
    <definedName name="DP1813TB1">[39]TPACT!$B$5:$B$141</definedName>
    <definedName name="DP1813TB2">[38]TPACT!$B$287:$B$423</definedName>
    <definedName name="DP1814TB1">[39]TPACT!$B$146:$B$282</definedName>
    <definedName name="DT" localSheetId="1">#REF!</definedName>
    <definedName name="DT">#REF!</definedName>
    <definedName name="E_Palo_Alto" localSheetId="1">#REF!</definedName>
    <definedName name="E_Palo_Alto">#REF!</definedName>
    <definedName name="eeee" localSheetId="1">#REF!</definedName>
    <definedName name="eeee">#REF!</definedName>
    <definedName name="eeeeeeeeereerr3" localSheetId="1">#REF!</definedName>
    <definedName name="eeeeeeeeereerr3">#REF!</definedName>
    <definedName name="eeeeuuuuuu" localSheetId="1">#REF!</definedName>
    <definedName name="eeeeuuuuuu">#REF!</definedName>
    <definedName name="eeer3343434" localSheetId="1">#REF!</definedName>
    <definedName name="eeer3343434">#REF!</definedName>
    <definedName name="eeetrtrytytyt" localSheetId="1">#REF!</definedName>
    <definedName name="eeetrtrytytyt">#REF!</definedName>
    <definedName name="END_BAL" localSheetId="1">#REF!</definedName>
    <definedName name="END_BAL">#REF!</definedName>
    <definedName name="END_YEAR" localSheetId="1">#REF!</definedName>
    <definedName name="END_YEAR">#REF!</definedName>
    <definedName name="Entity">[19]Assumptions!$AU$2:$AU$42</definedName>
    <definedName name="Entity2">[28]Input!$B$7</definedName>
    <definedName name="ENTRY" localSheetId="1">#REF!</definedName>
    <definedName name="ENTRY">#REF!</definedName>
    <definedName name="EPA" localSheetId="1">#REF!</definedName>
    <definedName name="EPA">#REF!</definedName>
    <definedName name="epic" localSheetId="1">#REF!</definedName>
    <definedName name="epic">#REF!</definedName>
    <definedName name="EquipList">[40]NEW!$A$6:$G$138</definedName>
    <definedName name="er" localSheetId="1">[0]!PrintAll1,'CSC Adjustment'!PrintAll2</definedName>
    <definedName name="er">[0]!PrintAll1,[0]!PrintAll2</definedName>
    <definedName name="est" localSheetId="1">#REF!</definedName>
    <definedName name="est">#REF!</definedName>
    <definedName name="ET" localSheetId="1">#REF!</definedName>
    <definedName name="ET">#REF!</definedName>
    <definedName name="Evansville" localSheetId="1">#REF!</definedName>
    <definedName name="Evansville">#REF!</definedName>
    <definedName name="EW" localSheetId="1">#REF!</definedName>
    <definedName name="EW">#REF!</definedName>
    <definedName name="excel" localSheetId="1">#REF!</definedName>
    <definedName name="excel">#REF!</definedName>
    <definedName name="Exempt" localSheetId="1">#REF!</definedName>
    <definedName name="Exempt">#REF!</definedName>
    <definedName name="ExpLoad">[41]Assumptions!$E$4</definedName>
    <definedName name="_xlnm.Extract" localSheetId="1">#REF!</definedName>
    <definedName name="_xlnm.Extract">#REF!</definedName>
    <definedName name="extractradio">[8]FunnelData!$AI$1</definedName>
    <definedName name="ffffff" localSheetId="1">#REF!</definedName>
    <definedName name="ffffff">#REF!</definedName>
    <definedName name="FICAMax" localSheetId="1">#REF!</definedName>
    <definedName name="FICAMax">#REF!</definedName>
    <definedName name="file">[42]CONTROL!$B$2</definedName>
    <definedName name="FIN_SUMMARY" localSheetId="1">#REF!</definedName>
    <definedName name="FIN_SUMMARY">#REF!</definedName>
    <definedName name="financings" localSheetId="1">#REF!</definedName>
    <definedName name="financings">#REF!</definedName>
    <definedName name="FINCO2000" localSheetId="1">#REF!</definedName>
    <definedName name="FINCO2000">#REF!</definedName>
    <definedName name="FINCO2001" localSheetId="1">#REF!</definedName>
    <definedName name="FINCO2001">#REF!</definedName>
    <definedName name="fincofiscal" localSheetId="1">#REF!</definedName>
    <definedName name="fincofiscal">#REF!</definedName>
    <definedName name="fiscalprint" localSheetId="1">#REF!</definedName>
    <definedName name="fiscalprint">#REF!</definedName>
    <definedName name="Fleet_Auto_Information" localSheetId="1">#REF!</definedName>
    <definedName name="Fleet_Auto_Information">#REF!</definedName>
    <definedName name="Forecast">[27]CONTROL!$B$4</definedName>
    <definedName name="frequency">'[43]Regn by Line'!$A$7</definedName>
    <definedName name="FRONT" localSheetId="1">#REF!</definedName>
    <definedName name="FRONT">#REF!</definedName>
    <definedName name="fuckioff" localSheetId="1"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fuckioff"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funnelgraphradio">[8]FunnelData!$V$1</definedName>
    <definedName name="FutaMax" localSheetId="1">#REF!</definedName>
    <definedName name="FutaMax">#REF!</definedName>
    <definedName name="future_depr" localSheetId="1">#REF!</definedName>
    <definedName name="future_depr">#REF!</definedName>
    <definedName name="FV" localSheetId="1">'[44]Capital Summary '!#REF!</definedName>
    <definedName name="FV">'[44]Capital Summary '!#REF!</definedName>
    <definedName name="FY">[29]Input!$B$21</definedName>
    <definedName name="FYE">[45]Input1!$B$6</definedName>
    <definedName name="FYperiod">[29]Input!$B$17</definedName>
    <definedName name="g" localSheetId="1">#REF!</definedName>
    <definedName name="g">#REF!</definedName>
    <definedName name="G_L_Expense_Account" localSheetId="1">[46]Payments!#REF!</definedName>
    <definedName name="G_L_Expense_Account">[46]Payments!#REF!</definedName>
    <definedName name="GAM">[47]TPACT!$B$5:$B$141</definedName>
    <definedName name="GAM83F">[48]TPACT!$B$851:$B$987</definedName>
    <definedName name="gam83f2">[48]TPACT!$B$851:$B$987</definedName>
    <definedName name="gam83f3">[48]TPACT!$B$851:$B$987</definedName>
    <definedName name="GAM83M">[48]TPACT!$B$710:$B$846</definedName>
    <definedName name="gam83m2">[48]TPACT!$B$710:$B$846</definedName>
    <definedName name="gam83m3">[48]TPACT!$B$710:$B$846</definedName>
    <definedName name="GAM94F">[47]TPACT!$B$146:$B$282</definedName>
    <definedName name="GBAN05" localSheetId="1">#REF!</definedName>
    <definedName name="GBAN05">#REF!</definedName>
    <definedName name="gbgbgbg" localSheetId="1">#REF!</definedName>
    <definedName name="gbgbgbg">#REF!</definedName>
    <definedName name="gggg" localSheetId="1">#REF!</definedName>
    <definedName name="gggg">#REF!</definedName>
    <definedName name="ggggg" localSheetId="1">#REF!</definedName>
    <definedName name="ggggg">#REF!</definedName>
    <definedName name="gggggg" localSheetId="1">#REF!</definedName>
    <definedName name="gggggg">#REF!</definedName>
    <definedName name="ggggggg" localSheetId="1">#REF!</definedName>
    <definedName name="ggggggg">#REF!</definedName>
    <definedName name="ggggggggggggg" localSheetId="1">#REF!</definedName>
    <definedName name="ggggggggggggg">#REF!</definedName>
    <definedName name="ggggggghhhhhhh" localSheetId="1">#REF!</definedName>
    <definedName name="ggggggghhhhhhh">#REF!</definedName>
    <definedName name="gggggqqqq" localSheetId="1">#REF!</definedName>
    <definedName name="gggggqqqq">#REF!</definedName>
    <definedName name="ggtggggggg" localSheetId="1">#REF!</definedName>
    <definedName name="ggtggggggg">#REF!</definedName>
    <definedName name="Gilbert" localSheetId="1">#REF!</definedName>
    <definedName name="Gilbert">#REF!</definedName>
    <definedName name="gl_code_map" localSheetId="1">[49]main!#REF!</definedName>
    <definedName name="gl_code_map">[49]main!#REF!</definedName>
    <definedName name="GLTable" localSheetId="1">#REF!</definedName>
    <definedName name="GLTable">#REF!</definedName>
    <definedName name="grabbedregions">[8]FunnelData!$S$2:$T$5</definedName>
    <definedName name="gracue" localSheetId="1">#REF!</definedName>
    <definedName name="gracue">#REF!</definedName>
    <definedName name="GRAPH" localSheetId="1">#REF!</definedName>
    <definedName name="GRAPH">#REF!</definedName>
    <definedName name="GrpInsAmt" localSheetId="1">#REF!</definedName>
    <definedName name="GrpInsAmt">#REF!</definedName>
    <definedName name="h" localSheetId="1">#REF!</definedName>
    <definedName name="h">#REF!</definedName>
    <definedName name="HADDON_HEIGHTS" localSheetId="1">#REF!</definedName>
    <definedName name="HADDON_HEIGHTS">#REF!</definedName>
    <definedName name="HAMP00" localSheetId="1">#REF!</definedName>
    <definedName name="HAMP00">#REF!</definedName>
    <definedName name="HAMP01" localSheetId="1">#REF!</definedName>
    <definedName name="HAMP01">#REF!</definedName>
    <definedName name="hamptfiscal" localSheetId="1">#REF!</definedName>
    <definedName name="hamptfiscal">#REF!</definedName>
    <definedName name="help" localSheetId="1">#REF!</definedName>
    <definedName name="help">#REF!</definedName>
    <definedName name="HERSHEY" localSheetId="1">#REF!</definedName>
    <definedName name="HERSHEY">#REF!</definedName>
    <definedName name="HI" localSheetId="1">#REF!</definedName>
    <definedName name="HI">#REF!</definedName>
    <definedName name="HIAM00" localSheetId="1">#REF!</definedName>
    <definedName name="HIAM00">#REF!</definedName>
    <definedName name="HIAM01" localSheetId="1">#REF!</definedName>
    <definedName name="HIAM01">#REF!</definedName>
    <definedName name="hiamfiscal" localSheetId="1">#REF!</definedName>
    <definedName name="hiamfiscal">#REF!</definedName>
    <definedName name="high_growth1">[8]FunnelData!$CJ$6</definedName>
    <definedName name="HIGHLANDS" localSheetId="1">#REF!</definedName>
    <definedName name="HIGHLANDS">#REF!</definedName>
    <definedName name="home">[8]Database!$EU$1</definedName>
    <definedName name="hottop">[8]HotDealData!$A$1</definedName>
    <definedName name="HOWELL" localSheetId="1">#REF!</definedName>
    <definedName name="HOWELL">#REF!</definedName>
    <definedName name="howell1" localSheetId="1">#REF!</definedName>
    <definedName name="howell1">#REF!</definedName>
    <definedName name="hurdlerate">[8]Engines!$B$12</definedName>
    <definedName name="IA" localSheetId="1">#REF!</definedName>
    <definedName name="IA">#REF!</definedName>
    <definedName name="IAAM00" localSheetId="1">#REF!</definedName>
    <definedName name="IAAM00">#REF!</definedName>
    <definedName name="IAAM01" localSheetId="1">#REF!</definedName>
    <definedName name="IAAM01">#REF!</definedName>
    <definedName name="iaamfiscal" localSheetId="1">#REF!</definedName>
    <definedName name="iaamfiscal">#REF!</definedName>
    <definedName name="iiiiiuyy" localSheetId="1">#REF!</definedName>
    <definedName name="iiiiiuyy">#REF!</definedName>
    <definedName name="IL" localSheetId="1">#REF!</definedName>
    <definedName name="IL">#REF!</definedName>
    <definedName name="ILAM00" localSheetId="1">#REF!</definedName>
    <definedName name="ILAM00">#REF!</definedName>
    <definedName name="ILAM01" localSheetId="1">#REF!</definedName>
    <definedName name="ILAM01">#REF!</definedName>
    <definedName name="ilamfiscal" localSheetId="1">#REF!</definedName>
    <definedName name="ilamfiscal">#REF!</definedName>
    <definedName name="ililirere" localSheetId="1">#REF!</definedName>
    <definedName name="ililirere">#REF!</definedName>
    <definedName name="ILL" localSheetId="1">#REF!</definedName>
    <definedName name="ILL">#REF!</definedName>
    <definedName name="ILLCORP" localSheetId="1">#REF!</definedName>
    <definedName name="ILLCORP">#REF!</definedName>
    <definedName name="ILLINOIS" localSheetId="1">#REF!</definedName>
    <definedName name="ILLINOIS">#REF!</definedName>
    <definedName name="Impact" localSheetId="1">#REF!</definedName>
    <definedName name="Impact">#REF!</definedName>
    <definedName name="IN" localSheetId="1">#REF!</definedName>
    <definedName name="IN">#REF!</definedName>
    <definedName name="INAM00" localSheetId="1">#REF!</definedName>
    <definedName name="INAM00">#REF!</definedName>
    <definedName name="INAM01" localSheetId="1">#REF!</definedName>
    <definedName name="INAM01">#REF!</definedName>
    <definedName name="inamfiscal" localSheetId="1">#REF!</definedName>
    <definedName name="inamfiscal">#REF!</definedName>
    <definedName name="IND" localSheetId="1">#REF!</definedName>
    <definedName name="IND">#REF!</definedName>
    <definedName name="IND_DATA" localSheetId="1">#REF!</definedName>
    <definedName name="IND_DATA">#REF!</definedName>
    <definedName name="INDCORP" localSheetId="1">#REF!</definedName>
    <definedName name="INDCORP">#REF!</definedName>
    <definedName name="INDIANA" localSheetId="1">#REF!</definedName>
    <definedName name="INDIANA">#REF!</definedName>
    <definedName name="Industry_data" localSheetId="1">#REF!</definedName>
    <definedName name="Industry_data">#REF!</definedName>
    <definedName name="INFO">'[50]PLAN-INFO'!$C$4</definedName>
    <definedName name="INT" localSheetId="1">#REF!</definedName>
    <definedName name="INT">#REF!</definedName>
    <definedName name="INTEREST" localSheetId="1">#REF!</definedName>
    <definedName name="INTEREST">#REF!</definedName>
    <definedName name="interimjuancell">[8]FunnelData!$GC$1</definedName>
    <definedName name="IntRate">'[51]Lease Interest Additions'!$CR$3</definedName>
    <definedName name="inven1" localSheetId="1">#REF!</definedName>
    <definedName name="inven1">#REF!</definedName>
    <definedName name="IOA" localSheetId="1">#REF!</definedName>
    <definedName name="IOA">#REF!</definedName>
    <definedName name="IOACORP" localSheetId="1">#REF!</definedName>
    <definedName name="IOACORP">#REF!</definedName>
    <definedName name="IOWA" localSheetId="1">#REF!</definedName>
    <definedName name="IOWA">#REF!</definedName>
    <definedName name="IPEarned" localSheetId="1">#REF!</definedName>
    <definedName name="IPEarned">#REF!</definedName>
    <definedName name="IPRates" localSheetId="1">#REF!</definedName>
    <definedName name="IPRates">#REF!</definedName>
    <definedName name="ipSexCode">[39]IO!$C$25</definedName>
    <definedName name="IS_FIN" localSheetId="1">#REF!</definedName>
    <definedName name="IS_FIN">#REF!</definedName>
    <definedName name="IS_PC" localSheetId="1">#REF!</definedName>
    <definedName name="IS_PC">#REF!</definedName>
    <definedName name="IT_Proc" localSheetId="1">#REF!</definedName>
    <definedName name="IT_Proc">#REF!</definedName>
    <definedName name="ITC" localSheetId="1">#REF!</definedName>
    <definedName name="ITC">#REF!</definedName>
    <definedName name="j" localSheetId="1">#REF!</definedName>
    <definedName name="j">#REF!</definedName>
    <definedName name="JCWC00" localSheetId="1">#REF!</definedName>
    <definedName name="JCWC00">#REF!</definedName>
    <definedName name="JCWC01" localSheetId="1">#REF!</definedName>
    <definedName name="JCWC01">#REF!</definedName>
    <definedName name="jcwcfiscal" localSheetId="1">#REF!</definedName>
    <definedName name="jcwcfiscal">#REF!</definedName>
    <definedName name="JDE" localSheetId="1">#REF!</definedName>
    <definedName name="JDE">#REF!</definedName>
    <definedName name="JE" localSheetId="1">#REF!</definedName>
    <definedName name="JE">#REF!</definedName>
    <definedName name="JeffersonParish" localSheetId="1">#REF!</definedName>
    <definedName name="JeffersonParish">#REF!</definedName>
    <definedName name="jersey" localSheetId="1">#REF!</definedName>
    <definedName name="jersey">#REF!</definedName>
    <definedName name="jj" localSheetId="1">#REF!</definedName>
    <definedName name="jj">#REF!</definedName>
    <definedName name="joe" localSheetId="1">#REF!</definedName>
    <definedName name="joe">#REF!</definedName>
    <definedName name="JOP" localSheetId="1">#REF!</definedName>
    <definedName name="JOP">#REF!</definedName>
    <definedName name="JOURNAL" localSheetId="1">#REF!</definedName>
    <definedName name="JOURNAL">#REF!</definedName>
    <definedName name="jp" localSheetId="1">#REF!</definedName>
    <definedName name="jp">#REF!</definedName>
    <definedName name="juanreport" localSheetId="1">#REF!</definedName>
    <definedName name="juanreport">#REF!</definedName>
    <definedName name="key">[8]Engines!$C$13</definedName>
    <definedName name="kk" localSheetId="1"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kk"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KOK" localSheetId="1">#REF!</definedName>
    <definedName name="KOK">#REF!</definedName>
    <definedName name="KY" localSheetId="1">#REF!</definedName>
    <definedName name="KY">#REF!</definedName>
    <definedName name="KYAM00" localSheetId="1">#REF!</definedName>
    <definedName name="KYAM00">#REF!</definedName>
    <definedName name="KYAM01" localSheetId="1">#REF!</definedName>
    <definedName name="KYAM01">#REF!</definedName>
    <definedName name="kyamfiscal" localSheetId="1">#REF!</definedName>
    <definedName name="kyamfiscal">#REF!</definedName>
    <definedName name="kykkkkkkk" localSheetId="1">#REF!</definedName>
    <definedName name="kykkkkkkk">#REF!</definedName>
    <definedName name="kykykyyk" localSheetId="1">#REF!</definedName>
    <definedName name="kykykyyk">#REF!</definedName>
    <definedName name="l" localSheetId="1">#REF!</definedName>
    <definedName name="l">#REF!</definedName>
    <definedName name="Lan" localSheetId="1">'[44]Capital Summary '!#REF!</definedName>
    <definedName name="Lan">'[44]Capital Summary '!#REF!</definedName>
    <definedName name="LbrLkup" localSheetId="1">#REF!</definedName>
    <definedName name="LbrLkup">#REF!</definedName>
    <definedName name="leadsourceradio">[8]FunnelData!$BC$1</definedName>
    <definedName name="leadsourcereport">[8]LeadSources!$A$1</definedName>
    <definedName name="LH" localSheetId="1">'[44]Capital Summary '!#REF!</definedName>
    <definedName name="LH">'[44]Capital Summary '!#REF!</definedName>
    <definedName name="LI" localSheetId="1">#REF!</definedName>
    <definedName name="LI">#REF!</definedName>
    <definedName name="librt" localSheetId="1">#REF!</definedName>
    <definedName name="librt">#REF!</definedName>
    <definedName name="lilili" localSheetId="1">#REF!</definedName>
    <definedName name="lilili">#REF!</definedName>
    <definedName name="line10" localSheetId="1">#REF!</definedName>
    <definedName name="line10">#REF!</definedName>
    <definedName name="line11" localSheetId="1">#REF!</definedName>
    <definedName name="line11">#REF!</definedName>
    <definedName name="line12" localSheetId="1">#REF!</definedName>
    <definedName name="line12">#REF!</definedName>
    <definedName name="line2">[8]TableofDeals!$B$13:$EM$13</definedName>
    <definedName name="line23" localSheetId="1">#REF!</definedName>
    <definedName name="line23">#REF!</definedName>
    <definedName name="line24" localSheetId="1">#REF!</definedName>
    <definedName name="line24">#REF!</definedName>
    <definedName name="line25">[8]OutlierData!$U$2:$Y$2</definedName>
    <definedName name="line26">[8]OutlierData!$U$3:$Y$3</definedName>
    <definedName name="LINE29" localSheetId="1">#REF!</definedName>
    <definedName name="LINE29">#REF!</definedName>
    <definedName name="line3">[8]HotDealData!$B$2:$M$2</definedName>
    <definedName name="LINE36" localSheetId="1">#REF!</definedName>
    <definedName name="LINE36">#REF!</definedName>
    <definedName name="line4">[8]HotDealData!$B$3:$M$3</definedName>
    <definedName name="line5">[8]HotDealData!$Z$2:$AK$2</definedName>
    <definedName name="line6">[8]HotDealData!$Z$3:$AK$3</definedName>
    <definedName name="line7">[8]HotDealData!$AT$2:$AZ$2</definedName>
    <definedName name="line8">[8]HotDealData!$AT$3:$AZ$3</definedName>
    <definedName name="line9" localSheetId="1">#REF!</definedName>
    <definedName name="line9">#REF!</definedName>
    <definedName name="LinkList" localSheetId="1">#REF!</definedName>
    <definedName name="LinkList">#REF!</definedName>
    <definedName name="LIWC00" localSheetId="1">#REF!</definedName>
    <definedName name="LIWC00">#REF!</definedName>
    <definedName name="LIWC01" localSheetId="1">#REF!</definedName>
    <definedName name="LIWC01">#REF!</definedName>
    <definedName name="liwcfiscal" localSheetId="1">#REF!</definedName>
    <definedName name="liwcfiscal">#REF!</definedName>
    <definedName name="lkdeferral">'[31]DO NOT PRINT - Deferrals'!$C$13:$P$83</definedName>
    <definedName name="lllllplplp" localSheetId="1">#REF!</definedName>
    <definedName name="lllllplplp">#REF!</definedName>
    <definedName name="LOGAN" localSheetId="1">#REF!</definedName>
    <definedName name="LOGAN">#REF!</definedName>
    <definedName name="lookup_object2">[49]main!$A$22:$B$135</definedName>
    <definedName name="LS">[47]TPACT!$B$287:$B$423</definedName>
    <definedName name="LSDiscountRate">[39]IO!$C$6</definedName>
    <definedName name="LV" localSheetId="1">'[44]Capital Summary '!#REF!</definedName>
    <definedName name="LV">'[44]Capital Summary '!#REF!</definedName>
    <definedName name="M_Act_Table">'[13]M Act'!$A$5:$Z$200</definedName>
    <definedName name="M_Bud_Table">'[13]M Bud'!$A$5:$Z$200</definedName>
    <definedName name="MA_ENGIN" localSheetId="1">#REF!</definedName>
    <definedName name="MA_ENGIN">#REF!</definedName>
    <definedName name="MA_OH" localSheetId="1">#REF!</definedName>
    <definedName name="MA_OH">#REF!</definedName>
    <definedName name="MA_OM" localSheetId="1">#REF!</definedName>
    <definedName name="MA_OM">#REF!</definedName>
    <definedName name="MA_OTHER" localSheetId="1">#REF!</definedName>
    <definedName name="MA_OTHER">#REF!</definedName>
    <definedName name="MA_RESID" localSheetId="1">#REF!</definedName>
    <definedName name="MA_RESID">#REF!</definedName>
    <definedName name="MA_UNDER" localSheetId="1">#REF!</definedName>
    <definedName name="MA_UNDER">#REF!</definedName>
    <definedName name="maahhh" localSheetId="1">#REF!</definedName>
    <definedName name="maahhh">#REF!</definedName>
    <definedName name="MAAM00" localSheetId="1">#REF!</definedName>
    <definedName name="MAAM00">#REF!</definedName>
    <definedName name="MAAM01" localSheetId="1">#REF!</definedName>
    <definedName name="MAAM01">#REF!</definedName>
    <definedName name="maamfiscal" localSheetId="1">#REF!</definedName>
    <definedName name="maamfiscal">#REF!</definedName>
    <definedName name="macroNewIssue" localSheetId="1">'CSC Adjustment'!macroNewIssue</definedName>
    <definedName name="macroNewIssue">[0]!macroNewIssue</definedName>
    <definedName name="macroOpen" localSheetId="1">'CSC Adjustment'!macroOpen</definedName>
    <definedName name="macroOpen">[0]!macroOpen</definedName>
    <definedName name="MActIndex">'[13]M Act'!$A$4:$Y$4</definedName>
    <definedName name="Management" localSheetId="1">#REF!</definedName>
    <definedName name="Management">#REF!</definedName>
    <definedName name="MAXLINES" localSheetId="1">#REF!</definedName>
    <definedName name="MAXLINES">#REF!</definedName>
    <definedName name="MBudIndex">'[13]M Bud'!$A$4:$X$4</definedName>
    <definedName name="MD" localSheetId="1">#REF!</definedName>
    <definedName name="MD">#REF!</definedName>
    <definedName name="MDAM00" localSheetId="1">#REF!</definedName>
    <definedName name="MDAM00">#REF!</definedName>
    <definedName name="MDAM01" localSheetId="1">#REF!</definedName>
    <definedName name="MDAM01">#REF!</definedName>
    <definedName name="mdamfiscal" localSheetId="1">#REF!</definedName>
    <definedName name="mdamfiscal">#REF!</definedName>
    <definedName name="MENDHAM" localSheetId="1">#REF!</definedName>
    <definedName name="MENDHAM">#REF!</definedName>
    <definedName name="merge3" localSheetId="1">[0]!PrintAll1,'CSC Adjustment'!PrintAll2</definedName>
    <definedName name="merge3">[0]!PrintAll1,[0]!PrintAll2</definedName>
    <definedName name="Merit" localSheetId="1">#REF!</definedName>
    <definedName name="Merit">#REF!</definedName>
    <definedName name="Meters" localSheetId="1">#REF!</definedName>
    <definedName name="Meters">#REF!</definedName>
    <definedName name="METERSIZE" localSheetId="1">#REF!</definedName>
    <definedName name="METERSIZE">#REF!</definedName>
    <definedName name="MIAM00" localSheetId="1">#REF!</definedName>
    <definedName name="MIAM00">#REF!</definedName>
    <definedName name="MIAM01" localSheetId="1">#REF!</definedName>
    <definedName name="MIAM01">#REF!</definedName>
    <definedName name="miamfiscal" localSheetId="1">#REF!</definedName>
    <definedName name="miamfiscal">#REF!</definedName>
    <definedName name="militaryyesno">[8]FunnelData!$EK$1</definedName>
    <definedName name="mmmmmmmm" localSheetId="1">#REF!</definedName>
    <definedName name="mmmmmmmm">#REF!</definedName>
    <definedName name="mmmwww" localSheetId="1">#REF!</definedName>
    <definedName name="mmmwww">#REF!</definedName>
    <definedName name="MO" localSheetId="1">#REF!</definedName>
    <definedName name="MO">#REF!</definedName>
    <definedName name="MOA" localSheetId="1">#REF!</definedName>
    <definedName name="MOA">#REF!</definedName>
    <definedName name="MOACORP" localSheetId="1">#REF!</definedName>
    <definedName name="MOACORP">#REF!</definedName>
    <definedName name="MOAM00" localSheetId="1">#REF!</definedName>
    <definedName name="MOAM00">#REF!</definedName>
    <definedName name="MOAM01" localSheetId="1">#REF!</definedName>
    <definedName name="MOAM01">#REF!</definedName>
    <definedName name="moamfiscal" localSheetId="1">#REF!</definedName>
    <definedName name="moamfiscal">#REF!</definedName>
    <definedName name="Month">'[52]CalculationR&amp;R'!$C$4:$N$4</definedName>
    <definedName name="monthhead" localSheetId="1">#REF!</definedName>
    <definedName name="monthhead">#REF!</definedName>
    <definedName name="monthtext" localSheetId="1">#REF!</definedName>
    <definedName name="monthtext">#REF!</definedName>
    <definedName name="MTDPlan">'[53]Raw-Hyp'!$E$15:$F$569</definedName>
    <definedName name="MthTbl">[54]Assumptions!$N$1:$P$12</definedName>
    <definedName name="MUN" localSheetId="1">#REF!</definedName>
    <definedName name="MUN">#REF!</definedName>
    <definedName name="name" localSheetId="1"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name"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name2" localSheetId="1"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name2"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nbczv" localSheetId="1">#REF!</definedName>
    <definedName name="nbczv">#REF!</definedName>
    <definedName name="ND_ENGIN" localSheetId="1">#REF!</definedName>
    <definedName name="ND_ENGIN">#REF!</definedName>
    <definedName name="ND_OH" localSheetId="1">#REF!</definedName>
    <definedName name="ND_OH">#REF!</definedName>
    <definedName name="ND_OM" localSheetId="1">#REF!</definedName>
    <definedName name="ND_OM">#REF!</definedName>
    <definedName name="ND_OTHER" localSheetId="1">#REF!</definedName>
    <definedName name="ND_OTHER">#REF!</definedName>
    <definedName name="ND_RESID" localSheetId="1">#REF!</definedName>
    <definedName name="ND_RESID">#REF!</definedName>
    <definedName name="ND_UNDER" localSheetId="1">#REF!</definedName>
    <definedName name="ND_UNDER">#REF!</definedName>
    <definedName name="NE_ENGIN" localSheetId="1">#REF!</definedName>
    <definedName name="NE_ENGIN">#REF!</definedName>
    <definedName name="NE_OH" localSheetId="1">#REF!</definedName>
    <definedName name="NE_OH">#REF!</definedName>
    <definedName name="NE_OM" localSheetId="1">#REF!</definedName>
    <definedName name="NE_OM">#REF!</definedName>
    <definedName name="NE_OTHER" localSheetId="1">#REF!</definedName>
    <definedName name="NE_OTHER">#REF!</definedName>
    <definedName name="NE_RESID" localSheetId="1">#REF!</definedName>
    <definedName name="NE_RESID">#REF!</definedName>
    <definedName name="NE_UNDER" localSheetId="1">#REF!</definedName>
    <definedName name="NE_UNDER">#REF!</definedName>
    <definedName name="new" localSheetId="1">#REF!</definedName>
    <definedName name="new">#REF!</definedName>
    <definedName name="newincount">[8]TableofDeals!$BC$10</definedName>
    <definedName name="newleads">[8]FunnelData!$CK$9</definedName>
    <definedName name="NEWPRINT" localSheetId="1">#REF!</definedName>
    <definedName name="NEWPRINT">#REF!</definedName>
    <definedName name="NJ" localSheetId="1">#REF!</definedName>
    <definedName name="NJ">#REF!</definedName>
    <definedName name="NJAM00" localSheetId="1">#REF!</definedName>
    <definedName name="NJAM00">#REF!</definedName>
    <definedName name="NJAM01" localSheetId="1">#REF!</definedName>
    <definedName name="NJAM01">#REF!</definedName>
    <definedName name="njamfiscal" localSheetId="1">#REF!</definedName>
    <definedName name="njamfiscal">#REF!</definedName>
    <definedName name="NM" localSheetId="1">#REF!</definedName>
    <definedName name="NM">#REF!</definedName>
    <definedName name="NMAM00" localSheetId="1">#REF!</definedName>
    <definedName name="NMAM00">#REF!</definedName>
    <definedName name="NMAM01" localSheetId="1">#REF!</definedName>
    <definedName name="NMAM01">#REF!</definedName>
    <definedName name="nmamfiscal" localSheetId="1">#REF!</definedName>
    <definedName name="nmamfiscal">#REF!</definedName>
    <definedName name="nmmmmmmhhhh" localSheetId="1">#REF!</definedName>
    <definedName name="nmmmmmmhhhh">#REF!</definedName>
    <definedName name="NO_NEI" localSheetId="1">#REF!</definedName>
    <definedName name="NO_NEI">#REF!</definedName>
    <definedName name="nom" localSheetId="1"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nom"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Non_Ex_Cler" localSheetId="1">#REF!</definedName>
    <definedName name="Non_Ex_Cler">#REF!</definedName>
    <definedName name="Non_Ex_Craft" localSheetId="1">#REF!</definedName>
    <definedName name="Non_Ex_Craft">#REF!</definedName>
    <definedName name="Non_Ex_Tech" localSheetId="1">#REF!</definedName>
    <definedName name="Non_Ex_Tech">#REF!</definedName>
    <definedName name="NORTHEAST" localSheetId="1">#REF!</definedName>
    <definedName name="NORTHEAST">#REF!</definedName>
    <definedName name="northeasthots">[8]FunnelData!$AT$8</definedName>
    <definedName name="NOSH">[55]ValSummary!$B$25</definedName>
    <definedName name="NOTES" localSheetId="1">#REF!</definedName>
    <definedName name="NOTES">#REF!</definedName>
    <definedName name="num" localSheetId="1"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num"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numb2" localSheetId="1">#REF!</definedName>
    <definedName name="numb2">#REF!</definedName>
    <definedName name="NW_ENGIN" localSheetId="1">#REF!</definedName>
    <definedName name="NW_ENGIN">#REF!</definedName>
    <definedName name="NW_OH" localSheetId="1">#REF!</definedName>
    <definedName name="NW_OH">#REF!</definedName>
    <definedName name="NW_OM" localSheetId="1">#REF!</definedName>
    <definedName name="NW_OM">#REF!</definedName>
    <definedName name="NW_OTHER" localSheetId="1">#REF!</definedName>
    <definedName name="NW_OTHER">#REF!</definedName>
    <definedName name="NW_RESID" localSheetId="1">#REF!</definedName>
    <definedName name="NW_RESID">#REF!</definedName>
    <definedName name="NW_UNDER" localSheetId="1">#REF!</definedName>
    <definedName name="NW_UNDER">#REF!</definedName>
    <definedName name="NYAM00" localSheetId="1">#REF!</definedName>
    <definedName name="NYAM00">#REF!</definedName>
    <definedName name="NYAM01" localSheetId="1">#REF!</definedName>
    <definedName name="NYAM01">#REF!</definedName>
    <definedName name="nyamfiscal" localSheetId="1">#REF!</definedName>
    <definedName name="nyamfiscal">#REF!</definedName>
    <definedName name="Objects" localSheetId="1">#REF!</definedName>
    <definedName name="Objects">#REF!</definedName>
    <definedName name="OCCAMT" localSheetId="1">#REF!</definedName>
    <definedName name="OCCAMT">#REF!</definedName>
    <definedName name="OCEAN" localSheetId="1">#REF!</definedName>
    <definedName name="OCEAN">#REF!</definedName>
    <definedName name="Office_Name" localSheetId="1">#REF!</definedName>
    <definedName name="Office_Name">#REF!</definedName>
    <definedName name="OH" localSheetId="1">#REF!</definedName>
    <definedName name="OH">#REF!</definedName>
    <definedName name="OH_ADJ" localSheetId="1">#REF!</definedName>
    <definedName name="OH_ADJ">#REF!</definedName>
    <definedName name="OH_COMM" localSheetId="1">#REF!</definedName>
    <definedName name="OH_COMM">#REF!</definedName>
    <definedName name="OH_EL" localSheetId="1">#REF!</definedName>
    <definedName name="OH_EL">#REF!</definedName>
    <definedName name="OH_EXEC" localSheetId="1">#REF!</definedName>
    <definedName name="OH_EXEC">#REF!</definedName>
    <definedName name="OH_FIN" localSheetId="1">#REF!</definedName>
    <definedName name="OH_FIN">#REF!</definedName>
    <definedName name="OH_HR" localSheetId="1">#REF!</definedName>
    <definedName name="OH_HR">#REF!</definedName>
    <definedName name="OH_LEGAL" localSheetId="1">#REF!</definedName>
    <definedName name="OH_LEGAL">#REF!</definedName>
    <definedName name="OH_MKT" localSheetId="1">#REF!</definedName>
    <definedName name="OH_MKT">#REF!</definedName>
    <definedName name="OH_OPS" localSheetId="1">#REF!</definedName>
    <definedName name="OH_OPS">#REF!</definedName>
    <definedName name="OH_OTH" localSheetId="1">#REF!</definedName>
    <definedName name="OH_OTH">#REF!</definedName>
    <definedName name="OH_PR" localSheetId="1">#REF!</definedName>
    <definedName name="OH_PR">#REF!</definedName>
    <definedName name="OHA" localSheetId="1">#REF!</definedName>
    <definedName name="OHA">#REF!</definedName>
    <definedName name="OHAM00" localSheetId="1">#REF!</definedName>
    <definedName name="OHAM00">#REF!</definedName>
    <definedName name="OHAM01" localSheetId="1">#REF!</definedName>
    <definedName name="OHAM01">#REF!</definedName>
    <definedName name="ohamfiscal" localSheetId="1">#REF!</definedName>
    <definedName name="ohamfiscal">#REF!</definedName>
    <definedName name="OIL" localSheetId="1">#REF!</definedName>
    <definedName name="OIL">#REF!</definedName>
    <definedName name="ok" localSheetId="1">#REF!</definedName>
    <definedName name="ok">#REF!</definedName>
    <definedName name="Old" localSheetId="1">#REF!</definedName>
    <definedName name="Old">#REF!</definedName>
    <definedName name="old_print" localSheetId="1">#REF!</definedName>
    <definedName name="old_print">#REF!</definedName>
    <definedName name="OM_AR" localSheetId="1">#REF!,#REF!,#REF!,#REF!,#REF!,#REF!,#REF!,#REF!</definedName>
    <definedName name="OM_AR">#REF!,#REF!,#REF!,#REF!,#REF!,#REF!,#REF!,#REF!</definedName>
    <definedName name="OMAllocation" localSheetId="1">#REF!</definedName>
    <definedName name="OMAllocation">#REF!</definedName>
    <definedName name="OMI" localSheetId="1">#REF!</definedName>
    <definedName name="OMI">#REF!</definedName>
    <definedName name="ORCOM" localSheetId="1">#REF!</definedName>
    <definedName name="ORCOM">#REF!</definedName>
    <definedName name="Ortley_Beach" localSheetId="1">#REF!</definedName>
    <definedName name="Ortley_Beach">#REF!</definedName>
    <definedName name="outliertop">[8]OutlierData!$A$1</definedName>
    <definedName name="OverEarn_Amount" localSheetId="1">#REF!</definedName>
    <definedName name="OverEarn_Amount">#REF!</definedName>
    <definedName name="OverEarn_Switch" localSheetId="1">#REF!</definedName>
    <definedName name="OverEarn_Switch">#REF!</definedName>
    <definedName name="OverEarnCap_Switch" localSheetId="1">#REF!</definedName>
    <definedName name="OverEarnCap_Switch">#REF!</definedName>
    <definedName name="p" localSheetId="1">#REF!</definedName>
    <definedName name="p">#REF!</definedName>
    <definedName name="PA" localSheetId="1">#REF!</definedName>
    <definedName name="PA">#REF!</definedName>
    <definedName name="PAAM00" localSheetId="1">#REF!</definedName>
    <definedName name="PAAM00">#REF!</definedName>
    <definedName name="PAAM01" localSheetId="1">#REF!</definedName>
    <definedName name="PAAM01">#REF!</definedName>
    <definedName name="paamfiscal" localSheetId="1">#REF!</definedName>
    <definedName name="paamfiscal">#REF!</definedName>
    <definedName name="PAGE_11_1">'[4]Income Taxes'!$J$7:$J$9</definedName>
    <definedName name="PAGE_11_2">'[4]Income Taxes'!$J$15:$J$17</definedName>
    <definedName name="PAGE_4">'[4]Income Taxes'!$J$3:$J$5</definedName>
    <definedName name="PAGE_4_1">'[4]Income Taxes'!$J$11:$J$13</definedName>
    <definedName name="PAGE1" localSheetId="1">#REF!</definedName>
    <definedName name="PAGE1">#REF!</definedName>
    <definedName name="PAGE2" localSheetId="1">#REF!</definedName>
    <definedName name="PAGE2">#REF!</definedName>
    <definedName name="pain" localSheetId="1">#REF!</definedName>
    <definedName name="pain">#REF!</definedName>
    <definedName name="PBOPRate" localSheetId="1">#REF!</definedName>
    <definedName name="PBOPRate">#REF!</definedName>
    <definedName name="PCALOC" localSheetId="1">#REF!</definedName>
    <definedName name="PCALOC">#REF!</definedName>
    <definedName name="PCode">'[24]PCode-Def'!$A$2:$A$21</definedName>
    <definedName name="PEK" localSheetId="1">#REF!</definedName>
    <definedName name="PEK">#REF!</definedName>
    <definedName name="pencost" localSheetId="1">#REF!</definedName>
    <definedName name="pencost">#REF!</definedName>
    <definedName name="PensionRate" localSheetId="1">#REF!</definedName>
    <definedName name="PensionRate">#REF!</definedName>
    <definedName name="PEO" localSheetId="1">#REF!</definedName>
    <definedName name="PEO">#REF!</definedName>
    <definedName name="period">[56]Map!$B$5:$B$17</definedName>
    <definedName name="PERIOD_END">'[32]AWW Consolidated'!$D$4</definedName>
    <definedName name="periodl">[29]Input!$B$55</definedName>
    <definedName name="PFYE">[45]Input1!$B$7</definedName>
    <definedName name="PG1A" localSheetId="1">#REF!</definedName>
    <definedName name="PG1A">#REF!</definedName>
    <definedName name="PG1B" localSheetId="1">#REF!</definedName>
    <definedName name="PG1B">#REF!</definedName>
    <definedName name="Pg4_5_6" localSheetId="1">#REF!</definedName>
    <definedName name="Pg4_5_6">#REF!</definedName>
    <definedName name="Pg4a" localSheetId="1">#REF!</definedName>
    <definedName name="Pg4a">#REF!</definedName>
    <definedName name="Pg4b" localSheetId="1">#REF!</definedName>
    <definedName name="Pg4b">#REF!</definedName>
    <definedName name="Pg4c" localSheetId="1">#REF!</definedName>
    <definedName name="Pg4c">#REF!</definedName>
    <definedName name="Pg4d" localSheetId="1">#REF!</definedName>
    <definedName name="Pg4d">#REF!</definedName>
    <definedName name="Pg7_8_9" localSheetId="1">#REF!</definedName>
    <definedName name="Pg7_8_9">#REF!</definedName>
    <definedName name="Pg7a" localSheetId="1">#REF!</definedName>
    <definedName name="Pg7a">#REF!</definedName>
    <definedName name="PG8a" localSheetId="1">'[57]Op Revenue'!#REF!</definedName>
    <definedName name="PG8a">'[57]Op Revenue'!#REF!</definedName>
    <definedName name="pivotreport">[8]Pivot!$A$1</definedName>
    <definedName name="pj" localSheetId="1">#REF!</definedName>
    <definedName name="pj">#REF!</definedName>
    <definedName name="PLBSHEET" localSheetId="1">#REF!</definedName>
    <definedName name="PLBSHEET">#REF!</definedName>
    <definedName name="PMTS_CORR">'[22]Pmts corrected'!$B$8:$B$63</definedName>
    <definedName name="poil" localSheetId="1">#REF!</definedName>
    <definedName name="poil">#REF!</definedName>
    <definedName name="poll" localSheetId="1">#REF!</definedName>
    <definedName name="poll">#REF!</definedName>
    <definedName name="pop" localSheetId="1">#REF!</definedName>
    <definedName name="pop">#REF!</definedName>
    <definedName name="Post401KRate" localSheetId="1">#REF!</definedName>
    <definedName name="Post401KRate">#REF!</definedName>
    <definedName name="PostJoinRate" localSheetId="1">#REF!</definedName>
    <definedName name="PostJoinRate">#REF!</definedName>
    <definedName name="ppp" localSheetId="1">#REF!</definedName>
    <definedName name="ppp">#REF!</definedName>
    <definedName name="Pre401KRate" localSheetId="1">#REF!</definedName>
    <definedName name="Pre401KRate">#REF!</definedName>
    <definedName name="PreJoinRate" localSheetId="1">#REF!</definedName>
    <definedName name="PreJoinRate">#REF!</definedName>
    <definedName name="PREPARED_BY">'[32]AWW Consolidated'!$J$3</definedName>
    <definedName name="PREPARED_DATE">'[32]AWW Consolidated'!$J$4</definedName>
    <definedName name="PrevForecast">[29]Input!$B$19</definedName>
    <definedName name="PRINT" localSheetId="1">#REF!</definedName>
    <definedName name="PRINT">#REF!</definedName>
    <definedName name="PRINT_ALL" localSheetId="1">#REF!</definedName>
    <definedName name="PRINT_ALL">#REF!</definedName>
    <definedName name="_xlnm.Print_Area">#REF!</definedName>
    <definedName name="Print_Area_1" localSheetId="1">#REF!</definedName>
    <definedName name="Print_Area_1">#REF!</definedName>
    <definedName name="Print_Area_MI" localSheetId="1">#REF!</definedName>
    <definedName name="Print_Area_MI">#REF!</definedName>
    <definedName name="_xlnm.Print_Titles">#N/A</definedName>
    <definedName name="PRINT_TITLES_MI" localSheetId="1">#REF!</definedName>
    <definedName name="PRINT_TITLES_MI">#REF!</definedName>
    <definedName name="PRINT1" localSheetId="1">#REF!</definedName>
    <definedName name="PRINT1">#REF!</definedName>
    <definedName name="PRINT2" localSheetId="1">#REF!</definedName>
    <definedName name="PRINT2">#REF!</definedName>
    <definedName name="PRINT2000" localSheetId="1">#REF!</definedName>
    <definedName name="PRINT2000">#REF!</definedName>
    <definedName name="PRINT2001" localSheetId="1">#REF!</definedName>
    <definedName name="PRINT2001">#REF!</definedName>
    <definedName name="PRINT29" localSheetId="1">#REF!</definedName>
    <definedName name="PRINT29">#REF!</definedName>
    <definedName name="PRINT3" localSheetId="1">#REF!</definedName>
    <definedName name="PRINT3">#REF!</definedName>
    <definedName name="PRINT4" localSheetId="1">#REF!</definedName>
    <definedName name="PRINT4">#REF!</definedName>
    <definedName name="PRINT6" localSheetId="1">#REF!</definedName>
    <definedName name="PRINT6">#REF!</definedName>
    <definedName name="PrintAll" localSheetId="1">[0]!PrintAll1,'CSC Adjustment'!PrintAll2</definedName>
    <definedName name="PrintAll">[0]!PrintAll1,[0]!PrintAll2</definedName>
    <definedName name="PrintAll1">#N/A</definedName>
    <definedName name="PrintAll2" localSheetId="1">[0]!Page14,[0]!Page15,[0]!Page16,[0]!Page17,[0]!Page18,[0]!Page19,[0]!Page20</definedName>
    <definedName name="PrintAll2">[0]!Page14,[0]!Page15,[0]!Page16,[0]!Page17,[0]!Page18,[0]!Page19,[0]!Page20</definedName>
    <definedName name="PSTAC_AS_2007" localSheetId="1">#REF!</definedName>
    <definedName name="PSTAC_AS_2007">#REF!</definedName>
    <definedName name="PSTAC_LS_2007" localSheetId="1">#REF!</definedName>
    <definedName name="PSTAC_LS_2007">#REF!</definedName>
    <definedName name="PSTAC_OCS_2007" localSheetId="1">#REF!</definedName>
    <definedName name="PSTAC_OCS_2007">#REF!</definedName>
    <definedName name="pull" localSheetId="1">#REF!</definedName>
    <definedName name="pull">#REF!</definedName>
    <definedName name="Purc" localSheetId="1">#REF!</definedName>
    <definedName name="Purc">#REF!</definedName>
    <definedName name="PW" localSheetId="1">#REF!</definedName>
    <definedName name="PW">#REF!</definedName>
    <definedName name="PWAC_EW_2007" localSheetId="1">#REF!</definedName>
    <definedName name="PWAC_EW_2007">#REF!</definedName>
    <definedName name="PWAC_MH_2007" localSheetId="1">#REF!</definedName>
    <definedName name="PWAC_MH_2007">#REF!</definedName>
    <definedName name="PWAC_NJ_2007" localSheetId="1">#REF!</definedName>
    <definedName name="PWAC_NJ_2007">#REF!</definedName>
    <definedName name="PWW" localSheetId="1">#REF!</definedName>
    <definedName name="PWW">#REF!</definedName>
    <definedName name="PY2AsOf" localSheetId="1">#REF!</definedName>
    <definedName name="PY2AsOf">#REF!</definedName>
    <definedName name="PY3AsOf" localSheetId="1">#REF!</definedName>
    <definedName name="PY3AsOf">#REF!</definedName>
    <definedName name="PYAsOf" localSheetId="1">#REF!</definedName>
    <definedName name="PYAsOf">#REF!</definedName>
    <definedName name="q" localSheetId="1">#REF!</definedName>
    <definedName name="q">#REF!</definedName>
    <definedName name="QC" localSheetId="1">#REF!</definedName>
    <definedName name="QC">#REF!</definedName>
    <definedName name="qq" localSheetId="1">'CSC Adjustment'!qq</definedName>
    <definedName name="qq">[0]!qq</definedName>
    <definedName name="qqqqqqtttt" localSheetId="1">#REF!</definedName>
    <definedName name="qqqqqqtttt">#REF!</definedName>
    <definedName name="qtr" localSheetId="1">#REF!</definedName>
    <definedName name="qtr">#REF!</definedName>
    <definedName name="QUERY" localSheetId="1">#REF!</definedName>
    <definedName name="QUERY">#REF!</definedName>
    <definedName name="Query1" localSheetId="1">#REF!</definedName>
    <definedName name="Query1">#REF!</definedName>
    <definedName name="QURY2510" localSheetId="1">#REF!</definedName>
    <definedName name="QURY2510">#REF!</definedName>
    <definedName name="radiosort">[8]Engines!$B$20</definedName>
    <definedName name="RANGE" localSheetId="1">#REF!</definedName>
    <definedName name="RANGE">#REF!</definedName>
    <definedName name="RANGE2" localSheetId="1">#REF!</definedName>
    <definedName name="RANGE2">#REF!</definedName>
    <definedName name="rate2006" localSheetId="1">#REF!</definedName>
    <definedName name="rate2006">#REF!</definedName>
    <definedName name="rate2007" localSheetId="1">#REF!</definedName>
    <definedName name="rate2007">#REF!</definedName>
    <definedName name="record_count">[8]Engines!$B$13</definedName>
    <definedName name="record_count12">[8]Engines!$G$30</definedName>
    <definedName name="record_count13">[8]Engines!$J$30</definedName>
    <definedName name="record_count2">[8]Engines!$G$13</definedName>
    <definedName name="record_count3">[8]Engines!$J$13</definedName>
    <definedName name="record_count4">[8]Engines!$M$13</definedName>
    <definedName name="record_count5">[8]Engines!$P$13</definedName>
    <definedName name="record_count6">[8]Engines!$S$13</definedName>
    <definedName name="referencedate">[8]FunnelData!$CB$8</definedName>
    <definedName name="referencedate2">[8]FunnelData!$CC$8</definedName>
    <definedName name="referencedate3">[8]FunnelData!$CC$6</definedName>
    <definedName name="REGION_1" localSheetId="1">#REF!</definedName>
    <definedName name="REGION_1">#REF!</definedName>
    <definedName name="REGION_2" localSheetId="1">#REF!</definedName>
    <definedName name="REGION_2">#REF!</definedName>
    <definedName name="regionagainforbsc">[21]ScorecardData!$GF$2:$GF$6</definedName>
    <definedName name="regionagainforbsc_ref">[21]ScorecardData!$GE$2</definedName>
    <definedName name="regionindicator">[8]FunnelData!$S$1</definedName>
    <definedName name="regionindicator2">[8]FunnelData!$AA$1</definedName>
    <definedName name="REPORT" localSheetId="1">#REF!</definedName>
    <definedName name="REPORT">#REF!</definedName>
    <definedName name="RETIRE" localSheetId="1">#REF!</definedName>
    <definedName name="RETIRE">#REF!</definedName>
    <definedName name="Retirmnt_00" localSheetId="1">#REF!</definedName>
    <definedName name="Retirmnt_00">#REF!</definedName>
    <definedName name="Retirmnt_01" localSheetId="1">#REF!</definedName>
    <definedName name="Retirmnt_01">#REF!</definedName>
    <definedName name="Retirmnt_99" localSheetId="1">#REF!</definedName>
    <definedName name="Retirmnt_99">#REF!</definedName>
    <definedName name="RIC" localSheetId="1">#REF!</definedName>
    <definedName name="RIC">#REF!</definedName>
    <definedName name="RICHMOND" localSheetId="1">#REF!</definedName>
    <definedName name="RICHMOND">#REF!</definedName>
    <definedName name="ROCE" localSheetId="1">#REF!</definedName>
    <definedName name="ROCE">#REF!</definedName>
    <definedName name="rr" localSheetId="1">#REF!</definedName>
    <definedName name="rr">#REF!</definedName>
    <definedName name="rrr" localSheetId="1">#REF!</definedName>
    <definedName name="rrr">#REF!</definedName>
    <definedName name="rrrtyyiopl" localSheetId="1">#REF!</definedName>
    <definedName name="rrrtyyiopl">#REF!</definedName>
    <definedName name="ryryryry" localSheetId="1">#REF!</definedName>
    <definedName name="ryryryry">#REF!</definedName>
    <definedName name="SALI00" localSheetId="1">#REF!</definedName>
    <definedName name="SALI00">#REF!</definedName>
    <definedName name="SALI01" localSheetId="1">#REF!</definedName>
    <definedName name="SALI01">#REF!</definedName>
    <definedName name="salisfiscal" localSheetId="1">#REF!</definedName>
    <definedName name="salisfiscal">#REF!</definedName>
    <definedName name="SALVAGE" localSheetId="1">#REF!</definedName>
    <definedName name="SALVAGE">#REF!</definedName>
    <definedName name="Scenario">[19]Assumptions!$AT$2:$AT$17</definedName>
    <definedName name="schedule" localSheetId="1">#REF!</definedName>
    <definedName name="schedule">#REF!</definedName>
    <definedName name="scorecard_pd1ref">[21]ScorecardData!$BW$3</definedName>
    <definedName name="scorecardpd1">[21]ScorecardData!$BW$1:$BW$2</definedName>
    <definedName name="sdsdsdsccc" localSheetId="1">#REF!</definedName>
    <definedName name="sdsdsdsccc">#REF!</definedName>
    <definedName name="sdsdsdseeee" localSheetId="1">#REF!</definedName>
    <definedName name="sdsdsdseeee">#REF!</definedName>
    <definedName name="SE_ENGIN" localSheetId="1">#REF!</definedName>
    <definedName name="SE_ENGIN">#REF!</definedName>
    <definedName name="SE_OH" localSheetId="1">#REF!</definedName>
    <definedName name="SE_OH">#REF!</definedName>
    <definedName name="SE_OM" localSheetId="1">#REF!</definedName>
    <definedName name="SE_OM">#REF!</definedName>
    <definedName name="SE_OTHER" localSheetId="1">#REF!</definedName>
    <definedName name="SE_OTHER">#REF!</definedName>
    <definedName name="SE_RESID" localSheetId="1">#REF!</definedName>
    <definedName name="SE_RESID">#REF!</definedName>
    <definedName name="SE_UNDER" localSheetId="1">#REF!</definedName>
    <definedName name="SE_UNDER">#REF!</definedName>
    <definedName name="secretjuancell">[8]FunnelData!$EN$1</definedName>
    <definedName name="SEpage2">[8]BSC2!$A$1</definedName>
    <definedName name="Service" localSheetId="1">#REF!</definedName>
    <definedName name="Service">#REF!</definedName>
    <definedName name="Service_Co" localSheetId="1">#REF!</definedName>
    <definedName name="Service_Co">#REF!</definedName>
    <definedName name="setup" localSheetId="1">'CSC Adjustment'!PG1A,'CSC Adjustment'!PG1B,'CSC Adjustment'!_Pg2,'CSC Adjustment'!_Pg3,'CSC Adjustment'!_Pg4,'CSC Adjustment'!_Pg5,'CSC Adjustment'!_Pg6,'CSC Adjustment'!_Pg7,'CSC Adjustment'!Pg7a,'CSC Adjustment'!_Pg8,'CSC Adjustment'!PG8a,'CSC Adjustment'!_Pg9</definedName>
    <definedName name="setup">[0]!PG1A,[0]!PG1B,[0]!_Pg2,[0]!_Pg3,[0]!_Pg4,[0]!_Pg5,[0]!_Pg6,[0]!_Pg7,[0]!Pg7a,[0]!_Pg8,[0]!PG8a,[0]!_Pg9</definedName>
    <definedName name="sewincount">[8]TableofDeals!$BE$10</definedName>
    <definedName name="SEY" localSheetId="1">#REF!</definedName>
    <definedName name="SEY">#REF!</definedName>
    <definedName name="sheet" localSheetId="1"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sheet"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showme" localSheetId="1">#REF!</definedName>
    <definedName name="showme">#REF!</definedName>
    <definedName name="SiouxCity" localSheetId="1">#REF!</definedName>
    <definedName name="SiouxCity">#REF!</definedName>
    <definedName name="SizingColumn" localSheetId="1">[58]BS!#REF!</definedName>
    <definedName name="SizingColumn">[58]BS!#REF!</definedName>
    <definedName name="SLCW00" localSheetId="1">#REF!</definedName>
    <definedName name="SLCW00">#REF!</definedName>
    <definedName name="SLCW01" localSheetId="1">#REF!</definedName>
    <definedName name="SLCW01">#REF!</definedName>
    <definedName name="slcwfiscal" localSheetId="1">#REF!</definedName>
    <definedName name="slcwfiscal">#REF!</definedName>
    <definedName name="SLUDGE__I" localSheetId="1">#REF!</definedName>
    <definedName name="SLUDGE__I">#REF!</definedName>
    <definedName name="SLUDGE_D." localSheetId="1">#REF!</definedName>
    <definedName name="SLUDGE_D.">#REF!</definedName>
    <definedName name="SLUDGE_F." localSheetId="1">#REF!</definedName>
    <definedName name="SLUDGE_F.">#REF!</definedName>
    <definedName name="SLUDGE_G." localSheetId="1">#REF!</definedName>
    <definedName name="SLUDGE_G.">#REF!</definedName>
    <definedName name="SNET_AccrualDetail_1" localSheetId="1">#REF!</definedName>
    <definedName name="SNET_AccrualDetail_1">#REF!</definedName>
    <definedName name="sortthedealbackup">[8]ScorecardBackup!$B$33</definedName>
    <definedName name="sortthefunnel">[8]FunnelReport!$B$33</definedName>
    <definedName name="SOUTHEAST" localSheetId="1">#REF!</definedName>
    <definedName name="SOUTHEAST">#REF!</definedName>
    <definedName name="SPECIALS" localSheetId="1">#REF!</definedName>
    <definedName name="SPECIALS">#REF!</definedName>
    <definedName name="spend" localSheetId="1">#REF!</definedName>
    <definedName name="spend">#REF!</definedName>
    <definedName name="spinner1">[8]Engines!$B$22</definedName>
    <definedName name="SRP" localSheetId="1">#REF!</definedName>
    <definedName name="SRP">#REF!</definedName>
    <definedName name="ss" localSheetId="1">#REF!</definedName>
    <definedName name="ss">#REF!</definedName>
    <definedName name="ssss" localSheetId="1">#REF!</definedName>
    <definedName name="ssss">#REF!</definedName>
    <definedName name="STABILIZATION" localSheetId="1">#REF!</definedName>
    <definedName name="STABILIZATION">#REF!</definedName>
    <definedName name="StartCell" localSheetId="1">#REF!</definedName>
    <definedName name="StartCell">#REF!</definedName>
    <definedName name="STATE" localSheetId="1">#REF!</definedName>
    <definedName name="STATE">#REF!</definedName>
    <definedName name="status" localSheetId="1">#REF!</definedName>
    <definedName name="status">#REF!</definedName>
    <definedName name="STJ" localSheetId="1">#REF!</definedName>
    <definedName name="STJ">#REF!</definedName>
    <definedName name="STMT" localSheetId="1">#REF!</definedName>
    <definedName name="STMT">#REF!</definedName>
    <definedName name="STMTBU" localSheetId="1">#REF!</definedName>
    <definedName name="STMTBU">#REF!</definedName>
    <definedName name="Strongville" localSheetId="1">#REF!</definedName>
    <definedName name="Strongville">#REF!</definedName>
    <definedName name="Stuff" localSheetId="1">#REF!</definedName>
    <definedName name="Stuff">#REF!</definedName>
    <definedName name="subcat">[59]subcatlist!$A$1:$A$46</definedName>
    <definedName name="SUMM" localSheetId="1">#REF!</definedName>
    <definedName name="SUMM">#REF!</definedName>
    <definedName name="Summary" localSheetId="1">'[60]Casualty Data'!#REF!</definedName>
    <definedName name="Summary">'[60]Casualty Data'!#REF!</definedName>
    <definedName name="summarychart" localSheetId="1">#REF!</definedName>
    <definedName name="summarychart">#REF!</definedName>
    <definedName name="SUNBURY" localSheetId="1">#REF!</definedName>
    <definedName name="SUNBURY">#REF!</definedName>
    <definedName name="Support" localSheetId="1">#REF!</definedName>
    <definedName name="Support">#REF!</definedName>
    <definedName name="suspectdatareport">[8]SuspectData!$A$1</definedName>
    <definedName name="SUTAMax" localSheetId="1">#REF!</definedName>
    <definedName name="SUTAMax">#REF!</definedName>
    <definedName name="SVADCFCalc" localSheetId="1">#REF!</definedName>
    <definedName name="SVADCFCalc">#REF!</definedName>
    <definedName name="SW_ENGIN" localSheetId="1">#REF!</definedName>
    <definedName name="SW_ENGIN">#REF!</definedName>
    <definedName name="SW_OH" localSheetId="1">#REF!</definedName>
    <definedName name="SW_OH">#REF!</definedName>
    <definedName name="SW_OM" localSheetId="1">#REF!</definedName>
    <definedName name="SW_OM">#REF!</definedName>
    <definedName name="SW_OTHER" localSheetId="1">#REF!</definedName>
    <definedName name="SW_OTHER">#REF!</definedName>
    <definedName name="SW_RESID" localSheetId="1">#REF!</definedName>
    <definedName name="SW_RESID">#REF!</definedName>
    <definedName name="SW_UNDER" localSheetId="1">#REF!</definedName>
    <definedName name="SW_UNDER">#REF!</definedName>
    <definedName name="sxsxsx" localSheetId="1">#REF!</definedName>
    <definedName name="sxsxsx">#REF!</definedName>
    <definedName name="sysExpenseLoad">[39]IO!$C$13</definedName>
    <definedName name="sysPlanCode">[61]IO!$K$2</definedName>
    <definedName name="sysValDate">[62]IO!$C$3</definedName>
    <definedName name="T" localSheetId="1">#REF!</definedName>
    <definedName name="T">#REF!</definedName>
    <definedName name="TAB5.7" localSheetId="1">#REF!</definedName>
    <definedName name="TAB5.7">#REF!</definedName>
    <definedName name="TAB5.91" localSheetId="1">#REF!</definedName>
    <definedName name="TAB5.91">#REF!</definedName>
    <definedName name="TAB5.92" localSheetId="1">#REF!</definedName>
    <definedName name="TAB5.92">#REF!</definedName>
    <definedName name="TABLE" localSheetId="1">#REF!</definedName>
    <definedName name="TABLE">#REF!</definedName>
    <definedName name="Task_Order06">'[63]WO&amp;Proj06'!$A$1:$B$175</definedName>
    <definedName name="Tax_Vals" localSheetId="1">#REF!</definedName>
    <definedName name="Tax_Vals">#REF!</definedName>
    <definedName name="tbla" localSheetId="1">#REF!</definedName>
    <definedName name="tbla">#REF!</definedName>
    <definedName name="Temps" localSheetId="1">#REF!</definedName>
    <definedName name="Temps">#REF!</definedName>
    <definedName name="test" localSheetId="1">#REF!</definedName>
    <definedName name="test">#REF!</definedName>
    <definedName name="TEST0" localSheetId="1">#REF!</definedName>
    <definedName name="TEST0">#REF!</definedName>
    <definedName name="TEST1" localSheetId="1">#REF!</definedName>
    <definedName name="TEST1">#REF!</definedName>
    <definedName name="Test10" localSheetId="1">#REF!</definedName>
    <definedName name="Test10">#REF!</definedName>
    <definedName name="Test11" localSheetId="1">#REF!</definedName>
    <definedName name="Test11">#REF!</definedName>
    <definedName name="Test12" localSheetId="1">#REF!</definedName>
    <definedName name="Test12">#REF!</definedName>
    <definedName name="Test13" localSheetId="1">#REF!</definedName>
    <definedName name="Test13">#REF!</definedName>
    <definedName name="Test14" localSheetId="1">#REF!</definedName>
    <definedName name="Test14">#REF!</definedName>
    <definedName name="Test15" localSheetId="1">#REF!</definedName>
    <definedName name="Test15">#REF!</definedName>
    <definedName name="Test16" localSheetId="1">#REF!</definedName>
    <definedName name="Test16">#REF!</definedName>
    <definedName name="Test17" localSheetId="1">#REF!</definedName>
    <definedName name="Test17">#REF!</definedName>
    <definedName name="Test18" localSheetId="1">#REF!</definedName>
    <definedName name="Test18">#REF!</definedName>
    <definedName name="Test19" localSheetId="1">#REF!</definedName>
    <definedName name="Test19">#REF!</definedName>
    <definedName name="TEST2" localSheetId="1">#REF!</definedName>
    <definedName name="TEST2">#REF!</definedName>
    <definedName name="TEST3" localSheetId="1">#REF!</definedName>
    <definedName name="TEST3">#REF!</definedName>
    <definedName name="TEST4" localSheetId="1">#REF!</definedName>
    <definedName name="TEST4">#REF!</definedName>
    <definedName name="Test5" localSheetId="1">#REF!</definedName>
    <definedName name="Test5">#REF!</definedName>
    <definedName name="Test6" localSheetId="1">#REF!</definedName>
    <definedName name="Test6">#REF!</definedName>
    <definedName name="Test7" localSheetId="1">#REF!</definedName>
    <definedName name="Test7">#REF!</definedName>
    <definedName name="Test8" localSheetId="1">#REF!</definedName>
    <definedName name="Test8">#REF!</definedName>
    <definedName name="Test9" localSheetId="1">#REF!</definedName>
    <definedName name="Test9">#REF!</definedName>
    <definedName name="Testh" localSheetId="1">'[64]Capital Summary '!#REF!</definedName>
    <definedName name="Testh">'[64]Capital Summary '!#REF!</definedName>
    <definedName name="TESTHKEY" localSheetId="1">#REF!</definedName>
    <definedName name="TESTHKEY">#REF!</definedName>
    <definedName name="TESTKEYS" localSheetId="1">#REF!</definedName>
    <definedName name="TESTKEYS">#REF!</definedName>
    <definedName name="TESTVKEY" localSheetId="1">#REF!</definedName>
    <definedName name="TESTVKEY">#REF!</definedName>
    <definedName name="tetete" localSheetId="1">#REF!</definedName>
    <definedName name="tetete">#REF!</definedName>
    <definedName name="thedumbthing">[8]FunnelData!$Q$2</definedName>
    <definedName name="Thorig" localSheetId="1">#REF!</definedName>
    <definedName name="Thorig">#REF!</definedName>
    <definedName name="TN" localSheetId="1">#REF!</definedName>
    <definedName name="TN">#REF!</definedName>
    <definedName name="TNAM00" localSheetId="1">#REF!</definedName>
    <definedName name="TNAM00">#REF!</definedName>
    <definedName name="TNAM01" localSheetId="1">#REF!</definedName>
    <definedName name="TNAM01">#REF!</definedName>
    <definedName name="tnamfiscal" localSheetId="1">#REF!</definedName>
    <definedName name="tnamfiscal">#REF!</definedName>
    <definedName name="ToggleMax">[31]Summ!$D$1</definedName>
    <definedName name="TOP" localSheetId="1">#REF!</definedName>
    <definedName name="TOP">#REF!</definedName>
    <definedName name="topofamericasscorecard">[65]AMScorecardReport!$A$1</definedName>
    <definedName name="topoffunnelreport">[8]FunnelReport!$A$1</definedName>
    <definedName name="topofOUDreport">[8]OUD!$A$1</definedName>
    <definedName name="topofscorecardbackup">[8]ScorecardBackup!$A$1</definedName>
    <definedName name="topofscorecardreport">[8]ScorecardReport!$A$1</definedName>
    <definedName name="topofwinallreport">[8]WinAll!$A$1</definedName>
    <definedName name="tot" localSheetId="1"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tot"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TOTAL" localSheetId="1">#REF!</definedName>
    <definedName name="TOTAL">#REF!</definedName>
    <definedName name="Total_Excl_Vacancies" localSheetId="1">#REF!</definedName>
    <definedName name="Total_Excl_Vacancies">#REF!</definedName>
    <definedName name="Total_Incl_Vacancies" localSheetId="1">#REF!</definedName>
    <definedName name="Total_Incl_Vacancies">#REF!</definedName>
    <definedName name="totaldeveloperhours">[8]FunnelData!$CK$1</definedName>
    <definedName name="totalwinsindatabase">[8]TableofDeals!$BJ$10</definedName>
    <definedName name="TotColControl" localSheetId="1">#REF!</definedName>
    <definedName name="TotColControl">#REF!</definedName>
    <definedName name="TOTO" localSheetId="1">#REF!</definedName>
    <definedName name="TOTO">#REF!</definedName>
    <definedName name="TP_Footer_Path" hidden="1">"S:\00270\05ret\othsys\team\"</definedName>
    <definedName name="tp_footer_path2" hidden="1">"S:\00270\06ret\othsys\TEAM\12-31-2005 Disclosure (FAS)\"</definedName>
    <definedName name="tp_footer_path3" hidden="1">"S:\00270\06ret\othsys\TEAM\Etown\"</definedName>
    <definedName name="TP_Footer_User" hidden="1">"oneilbr"</definedName>
    <definedName name="tp_footer_user2" hidden="1">"PEREZM"</definedName>
    <definedName name="tp_footer_user3" hidden="1">"DECRISS"</definedName>
    <definedName name="TP_Footer_Version" hidden="1">"v4.00"</definedName>
    <definedName name="transportion" localSheetId="1">[0]!PrintAll1,'CSC Adjustment'!PrintAll2</definedName>
    <definedName name="transportion">[0]!PrintAll1,[0]!PrintAll2</definedName>
    <definedName name="Troy" localSheetId="1">#REF!</definedName>
    <definedName name="Troy">#REF!</definedName>
    <definedName name="TRUMPET" localSheetId="1">#REF!</definedName>
    <definedName name="TRUMPET">#REF!</definedName>
    <definedName name="Turnover" localSheetId="1">#REF!</definedName>
    <definedName name="Turnover">#REF!</definedName>
    <definedName name="TX" localSheetId="1">#REF!</definedName>
    <definedName name="TX">#REF!</definedName>
    <definedName name="Type" localSheetId="1">#REF!</definedName>
    <definedName name="Type">#REF!</definedName>
    <definedName name="Union" localSheetId="1">#REF!</definedName>
    <definedName name="Union">#REF!</definedName>
    <definedName name="use" localSheetId="1">'[57]Op Revenue'!#REF!</definedName>
    <definedName name="use">'[57]Op Revenue'!#REF!</definedName>
    <definedName name="uuuiop" localSheetId="1">#REF!</definedName>
    <definedName name="uuuiop">#REF!</definedName>
    <definedName name="uuuu" localSheetId="1">#REF!</definedName>
    <definedName name="uuuu">#REF!</definedName>
    <definedName name="VA" localSheetId="1">#REF!</definedName>
    <definedName name="VA">#REF!</definedName>
    <definedName name="VAAM00" localSheetId="1">#REF!</definedName>
    <definedName name="VAAM00">#REF!</definedName>
    <definedName name="VAAM01" localSheetId="1">#REF!</definedName>
    <definedName name="VAAM01">#REF!</definedName>
    <definedName name="vaamfiscal" localSheetId="1">#REF!</definedName>
    <definedName name="vaamfiscal">#REF!</definedName>
    <definedName name="Vacancies" localSheetId="1">#REF!</definedName>
    <definedName name="Vacancies">#REF!</definedName>
    <definedName name="ValDate">[35]General!$B$1</definedName>
    <definedName name="valpay" localSheetId="1">#REF!</definedName>
    <definedName name="valpay">#REF!</definedName>
    <definedName name="VAR_CHK" localSheetId="1">#REF!</definedName>
    <definedName name="VAR_CHK">#REF!</definedName>
    <definedName name="VARIANCE" localSheetId="1">#REF!</definedName>
    <definedName name="VARIANCE">#REF!</definedName>
    <definedName name="VARIANCEHEAD" localSheetId="1">#REF!</definedName>
    <definedName name="VARIANCEHEAD">#REF!</definedName>
    <definedName name="Version">[19]Assumptions!$AS$2:$AS$18</definedName>
    <definedName name="Vision">'[24]Drop Down Lists'!$F$2:$F$9</definedName>
    <definedName name="vital5">'[34]Customize Your Invoice'!$E$15</definedName>
    <definedName name="voorheesNOPAT" localSheetId="1">#REF!</definedName>
    <definedName name="voorheesNOPAT">#REF!</definedName>
    <definedName name="WAB" localSheetId="1">#REF!</definedName>
    <definedName name="WAB">#REF!</definedName>
    <definedName name="WATER" localSheetId="1">#REF!</definedName>
    <definedName name="WATER">#REF!</definedName>
    <definedName name="waterme">[8]FunnelData!$BQ$7</definedName>
    <definedName name="WEST_JERSEY" localSheetId="1">#REF!</definedName>
    <definedName name="WEST_JERSEY">#REF!</definedName>
    <definedName name="WESTERN" localSheetId="1">#REF!</definedName>
    <definedName name="WESTERN">#REF!</definedName>
    <definedName name="Wght_Avg_Cost_of_Capital" localSheetId="1">#REF!</definedName>
    <definedName name="Wght_Avg_Cost_of_Capital">#REF!</definedName>
    <definedName name="WGT_AVG" localSheetId="1">#REF!</definedName>
    <definedName name="WGT_AVG">#REF!</definedName>
    <definedName name="WgtAvg_Rate_Base" localSheetId="1">#REF!</definedName>
    <definedName name="WgtAvg_Rate_Base">#REF!</definedName>
    <definedName name="what" localSheetId="1" hidden="1">{"TOT_QTR_TO_PREV",#N/A,FALSE,"Site Sum"}</definedName>
    <definedName name="what" hidden="1">{"TOT_QTR_TO_PREV",#N/A,FALSE,"Site Sum"}</definedName>
    <definedName name="what1" localSheetId="1" hidden="1">{"TOT_QTR_TO_PREV",#N/A,FALSE,"Site Sum"}</definedName>
    <definedName name="what1" hidden="1">{"TOT_QTR_TO_PREV",#N/A,FALSE,"Site Sum"}</definedName>
    <definedName name="what2" localSheetId="1" hidden="1">{"TOT_QTR_TO_PREV",#N/A,FALSE,"Site Sum"}</definedName>
    <definedName name="what2" hidden="1">{"TOT_QTR_TO_PREV",#N/A,FALSE,"Site Sum"}</definedName>
    <definedName name="WhatIf03" localSheetId="1">#REF!</definedName>
    <definedName name="WhatIf03">#REF!</definedName>
    <definedName name="WhatIf04" localSheetId="1">#REF!</definedName>
    <definedName name="WhatIf04">#REF!</definedName>
    <definedName name="WhatIf05" localSheetId="1">#REF!</definedName>
    <definedName name="WhatIf05">#REF!</definedName>
    <definedName name="WhatIf06" localSheetId="1">#REF!</definedName>
    <definedName name="WhatIf06">#REF!</definedName>
    <definedName name="WhatIfOp" localSheetId="1">#REF!</definedName>
    <definedName name="WhatIfOp">#REF!</definedName>
    <definedName name="WholeMonth" localSheetId="1">#REF!</definedName>
    <definedName name="WholeMonth">#REF!</definedName>
    <definedName name="winalltopleft">[8]WinAll!$B$10</definedName>
    <definedName name="WIP" localSheetId="1">#REF!</definedName>
    <definedName name="WIP">#REF!</definedName>
    <definedName name="Work_Order07">'[63]WO&amp;Proj07'!$A$1:$B$300</definedName>
    <definedName name="worksheet1">[8]FunnelData!$A$1</definedName>
    <definedName name="worksheet2">[8]SCBackupData!$A$1</definedName>
    <definedName name="WRANGLEBORO" localSheetId="1">#REF!</definedName>
    <definedName name="WRANGLEBORO">#REF!</definedName>
    <definedName name="wrn.All._.Pages." localSheetId="1"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ll._.Pages."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Graph._.SBU._.by._.Year._.1997_2000." localSheetId="1" hidden="1">{"Graph SBU by Year 1997_2000",#N/A,FALSE,"Strategic Business Lines"}</definedName>
    <definedName name="wrn.Graph._.SBU._.by._.Year._.1997_2000." hidden="1">{"Graph SBU by Year 1997_2000",#N/A,FALSE,"Strategic Business Lines"}</definedName>
    <definedName name="wrn.Graph._.SBU._.Contribution._.1997_2000." localSheetId="1" hidden="1">{"Graph_SBU_Contirbution 1991_2000",#N/A,FALSE,"Strategic Business Lines"}</definedName>
    <definedName name="wrn.Graph._.SBU._.Contribution._.1997_2000." hidden="1">{"Graph_SBU_Contirbution 1991_2000",#N/A,FALSE,"Strategic Business Lines"}</definedName>
    <definedName name="wrn.Statements." localSheetId="1" hidden="1">{"Co1statements",#N/A,FALSE,"Cmpy1";"Co2statement",#N/A,FALSE,"Cmpy2";"co1pm",#N/A,FALSE,"Co1PM";"co2PM",#N/A,FALSE,"Co2PM";"value",#N/A,FALSE,"value";"opco",#N/A,FALSE,"NewSparkle";"adjusts",#N/A,FALSE,"Adjustments"}</definedName>
    <definedName name="wrn.Statements." hidden="1">{"Co1statements",#N/A,FALSE,"Cmpy1";"Co2statement",#N/A,FALSE,"Cmpy2";"co1pm",#N/A,FALSE,"Co1PM";"co2PM",#N/A,FALSE,"Co2PM";"value",#N/A,FALSE,"value";"opco",#N/A,FALSE,"NewSparkle";"adjusts",#N/A,FALSE,"Adjustments"}</definedName>
    <definedName name="wrn.Table._.SBU._.1996_2002." localSheetId="1" hidden="1">{"SBU Numbers 1996_2002",#N/A,FALSE,"Strategic Business Lines"}</definedName>
    <definedName name="wrn.Table._.SBU._.1996_2002." hidden="1">{"SBU Numbers 1996_2002",#N/A,FALSE,"Strategic Business Lines"}</definedName>
    <definedName name="wrn.Wkp._.Capital._.Structure." localSheetId="1" hidden="1">{"Wkp LTerm Debt 13MoAvg",#N/A,FALSE,"Cap Struct WPs";"Wkp LTerm Debt",#N/A,FALSE,"Cap Struct WPs";"Wkp LTerm Debt Int",#N/A,FALSE,"Cap Struct WPs";"Wkp Unamort Debt Exp",#N/A,FALSE,"Cap Struct WPs";"Wkp Lterm Debt Amort",#N/A,FALSE,"Cap Struct WPs";"Wkp PreStock 13MoAvg",#N/A,FALSE,"Cap Struct WPs";"Wkp PreStock",#N/A,FALSE,"Cap Struct WPs";"Wkp PreStock Dividend",#N/A,FALSE,"Cap Struct WPs";"Wkp Unamort PreStock Exp",#N/A,FALSE,"Cap Struct WPs";"Wkp PreStock Amort",#N/A,FALSE,"Cap Struct WPs";"Wkp STerm Debt",#N/A,FALSE,"Cap Struct WPs";"Wkp ComEquity",#N/A,FALSE,"Cap Struct WPs";"Wkp JDITC",#N/A,FALSE,"Cap Struct WPs"}</definedName>
    <definedName name="wrn.Wkp._.Capital._.Structure." hidden="1">{"Wkp LTerm Debt 13MoAvg",#N/A,FALSE,"Cap Struct WPs";"Wkp LTerm Debt",#N/A,FALSE,"Cap Struct WPs";"Wkp LTerm Debt Int",#N/A,FALSE,"Cap Struct WPs";"Wkp Unamort Debt Exp",#N/A,FALSE,"Cap Struct WPs";"Wkp Lterm Debt Amort",#N/A,FALSE,"Cap Struct WPs";"Wkp PreStock 13MoAvg",#N/A,FALSE,"Cap Struct WPs";"Wkp PreStock",#N/A,FALSE,"Cap Struct WPs";"Wkp PreStock Dividend",#N/A,FALSE,"Cap Struct WPs";"Wkp Unamort PreStock Exp",#N/A,FALSE,"Cap Struct WPs";"Wkp PreStock Amort",#N/A,FALSE,"Cap Struct WPs";"Wkp STerm Debt",#N/A,FALSE,"Cap Struct WPs";"Wkp ComEquity",#N/A,FALSE,"Cap Struct WPs";"Wkp JDITC",#N/A,FALSE,"Cap Struct WPs"}</definedName>
    <definedName name="wrn.Wkp._.ComEquity." localSheetId="1" hidden="1">{"Wkp ComEquity",#N/A,FALSE,"Cap Struct WPs"}</definedName>
    <definedName name="wrn.Wkp._.ComEquity." hidden="1">{"Wkp ComEquity",#N/A,FALSE,"Cap Struct WPs"}</definedName>
    <definedName name="wrn.Wkp._.JDITC." localSheetId="1" hidden="1">{"Wkp JDITC",#N/A,FALSE,"Cap Struct WPs"}</definedName>
    <definedName name="wrn.Wkp._.JDITC." hidden="1">{"Wkp JDITC",#N/A,FALSE,"Cap Struct WPs"}</definedName>
    <definedName name="wrn.Wkp._.LTerm._.Debt." localSheetId="1" hidden="1">{"Wkp LTerm Debt",#N/A,FALSE,"Cap Struct WPs"}</definedName>
    <definedName name="wrn.Wkp._.LTerm._.Debt." hidden="1">{"Wkp LTerm Debt",#N/A,FALSE,"Cap Struct WPs"}</definedName>
    <definedName name="wrn.Wkp._.LTerm._.Debt._.13Mo._.Avg." localSheetId="1" hidden="1">{"Wkp LTerm Debt 13MoAvg",#N/A,FALSE,"Cap Struct WPs"}</definedName>
    <definedName name="wrn.Wkp._.LTerm._.Debt._.13Mo._.Avg." hidden="1">{"Wkp LTerm Debt 13MoAvg",#N/A,FALSE,"Cap Struct WPs"}</definedName>
    <definedName name="wrn.Wkp._.LTerm._.Debt._.Amort." localSheetId="1" hidden="1">{"Wkp Lterm Debt Amort",#N/A,FALSE,"Cap Struct WPs"}</definedName>
    <definedName name="wrn.Wkp._.LTerm._.Debt._.Amort." hidden="1">{"Wkp Lterm Debt Amort",#N/A,FALSE,"Cap Struct WPs"}</definedName>
    <definedName name="wrn.Wkp._.LTerm._.Debt._.Int." localSheetId="1" hidden="1">{"Wkp LTerm Debt Int",#N/A,FALSE,"Cap Struct WPs"}</definedName>
    <definedName name="wrn.Wkp._.LTerm._.Debt._.Int." hidden="1">{"Wkp LTerm Debt Int",#N/A,FALSE,"Cap Struct WPs"}</definedName>
    <definedName name="wrn.Wkp._.PreStock." localSheetId="1" hidden="1">{"Wkp PreStock",#N/A,FALSE,"Cap Struct WPs"}</definedName>
    <definedName name="wrn.Wkp._.PreStock." hidden="1">{"Wkp PreStock",#N/A,FALSE,"Cap Struct WPs"}</definedName>
    <definedName name="wrn.Wkp._.PreStock._.13MoAvg." localSheetId="1" hidden="1">{"Wkp PreStock 13MoAvg",#N/A,FALSE,"Cap Struct WPs"}</definedName>
    <definedName name="wrn.Wkp._.PreStock._.13MoAvg." hidden="1">{"Wkp PreStock 13MoAvg",#N/A,FALSE,"Cap Struct WPs"}</definedName>
    <definedName name="wrn.Wkp._.PreStock._.Amort." localSheetId="1" hidden="1">{"Wkp PreStock Amort",#N/A,FALSE,"Cap Struct WPs"}</definedName>
    <definedName name="wrn.Wkp._.PreStock._.Amort." hidden="1">{"Wkp PreStock Amort",#N/A,FALSE,"Cap Struct WPs"}</definedName>
    <definedName name="wrn.Wkp._.PreStock._.Dividend." localSheetId="1" hidden="1">{"Wkp PreStock Dividend",#N/A,FALSE,"Cap Struct WPs"}</definedName>
    <definedName name="wrn.Wkp._.PreStock._.Dividend." hidden="1">{"Wkp PreStock Dividend",#N/A,FALSE,"Cap Struct WPs"}</definedName>
    <definedName name="wrn.Wkp._.STerm._.Debt." localSheetId="1" hidden="1">{"Wkp STerm Debt",#N/A,FALSE,"Cap Struct WPs"}</definedName>
    <definedName name="wrn.Wkp._.STerm._.Debt." hidden="1">{"Wkp STerm Debt",#N/A,FALSE,"Cap Struct WPs"}</definedName>
    <definedName name="wrn.Wkp._.Unamort._.Debt._.Exp." localSheetId="1" hidden="1">{"Wkp Unamort Debt Exp",#N/A,FALSE,"Cap Struct WPs"}</definedName>
    <definedName name="wrn.Wkp._.Unamort._.Debt._.Exp." hidden="1">{"Wkp Unamort Debt Exp",#N/A,FALSE,"Cap Struct WPs"}</definedName>
    <definedName name="wrn.Wkp._.Unamort._.PreStock._.Exp." localSheetId="1" hidden="1">{"Wkp Unamort PreStock Exp",#N/A,FALSE,"Cap Struct WPs"}</definedName>
    <definedName name="wrn.Wkp._.Unamort._.PreStock._.Exp." hidden="1">{"Wkp Unamort PreStock Exp",#N/A,FALSE,"Cap Struct WPs"}</definedName>
    <definedName name="WV" localSheetId="1">#REF!</definedName>
    <definedName name="WV">#REF!</definedName>
    <definedName name="WVAM00" localSheetId="1">#REF!</definedName>
    <definedName name="WVAM00">#REF!</definedName>
    <definedName name="WVAM01" localSheetId="1">#REF!</definedName>
    <definedName name="WVAM01">#REF!</definedName>
    <definedName name="wvamfiscal" localSheetId="1">#REF!</definedName>
    <definedName name="wvamfiscal">#REF!</definedName>
    <definedName name="wwere" localSheetId="1">#REF!</definedName>
    <definedName name="wwere">#REF!</definedName>
    <definedName name="wwincount">[8]TableofDeals!$BG$10</definedName>
    <definedName name="Y_Act_Table">'[13]Y Act'!$A$5:$AA$200</definedName>
    <definedName name="Y_Bud_Table">'[13]Y Bud'!$A$5:$Z$200</definedName>
    <definedName name="Y_Total_Table">'[13]Y Total'!$A$5:$Z$200</definedName>
    <definedName name="YActIndex">'[13]Y Act'!$A$4:$X$4</definedName>
    <definedName name="YBudIndex">'[13]Y Bud'!$A$4:$X$4</definedName>
    <definedName name="Year" localSheetId="1">#REF!</definedName>
    <definedName name="Year">#REF!</definedName>
    <definedName name="Year1">[66]CONTROL!$B$6</definedName>
    <definedName name="Year2">'[24]Drop Down Lists'!$A$17:$A$22</definedName>
    <definedName name="Year3">[66]CONTROL!$B$10</definedName>
    <definedName name="Yr1BUNum">[54]BudgetYr1!$L$10:$L$2610</definedName>
    <definedName name="YTD">[29]Input!$B$14</definedName>
    <definedName name="YTotalIndex">'[13]Y Total'!$A$4:$X$4</definedName>
    <definedName name="zzz." localSheetId="1"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zzz."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s>
  <calcPr calcId="125725"/>
</workbook>
</file>

<file path=xl/calcChain.xml><?xml version="1.0" encoding="utf-8"?>
<calcChain xmlns="http://schemas.openxmlformats.org/spreadsheetml/2006/main">
  <c r="W54" i="4"/>
  <c r="V53"/>
  <c r="V55" s="1"/>
  <c r="U53"/>
  <c r="U55" s="1"/>
  <c r="T53"/>
  <c r="T55" s="1"/>
  <c r="S53"/>
  <c r="S55" s="1"/>
  <c r="R53"/>
  <c r="R55" s="1"/>
  <c r="Q53"/>
  <c r="Q55" s="1"/>
  <c r="P53"/>
  <c r="P55" s="1"/>
  <c r="O53"/>
  <c r="O55" s="1"/>
  <c r="N53"/>
  <c r="N55" s="1"/>
  <c r="M53"/>
  <c r="M55" s="1"/>
  <c r="L53"/>
  <c r="L55" s="1"/>
  <c r="K53"/>
  <c r="K55" s="1"/>
  <c r="J53"/>
  <c r="J55" s="1"/>
  <c r="I53"/>
  <c r="I55" s="1"/>
  <c r="H53"/>
  <c r="H55" s="1"/>
  <c r="G53"/>
  <c r="G55" s="1"/>
  <c r="F53"/>
  <c r="F55" s="1"/>
  <c r="E53"/>
  <c r="E55" s="1"/>
  <c r="D53"/>
  <c r="W40"/>
  <c r="V39"/>
  <c r="V41" s="1"/>
  <c r="U39"/>
  <c r="U41" s="1"/>
  <c r="T39"/>
  <c r="T41" s="1"/>
  <c r="S39"/>
  <c r="S41" s="1"/>
  <c r="R39"/>
  <c r="R41" s="1"/>
  <c r="Q39"/>
  <c r="Q41" s="1"/>
  <c r="P39"/>
  <c r="P41" s="1"/>
  <c r="O39"/>
  <c r="O41" s="1"/>
  <c r="N39"/>
  <c r="N41" s="1"/>
  <c r="M39"/>
  <c r="M41" s="1"/>
  <c r="L39"/>
  <c r="L41" s="1"/>
  <c r="K39"/>
  <c r="K41" s="1"/>
  <c r="J39"/>
  <c r="J41" s="1"/>
  <c r="I39"/>
  <c r="I41" s="1"/>
  <c r="H39"/>
  <c r="H41" s="1"/>
  <c r="G39"/>
  <c r="G41" s="1"/>
  <c r="F39"/>
  <c r="F41" s="1"/>
  <c r="E39"/>
  <c r="E41" s="1"/>
  <c r="D39"/>
  <c r="O6"/>
  <c r="N5"/>
  <c r="M5"/>
  <c r="L5"/>
  <c r="N4"/>
  <c r="K4"/>
  <c r="J4"/>
  <c r="W53" l="1"/>
  <c r="W39"/>
  <c r="I42"/>
  <c r="I45" s="1"/>
  <c r="G43"/>
  <c r="G45" s="1"/>
  <c r="K42"/>
  <c r="K45" s="1"/>
  <c r="O42"/>
  <c r="O45" s="1"/>
  <c r="S44"/>
  <c r="W44" s="1"/>
  <c r="G57"/>
  <c r="G59" s="1"/>
  <c r="K56"/>
  <c r="K59" s="1"/>
  <c r="O56"/>
  <c r="O59" s="1"/>
  <c r="S58"/>
  <c r="W58" s="1"/>
  <c r="F43"/>
  <c r="F45" s="1"/>
  <c r="J42"/>
  <c r="J45" s="1"/>
  <c r="N42"/>
  <c r="N45" s="1"/>
  <c r="R42"/>
  <c r="R45" s="1"/>
  <c r="V45"/>
  <c r="V42"/>
  <c r="F57"/>
  <c r="F59" s="1"/>
  <c r="J56"/>
  <c r="J59" s="1"/>
  <c r="N56"/>
  <c r="N59" s="1"/>
  <c r="R56"/>
  <c r="R59" s="1"/>
  <c r="V56"/>
  <c r="V59" s="1"/>
  <c r="E43"/>
  <c r="M42"/>
  <c r="M45" s="1"/>
  <c r="Q42"/>
  <c r="Q45" s="1"/>
  <c r="U42"/>
  <c r="U45" s="1"/>
  <c r="E57"/>
  <c r="W57" s="1"/>
  <c r="I56"/>
  <c r="I59" s="1"/>
  <c r="M56"/>
  <c r="M59" s="1"/>
  <c r="Q56"/>
  <c r="Q59"/>
  <c r="U56"/>
  <c r="U59" s="1"/>
  <c r="H42"/>
  <c r="H45" s="1"/>
  <c r="L42"/>
  <c r="L45" s="1"/>
  <c r="P42"/>
  <c r="P45" s="1"/>
  <c r="T42"/>
  <c r="T45" s="1"/>
  <c r="H56"/>
  <c r="H59" s="1"/>
  <c r="L56"/>
  <c r="L59" s="1"/>
  <c r="P56"/>
  <c r="P59" s="1"/>
  <c r="T59"/>
  <c r="T56"/>
  <c r="D41"/>
  <c r="D55"/>
  <c r="F29" i="1"/>
  <c r="G29" s="1"/>
  <c r="I25"/>
  <c r="H25"/>
  <c r="G25"/>
  <c r="F25"/>
  <c r="K25" s="1"/>
  <c r="P23"/>
  <c r="N23"/>
  <c r="I17"/>
  <c r="H17"/>
  <c r="H18" s="1"/>
  <c r="G17"/>
  <c r="F17"/>
  <c r="F18" s="1"/>
  <c r="K18" s="1"/>
  <c r="E17"/>
  <c r="I11"/>
  <c r="I12" s="1"/>
  <c r="H11"/>
  <c r="G11"/>
  <c r="G12" s="1"/>
  <c r="F11"/>
  <c r="E11"/>
  <c r="E27" s="1"/>
  <c r="L6"/>
  <c r="K6"/>
  <c r="O25" l="1"/>
  <c r="H12"/>
  <c r="H27" s="1"/>
  <c r="G18"/>
  <c r="L18" s="1"/>
  <c r="F12"/>
  <c r="K12" s="1"/>
  <c r="I18"/>
  <c r="L25"/>
  <c r="Q25" s="1"/>
  <c r="I27"/>
  <c r="W43" i="4"/>
  <c r="E59"/>
  <c r="E45"/>
  <c r="H60"/>
  <c r="H63" s="1"/>
  <c r="M63"/>
  <c r="M60"/>
  <c r="J46"/>
  <c r="J49" s="1"/>
  <c r="K46"/>
  <c r="K49" s="1"/>
  <c r="Q46"/>
  <c r="Q49" s="1"/>
  <c r="R60"/>
  <c r="R63" s="1"/>
  <c r="F61"/>
  <c r="F63" s="1"/>
  <c r="K60"/>
  <c r="K63" s="1"/>
  <c r="P60"/>
  <c r="P63" s="1"/>
  <c r="L46"/>
  <c r="L49" s="1"/>
  <c r="J60"/>
  <c r="J63"/>
  <c r="R46"/>
  <c r="R49" s="1"/>
  <c r="W41"/>
  <c r="D42"/>
  <c r="W42" s="1"/>
  <c r="X44" s="1"/>
  <c r="S59"/>
  <c r="S45"/>
  <c r="W55"/>
  <c r="D56"/>
  <c r="W56" s="1"/>
  <c r="X58" s="1"/>
  <c r="P46"/>
  <c r="P49" s="1"/>
  <c r="H46"/>
  <c r="H49" s="1"/>
  <c r="Q60"/>
  <c r="Q63" s="1"/>
  <c r="I60"/>
  <c r="I63" s="1"/>
  <c r="U46"/>
  <c r="U49" s="1"/>
  <c r="M46"/>
  <c r="M49" s="1"/>
  <c r="V60"/>
  <c r="V63" s="1"/>
  <c r="N60"/>
  <c r="N63" s="1"/>
  <c r="I46"/>
  <c r="I49" s="1"/>
  <c r="T60"/>
  <c r="T63" s="1"/>
  <c r="L60"/>
  <c r="L63" s="1"/>
  <c r="T46"/>
  <c r="T49" s="1"/>
  <c r="U60"/>
  <c r="U63" s="1"/>
  <c r="E61"/>
  <c r="E63" s="1"/>
  <c r="E47"/>
  <c r="E49" s="1"/>
  <c r="V46"/>
  <c r="V49" s="1"/>
  <c r="N46"/>
  <c r="N49" s="1"/>
  <c r="F49"/>
  <c r="F47"/>
  <c r="O60"/>
  <c r="O63" s="1"/>
  <c r="G61"/>
  <c r="G63" s="1"/>
  <c r="O46"/>
  <c r="O49" s="1"/>
  <c r="G47"/>
  <c r="G49" s="1"/>
  <c r="L12" i="1"/>
  <c r="G27"/>
  <c r="G31" s="1"/>
  <c r="F27"/>
  <c r="F31" s="1"/>
  <c r="D59" i="4" l="1"/>
  <c r="W59" s="1"/>
  <c r="S48"/>
  <c r="W48" s="1"/>
  <c r="D45"/>
  <c r="W47"/>
  <c r="S62"/>
  <c r="W62" s="1"/>
  <c r="W61"/>
  <c r="L19" i="1"/>
  <c r="L27"/>
  <c r="P18"/>
  <c r="Q18" s="1"/>
  <c r="K19"/>
  <c r="N18"/>
  <c r="O18" s="1"/>
  <c r="K27"/>
  <c r="D60" i="4" l="1"/>
  <c r="W60" s="1"/>
  <c r="X62" s="1"/>
  <c r="S63"/>
  <c r="S49"/>
  <c r="W45"/>
  <c r="D46"/>
  <c r="W46" s="1"/>
  <c r="X48" s="1"/>
  <c r="D63"/>
  <c r="W63" s="1"/>
  <c r="D49" l="1"/>
  <c r="W49" s="1"/>
</calcChain>
</file>

<file path=xl/sharedStrings.xml><?xml version="1.0" encoding="utf-8"?>
<sst xmlns="http://schemas.openxmlformats.org/spreadsheetml/2006/main" count="143" uniqueCount="129">
  <si>
    <t>2012 ITS - Total Service Company BT-Related Budget increases ($'s in thousands)</t>
  </si>
  <si>
    <t>April-Dec</t>
  </si>
  <si>
    <t>Base yr thru March</t>
  </si>
  <si>
    <t>Jan-July</t>
  </si>
  <si>
    <t>Pro-rated (275/365 days)</t>
  </si>
  <si>
    <t>Pro-rated (212/365 days)</t>
  </si>
  <si>
    <t>Consulting</t>
  </si>
  <si>
    <t>FY12</t>
  </si>
  <si>
    <t>FY13</t>
  </si>
  <si>
    <t>FY14</t>
  </si>
  <si>
    <t>FY15</t>
  </si>
  <si>
    <t>FY16</t>
  </si>
  <si>
    <t>FY14 (7 mths)</t>
  </si>
  <si>
    <t>Backfill Resources</t>
  </si>
  <si>
    <t>SAP Support</t>
  </si>
  <si>
    <t>Proof-of Concepts</t>
  </si>
  <si>
    <t>Maintenance</t>
  </si>
  <si>
    <t>Software</t>
  </si>
  <si>
    <t>Adjusted Down for Merit &amp; Inflation in Proforma</t>
  </si>
  <si>
    <t>Hardware</t>
  </si>
  <si>
    <t>Sum of 2013</t>
  </si>
  <si>
    <t>FY13
Adjustmt</t>
  </si>
  <si>
    <t>Sum of 2014</t>
  </si>
  <si>
    <t>FY14 (7mths)
Adjustmt</t>
  </si>
  <si>
    <t>2013% inc</t>
  </si>
  <si>
    <t>2014% inc</t>
  </si>
  <si>
    <t>Labor</t>
  </si>
  <si>
    <t>AW ITS</t>
  </si>
  <si>
    <t>Total BT Costs (OPEX Fees)</t>
  </si>
  <si>
    <t>KY Customer %age</t>
  </si>
  <si>
    <t>KY's estimated portion</t>
  </si>
  <si>
    <t>KY's Portion</t>
  </si>
  <si>
    <t>Per Contract</t>
  </si>
  <si>
    <t>% Pro-rated</t>
  </si>
  <si>
    <t>10/12-12/31</t>
  </si>
  <si>
    <t>1/1-10/11</t>
  </si>
  <si>
    <t>11/1-12/31</t>
  </si>
  <si>
    <t>1/1-10/31</t>
  </si>
  <si>
    <t>1/1-7/31</t>
  </si>
  <si>
    <t>4/1-7/31</t>
  </si>
  <si>
    <t>Alton - Oct 12</t>
  </si>
  <si>
    <t>Pensacola -Nov 1</t>
  </si>
  <si>
    <t>NON-Union</t>
  </si>
  <si>
    <t>334005</t>
  </si>
  <si>
    <t>334070</t>
  </si>
  <si>
    <t>334071</t>
  </si>
  <si>
    <t>334072</t>
  </si>
  <si>
    <t>334073</t>
  </si>
  <si>
    <t>334074</t>
  </si>
  <si>
    <t>334075</t>
  </si>
  <si>
    <t>334076</t>
  </si>
  <si>
    <t>335203</t>
  </si>
  <si>
    <t>335204</t>
  </si>
  <si>
    <t>335303</t>
  </si>
  <si>
    <t>335304</t>
  </si>
  <si>
    <t>335503</t>
  </si>
  <si>
    <t>336003</t>
  </si>
  <si>
    <t>337005</t>
  </si>
  <si>
    <t>337070</t>
  </si>
  <si>
    <t>337073</t>
  </si>
  <si>
    <t>337075</t>
  </si>
  <si>
    <t>337076</t>
  </si>
  <si>
    <t>Grand Total</t>
  </si>
  <si>
    <t>50100000</t>
  </si>
  <si>
    <t>50100001</t>
  </si>
  <si>
    <t>50101100</t>
  </si>
  <si>
    <t>50110000</t>
  </si>
  <si>
    <t>Labor Non-scheduled</t>
  </si>
  <si>
    <t>50111100</t>
  </si>
  <si>
    <t>Labor Non Scheduled Overtime</t>
  </si>
  <si>
    <t>50120000</t>
  </si>
  <si>
    <t>Labor Overtime - Nat</t>
  </si>
  <si>
    <t>50121100</t>
  </si>
  <si>
    <t>Labor Overtime</t>
  </si>
  <si>
    <t>50171000</t>
  </si>
  <si>
    <t>Incentive Plan-Off-Annual</t>
  </si>
  <si>
    <t>50171600</t>
  </si>
  <si>
    <t>Compensation Exp-Options</t>
  </si>
  <si>
    <t>50171800</t>
  </si>
  <si>
    <t>Compensation Exp-Restricted Stock Units</t>
  </si>
  <si>
    <t>50185000</t>
  </si>
  <si>
    <t>Labor - Severance</t>
  </si>
  <si>
    <t>50421000</t>
  </si>
  <si>
    <t>401k</t>
  </si>
  <si>
    <t>50422000</t>
  </si>
  <si>
    <t>Defined Contribution Plan</t>
  </si>
  <si>
    <t>50510000</t>
  </si>
  <si>
    <t>PBOP Expense</t>
  </si>
  <si>
    <t>50510100</t>
  </si>
  <si>
    <t>PBOP</t>
  </si>
  <si>
    <t>50550000</t>
  </si>
  <si>
    <t>Group Ins Maintenance</t>
  </si>
  <si>
    <t>50610000</t>
  </si>
  <si>
    <t>Pension Expense</t>
  </si>
  <si>
    <t>50610100</t>
  </si>
  <si>
    <t>Pension</t>
  </si>
  <si>
    <t>68532000</t>
  </si>
  <si>
    <t>FUTA</t>
  </si>
  <si>
    <t>68533000</t>
  </si>
  <si>
    <t>FICA</t>
  </si>
  <si>
    <t>68535000</t>
  </si>
  <si>
    <t>SUTA</t>
  </si>
  <si>
    <t>Labor -12 mths end 3/31/12</t>
  </si>
  <si>
    <t>Normalized</t>
  </si>
  <si>
    <t>Adjusted base year</t>
  </si>
  <si>
    <t>2013 Merit increase non-union @ 3.00%</t>
  </si>
  <si>
    <t>Alton union (10/12/13-12/31/13= 2.25%)</t>
  </si>
  <si>
    <t>Pensacola union (11/1/13-12/31/13=2.00%)</t>
  </si>
  <si>
    <t>RYE 12/31/2013 Projected Labor</t>
  </si>
  <si>
    <t>2014 Merit increase non-union @ 3.00% -pro-rated (33%)</t>
  </si>
  <si>
    <t>Alton union (1/1/14-7/31/14)</t>
  </si>
  <si>
    <t>Pensacola union (1/1/14-7/31/14)</t>
  </si>
  <si>
    <t>RYE 8/31/2014 Projected Labor</t>
  </si>
  <si>
    <t>Labor related -12 mths end 3/31/12</t>
  </si>
  <si>
    <t>RYE 12/31/2013 Projected Labor Related</t>
  </si>
  <si>
    <t>Alton union (1/1/14-8/31/14)</t>
  </si>
  <si>
    <t>Pensacola union (1/1/14-8/31/14)</t>
  </si>
  <si>
    <t>RYE 8/31/2014 Projected Labor Related</t>
  </si>
  <si>
    <t>Kentucky American Water Company</t>
  </si>
  <si>
    <t>2012 Service Company Expenses - OPEX</t>
  </si>
  <si>
    <t>Customer Service Center Labor &amp; Related by SAP Cost Center</t>
  </si>
  <si>
    <t>Union</t>
  </si>
  <si>
    <t>Customer Service Center - SAP Cost Center</t>
  </si>
  <si>
    <t>SAP GL Account</t>
  </si>
  <si>
    <t>Customer Call Center - Union Contract Rates</t>
  </si>
  <si>
    <t>GL Account Description</t>
  </si>
  <si>
    <t>Labor Natural Account</t>
  </si>
  <si>
    <t>Labor Expense Accrual</t>
  </si>
  <si>
    <t>Union/Non-Union Merit Increase Calculations</t>
  </si>
</sst>
</file>

<file path=xl/styles.xml><?xml version="1.0" encoding="utf-8"?>
<styleSheet xmlns="http://schemas.openxmlformats.org/spreadsheetml/2006/main">
  <numFmts count="26">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_);\(&quot;$&quot;#,##0.0\)"/>
    <numFmt numFmtId="165" formatCode="_(* #,##0_);_(* \(#,##0\);_(* &quot;-&quot;??_);_(@_)"/>
    <numFmt numFmtId="166" formatCode="#,##0.00_ ;[Red]\-#,##0.00;\-"/>
    <numFmt numFmtId="167" formatCode="_-* #,##0_-;\-* #,##0_-;_-* &quot;-&quot;_-;_-@_-"/>
    <numFmt numFmtId="168" formatCode="\£\ #,##0_);[Red]\(\£\ #,##0\)"/>
    <numFmt numFmtId="169" formatCode="&quot;$&quot;#,##0.00;\(&quot;$&quot;#,##0.00\)"/>
    <numFmt numFmtId="170" formatCode="#,##0;\-#,##0;&quot;-&quot;"/>
    <numFmt numFmtId="171" formatCode="0.000_)"/>
    <numFmt numFmtId="172" formatCode="\ \ _•\–\ \ \ \ @"/>
    <numFmt numFmtId="173" formatCode="_-[$€-2]* #,##0.00_-;\-[$€-2]* #,##0.00_-;_-[$€-2]* &quot;-&quot;??_-"/>
    <numFmt numFmtId="174" formatCode="\€#,##0.00;[Red]\(\€#,##0.00\)"/>
    <numFmt numFmtId="175" formatCode="_-* #,##0\ _P_t_s_-;\-* #,##0\ _P_t_s_-;_-* &quot;-&quot;\ _P_t_s_-;_-@_-"/>
    <numFmt numFmtId="176" formatCode="_-* #,##0.00\ _P_t_s_-;\-* #,##0.00\ _P_t_s_-;_-* &quot;-&quot;??\ _P_t_s_-;_-@_-"/>
    <numFmt numFmtId="177" formatCode="_-* #,##0\ &quot;Pts&quot;_-;\-* #,##0\ &quot;Pts&quot;_-;_-* &quot;-&quot;\ &quot;Pts&quot;_-;_-@_-"/>
    <numFmt numFmtId="178" formatCode="_-* #,##0.00\ &quot;Pts&quot;_-;\-* #,##0.00\ &quot;Pts&quot;_-;_-* &quot;-&quot;??\ &quot;Pts&quot;_-;_-@_-"/>
    <numFmt numFmtId="179" formatCode="0.00_)"/>
    <numFmt numFmtId="180" formatCode="0.0%;[Red]\(0.0%\);&quot;- &quot;"/>
    <numFmt numFmtId="181" formatCode="mm/dd/yy"/>
    <numFmt numFmtId="182" formatCode="#,##0.0_);\(#,##0.0\)"/>
  </numFmts>
  <fonts count="67">
    <font>
      <sz val="11"/>
      <color theme="1"/>
      <name val="Calibri"/>
      <family val="2"/>
    </font>
    <font>
      <sz val="11"/>
      <color theme="1"/>
      <name val="Calibri"/>
      <family val="2"/>
    </font>
    <font>
      <b/>
      <sz val="11"/>
      <color theme="1"/>
      <name val="Calibri"/>
      <family val="2"/>
    </font>
    <font>
      <b/>
      <i/>
      <sz val="11"/>
      <color theme="1"/>
      <name val="Calibri"/>
      <family val="2"/>
    </font>
    <font>
      <i/>
      <sz val="11"/>
      <color theme="1"/>
      <name val="Calibri"/>
      <family val="2"/>
    </font>
    <font>
      <b/>
      <sz val="11"/>
      <name val="Calibri"/>
      <family val="2"/>
    </font>
    <font>
      <sz val="11"/>
      <name val="Calibri"/>
      <family val="2"/>
    </font>
    <font>
      <sz val="10"/>
      <name val="Arial"/>
      <family val="2"/>
    </font>
    <font>
      <b/>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sz val="10"/>
      <name val="Helv"/>
      <charset val="204"/>
    </font>
    <font>
      <b/>
      <u val="singleAccounting"/>
      <sz val="10"/>
      <color indexed="18"/>
      <name val="Arial"/>
      <family val="2"/>
    </font>
    <font>
      <sz val="10"/>
      <name val="Helv"/>
      <family val="2"/>
    </font>
    <font>
      <sz val="12"/>
      <name val="Times New Roman"/>
      <family val="1"/>
    </font>
    <font>
      <sz val="11"/>
      <color indexed="8"/>
      <name val="Calibri"/>
      <family val="2"/>
    </font>
    <font>
      <sz val="11"/>
      <color indexed="9"/>
      <name val="Calibri"/>
      <family val="2"/>
    </font>
    <font>
      <sz val="11"/>
      <color theme="0"/>
      <name val="Calibri"/>
      <family val="2"/>
      <scheme val="minor"/>
    </font>
    <font>
      <sz val="11"/>
      <color indexed="10"/>
      <name val="Calibri"/>
      <family val="2"/>
    </font>
    <font>
      <sz val="11"/>
      <color indexed="20"/>
      <name val="Calibri"/>
      <family val="2"/>
    </font>
    <font>
      <sz val="8"/>
      <color indexed="12"/>
      <name val="Tms Rmn"/>
    </font>
    <font>
      <b/>
      <sz val="10"/>
      <color indexed="8"/>
      <name val="Times New Roman"/>
      <family val="1"/>
    </font>
    <font>
      <b/>
      <sz val="12"/>
      <name val="Times New Roman"/>
      <family val="1"/>
    </font>
    <font>
      <sz val="10"/>
      <color indexed="8"/>
      <name val="Arial"/>
      <family val="2"/>
    </font>
    <font>
      <b/>
      <sz val="11"/>
      <color indexed="52"/>
      <name val="Calibri"/>
      <family val="2"/>
    </font>
    <font>
      <sz val="11"/>
      <color indexed="52"/>
      <name val="Calibri"/>
      <family val="2"/>
    </font>
    <font>
      <b/>
      <sz val="11"/>
      <color indexed="9"/>
      <name val="Calibri"/>
      <family val="2"/>
    </font>
    <font>
      <sz val="11"/>
      <name val="Tms Rmn"/>
      <family val="1"/>
    </font>
    <font>
      <sz val="11"/>
      <color theme="1"/>
      <name val="Calibri"/>
      <family val="2"/>
      <scheme val="minor"/>
    </font>
    <font>
      <sz val="10"/>
      <name val="MS Serif"/>
      <family val="1"/>
    </font>
    <font>
      <sz val="11"/>
      <color indexed="12"/>
      <name val="Book Antiqua"/>
      <family val="1"/>
    </font>
    <font>
      <sz val="10"/>
      <name val="Arial"/>
    </font>
    <font>
      <sz val="10"/>
      <color indexed="16"/>
      <name val="MS Serif"/>
      <family val="1"/>
    </font>
    <font>
      <sz val="11"/>
      <color indexed="62"/>
      <name val="Calibri"/>
      <family val="2"/>
    </font>
    <font>
      <i/>
      <sz val="11"/>
      <color indexed="23"/>
      <name val="Calibri"/>
      <family val="2"/>
    </font>
    <font>
      <sz val="7"/>
      <color indexed="12"/>
      <name val="Arial"/>
      <family val="2"/>
    </font>
    <font>
      <sz val="7"/>
      <color indexed="16"/>
      <name val="Arial"/>
      <family val="2"/>
    </font>
    <font>
      <sz val="7"/>
      <color indexed="18"/>
      <name val="Arial"/>
      <family val="2"/>
    </font>
    <font>
      <sz val="11"/>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0"/>
      <color indexed="12"/>
      <name val="Times New Roman"/>
      <family val="1"/>
    </font>
    <font>
      <sz val="10"/>
      <name val="Geneva"/>
      <family val="2"/>
    </font>
    <font>
      <sz val="11"/>
      <color indexed="60"/>
      <name val="Calibri"/>
      <family val="2"/>
    </font>
    <font>
      <b/>
      <i/>
      <sz val="16"/>
      <name val="Helv"/>
    </font>
    <font>
      <sz val="10"/>
      <name val="Geneva"/>
    </font>
    <font>
      <sz val="10"/>
      <color theme="1"/>
      <name val="Arial"/>
      <family val="2"/>
    </font>
    <font>
      <sz val="7"/>
      <color indexed="8"/>
      <name val="Arial"/>
      <family val="2"/>
    </font>
    <font>
      <b/>
      <sz val="11"/>
      <color indexed="63"/>
      <name val="Calibri"/>
      <family val="2"/>
    </font>
    <font>
      <sz val="10"/>
      <name val="Palatino"/>
    </font>
    <font>
      <sz val="10"/>
      <name val="MS Sans Serif"/>
      <family val="2"/>
    </font>
    <font>
      <b/>
      <sz val="10"/>
      <name val="MS Sans Serif"/>
      <family val="2"/>
    </font>
    <font>
      <sz val="8"/>
      <name val="Helv"/>
    </font>
    <font>
      <sz val="10"/>
      <color indexed="8"/>
      <name val="Times New Roman"/>
      <family val="1"/>
    </font>
    <font>
      <sz val="10"/>
      <name val="Times New Roman"/>
      <family val="1"/>
    </font>
    <font>
      <sz val="10"/>
      <color indexed="8"/>
      <name val="HLV"/>
    </font>
    <font>
      <b/>
      <sz val="8"/>
      <color indexed="8"/>
      <name val="Helv"/>
    </font>
    <font>
      <b/>
      <sz val="11"/>
      <color indexed="12"/>
      <name val="MS Sans Serif"/>
      <family val="2"/>
    </font>
    <font>
      <b/>
      <sz val="18"/>
      <color indexed="56"/>
      <name val="Cambria"/>
      <family val="2"/>
    </font>
    <font>
      <b/>
      <sz val="11"/>
      <color indexed="8"/>
      <name val="Calibri"/>
      <family val="2"/>
    </font>
    <font>
      <b/>
      <sz val="12"/>
      <name val="Calibri"/>
      <family val="2"/>
    </font>
  </fonts>
  <fills count="34">
    <fill>
      <patternFill patternType="none"/>
    </fill>
    <fill>
      <patternFill patternType="gray125"/>
    </fill>
    <fill>
      <patternFill patternType="solid">
        <fgColor theme="7"/>
      </patternFill>
    </fill>
    <fill>
      <patternFill patternType="solid">
        <fgColor rgb="FF92D050"/>
        <bgColor indexed="64"/>
      </patternFill>
    </fill>
    <fill>
      <patternFill patternType="solid">
        <fgColor rgb="FF00B0F0"/>
        <bgColor indexed="64"/>
      </patternFill>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mediumGray">
        <fgColor indexed="22"/>
      </patternFill>
    </fill>
    <fill>
      <patternFill patternType="solid">
        <fgColor indexed="9"/>
        <bgColor indexed="9"/>
      </patternFill>
    </fill>
    <fill>
      <patternFill patternType="solid">
        <fgColor theme="7" tint="0.39997558519241921"/>
        <bgColor indexed="64"/>
      </patternFill>
    </fill>
    <fill>
      <patternFill patternType="solid">
        <fgColor rgb="FFFFFF00"/>
        <bgColor indexed="64"/>
      </patternFill>
    </fill>
    <fill>
      <patternFill patternType="solid">
        <fgColor rgb="FFFFC000"/>
        <bgColor indexed="64"/>
      </patternFill>
    </fill>
  </fills>
  <borders count="32">
    <border>
      <left/>
      <right/>
      <top/>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hair">
        <color indexed="22"/>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354">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5" borderId="0"/>
    <xf numFmtId="0" fontId="7" fillId="5" borderId="0"/>
    <xf numFmtId="0" fontId="7" fillId="5" borderId="0"/>
    <xf numFmtId="0" fontId="7" fillId="5" borderId="0"/>
    <xf numFmtId="0" fontId="7" fillId="5" borderId="0"/>
    <xf numFmtId="0" fontId="8" fillId="5" borderId="0"/>
    <xf numFmtId="0" fontId="9" fillId="5" borderId="0"/>
    <xf numFmtId="0" fontId="10" fillId="5" borderId="0"/>
    <xf numFmtId="0" fontId="11" fillId="5" borderId="0"/>
    <xf numFmtId="0" fontId="11" fillId="5" borderId="0"/>
    <xf numFmtId="0" fontId="12" fillId="5" borderId="0"/>
    <xf numFmtId="0" fontId="13" fillId="5" borderId="0"/>
    <xf numFmtId="0" fontId="13" fillId="5" borderId="0"/>
    <xf numFmtId="0" fontId="13" fillId="5" borderId="0"/>
    <xf numFmtId="0" fontId="13" fillId="5" borderId="0"/>
    <xf numFmtId="166" fontId="7" fillId="6" borderId="15"/>
    <xf numFmtId="166" fontId="7" fillId="6" borderId="15"/>
    <xf numFmtId="166" fontId="7" fillId="6" borderId="15"/>
    <xf numFmtId="166" fontId="7" fillId="6" borderId="15"/>
    <xf numFmtId="167" fontId="7" fillId="6" borderId="15"/>
    <xf numFmtId="167" fontId="7" fillId="6" borderId="15"/>
    <xf numFmtId="167" fontId="7" fillId="6" borderId="15"/>
    <xf numFmtId="167" fontId="7" fillId="6" borderId="15"/>
    <xf numFmtId="167" fontId="7" fillId="6" borderId="15"/>
    <xf numFmtId="167" fontId="7" fillId="6" borderId="15"/>
    <xf numFmtId="167" fontId="7" fillId="6" borderId="15"/>
    <xf numFmtId="167" fontId="7" fillId="6" borderId="15"/>
    <xf numFmtId="167" fontId="7" fillId="6" borderId="15"/>
    <xf numFmtId="167" fontId="7" fillId="6" borderId="15"/>
    <xf numFmtId="167" fontId="7" fillId="6" borderId="15"/>
    <xf numFmtId="167" fontId="7" fillId="6" borderId="15"/>
    <xf numFmtId="166" fontId="7" fillId="6" borderId="15"/>
    <xf numFmtId="166" fontId="7" fillId="6" borderId="15"/>
    <xf numFmtId="166" fontId="7" fillId="6" borderId="15"/>
    <xf numFmtId="166" fontId="7" fillId="6" borderId="15"/>
    <xf numFmtId="166" fontId="7" fillId="6" borderId="15"/>
    <xf numFmtId="166" fontId="7" fillId="6" borderId="15"/>
    <xf numFmtId="166" fontId="7" fillId="6" borderId="15"/>
    <xf numFmtId="0" fontId="14" fillId="0" borderId="0"/>
    <xf numFmtId="0" fontId="9" fillId="6"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5" borderId="0"/>
    <xf numFmtId="0" fontId="7" fillId="5" borderId="0"/>
    <xf numFmtId="0" fontId="7" fillId="5" borderId="0"/>
    <xf numFmtId="0" fontId="7" fillId="5" borderId="0"/>
    <xf numFmtId="0" fontId="7" fillId="5" borderId="0"/>
    <xf numFmtId="0" fontId="8" fillId="5" borderId="0"/>
    <xf numFmtId="0" fontId="9" fillId="5" borderId="0"/>
    <xf numFmtId="0" fontId="7" fillId="5" borderId="0"/>
    <xf numFmtId="0" fontId="7" fillId="5" borderId="0"/>
    <xf numFmtId="0" fontId="7" fillId="5" borderId="0"/>
    <xf numFmtId="0" fontId="7" fillId="5" borderId="0"/>
    <xf numFmtId="0" fontId="11" fillId="5" borderId="0"/>
    <xf numFmtId="0" fontId="11" fillId="5" borderId="0"/>
    <xf numFmtId="0" fontId="12" fillId="5" borderId="0"/>
    <xf numFmtId="0" fontId="13" fillId="5" borderId="0"/>
    <xf numFmtId="0" fontId="13" fillId="5" borderId="0"/>
    <xf numFmtId="0" fontId="13" fillId="5" borderId="0"/>
    <xf numFmtId="0" fontId="13" fillId="5"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applyNumberFormat="0" applyFill="0" applyBorder="0" applyProtection="0">
      <alignment horizontal="centerContinuous"/>
    </xf>
    <xf numFmtId="0" fontId="14" fillId="0" borderId="0"/>
    <xf numFmtId="0" fontId="16" fillId="0" borderId="0"/>
    <xf numFmtId="0" fontId="7" fillId="0" borderId="0"/>
    <xf numFmtId="0" fontId="7" fillId="0" borderId="0"/>
    <xf numFmtId="168" fontId="17" fillId="0" borderId="0" applyFont="0" applyFill="0" applyBorder="0" applyAlignment="0" applyProtection="0"/>
    <xf numFmtId="0" fontId="1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9"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0" borderId="0" applyNumberFormat="0" applyBorder="0" applyAlignment="0" applyProtection="0"/>
    <xf numFmtId="0" fontId="18" fillId="14" borderId="0" applyNumberFormat="0" applyBorder="0" applyAlignment="0" applyProtection="0"/>
    <xf numFmtId="0" fontId="18" fillId="17"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0" borderId="0" applyNumberFormat="0" applyBorder="0" applyAlignment="0" applyProtection="0"/>
    <xf numFmtId="0" fontId="18" fillId="14" borderId="0" applyNumberFormat="0" applyBorder="0" applyAlignment="0" applyProtection="0"/>
    <xf numFmtId="0" fontId="18" fillId="17" borderId="0" applyNumberFormat="0" applyBorder="0" applyAlignment="0" applyProtection="0"/>
    <xf numFmtId="0" fontId="19" fillId="18"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18"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20" fillId="2"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21" fillId="0" borderId="0" applyNumberFormat="0" applyFill="0" applyBorder="0" applyAlignment="0" applyProtection="0"/>
    <xf numFmtId="0" fontId="22" fillId="8" borderId="0" applyNumberFormat="0" applyBorder="0" applyAlignment="0" applyProtection="0"/>
    <xf numFmtId="0" fontId="23" fillId="0" borderId="0" applyNumberFormat="0" applyFill="0" applyBorder="0" applyAlignment="0" applyProtection="0"/>
    <xf numFmtId="169" fontId="24" fillId="0" borderId="16" applyNumberFormat="0" applyFill="0" applyBorder="0" applyAlignment="0" applyProtection="0">
      <alignment horizontal="center"/>
    </xf>
    <xf numFmtId="0" fontId="25" fillId="0" borderId="16" applyNumberFormat="0" applyFill="0" applyAlignment="0" applyProtection="0"/>
    <xf numFmtId="0" fontId="17"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0" fontId="26" fillId="0" borderId="0" applyFill="0" applyBorder="0" applyAlignment="0"/>
    <xf numFmtId="170" fontId="26" fillId="0" borderId="0" applyFill="0" applyBorder="0" applyAlignment="0"/>
    <xf numFmtId="170" fontId="26" fillId="0" borderId="0" applyFill="0" applyBorder="0" applyAlignment="0"/>
    <xf numFmtId="0" fontId="27" fillId="26" borderId="17" applyNumberFormat="0" applyAlignment="0" applyProtection="0"/>
    <xf numFmtId="0" fontId="27" fillId="26" borderId="17" applyNumberFormat="0" applyAlignment="0" applyProtection="0"/>
    <xf numFmtId="0" fontId="28" fillId="0" borderId="18" applyNumberFormat="0" applyFill="0" applyAlignment="0" applyProtection="0"/>
    <xf numFmtId="0" fontId="29" fillId="27" borderId="19" applyNumberFormat="0" applyAlignment="0" applyProtection="0"/>
    <xf numFmtId="171" fontId="30" fillId="0" borderId="0"/>
    <xf numFmtId="171" fontId="30" fillId="0" borderId="0"/>
    <xf numFmtId="171" fontId="30" fillId="0" borderId="0"/>
    <xf numFmtId="171" fontId="30" fillId="0" borderId="0"/>
    <xf numFmtId="171" fontId="30" fillId="0" borderId="0"/>
    <xf numFmtId="171" fontId="30" fillId="0" borderId="0"/>
    <xf numFmtId="171" fontId="30" fillId="0" borderId="0"/>
    <xf numFmtId="171" fontId="30" fillId="0" borderId="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7"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13" borderId="20" applyNumberFormat="0" applyFont="0" applyAlignment="0" applyProtection="0"/>
    <xf numFmtId="0" fontId="7" fillId="13" borderId="20" applyNumberFormat="0" applyFont="0" applyAlignment="0" applyProtection="0"/>
    <xf numFmtId="0" fontId="7" fillId="13" borderId="20" applyNumberFormat="0" applyFont="0" applyAlignment="0" applyProtection="0"/>
    <xf numFmtId="0" fontId="7" fillId="13" borderId="20" applyNumberFormat="0" applyFont="0" applyAlignment="0" applyProtection="0"/>
    <xf numFmtId="0" fontId="7" fillId="13" borderId="20" applyNumberFormat="0" applyFont="0" applyAlignment="0" applyProtection="0"/>
    <xf numFmtId="0" fontId="7" fillId="13" borderId="20" applyNumberFormat="0" applyFont="0" applyAlignment="0" applyProtection="0"/>
    <xf numFmtId="41" fontId="7" fillId="0" borderId="0" applyFont="0" applyFill="0" applyBorder="0" applyAlignment="0" applyProtection="0"/>
    <xf numFmtId="41" fontId="7" fillId="0" borderId="0" applyFont="0" applyFill="0" applyBorder="0" applyAlignment="0" applyProtection="0"/>
    <xf numFmtId="0" fontId="32" fillId="0" borderId="0" applyNumberFormat="0" applyAlignment="0">
      <alignment horizontal="left"/>
    </xf>
    <xf numFmtId="8" fontId="33" fillId="0" borderId="21">
      <protection locked="0"/>
    </xf>
    <xf numFmtId="44" fontId="7" fillId="0" borderId="0" applyFont="0" applyFill="0" applyBorder="0" applyAlignment="0" applyProtection="0"/>
    <xf numFmtId="44" fontId="7" fillId="0" borderId="0" applyFont="0" applyFill="0" applyBorder="0" applyAlignment="0" applyProtection="0"/>
    <xf numFmtId="44" fontId="18" fillId="0" borderId="0" applyFont="0" applyFill="0" applyBorder="0" applyAlignment="0" applyProtection="0"/>
    <xf numFmtId="44" fontId="34"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7"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2" fontId="7" fillId="0" borderId="0" applyFont="0" applyFill="0" applyBorder="0" applyAlignment="0" applyProtection="0"/>
    <xf numFmtId="42" fontId="7" fillId="0" borderId="0" applyFont="0" applyFill="0" applyBorder="0" applyAlignment="0" applyProtection="0"/>
    <xf numFmtId="172" fontId="17" fillId="0" borderId="0" applyFont="0" applyFill="0" applyBorder="0" applyAlignment="0" applyProtection="0"/>
    <xf numFmtId="0" fontId="35" fillId="0" borderId="0" applyNumberFormat="0" applyAlignment="0">
      <alignment horizontal="left"/>
    </xf>
    <xf numFmtId="0" fontId="36" fillId="12" borderId="17" applyNumberFormat="0" applyAlignment="0" applyProtection="0"/>
    <xf numFmtId="173" fontId="7" fillId="0" borderId="0" applyFont="0" applyFill="0" applyBorder="0" applyAlignment="0" applyProtection="0"/>
    <xf numFmtId="174" fontId="7"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0" fontId="38" fillId="0" borderId="0"/>
    <xf numFmtId="3" fontId="39" fillId="0" borderId="0"/>
    <xf numFmtId="3" fontId="38" fillId="0" borderId="0"/>
    <xf numFmtId="1" fontId="40" fillId="0" borderId="0">
      <alignment horizontal="right"/>
    </xf>
    <xf numFmtId="0" fontId="41" fillId="9" borderId="0" applyNumberFormat="0" applyBorder="0" applyAlignment="0" applyProtection="0"/>
    <xf numFmtId="38" fontId="13" fillId="5" borderId="0" applyNumberFormat="0" applyBorder="0" applyAlignment="0" applyProtection="0"/>
    <xf numFmtId="38" fontId="13" fillId="5" borderId="0" applyNumberFormat="0" applyBorder="0" applyAlignment="0" applyProtection="0"/>
    <xf numFmtId="38" fontId="13" fillId="5" borderId="0" applyNumberFormat="0" applyBorder="0" applyAlignment="0" applyProtection="0"/>
    <xf numFmtId="0" fontId="42" fillId="0" borderId="22" applyNumberFormat="0" applyAlignment="0" applyProtection="0">
      <alignment horizontal="left" vertical="center"/>
    </xf>
    <xf numFmtId="0" fontId="42" fillId="0" borderId="1">
      <alignment horizontal="left" vertical="center"/>
    </xf>
    <xf numFmtId="0" fontId="43" fillId="0" borderId="23" applyNumberFormat="0" applyFill="0" applyAlignment="0" applyProtection="0"/>
    <xf numFmtId="0" fontId="43" fillId="0" borderId="23" applyNumberFormat="0" applyFill="0" applyAlignment="0" applyProtection="0"/>
    <xf numFmtId="0" fontId="43" fillId="0" borderId="23" applyNumberFormat="0" applyFill="0" applyAlignment="0" applyProtection="0"/>
    <xf numFmtId="0" fontId="43" fillId="0" borderId="23" applyNumberFormat="0" applyFill="0" applyAlignment="0" applyProtection="0"/>
    <xf numFmtId="0" fontId="44" fillId="0" borderId="24" applyNumberFormat="0" applyFill="0" applyAlignment="0" applyProtection="0"/>
    <xf numFmtId="0" fontId="44" fillId="0" borderId="24" applyNumberFormat="0" applyFill="0" applyAlignment="0" applyProtection="0"/>
    <xf numFmtId="0" fontId="44" fillId="0" borderId="24" applyNumberFormat="0" applyFill="0" applyAlignment="0" applyProtection="0"/>
    <xf numFmtId="0" fontId="44" fillId="0" borderId="24" applyNumberFormat="0" applyFill="0" applyAlignment="0" applyProtection="0"/>
    <xf numFmtId="0" fontId="45" fillId="0" borderId="25" applyNumberFormat="0" applyFill="0" applyAlignment="0" applyProtection="0"/>
    <xf numFmtId="0" fontId="45" fillId="0" borderId="25" applyNumberFormat="0" applyFill="0" applyAlignment="0" applyProtection="0"/>
    <xf numFmtId="0" fontId="45" fillId="0" borderId="25" applyNumberFormat="0" applyFill="0" applyAlignment="0" applyProtection="0"/>
    <xf numFmtId="0" fontId="45" fillId="0" borderId="25"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alignment vertical="top"/>
      <protection locked="0"/>
    </xf>
    <xf numFmtId="10" fontId="13" fillId="6" borderId="11" applyNumberFormat="0" applyBorder="0" applyAlignment="0" applyProtection="0"/>
    <xf numFmtId="10" fontId="13" fillId="6" borderId="11" applyNumberFormat="0" applyBorder="0" applyAlignment="0" applyProtection="0"/>
    <xf numFmtId="10" fontId="13" fillId="6" borderId="11" applyNumberFormat="0" applyBorder="0" applyAlignment="0" applyProtection="0"/>
    <xf numFmtId="0" fontId="36" fillId="12" borderId="17" applyNumberFormat="0" applyAlignment="0" applyProtection="0"/>
    <xf numFmtId="0" fontId="36" fillId="12" borderId="17" applyNumberFormat="0" applyAlignment="0" applyProtection="0"/>
    <xf numFmtId="0" fontId="47" fillId="0" borderId="0" applyNumberFormat="0" applyFill="0" applyBorder="0" applyAlignment="0">
      <protection locked="0"/>
    </xf>
    <xf numFmtId="0" fontId="22" fillId="8" borderId="0" applyNumberFormat="0" applyBorder="0" applyAlignment="0" applyProtection="0"/>
    <xf numFmtId="0" fontId="7" fillId="0" borderId="0"/>
    <xf numFmtId="0" fontId="48" fillId="0" borderId="0"/>
    <xf numFmtId="0" fontId="48" fillId="0" borderId="0"/>
    <xf numFmtId="0" fontId="7" fillId="0" borderId="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175" fontId="7" fillId="0" borderId="0" applyFont="0" applyFill="0" applyBorder="0" applyAlignment="0" applyProtection="0"/>
    <xf numFmtId="176" fontId="7" fillId="0" borderId="0" applyFont="0" applyFill="0" applyBorder="0" applyAlignment="0" applyProtection="0"/>
    <xf numFmtId="177" fontId="7" fillId="0" borderId="0" applyFont="0" applyFill="0" applyBorder="0" applyAlignment="0" applyProtection="0"/>
    <xf numFmtId="178" fontId="7" fillId="0" borderId="0" applyFont="0" applyFill="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179" fontId="50" fillId="0" borderId="0"/>
    <xf numFmtId="180" fontId="48" fillId="0" borderId="0"/>
    <xf numFmtId="180" fontId="48" fillId="0" borderId="0"/>
    <xf numFmtId="180" fontId="51"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31" fillId="0" borderId="0"/>
    <xf numFmtId="0" fontId="7" fillId="0" borderId="0"/>
    <xf numFmtId="0" fontId="26" fillId="0" borderId="0">
      <alignment vertical="top"/>
    </xf>
    <xf numFmtId="0" fontId="26" fillId="0" borderId="0">
      <alignment vertical="top"/>
    </xf>
    <xf numFmtId="0" fontId="7" fillId="0" borderId="0"/>
    <xf numFmtId="173"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alignment vertical="top"/>
    </xf>
    <xf numFmtId="0" fontId="26"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1" fillId="0" borderId="0"/>
    <xf numFmtId="0" fontId="3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1" fillId="0" borderId="0"/>
    <xf numFmtId="0" fontId="31" fillId="0" borderId="0"/>
    <xf numFmtId="0" fontId="3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7" fillId="0" borderId="0"/>
    <xf numFmtId="0" fontId="26" fillId="0" borderId="0"/>
    <xf numFmtId="0" fontId="7" fillId="0" borderId="0">
      <alignment wrapText="1"/>
    </xf>
    <xf numFmtId="0" fontId="7" fillId="0" borderId="0">
      <alignment wrapText="1"/>
    </xf>
    <xf numFmtId="0" fontId="7" fillId="0" borderId="0">
      <alignment wrapText="1"/>
    </xf>
    <xf numFmtId="0" fontId="7" fillId="0" borderId="0">
      <alignment wrapText="1"/>
    </xf>
    <xf numFmtId="0" fontId="7" fillId="0" borderId="0">
      <alignment wrapText="1"/>
    </xf>
    <xf numFmtId="0" fontId="7" fillId="0" borderId="0">
      <alignment wrapText="1"/>
    </xf>
    <xf numFmtId="0" fontId="26" fillId="0" borderId="0"/>
    <xf numFmtId="0" fontId="26" fillId="0" borderId="0"/>
    <xf numFmtId="0" fontId="7" fillId="0" borderId="0">
      <alignmen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wrapText="1"/>
    </xf>
    <xf numFmtId="0" fontId="7" fillId="0" borderId="0">
      <alignment wrapText="1"/>
    </xf>
    <xf numFmtId="0" fontId="7" fillId="0" borderId="0">
      <alignment wrapText="1"/>
    </xf>
    <xf numFmtId="0" fontId="7" fillId="0" borderId="0">
      <alignment wrapText="1"/>
    </xf>
    <xf numFmtId="0" fontId="7" fillId="0" borderId="0">
      <alignment wrapText="1"/>
    </xf>
    <xf numFmtId="0" fontId="7" fillId="0" borderId="0">
      <alignmen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26" fillId="0" borderId="0">
      <alignment vertical="top"/>
    </xf>
    <xf numFmtId="0" fontId="31" fillId="0" borderId="0"/>
    <xf numFmtId="0" fontId="31" fillId="0" borderId="0"/>
    <xf numFmtId="173" fontId="31" fillId="0" borderId="0"/>
    <xf numFmtId="0" fontId="7" fillId="0" borderId="0">
      <alignment wrapText="1"/>
    </xf>
    <xf numFmtId="0" fontId="7" fillId="0" borderId="0">
      <alignment wrapText="1"/>
    </xf>
    <xf numFmtId="0" fontId="7" fillId="0" borderId="0">
      <alignment wrapText="1"/>
    </xf>
    <xf numFmtId="0" fontId="7" fillId="0" borderId="0">
      <alignmen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alignment vertical="top"/>
    </xf>
    <xf numFmtId="0" fontId="31" fillId="0" borderId="0"/>
    <xf numFmtId="0" fontId="3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1" fillId="0" borderId="0"/>
    <xf numFmtId="0" fontId="31" fillId="0" borderId="0"/>
    <xf numFmtId="0" fontId="7" fillId="0" borderId="0"/>
    <xf numFmtId="0" fontId="31" fillId="0" borderId="0"/>
    <xf numFmtId="0" fontId="7" fillId="0" borderId="0"/>
    <xf numFmtId="0" fontId="7" fillId="0" borderId="0"/>
    <xf numFmtId="0" fontId="26" fillId="0" borderId="0">
      <alignment vertical="top"/>
    </xf>
    <xf numFmtId="0" fontId="26" fillId="0" borderId="0">
      <alignment vertical="top"/>
    </xf>
    <xf numFmtId="0" fontId="26" fillId="0" borderId="0">
      <alignment vertical="top"/>
    </xf>
    <xf numFmtId="0" fontId="31" fillId="0" borderId="0"/>
    <xf numFmtId="0" fontId="34" fillId="0" borderId="0"/>
    <xf numFmtId="0" fontId="7" fillId="0" borderId="0"/>
    <xf numFmtId="0" fontId="7" fillId="0" borderId="0"/>
    <xf numFmtId="0" fontId="31" fillId="0" borderId="0"/>
    <xf numFmtId="0" fontId="31" fillId="0" borderId="0"/>
    <xf numFmtId="0" fontId="18" fillId="0" borderId="0"/>
    <xf numFmtId="0" fontId="18" fillId="0" borderId="0"/>
    <xf numFmtId="0" fontId="7" fillId="0" borderId="0"/>
    <xf numFmtId="0" fontId="26" fillId="0" borderId="0"/>
    <xf numFmtId="0" fontId="7" fillId="0" borderId="0"/>
    <xf numFmtId="0" fontId="18" fillId="0" borderId="0"/>
    <xf numFmtId="0" fontId="7" fillId="0" borderId="0"/>
    <xf numFmtId="0" fontId="7" fillId="0" borderId="0"/>
    <xf numFmtId="0" fontId="1" fillId="0" borderId="0"/>
    <xf numFmtId="0" fontId="7" fillId="0" borderId="0"/>
    <xf numFmtId="0" fontId="7" fillId="0" borderId="0"/>
    <xf numFmtId="0" fontId="7" fillId="0" borderId="0"/>
    <xf numFmtId="0" fontId="1"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 fillId="0" borderId="0"/>
    <xf numFmtId="0" fontId="31" fillId="0" borderId="0"/>
    <xf numFmtId="0" fontId="18" fillId="13" borderId="20" applyNumberFormat="0" applyFont="0" applyAlignment="0" applyProtection="0"/>
    <xf numFmtId="0" fontId="18" fillId="13" borderId="20" applyNumberFormat="0" applyFont="0" applyAlignment="0" applyProtection="0"/>
    <xf numFmtId="0" fontId="18" fillId="13" borderId="20" applyNumberFormat="0" applyFont="0" applyAlignment="0" applyProtection="0"/>
    <xf numFmtId="0" fontId="18" fillId="13" borderId="20" applyNumberFormat="0" applyFont="0" applyAlignment="0" applyProtection="0"/>
    <xf numFmtId="3" fontId="53" fillId="0" borderId="0">
      <protection locked="0"/>
    </xf>
    <xf numFmtId="0" fontId="13" fillId="0" borderId="0" applyNumberFormat="0" applyFill="0" applyBorder="0" applyAlignment="0" applyProtection="0"/>
    <xf numFmtId="0" fontId="13" fillId="0" borderId="0" applyNumberFormat="0" applyFill="0" applyBorder="0" applyAlignment="0" applyProtection="0"/>
    <xf numFmtId="0" fontId="54" fillId="26" borderId="26" applyNumberFormat="0" applyAlignment="0" applyProtection="0"/>
    <xf numFmtId="9" fontId="7" fillId="0" borderId="0"/>
    <xf numFmtId="9" fontId="7" fillId="0" borderId="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xf numFmtId="10" fontId="7" fillId="0" borderId="0"/>
    <xf numFmtId="9" fontId="31" fillId="0" borderId="0" applyFont="0" applyFill="0" applyBorder="0" applyAlignment="0" applyProtection="0"/>
    <xf numFmtId="9" fontId="7"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31" fillId="0" borderId="0" applyFont="0" applyFill="0" applyBorder="0" applyAlignment="0" applyProtection="0"/>
    <xf numFmtId="9" fontId="7" fillId="0" borderId="0" applyFont="0" applyFill="0" applyBorder="0" applyAlignment="0" applyProtection="0"/>
    <xf numFmtId="9" fontId="31" fillId="0" borderId="0" applyFont="0" applyFill="0" applyBorder="0" applyAlignment="0" applyProtection="0"/>
    <xf numFmtId="9" fontId="7" fillId="0" borderId="0" applyFont="0" applyFill="0" applyBorder="0" applyAlignment="0" applyProtection="0"/>
    <xf numFmtId="9" fontId="52" fillId="0" borderId="0" applyFont="0" applyFill="0" applyBorder="0" applyAlignment="0" applyProtection="0"/>
    <xf numFmtId="9" fontId="31" fillId="0" borderId="0" applyFont="0" applyFill="0" applyBorder="0" applyAlignment="0" applyProtection="0"/>
    <xf numFmtId="7" fontId="55" fillId="0" borderId="0" applyFont="0" applyFill="0" applyBorder="0" applyAlignment="0" applyProtection="0"/>
    <xf numFmtId="0" fontId="56" fillId="0" borderId="0" applyNumberFormat="0" applyFont="0" applyFill="0" applyBorder="0" applyAlignment="0" applyProtection="0">
      <alignment horizontal="left"/>
    </xf>
    <xf numFmtId="15" fontId="56" fillId="0" borderId="0" applyFont="0" applyFill="0" applyBorder="0" applyAlignment="0" applyProtection="0"/>
    <xf numFmtId="4" fontId="56" fillId="0" borderId="0" applyFont="0" applyFill="0" applyBorder="0" applyAlignment="0" applyProtection="0"/>
    <xf numFmtId="0" fontId="57" fillId="0" borderId="13">
      <alignment horizontal="center"/>
    </xf>
    <xf numFmtId="3" fontId="56" fillId="0" borderId="0" applyFont="0" applyFill="0" applyBorder="0" applyAlignment="0" applyProtection="0"/>
    <xf numFmtId="0" fontId="56" fillId="29" borderId="0" applyNumberFormat="0" applyFont="0" applyBorder="0" applyAlignment="0" applyProtection="0"/>
    <xf numFmtId="181" fontId="58" fillId="0" borderId="0" applyNumberFormat="0" applyFill="0" applyBorder="0" applyAlignment="0" applyProtection="0">
      <alignment horizontal="left"/>
    </xf>
    <xf numFmtId="182" fontId="59" fillId="0" borderId="0"/>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protection locked="0"/>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182" fontId="59" fillId="0" borderId="0"/>
    <xf numFmtId="182" fontId="59" fillId="0" borderId="0"/>
    <xf numFmtId="182" fontId="59" fillId="0" borderId="0"/>
    <xf numFmtId="182" fontId="59" fillId="0" borderId="0"/>
    <xf numFmtId="182" fontId="59" fillId="0" borderId="0"/>
    <xf numFmtId="0" fontId="59" fillId="0" borderId="27">
      <protection locked="0"/>
    </xf>
    <xf numFmtId="0" fontId="59" fillId="0" borderId="27">
      <protection locked="0"/>
    </xf>
    <xf numFmtId="0" fontId="59" fillId="0" borderId="27">
      <protection locked="0"/>
    </xf>
    <xf numFmtId="0" fontId="59" fillId="0" borderId="27">
      <protection locked="0"/>
    </xf>
    <xf numFmtId="0" fontId="59" fillId="0" borderId="27">
      <protection locked="0"/>
    </xf>
    <xf numFmtId="0" fontId="59" fillId="0" borderId="27">
      <protection locked="0"/>
    </xf>
    <xf numFmtId="0" fontId="59" fillId="0" borderId="27">
      <protection locked="0"/>
    </xf>
    <xf numFmtId="0" fontId="59" fillId="0" borderId="27">
      <protection locked="0"/>
    </xf>
    <xf numFmtId="182" fontId="59" fillId="0" borderId="0"/>
    <xf numFmtId="182" fontId="59" fillId="0" borderId="0"/>
    <xf numFmtId="182" fontId="59" fillId="0" borderId="0"/>
    <xf numFmtId="182" fontId="59" fillId="0" borderId="0"/>
    <xf numFmtId="182" fontId="59" fillId="0" borderId="0"/>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protection locked="0"/>
    </xf>
    <xf numFmtId="0" fontId="59" fillId="0" borderId="27">
      <protection locked="0"/>
    </xf>
    <xf numFmtId="0" fontId="59" fillId="0" borderId="27">
      <protection locked="0"/>
    </xf>
    <xf numFmtId="0" fontId="59" fillId="0" borderId="27">
      <protection locked="0"/>
    </xf>
    <xf numFmtId="0" fontId="59" fillId="0" borderId="27">
      <protection locked="0"/>
    </xf>
    <xf numFmtId="0" fontId="59" fillId="0" borderId="27">
      <protection locked="0"/>
    </xf>
    <xf numFmtId="0" fontId="59" fillId="0" borderId="27">
      <protection locked="0"/>
    </xf>
    <xf numFmtId="182" fontId="59" fillId="0" borderId="0"/>
    <xf numFmtId="0" fontId="59" fillId="0" borderId="27">
      <protection locked="0"/>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protection locked="0"/>
    </xf>
    <xf numFmtId="0" fontId="59" fillId="0" borderId="27">
      <protection locked="0"/>
    </xf>
    <xf numFmtId="0" fontId="59" fillId="0" borderId="27">
      <protection locked="0"/>
    </xf>
    <xf numFmtId="0" fontId="59" fillId="0" borderId="27">
      <protection locked="0"/>
    </xf>
    <xf numFmtId="0" fontId="59" fillId="0" borderId="27">
      <protection locked="0"/>
    </xf>
    <xf numFmtId="0" fontId="59" fillId="0" borderId="27">
      <protection locked="0"/>
    </xf>
    <xf numFmtId="0" fontId="59" fillId="0" borderId="27">
      <protection locked="0"/>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182" fontId="59" fillId="0" borderId="0"/>
    <xf numFmtId="182" fontId="59" fillId="0" borderId="0"/>
    <xf numFmtId="182" fontId="59" fillId="0" borderId="0"/>
    <xf numFmtId="182" fontId="59" fillId="0" borderId="0"/>
    <xf numFmtId="182" fontId="59" fillId="0" borderId="0"/>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protection locked="0"/>
    </xf>
    <xf numFmtId="0" fontId="59" fillId="0" borderId="27">
      <protection locked="0"/>
    </xf>
    <xf numFmtId="0" fontId="59" fillId="0" borderId="27">
      <protection locked="0"/>
    </xf>
    <xf numFmtId="0" fontId="59" fillId="0" borderId="27">
      <protection locked="0"/>
    </xf>
    <xf numFmtId="0" fontId="59" fillId="0" borderId="27">
      <protection locked="0"/>
    </xf>
    <xf numFmtId="0" fontId="59" fillId="0" borderId="27">
      <protection locked="0"/>
    </xf>
    <xf numFmtId="0" fontId="59" fillId="0" borderId="27">
      <protection locked="0"/>
    </xf>
    <xf numFmtId="0" fontId="59" fillId="0" borderId="27">
      <protection locked="0"/>
    </xf>
    <xf numFmtId="182" fontId="59" fillId="0" borderId="0"/>
    <xf numFmtId="182" fontId="59" fillId="0" borderId="0"/>
    <xf numFmtId="182" fontId="59" fillId="0" borderId="0"/>
    <xf numFmtId="182" fontId="59" fillId="0" borderId="0"/>
    <xf numFmtId="182" fontId="59" fillId="0" borderId="0"/>
    <xf numFmtId="182" fontId="59" fillId="0" borderId="0"/>
    <xf numFmtId="182" fontId="59" fillId="0" borderId="0"/>
    <xf numFmtId="182" fontId="59" fillId="0" borderId="0"/>
    <xf numFmtId="182" fontId="59" fillId="0" borderId="0"/>
    <xf numFmtId="182" fontId="59" fillId="0" borderId="0"/>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182" fontId="59" fillId="0" borderId="0"/>
    <xf numFmtId="182" fontId="59" fillId="0" borderId="0"/>
    <xf numFmtId="182" fontId="59" fillId="0" borderId="0"/>
    <xf numFmtId="182" fontId="59" fillId="0" borderId="0"/>
    <xf numFmtId="0" fontId="59" fillId="0" borderId="27">
      <protection locked="0"/>
    </xf>
    <xf numFmtId="182" fontId="59" fillId="0" borderId="0"/>
    <xf numFmtId="182" fontId="59" fillId="0" borderId="0"/>
    <xf numFmtId="182" fontId="59" fillId="0" borderId="0"/>
    <xf numFmtId="182" fontId="59" fillId="0" borderId="0"/>
    <xf numFmtId="182" fontId="59" fillId="0" borderId="0"/>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protection locked="0"/>
    </xf>
    <xf numFmtId="0" fontId="59" fillId="0" borderId="27">
      <protection locked="0"/>
    </xf>
    <xf numFmtId="0" fontId="59" fillId="0" borderId="27">
      <protection locked="0"/>
    </xf>
    <xf numFmtId="0" fontId="59" fillId="0" borderId="27">
      <protection locked="0"/>
    </xf>
    <xf numFmtId="0" fontId="59" fillId="0" borderId="27">
      <protection locked="0"/>
    </xf>
    <xf numFmtId="0" fontId="59" fillId="0" borderId="27">
      <protection locked="0"/>
    </xf>
    <xf numFmtId="0" fontId="59" fillId="0" borderId="27">
      <protection locked="0"/>
    </xf>
    <xf numFmtId="0" fontId="59" fillId="0" borderId="27">
      <protection locked="0"/>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protection locked="0"/>
    </xf>
    <xf numFmtId="0" fontId="59" fillId="0" borderId="27">
      <protection locked="0"/>
    </xf>
    <xf numFmtId="0" fontId="59" fillId="0" borderId="27">
      <protection locked="0"/>
    </xf>
    <xf numFmtId="0" fontId="59" fillId="0" borderId="27">
      <protection locked="0"/>
    </xf>
    <xf numFmtId="0" fontId="59" fillId="0" borderId="27">
      <protection locked="0"/>
    </xf>
    <xf numFmtId="0" fontId="59" fillId="0" borderId="27">
      <protection locked="0"/>
    </xf>
    <xf numFmtId="0" fontId="59" fillId="0" borderId="27">
      <protection locked="0"/>
    </xf>
    <xf numFmtId="0" fontId="59" fillId="0" borderId="27">
      <protection locked="0"/>
    </xf>
    <xf numFmtId="0" fontId="59" fillId="0" borderId="27">
      <protection locked="0"/>
    </xf>
    <xf numFmtId="0" fontId="59" fillId="0" borderId="27">
      <protection locked="0"/>
    </xf>
    <xf numFmtId="0" fontId="59" fillId="0" borderId="27">
      <protection locked="0"/>
    </xf>
    <xf numFmtId="0" fontId="59" fillId="0" borderId="27">
      <protection locked="0"/>
    </xf>
    <xf numFmtId="0" fontId="59" fillId="0" borderId="27">
      <protection locked="0"/>
    </xf>
    <xf numFmtId="0" fontId="59" fillId="0" borderId="27">
      <protection locked="0"/>
    </xf>
    <xf numFmtId="0" fontId="59" fillId="0" borderId="27">
      <protection locked="0"/>
    </xf>
    <xf numFmtId="182" fontId="59" fillId="0" borderId="0"/>
    <xf numFmtId="182" fontId="59" fillId="0" borderId="0"/>
    <xf numFmtId="182" fontId="59" fillId="0" borderId="0"/>
    <xf numFmtId="182" fontId="59" fillId="0" borderId="0"/>
    <xf numFmtId="0" fontId="59" fillId="0" borderId="27">
      <protection locked="0"/>
    </xf>
    <xf numFmtId="182" fontId="59" fillId="0" borderId="0"/>
    <xf numFmtId="0" fontId="59" fillId="0" borderId="27">
      <protection locked="0"/>
    </xf>
    <xf numFmtId="0" fontId="59" fillId="0" borderId="27">
      <protection locked="0"/>
    </xf>
    <xf numFmtId="0" fontId="59" fillId="0" borderId="27">
      <protection locked="0"/>
    </xf>
    <xf numFmtId="0" fontId="59" fillId="0" borderId="27">
      <protection locked="0"/>
    </xf>
    <xf numFmtId="0" fontId="59" fillId="0" borderId="27">
      <protection locked="0"/>
    </xf>
    <xf numFmtId="0" fontId="59" fillId="0" borderId="27">
      <protection locked="0"/>
    </xf>
    <xf numFmtId="0" fontId="59" fillId="0" borderId="27">
      <protection locked="0"/>
    </xf>
    <xf numFmtId="0" fontId="59" fillId="0" borderId="27">
      <protection locked="0"/>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182" fontId="59" fillId="0" borderId="0"/>
    <xf numFmtId="182" fontId="59" fillId="0" borderId="0"/>
    <xf numFmtId="182" fontId="59" fillId="0" borderId="0"/>
    <xf numFmtId="182" fontId="59" fillId="0" borderId="0"/>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protection locked="0"/>
    </xf>
    <xf numFmtId="0" fontId="59" fillId="0" borderId="27">
      <protection locked="0"/>
    </xf>
    <xf numFmtId="0" fontId="59" fillId="0" borderId="27">
      <protection locked="0"/>
    </xf>
    <xf numFmtId="0" fontId="59" fillId="0" borderId="27">
      <protection locked="0"/>
    </xf>
    <xf numFmtId="0" fontId="59" fillId="0" borderId="27">
      <protection locked="0"/>
    </xf>
    <xf numFmtId="0" fontId="59" fillId="0" borderId="27">
      <protection locked="0"/>
    </xf>
    <xf numFmtId="0" fontId="59" fillId="0" borderId="27">
      <protection locked="0"/>
    </xf>
    <xf numFmtId="0" fontId="59" fillId="0" borderId="27">
      <protection locked="0"/>
    </xf>
    <xf numFmtId="0" fontId="59" fillId="0" borderId="27">
      <protection locked="0"/>
    </xf>
    <xf numFmtId="0" fontId="59" fillId="0" borderId="27">
      <protection locked="0"/>
    </xf>
    <xf numFmtId="0" fontId="59" fillId="0" borderId="27">
      <protection locked="0"/>
    </xf>
    <xf numFmtId="0" fontId="59" fillId="0" borderId="27">
      <protection locked="0"/>
    </xf>
    <xf numFmtId="0" fontId="59" fillId="0" borderId="27">
      <protection locked="0"/>
    </xf>
    <xf numFmtId="0" fontId="59" fillId="0" borderId="27">
      <protection locked="0"/>
    </xf>
    <xf numFmtId="0" fontId="59" fillId="0" borderId="27">
      <protection locked="0"/>
    </xf>
    <xf numFmtId="182" fontId="59" fillId="0" borderId="0"/>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182" fontId="59" fillId="0" borderId="0"/>
    <xf numFmtId="182" fontId="59" fillId="0" borderId="0"/>
    <xf numFmtId="182" fontId="59" fillId="0" borderId="0"/>
    <xf numFmtId="182" fontId="59" fillId="0" borderId="0"/>
    <xf numFmtId="0" fontId="59" fillId="0" borderId="27">
      <alignment horizontal="centerContinuous"/>
    </xf>
    <xf numFmtId="182" fontId="59" fillId="0" borderId="0"/>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182" fontId="59" fillId="0" borderId="0"/>
    <xf numFmtId="182" fontId="59" fillId="0" borderId="0"/>
    <xf numFmtId="182" fontId="59" fillId="0" borderId="0"/>
    <xf numFmtId="182" fontId="59" fillId="0" borderId="0"/>
    <xf numFmtId="182" fontId="59" fillId="0" borderId="0"/>
    <xf numFmtId="182" fontId="59" fillId="0" borderId="0"/>
    <xf numFmtId="182" fontId="59" fillId="0" borderId="0"/>
    <xf numFmtId="182" fontId="59" fillId="0" borderId="0"/>
    <xf numFmtId="182" fontId="59" fillId="0" borderId="0"/>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182" fontId="59" fillId="0" borderId="0"/>
    <xf numFmtId="182" fontId="59" fillId="0" borderId="0"/>
    <xf numFmtId="182" fontId="59" fillId="0" borderId="0"/>
    <xf numFmtId="182" fontId="59" fillId="0" borderId="0"/>
    <xf numFmtId="182" fontId="59" fillId="0" borderId="0"/>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protection locked="0"/>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0" fontId="59" fillId="0" borderId="27">
      <alignment horizontal="centerContinuous"/>
    </xf>
    <xf numFmtId="182" fontId="59" fillId="0" borderId="0"/>
    <xf numFmtId="182" fontId="59" fillId="0" borderId="0"/>
    <xf numFmtId="182" fontId="59" fillId="0" borderId="0"/>
    <xf numFmtId="182" fontId="59" fillId="0" borderId="0"/>
    <xf numFmtId="182" fontId="59" fillId="0" borderId="0"/>
    <xf numFmtId="0" fontId="59" fillId="0" borderId="27">
      <protection locked="0"/>
    </xf>
    <xf numFmtId="0" fontId="59" fillId="0" borderId="27">
      <protection locked="0"/>
    </xf>
    <xf numFmtId="0" fontId="59" fillId="0" borderId="27">
      <protection locked="0"/>
    </xf>
    <xf numFmtId="0" fontId="59" fillId="0" borderId="27">
      <protection locked="0"/>
    </xf>
    <xf numFmtId="0" fontId="59" fillId="0" borderId="27">
      <protection locked="0"/>
    </xf>
    <xf numFmtId="0" fontId="59" fillId="0" borderId="27">
      <protection locked="0"/>
    </xf>
    <xf numFmtId="0" fontId="59" fillId="0" borderId="27">
      <protection locked="0"/>
    </xf>
    <xf numFmtId="0" fontId="41" fillId="9" borderId="0" applyNumberFormat="0" applyBorder="0" applyAlignment="0" applyProtection="0"/>
    <xf numFmtId="0" fontId="54" fillId="26" borderId="26" applyNumberFormat="0" applyAlignment="0" applyProtection="0"/>
    <xf numFmtId="0" fontId="60" fillId="0" borderId="0"/>
    <xf numFmtId="0" fontId="7" fillId="0" borderId="0"/>
    <xf numFmtId="0" fontId="7" fillId="0" borderId="0"/>
    <xf numFmtId="0" fontId="26" fillId="0" borderId="0" applyNumberFormat="0" applyBorder="0" applyAlignment="0"/>
    <xf numFmtId="0" fontId="59" fillId="0" borderId="0" applyNumberFormat="0" applyBorder="0" applyAlignment="0"/>
    <xf numFmtId="0" fontId="61" fillId="30" borderId="0"/>
    <xf numFmtId="0" fontId="61" fillId="30" borderId="0"/>
    <xf numFmtId="0" fontId="61" fillId="30" borderId="0"/>
    <xf numFmtId="0" fontId="61" fillId="30" borderId="0"/>
    <xf numFmtId="0" fontId="61" fillId="30" borderId="0"/>
    <xf numFmtId="0" fontId="61" fillId="30" borderId="0"/>
    <xf numFmtId="0" fontId="61" fillId="30" borderId="0"/>
    <xf numFmtId="0" fontId="61" fillId="30" borderId="0"/>
    <xf numFmtId="40" fontId="62" fillId="0" borderId="0" applyBorder="0">
      <alignment horizontal="right"/>
    </xf>
    <xf numFmtId="3" fontId="63" fillId="0" borderId="0">
      <alignment horizontal="right" vertical="center"/>
    </xf>
    <xf numFmtId="49" fontId="63" fillId="0" borderId="0">
      <alignment horizontal="right" vertical="center"/>
    </xf>
    <xf numFmtId="0" fontId="25" fillId="0" borderId="16">
      <alignment horizontal="center"/>
    </xf>
    <xf numFmtId="0" fontId="25" fillId="0" borderId="16">
      <alignment horizontal="center"/>
    </xf>
    <xf numFmtId="0" fontId="25" fillId="0" borderId="16">
      <alignment horizontal="center"/>
    </xf>
    <xf numFmtId="0" fontId="25" fillId="0" borderId="16">
      <alignment horizontal="center"/>
    </xf>
    <xf numFmtId="0" fontId="25" fillId="0" borderId="16">
      <alignment horizontal="center"/>
    </xf>
    <xf numFmtId="0" fontId="25" fillId="0" borderId="16">
      <alignment horizontal="center"/>
    </xf>
    <xf numFmtId="0" fontId="25" fillId="0" borderId="16">
      <alignment horizontal="center"/>
    </xf>
    <xf numFmtId="0" fontId="25" fillId="0" borderId="16">
      <alignment horizontal="center"/>
    </xf>
    <xf numFmtId="0" fontId="25" fillId="0" borderId="16">
      <alignment horizontal="center"/>
    </xf>
    <xf numFmtId="0" fontId="25" fillId="0" borderId="16">
      <alignment horizontal="center"/>
    </xf>
    <xf numFmtId="0" fontId="25" fillId="0" borderId="16">
      <alignment horizontal="center"/>
    </xf>
    <xf numFmtId="0" fontId="25" fillId="0" borderId="16">
      <alignment horizontal="center"/>
    </xf>
    <xf numFmtId="0" fontId="25" fillId="0" borderId="16">
      <alignment horizontal="center"/>
    </xf>
    <xf numFmtId="0" fontId="25" fillId="0" borderId="16">
      <alignment horizontal="center"/>
    </xf>
    <xf numFmtId="0" fontId="25" fillId="0" borderId="16">
      <alignment horizontal="center"/>
    </xf>
    <xf numFmtId="1" fontId="53" fillId="0" borderId="0">
      <alignment horizontal="left"/>
      <protection locked="0"/>
    </xf>
    <xf numFmtId="0" fontId="37"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43" fillId="0" borderId="23" applyNumberFormat="0" applyFill="0" applyAlignment="0" applyProtection="0"/>
    <xf numFmtId="0" fontId="44" fillId="0" borderId="24" applyNumberFormat="0" applyFill="0" applyAlignment="0" applyProtection="0"/>
    <xf numFmtId="0" fontId="45" fillId="0" borderId="25" applyNumberFormat="0" applyFill="0" applyAlignment="0" applyProtection="0"/>
    <xf numFmtId="0" fontId="45" fillId="0" borderId="0" applyNumberFormat="0" applyFill="0" applyBorder="0" applyAlignment="0" applyProtection="0"/>
    <xf numFmtId="0" fontId="65" fillId="0" borderId="28" applyNumberFormat="0" applyFill="0" applyAlignment="0" applyProtection="0"/>
    <xf numFmtId="0" fontId="65" fillId="0" borderId="28" applyNumberFormat="0" applyFill="0" applyAlignment="0" applyProtection="0"/>
    <xf numFmtId="0" fontId="65" fillId="0" borderId="28" applyNumberFormat="0" applyFill="0" applyAlignment="0" applyProtection="0"/>
    <xf numFmtId="0" fontId="65" fillId="0" borderId="28" applyNumberFormat="0" applyFill="0" applyAlignment="0" applyProtection="0"/>
    <xf numFmtId="0" fontId="29" fillId="27" borderId="19"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cellStyleXfs>
  <cellXfs count="112">
    <xf numFmtId="0" fontId="0" fillId="0" borderId="0" xfId="0"/>
    <xf numFmtId="0" fontId="2" fillId="0" borderId="0" xfId="0" applyFont="1"/>
    <xf numFmtId="0" fontId="0" fillId="0" borderId="0" xfId="0" applyFill="1"/>
    <xf numFmtId="10" fontId="2" fillId="0" borderId="0" xfId="2" applyNumberFormat="1" applyFont="1"/>
    <xf numFmtId="10" fontId="2" fillId="0" borderId="0" xfId="2" quotePrefix="1" applyNumberFormat="1" applyFont="1" applyAlignment="1">
      <alignment horizontal="center"/>
    </xf>
    <xf numFmtId="10" fontId="2" fillId="0" borderId="0" xfId="2" quotePrefix="1" applyNumberFormat="1" applyFont="1"/>
    <xf numFmtId="0" fontId="3" fillId="0" borderId="0" xfId="0" applyFont="1"/>
    <xf numFmtId="0" fontId="2" fillId="0" borderId="0" xfId="0" applyFont="1" applyFill="1" applyAlignment="1">
      <alignment horizontal="center"/>
    </xf>
    <xf numFmtId="0" fontId="2" fillId="3" borderId="0" xfId="0" applyFont="1" applyFill="1" applyAlignment="1">
      <alignment horizontal="center"/>
    </xf>
    <xf numFmtId="0" fontId="2" fillId="0" borderId="1" xfId="0" applyFont="1" applyFill="1" applyBorder="1" applyAlignment="1">
      <alignment horizontal="center"/>
    </xf>
    <xf numFmtId="0" fontId="2" fillId="0" borderId="0" xfId="0" applyFont="1" applyFill="1" applyBorder="1" applyAlignment="1">
      <alignment horizontal="center"/>
    </xf>
    <xf numFmtId="5" fontId="0" fillId="0" borderId="0" xfId="0" applyNumberFormat="1"/>
    <xf numFmtId="0" fontId="0" fillId="0" borderId="0" xfId="0" applyFill="1" applyBorder="1"/>
    <xf numFmtId="37" fontId="0" fillId="0" borderId="0" xfId="0" applyNumberFormat="1"/>
    <xf numFmtId="164" fontId="0" fillId="0" borderId="2" xfId="0" applyNumberFormat="1" applyBorder="1"/>
    <xf numFmtId="5" fontId="0" fillId="0" borderId="2" xfId="0" applyNumberFormat="1" applyBorder="1"/>
    <xf numFmtId="164" fontId="0" fillId="0" borderId="0" xfId="0" applyNumberFormat="1" applyBorder="1"/>
    <xf numFmtId="5" fontId="2" fillId="3" borderId="0" xfId="0" applyNumberFormat="1" applyFont="1" applyFill="1" applyBorder="1"/>
    <xf numFmtId="5" fontId="2" fillId="0" borderId="0" xfId="0" applyNumberFormat="1" applyFont="1" applyFill="1" applyBorder="1"/>
    <xf numFmtId="164" fontId="0" fillId="0" borderId="2" xfId="0" applyNumberFormat="1" applyFill="1" applyBorder="1"/>
    <xf numFmtId="164" fontId="0" fillId="0" borderId="0" xfId="0" applyNumberFormat="1" applyFill="1" applyBorder="1"/>
    <xf numFmtId="164" fontId="0" fillId="0" borderId="0" xfId="0" applyNumberFormat="1" applyFill="1"/>
    <xf numFmtId="10" fontId="0" fillId="0" borderId="0" xfId="0" applyNumberFormat="1" applyFill="1" applyBorder="1"/>
    <xf numFmtId="10" fontId="4" fillId="0" borderId="0" xfId="0" applyNumberFormat="1" applyFont="1" applyFill="1" applyBorder="1"/>
    <xf numFmtId="5" fontId="0" fillId="0" borderId="0" xfId="0" applyNumberFormat="1" applyFill="1"/>
    <xf numFmtId="37" fontId="0" fillId="0" borderId="0" xfId="0" applyNumberFormat="1" applyFill="1"/>
    <xf numFmtId="0" fontId="4" fillId="0" borderId="8" xfId="0" applyFont="1" applyFill="1" applyBorder="1"/>
    <xf numFmtId="0" fontId="2" fillId="0" borderId="1" xfId="0" applyFont="1" applyFill="1" applyBorder="1" applyAlignment="1">
      <alignment horizontal="center" wrapText="1"/>
    </xf>
    <xf numFmtId="0" fontId="4" fillId="0" borderId="1" xfId="0" applyFont="1" applyFill="1" applyBorder="1"/>
    <xf numFmtId="0" fontId="2" fillId="0" borderId="9" xfId="0" applyFont="1" applyFill="1" applyBorder="1" applyAlignment="1">
      <alignment horizontal="center" wrapText="1"/>
    </xf>
    <xf numFmtId="5" fontId="0" fillId="0" borderId="2" xfId="0" applyNumberFormat="1" applyFill="1" applyBorder="1"/>
    <xf numFmtId="0" fontId="4" fillId="0" borderId="6" xfId="0" applyFont="1" applyBorder="1"/>
    <xf numFmtId="0" fontId="4" fillId="0" borderId="0" xfId="0" applyFont="1" applyFill="1" applyBorder="1"/>
    <xf numFmtId="0" fontId="0" fillId="0" borderId="7" xfId="0" applyFill="1" applyBorder="1"/>
    <xf numFmtId="5" fontId="0" fillId="0" borderId="0" xfId="0" applyNumberFormat="1" applyBorder="1"/>
    <xf numFmtId="164" fontId="4" fillId="0" borderId="6" xfId="0" applyNumberFormat="1" applyFont="1" applyFill="1" applyBorder="1"/>
    <xf numFmtId="5" fontId="2" fillId="0" borderId="0" xfId="1" applyNumberFormat="1" applyFont="1" applyFill="1" applyBorder="1"/>
    <xf numFmtId="164" fontId="4" fillId="0" borderId="0" xfId="0" applyNumberFormat="1" applyFont="1" applyFill="1" applyBorder="1"/>
    <xf numFmtId="5" fontId="2" fillId="0" borderId="7" xfId="1" applyNumberFormat="1" applyFont="1" applyFill="1" applyBorder="1"/>
    <xf numFmtId="5" fontId="0" fillId="0" borderId="0" xfId="0" applyNumberFormat="1" applyFill="1" applyBorder="1"/>
    <xf numFmtId="165" fontId="2" fillId="0" borderId="0" xfId="1" applyNumberFormat="1" applyFont="1" applyFill="1" applyBorder="1"/>
    <xf numFmtId="165" fontId="2" fillId="0" borderId="7" xfId="1" applyNumberFormat="1" applyFont="1" applyFill="1" applyBorder="1"/>
    <xf numFmtId="0" fontId="4" fillId="0" borderId="6" xfId="0" applyFont="1" applyFill="1" applyBorder="1"/>
    <xf numFmtId="9" fontId="4" fillId="0" borderId="6" xfId="0" applyNumberFormat="1" applyFont="1" applyFill="1" applyBorder="1" applyAlignment="1">
      <alignment horizontal="center"/>
    </xf>
    <xf numFmtId="0" fontId="4" fillId="0" borderId="0" xfId="0" applyFont="1" applyFill="1" applyBorder="1" applyAlignment="1">
      <alignment horizontal="center"/>
    </xf>
    <xf numFmtId="10" fontId="4" fillId="0" borderId="10" xfId="2" applyNumberFormat="1" applyFont="1" applyFill="1" applyBorder="1"/>
    <xf numFmtId="10" fontId="4" fillId="0" borderId="11" xfId="2" applyNumberFormat="1" applyFont="1" applyFill="1" applyBorder="1"/>
    <xf numFmtId="10" fontId="0" fillId="0" borderId="0" xfId="2" applyNumberFormat="1" applyFont="1"/>
    <xf numFmtId="0" fontId="0" fillId="0" borderId="12" xfId="0" applyFill="1" applyBorder="1"/>
    <xf numFmtId="5" fontId="2" fillId="0" borderId="13" xfId="1" applyNumberFormat="1" applyFont="1" applyFill="1" applyBorder="1"/>
    <xf numFmtId="0" fontId="0" fillId="0" borderId="13" xfId="0" applyFill="1" applyBorder="1"/>
    <xf numFmtId="5" fontId="2" fillId="0" borderId="14" xfId="1" applyNumberFormat="1" applyFont="1" applyFill="1" applyBorder="1"/>
    <xf numFmtId="5" fontId="2" fillId="0" borderId="2" xfId="0" applyNumberFormat="1" applyFont="1" applyBorder="1"/>
    <xf numFmtId="5" fontId="2" fillId="3" borderId="2" xfId="0" applyNumberFormat="1" applyFont="1" applyFill="1" applyBorder="1"/>
    <xf numFmtId="5" fontId="2" fillId="0" borderId="2" xfId="0" applyNumberFormat="1" applyFont="1" applyFill="1" applyBorder="1"/>
    <xf numFmtId="164" fontId="2" fillId="0" borderId="2" xfId="0" applyNumberFormat="1" applyFont="1" applyFill="1" applyBorder="1"/>
    <xf numFmtId="164" fontId="2" fillId="0" borderId="0" xfId="0" applyNumberFormat="1" applyFont="1" applyFill="1" applyBorder="1"/>
    <xf numFmtId="165" fontId="0" fillId="0" borderId="0" xfId="0" applyNumberFormat="1" applyFill="1"/>
    <xf numFmtId="43" fontId="0" fillId="0" borderId="0" xfId="1" applyFont="1" applyFill="1"/>
    <xf numFmtId="0" fontId="5" fillId="4" borderId="0" xfId="0" applyFont="1" applyFill="1"/>
    <xf numFmtId="10" fontId="6" fillId="4" borderId="0" xfId="0" applyNumberFormat="1" applyFont="1" applyFill="1"/>
    <xf numFmtId="10" fontId="0" fillId="0" borderId="0" xfId="0" applyNumberFormat="1"/>
    <xf numFmtId="43" fontId="0" fillId="0" borderId="0" xfId="0" applyNumberFormat="1" applyFill="1"/>
    <xf numFmtId="164" fontId="0" fillId="0" borderId="0" xfId="0" applyNumberFormat="1"/>
    <xf numFmtId="164" fontId="2" fillId="3" borderId="2" xfId="0" applyNumberFormat="1" applyFont="1" applyFill="1" applyBorder="1"/>
    <xf numFmtId="165" fontId="0" fillId="0" borderId="0" xfId="0" applyNumberFormat="1"/>
    <xf numFmtId="0" fontId="2" fillId="0" borderId="3" xfId="0" applyFont="1" applyFill="1" applyBorder="1"/>
    <xf numFmtId="0" fontId="0" fillId="0" borderId="4" xfId="0" applyFill="1" applyBorder="1"/>
    <xf numFmtId="0" fontId="2" fillId="0" borderId="4" xfId="0" applyFont="1" applyFill="1" applyBorder="1"/>
    <xf numFmtId="0" fontId="0" fillId="0" borderId="5" xfId="0" applyFill="1" applyBorder="1"/>
    <xf numFmtId="0" fontId="0" fillId="0" borderId="6" xfId="0" applyFill="1" applyBorder="1"/>
    <xf numFmtId="0" fontId="2" fillId="0" borderId="16" xfId="0" applyFont="1" applyBorder="1" applyAlignment="1">
      <alignment horizontal="center"/>
    </xf>
    <xf numFmtId="0" fontId="0" fillId="0" borderId="0" xfId="0" applyBorder="1" applyAlignment="1"/>
    <xf numFmtId="0" fontId="0" fillId="0" borderId="0" xfId="0" applyBorder="1" applyAlignment="1">
      <alignment horizontal="center"/>
    </xf>
    <xf numFmtId="0" fontId="6" fillId="0" borderId="0" xfId="0" applyFont="1" applyFill="1"/>
    <xf numFmtId="0" fontId="2" fillId="4" borderId="0" xfId="0" applyFont="1" applyFill="1"/>
    <xf numFmtId="0" fontId="2" fillId="31" borderId="0" xfId="0" applyFont="1" applyFill="1"/>
    <xf numFmtId="0" fontId="5" fillId="0" borderId="0" xfId="0" applyFont="1" applyFill="1"/>
    <xf numFmtId="10" fontId="6" fillId="0" borderId="0" xfId="2" applyNumberFormat="1" applyFont="1" applyFill="1"/>
    <xf numFmtId="0" fontId="6" fillId="4" borderId="0" xfId="0" applyFont="1" applyFill="1"/>
    <xf numFmtId="0" fontId="6" fillId="31" borderId="0" xfId="0" applyFont="1" applyFill="1"/>
    <xf numFmtId="39" fontId="6" fillId="0" borderId="0" xfId="0" applyNumberFormat="1" applyFont="1" applyFill="1"/>
    <xf numFmtId="43" fontId="0" fillId="0" borderId="0" xfId="1" applyFont="1"/>
    <xf numFmtId="43" fontId="0" fillId="32" borderId="0" xfId="1" applyFont="1" applyFill="1"/>
    <xf numFmtId="43" fontId="0" fillId="0" borderId="1" xfId="1" applyFont="1" applyBorder="1"/>
    <xf numFmtId="43" fontId="0" fillId="0" borderId="0" xfId="1" applyFont="1" applyFill="1" applyBorder="1"/>
    <xf numFmtId="10" fontId="0" fillId="0" borderId="0" xfId="0" applyNumberFormat="1" applyFill="1"/>
    <xf numFmtId="43" fontId="0" fillId="4" borderId="0" xfId="1" applyFont="1" applyFill="1"/>
    <xf numFmtId="43" fontId="0" fillId="31" borderId="0" xfId="1" applyFont="1" applyFill="1"/>
    <xf numFmtId="43" fontId="0" fillId="0" borderId="29" xfId="0" applyNumberFormat="1" applyBorder="1"/>
    <xf numFmtId="43" fontId="0" fillId="0" borderId="0" xfId="0" applyNumberFormat="1"/>
    <xf numFmtId="43" fontId="0" fillId="33" borderId="0" xfId="1" applyFont="1" applyFill="1"/>
    <xf numFmtId="0" fontId="5" fillId="0" borderId="30" xfId="0" applyFont="1" applyFill="1" applyBorder="1" applyAlignment="1">
      <alignment horizontal="centerContinuous"/>
    </xf>
    <xf numFmtId="0" fontId="0" fillId="0" borderId="22" xfId="0" applyBorder="1" applyAlignment="1">
      <alignment horizontal="centerContinuous"/>
    </xf>
    <xf numFmtId="0" fontId="0" fillId="0" borderId="31" xfId="0" applyBorder="1" applyAlignment="1">
      <alignment horizontal="centerContinuous"/>
    </xf>
    <xf numFmtId="0" fontId="0" fillId="0" borderId="3" xfId="0" applyBorder="1" applyAlignment="1">
      <alignment horizontal="center"/>
    </xf>
    <xf numFmtId="0" fontId="5" fillId="0" borderId="4" xfId="0" applyFont="1" applyFill="1" applyBorder="1" applyAlignment="1">
      <alignment horizontal="center"/>
    </xf>
    <xf numFmtId="0" fontId="5" fillId="0" borderId="5" xfId="0" applyFont="1" applyFill="1" applyBorder="1" applyAlignment="1">
      <alignment horizontal="center"/>
    </xf>
    <xf numFmtId="0" fontId="5" fillId="0" borderId="12" xfId="0" applyFont="1" applyFill="1" applyBorder="1" applyAlignment="1">
      <alignment horizontal="center"/>
    </xf>
    <xf numFmtId="0" fontId="5" fillId="4" borderId="13" xfId="0" applyFont="1" applyFill="1" applyBorder="1" applyAlignment="1">
      <alignment horizontal="center"/>
    </xf>
    <xf numFmtId="0" fontId="5" fillId="0" borderId="13" xfId="0" applyFont="1" applyFill="1" applyBorder="1" applyAlignment="1">
      <alignment horizontal="center"/>
    </xf>
    <xf numFmtId="0" fontId="5" fillId="31" borderId="13" xfId="0" applyFont="1" applyFill="1" applyBorder="1" applyAlignment="1">
      <alignment horizontal="center"/>
    </xf>
    <xf numFmtId="0" fontId="5" fillId="0" borderId="14" xfId="0" applyFont="1" applyFill="1" applyBorder="1" applyAlignment="1">
      <alignment horizontal="center"/>
    </xf>
    <xf numFmtId="0" fontId="2" fillId="0" borderId="1" xfId="0" applyFont="1" applyBorder="1" applyAlignment="1">
      <alignment horizontal="center"/>
    </xf>
    <xf numFmtId="0" fontId="5" fillId="0" borderId="2" xfId="0" applyFont="1" applyFill="1" applyBorder="1"/>
    <xf numFmtId="39" fontId="5" fillId="0" borderId="2" xfId="0" applyNumberFormat="1" applyFont="1" applyFill="1" applyBorder="1"/>
    <xf numFmtId="0" fontId="5" fillId="32" borderId="0" xfId="0" applyFont="1" applyFill="1"/>
    <xf numFmtId="0" fontId="5" fillId="33" borderId="0" xfId="0" applyFont="1" applyFill="1"/>
    <xf numFmtId="43" fontId="2" fillId="0" borderId="1" xfId="1" applyFont="1" applyBorder="1"/>
    <xf numFmtId="0" fontId="66" fillId="0" borderId="0" xfId="0" applyFont="1" applyFill="1"/>
    <xf numFmtId="0" fontId="3" fillId="0" borderId="0" xfId="0" applyFont="1" applyFill="1"/>
    <xf numFmtId="0" fontId="3" fillId="0" borderId="0" xfId="0" applyFont="1" applyFill="1" applyAlignment="1">
      <alignment horizontal="center"/>
    </xf>
  </cellXfs>
  <cellStyles count="1354">
    <cellStyle name="_x000d__x000a_JournalTemplate=C:\COMFO\CTALK\JOURSTD.TPL_x000d__x000a_LbStateAddress=3 3 0 251 1 89 2 311_x000d__x000a_LbStateJou" xfId="3"/>
    <cellStyle name="_x000d__x000a_JournalTemplate=C:\COMFO\CTALK\JOURSTD.TPL_x000d__x000a_LbStateAddress=3 3 0 251 1 89 2 311_x000d__x000a_LbStateJou 2" xfId="4"/>
    <cellStyle name="%" xfId="5"/>
    <cellStyle name="% 11" xfId="6"/>
    <cellStyle name="% 11 2" xfId="7"/>
    <cellStyle name="% 12" xfId="8"/>
    <cellStyle name="% 12 2" xfId="9"/>
    <cellStyle name="% 2" xfId="10"/>
    <cellStyle name="% 2 2" xfId="11"/>
    <cellStyle name="% 2 2 2" xfId="12"/>
    <cellStyle name="% 2 3" xfId="13"/>
    <cellStyle name="% 2 3 2" xfId="14"/>
    <cellStyle name="% 2 4" xfId="15"/>
    <cellStyle name="% 3" xfId="16"/>
    <cellStyle name="% 3 2" xfId="17"/>
    <cellStyle name="% 4" xfId="18"/>
    <cellStyle name="% 4 2" xfId="19"/>
    <cellStyle name="% 5" xfId="20"/>
    <cellStyle name="%_CO-TERM_CALC" xfId="21"/>
    <cellStyle name="%_CO-TERM_CALC 2" xfId="22"/>
    <cellStyle name="%_CO-TERM_CALC 2 2" xfId="23"/>
    <cellStyle name="%_CO-TERM_CALC 3" xfId="24"/>
    <cellStyle name="%_CO-TERM_CALC 3 2" xfId="25"/>
    <cellStyle name="%_CO-TERM_CALC 4" xfId="26"/>
    <cellStyle name="%_TotalP2008-Lot1_ToIP-Priced PO et P1V2" xfId="27"/>
    <cellStyle name="%_TotalP2008-Lot1_ToIP-Priced PO et P1V2 2" xfId="28"/>
    <cellStyle name="%_TotalP2008-Lot1_ToIP-Priced PO et P1V2 2 2" xfId="29"/>
    <cellStyle name="%_TotalP2008-Lot1_ToIP-Priced PO et P1V2 3" xfId="30"/>
    <cellStyle name="%_TotalP2008-Lot1_ToIP-Priced PO et P1V2 3 2" xfId="31"/>
    <cellStyle name="%_TotalP2008-Lot1_ToIP-Priced PO et P1V2 4" xfId="32"/>
    <cellStyle name="%_Z2 - UCSS_QUOTES" xfId="33"/>
    <cellStyle name="%_Z2 - UCSS_QUOTES 2" xfId="34"/>
    <cellStyle name="_Column1" xfId="35"/>
    <cellStyle name="_Column1 2" xfId="36"/>
    <cellStyle name="_Column1_2012-2016 Business Plan-092611" xfId="37"/>
    <cellStyle name="_Column1_2012-2016 Business Plan-100311" xfId="38"/>
    <cellStyle name="_Column1_ITS BGT FY2011" xfId="39"/>
    <cellStyle name="_Column2" xfId="40"/>
    <cellStyle name="_Column3" xfId="41"/>
    <cellStyle name="_Column4" xfId="42"/>
    <cellStyle name="_Column5" xfId="43"/>
    <cellStyle name="_Column5_ITS Variance FY2006-2010" xfId="44"/>
    <cellStyle name="_Column6" xfId="45"/>
    <cellStyle name="_Column7" xfId="46"/>
    <cellStyle name="_Column7_2012-2016 Business Plan-092611" xfId="47"/>
    <cellStyle name="_Column7_2012-2016 Business Plan-100311" xfId="48"/>
    <cellStyle name="_Column7_ITS Variance FY2006-2010" xfId="49"/>
    <cellStyle name="_Data" xfId="50"/>
    <cellStyle name="_Data 2" xfId="51"/>
    <cellStyle name="_Data_2012-2016 Business Plan-092611" xfId="52"/>
    <cellStyle name="_Data_2012-2016 Business Plan-100311" xfId="53"/>
    <cellStyle name="_Data_Cerberus" xfId="54"/>
    <cellStyle name="_Data_Cerberus 2" xfId="55"/>
    <cellStyle name="_Data_Cerberus_2012-2016 Business Plan-092611" xfId="56"/>
    <cellStyle name="_Data_Cerberus_2012-2016 Business Plan-100311" xfId="57"/>
    <cellStyle name="_Data_Cerberus_everly 032075 budget maint breakdown" xfId="58"/>
    <cellStyle name="_Data_Cerberus_everly 032075 budget maint breakdown_2012-2016 Business Plan-092611" xfId="59"/>
    <cellStyle name="_Data_Cerberus_everly 032075 budget maint breakdown_2012-2016 Business Plan-100311" xfId="60"/>
    <cellStyle name="_Data_Cerberus_ITS BGT FY2011" xfId="61"/>
    <cellStyle name="_Data_Cerberus_WRITE OFF'S AUGUST 2010" xfId="62"/>
    <cellStyle name="_Data_Cerberus_WRITE OFF'S AUGUST 2010 2" xfId="63"/>
    <cellStyle name="_Data_Cerberus_WRITE OFF'S SEPT 2010" xfId="64"/>
    <cellStyle name="_Data_Cerberus_WRITE OFF'S SEPT 2010 2" xfId="65"/>
    <cellStyle name="_Data_everly 032075 budget maint breakdown" xfId="66"/>
    <cellStyle name="_Data_everly 032075 budget maint breakdown_2012-2016 Business Plan-092611" xfId="67"/>
    <cellStyle name="_Data_everly 032075 budget maint breakdown_2012-2016 Business Plan-100311" xfId="68"/>
    <cellStyle name="_Data_WRITE OFF'S AUGUST 2010" xfId="69"/>
    <cellStyle name="_Data_WRITE OFF'S AUGUST 2010 2" xfId="70"/>
    <cellStyle name="_Data_WRITE OFF'S SEPT 2010" xfId="71"/>
    <cellStyle name="_Data_WRITE OFF'S SEPT 2010 2" xfId="72"/>
    <cellStyle name="_Formula" xfId="73"/>
    <cellStyle name="_Header" xfId="74"/>
    <cellStyle name="_J - UCSS_QUOTES" xfId="75"/>
    <cellStyle name="_J - UCSS_QUOTES 2" xfId="76"/>
    <cellStyle name="_J - UCSS_QUOTES 2 2" xfId="77"/>
    <cellStyle name="_J - UCSS_QUOTES 3" xfId="78"/>
    <cellStyle name="_J - UCSS_QUOTES 3 2" xfId="79"/>
    <cellStyle name="_J - UCSS_QUOTES 4" xfId="80"/>
    <cellStyle name="_M2 - UCSS_QUOTES" xfId="81"/>
    <cellStyle name="_M2 - UCSS_QUOTES 2" xfId="82"/>
    <cellStyle name="_M2 - UCSS_QUOTES 2 2" xfId="83"/>
    <cellStyle name="_M2 - UCSS_QUOTES 3" xfId="84"/>
    <cellStyle name="_M2 - UCSS_QUOTES 3 2" xfId="85"/>
    <cellStyle name="_M2 - UCSS_QUOTES 4" xfId="86"/>
    <cellStyle name="_Part numbers--Single Page v7" xfId="87"/>
    <cellStyle name="_Part numbers--Single Page v7 2" xfId="88"/>
    <cellStyle name="_Part numbers--Single Page v7 2 2" xfId="89"/>
    <cellStyle name="_Part numbers--Single Page v7 3" xfId="90"/>
    <cellStyle name="_Part numbers--Single Page v7 3 2" xfId="91"/>
    <cellStyle name="_Part numbers--Single Page v7 4" xfId="92"/>
    <cellStyle name="_Row1" xfId="93"/>
    <cellStyle name="_Row1 2" xfId="94"/>
    <cellStyle name="_Row1_2012-2016 Business Plan-092611" xfId="95"/>
    <cellStyle name="_Row1_2012-2016 Business Plan-100311" xfId="96"/>
    <cellStyle name="_Row1_ITS BGT FY2011" xfId="97"/>
    <cellStyle name="_Row2" xfId="98"/>
    <cellStyle name="_Row3" xfId="99"/>
    <cellStyle name="_Row4" xfId="100"/>
    <cellStyle name="_Row4 2" xfId="101"/>
    <cellStyle name="_Row4_2012-2016 Business Plan-092611" xfId="102"/>
    <cellStyle name="_Row4_2012-2016 Business Plan-100311" xfId="103"/>
    <cellStyle name="_Row5" xfId="104"/>
    <cellStyle name="_Row5_ITS Variance FY2006-2010" xfId="105"/>
    <cellStyle name="_Row6" xfId="106"/>
    <cellStyle name="_Row7" xfId="107"/>
    <cellStyle name="_Row7_2012-2016 Business Plan-092611" xfId="108"/>
    <cellStyle name="_Row7_2012-2016 Business Plan-100311" xfId="109"/>
    <cellStyle name="_Row7_ITS Variance FY2006-2010" xfId="110"/>
    <cellStyle name="_Sheet1" xfId="111"/>
    <cellStyle name="_Sheet1 2" xfId="112"/>
    <cellStyle name="_Sheet1 2 2" xfId="113"/>
    <cellStyle name="_Sheet1 3" xfId="114"/>
    <cellStyle name="_Sheet1 3 2" xfId="115"/>
    <cellStyle name="_Sheet1 4" xfId="116"/>
    <cellStyle name="_Subscription Summary" xfId="117"/>
    <cellStyle name="_Subscription Summary 2" xfId="118"/>
    <cellStyle name="_Subscription Summary 2 2" xfId="119"/>
    <cellStyle name="_Subscription Summary 3" xfId="120"/>
    <cellStyle name="_Subscription Summary 3 2" xfId="121"/>
    <cellStyle name="_Subscription Summary 4" xfId="122"/>
    <cellStyle name="_TableSuperHead" xfId="123"/>
    <cellStyle name="_UCSS Quoting Tool" xfId="124"/>
    <cellStyle name="_UCSS Quoting Tool_1" xfId="125"/>
    <cellStyle name="=C:\WINNT35\SYSTEM32\COMMAND.COM" xfId="126"/>
    <cellStyle name="=C:\WINNT35\SYSTEM32\COMMAND.COM 2" xfId="127"/>
    <cellStyle name="£ BP" xfId="128"/>
    <cellStyle name="¥ JY" xfId="129"/>
    <cellStyle name="0,0_x000d__x000a_NA_x000d__x000a_" xfId="130"/>
    <cellStyle name="0,0_x000d__x000a_NA_x000d__x000a_ 2" xfId="131"/>
    <cellStyle name="0,0_x000d__x000a_NA_x000d__x000a_ 2 2" xfId="132"/>
    <cellStyle name="0,0_x000d__x000a_NA_x000d__x000a_ 3" xfId="133"/>
    <cellStyle name="0,0_x000d__x000a_NA_x000d__x000a_ 3 2" xfId="134"/>
    <cellStyle name="0,0_x000d__x000a_NA_x000d__x000a_ 4" xfId="135"/>
    <cellStyle name="20 % - Accent1" xfId="136"/>
    <cellStyle name="20 % - Accent2" xfId="137"/>
    <cellStyle name="20 % - Accent3" xfId="138"/>
    <cellStyle name="20 % - Accent4" xfId="139"/>
    <cellStyle name="20 % - Accent5" xfId="140"/>
    <cellStyle name="20 % - Accent6" xfId="141"/>
    <cellStyle name="20% - Accent1 2" xfId="142"/>
    <cellStyle name="20% - Accent2 2" xfId="143"/>
    <cellStyle name="20% - Accent3 10" xfId="144"/>
    <cellStyle name="20% - Accent3 11" xfId="145"/>
    <cellStyle name="20% - Accent3 12" xfId="146"/>
    <cellStyle name="20% - Accent3 2" xfId="147"/>
    <cellStyle name="20% - Accent3 2 10" xfId="148"/>
    <cellStyle name="20% - Accent3 2 11" xfId="149"/>
    <cellStyle name="20% - Accent3 2 12" xfId="150"/>
    <cellStyle name="20% - Accent3 2 13" xfId="151"/>
    <cellStyle name="20% - Accent3 2 14" xfId="152"/>
    <cellStyle name="20% - Accent3 2 15" xfId="153"/>
    <cellStyle name="20% - Accent3 2 16" xfId="154"/>
    <cellStyle name="20% - Accent3 2 17" xfId="155"/>
    <cellStyle name="20% - Accent3 2 18" xfId="156"/>
    <cellStyle name="20% - Accent3 2 19" xfId="157"/>
    <cellStyle name="20% - Accent3 2 2" xfId="158"/>
    <cellStyle name="20% - Accent3 2 20" xfId="159"/>
    <cellStyle name="20% - Accent3 2 3" xfId="160"/>
    <cellStyle name="20% - Accent3 2 4" xfId="161"/>
    <cellStyle name="20% - Accent3 2 5" xfId="162"/>
    <cellStyle name="20% - Accent3 2 6" xfId="163"/>
    <cellStyle name="20% - Accent3 2 7" xfId="164"/>
    <cellStyle name="20% - Accent3 2 8" xfId="165"/>
    <cellStyle name="20% - Accent3 2 9" xfId="166"/>
    <cellStyle name="20% - Accent3 3 10" xfId="167"/>
    <cellStyle name="20% - Accent3 3 11" xfId="168"/>
    <cellStyle name="20% - Accent3 3 12" xfId="169"/>
    <cellStyle name="20% - Accent3 3 13" xfId="170"/>
    <cellStyle name="20% - Accent3 3 14" xfId="171"/>
    <cellStyle name="20% - Accent3 3 15" xfId="172"/>
    <cellStyle name="20% - Accent3 3 16" xfId="173"/>
    <cellStyle name="20% - Accent3 3 17" xfId="174"/>
    <cellStyle name="20% - Accent3 3 18" xfId="175"/>
    <cellStyle name="20% - Accent3 3 19" xfId="176"/>
    <cellStyle name="20% - Accent3 3 2" xfId="177"/>
    <cellStyle name="20% - Accent3 3 20" xfId="178"/>
    <cellStyle name="20% - Accent3 3 3" xfId="179"/>
    <cellStyle name="20% - Accent3 3 4" xfId="180"/>
    <cellStyle name="20% - Accent3 3 5" xfId="181"/>
    <cellStyle name="20% - Accent3 3 6" xfId="182"/>
    <cellStyle name="20% - Accent3 3 7" xfId="183"/>
    <cellStyle name="20% - Accent3 3 8" xfId="184"/>
    <cellStyle name="20% - Accent3 3 9" xfId="185"/>
    <cellStyle name="20% - Accent3 4" xfId="186"/>
    <cellStyle name="20% - Accent3 5" xfId="187"/>
    <cellStyle name="20% - Accent3 6" xfId="188"/>
    <cellStyle name="20% - Accent3 7" xfId="189"/>
    <cellStyle name="20% - Accent3 8" xfId="190"/>
    <cellStyle name="20% - Accent3 9" xfId="191"/>
    <cellStyle name="20% - Accent4 2" xfId="192"/>
    <cellStyle name="20% - Accent5 2" xfId="193"/>
    <cellStyle name="20% - Accent6 2" xfId="194"/>
    <cellStyle name="40 % - Accent1" xfId="195"/>
    <cellStyle name="40 % - Accent2" xfId="196"/>
    <cellStyle name="40 % - Accent3" xfId="197"/>
    <cellStyle name="40 % - Accent4" xfId="198"/>
    <cellStyle name="40 % - Accent5" xfId="199"/>
    <cellStyle name="40 % - Accent6" xfId="200"/>
    <cellStyle name="40% - Accent1 2" xfId="201"/>
    <cellStyle name="40% - Accent2 2" xfId="202"/>
    <cellStyle name="40% - Accent3 2" xfId="203"/>
    <cellStyle name="40% - Accent4 2" xfId="204"/>
    <cellStyle name="40% - Accent5 2" xfId="205"/>
    <cellStyle name="40% - Accent6 2" xfId="206"/>
    <cellStyle name="60 % - Accent1" xfId="207"/>
    <cellStyle name="60 % - Accent2" xfId="208"/>
    <cellStyle name="60 % - Accent3" xfId="209"/>
    <cellStyle name="60 % - Accent4" xfId="210"/>
    <cellStyle name="60 % - Accent5" xfId="211"/>
    <cellStyle name="60 % - Accent6" xfId="212"/>
    <cellStyle name="60% - Accent1 2" xfId="213"/>
    <cellStyle name="60% - Accent2 2" xfId="214"/>
    <cellStyle name="60% - Accent3 2" xfId="215"/>
    <cellStyle name="60% - Accent4 2" xfId="216"/>
    <cellStyle name="60% - Accent5 2" xfId="217"/>
    <cellStyle name="60% - Accent6 2" xfId="218"/>
    <cellStyle name="Accent1 10" xfId="219"/>
    <cellStyle name="Accent1 11" xfId="220"/>
    <cellStyle name="Accent1 12" xfId="221"/>
    <cellStyle name="Accent1 2" xfId="222"/>
    <cellStyle name="Accent1 2 10" xfId="223"/>
    <cellStyle name="Accent1 2 11" xfId="224"/>
    <cellStyle name="Accent1 2 12" xfId="225"/>
    <cellStyle name="Accent1 2 13" xfId="226"/>
    <cellStyle name="Accent1 2 14" xfId="227"/>
    <cellStyle name="Accent1 2 15" xfId="228"/>
    <cellStyle name="Accent1 2 16" xfId="229"/>
    <cellStyle name="Accent1 2 17" xfId="230"/>
    <cellStyle name="Accent1 2 18" xfId="231"/>
    <cellStyle name="Accent1 2 19" xfId="232"/>
    <cellStyle name="Accent1 2 2" xfId="233"/>
    <cellStyle name="Accent1 2 20" xfId="234"/>
    <cellStyle name="Accent1 2 3" xfId="235"/>
    <cellStyle name="Accent1 2 4" xfId="236"/>
    <cellStyle name="Accent1 2 5" xfId="237"/>
    <cellStyle name="Accent1 2 6" xfId="238"/>
    <cellStyle name="Accent1 2 7" xfId="239"/>
    <cellStyle name="Accent1 2 8" xfId="240"/>
    <cellStyle name="Accent1 2 9" xfId="241"/>
    <cellStyle name="Accent1 3 10" xfId="242"/>
    <cellStyle name="Accent1 3 11" xfId="243"/>
    <cellStyle name="Accent1 3 12" xfId="244"/>
    <cellStyle name="Accent1 3 13" xfId="245"/>
    <cellStyle name="Accent1 3 14" xfId="246"/>
    <cellStyle name="Accent1 3 15" xfId="247"/>
    <cellStyle name="Accent1 3 16" xfId="248"/>
    <cellStyle name="Accent1 3 17" xfId="249"/>
    <cellStyle name="Accent1 3 18" xfId="250"/>
    <cellStyle name="Accent1 3 19" xfId="251"/>
    <cellStyle name="Accent1 3 2" xfId="252"/>
    <cellStyle name="Accent1 3 20" xfId="253"/>
    <cellStyle name="Accent1 3 3" xfId="254"/>
    <cellStyle name="Accent1 3 4" xfId="255"/>
    <cellStyle name="Accent1 3 5" xfId="256"/>
    <cellStyle name="Accent1 3 6" xfId="257"/>
    <cellStyle name="Accent1 3 7" xfId="258"/>
    <cellStyle name="Accent1 3 8" xfId="259"/>
    <cellStyle name="Accent1 3 9" xfId="260"/>
    <cellStyle name="Accent1 4" xfId="261"/>
    <cellStyle name="Accent1 5" xfId="262"/>
    <cellStyle name="Accent1 6" xfId="263"/>
    <cellStyle name="Accent1 7" xfId="264"/>
    <cellStyle name="Accent1 8" xfId="265"/>
    <cellStyle name="Accent1 9" xfId="266"/>
    <cellStyle name="Accent2 10" xfId="267"/>
    <cellStyle name="Accent2 11" xfId="268"/>
    <cellStyle name="Accent2 12" xfId="269"/>
    <cellStyle name="Accent2 2" xfId="270"/>
    <cellStyle name="Accent2 2 10" xfId="271"/>
    <cellStyle name="Accent2 2 11" xfId="272"/>
    <cellStyle name="Accent2 2 12" xfId="273"/>
    <cellStyle name="Accent2 2 13" xfId="274"/>
    <cellStyle name="Accent2 2 14" xfId="275"/>
    <cellStyle name="Accent2 2 15" xfId="276"/>
    <cellStyle name="Accent2 2 16" xfId="277"/>
    <cellStyle name="Accent2 2 17" xfId="278"/>
    <cellStyle name="Accent2 2 18" xfId="279"/>
    <cellStyle name="Accent2 2 19" xfId="280"/>
    <cellStyle name="Accent2 2 2" xfId="281"/>
    <cellStyle name="Accent2 2 20" xfId="282"/>
    <cellStyle name="Accent2 2 3" xfId="283"/>
    <cellStyle name="Accent2 2 4" xfId="284"/>
    <cellStyle name="Accent2 2 5" xfId="285"/>
    <cellStyle name="Accent2 2 6" xfId="286"/>
    <cellStyle name="Accent2 2 7" xfId="287"/>
    <cellStyle name="Accent2 2 8" xfId="288"/>
    <cellStyle name="Accent2 2 9" xfId="289"/>
    <cellStyle name="Accent2 3 10" xfId="290"/>
    <cellStyle name="Accent2 3 11" xfId="291"/>
    <cellStyle name="Accent2 3 12" xfId="292"/>
    <cellStyle name="Accent2 3 13" xfId="293"/>
    <cellStyle name="Accent2 3 14" xfId="294"/>
    <cellStyle name="Accent2 3 15" xfId="295"/>
    <cellStyle name="Accent2 3 16" xfId="296"/>
    <cellStyle name="Accent2 3 17" xfId="297"/>
    <cellStyle name="Accent2 3 18" xfId="298"/>
    <cellStyle name="Accent2 3 19" xfId="299"/>
    <cellStyle name="Accent2 3 2" xfId="300"/>
    <cellStyle name="Accent2 3 20" xfId="301"/>
    <cellStyle name="Accent2 3 3" xfId="302"/>
    <cellStyle name="Accent2 3 4" xfId="303"/>
    <cellStyle name="Accent2 3 5" xfId="304"/>
    <cellStyle name="Accent2 3 6" xfId="305"/>
    <cellStyle name="Accent2 3 7" xfId="306"/>
    <cellStyle name="Accent2 3 8" xfId="307"/>
    <cellStyle name="Accent2 3 9" xfId="308"/>
    <cellStyle name="Accent2 4" xfId="309"/>
    <cellStyle name="Accent2 5" xfId="310"/>
    <cellStyle name="Accent2 6" xfId="311"/>
    <cellStyle name="Accent2 7" xfId="312"/>
    <cellStyle name="Accent2 8" xfId="313"/>
    <cellStyle name="Accent2 9" xfId="314"/>
    <cellStyle name="Accent3 2" xfId="315"/>
    <cellStyle name="Accent4 10" xfId="316"/>
    <cellStyle name="Accent4 11" xfId="317"/>
    <cellStyle name="Accent4 12" xfId="318"/>
    <cellStyle name="Accent4 2" xfId="319"/>
    <cellStyle name="Accent4 2 10" xfId="320"/>
    <cellStyle name="Accent4 2 11" xfId="321"/>
    <cellStyle name="Accent4 2 12" xfId="322"/>
    <cellStyle name="Accent4 2 13" xfId="323"/>
    <cellStyle name="Accent4 2 14" xfId="324"/>
    <cellStyle name="Accent4 2 15" xfId="325"/>
    <cellStyle name="Accent4 2 16" xfId="326"/>
    <cellStyle name="Accent4 2 17" xfId="327"/>
    <cellStyle name="Accent4 2 18" xfId="328"/>
    <cellStyle name="Accent4 2 19" xfId="329"/>
    <cellStyle name="Accent4 2 2" xfId="330"/>
    <cellStyle name="Accent4 2 20" xfId="331"/>
    <cellStyle name="Accent4 2 21" xfId="332"/>
    <cellStyle name="Accent4 2 3" xfId="333"/>
    <cellStyle name="Accent4 2 4" xfId="334"/>
    <cellStyle name="Accent4 2 5" xfId="335"/>
    <cellStyle name="Accent4 2 6" xfId="336"/>
    <cellStyle name="Accent4 2 7" xfId="337"/>
    <cellStyle name="Accent4 2 8" xfId="338"/>
    <cellStyle name="Accent4 2 9" xfId="339"/>
    <cellStyle name="Accent4 3 10" xfId="340"/>
    <cellStyle name="Accent4 3 11" xfId="341"/>
    <cellStyle name="Accent4 3 12" xfId="342"/>
    <cellStyle name="Accent4 3 13" xfId="343"/>
    <cellStyle name="Accent4 3 14" xfId="344"/>
    <cellStyle name="Accent4 3 15" xfId="345"/>
    <cellStyle name="Accent4 3 16" xfId="346"/>
    <cellStyle name="Accent4 3 17" xfId="347"/>
    <cellStyle name="Accent4 3 18" xfId="348"/>
    <cellStyle name="Accent4 3 19" xfId="349"/>
    <cellStyle name="Accent4 3 2" xfId="350"/>
    <cellStyle name="Accent4 3 20" xfId="351"/>
    <cellStyle name="Accent4 3 3" xfId="352"/>
    <cellStyle name="Accent4 3 4" xfId="353"/>
    <cellStyle name="Accent4 3 5" xfId="354"/>
    <cellStyle name="Accent4 3 6" xfId="355"/>
    <cellStyle name="Accent4 3 7" xfId="356"/>
    <cellStyle name="Accent4 3 8" xfId="357"/>
    <cellStyle name="Accent4 3 9" xfId="358"/>
    <cellStyle name="Accent4 4" xfId="359"/>
    <cellStyle name="Accent4 5" xfId="360"/>
    <cellStyle name="Accent4 6" xfId="361"/>
    <cellStyle name="Accent4 7" xfId="362"/>
    <cellStyle name="Accent4 8" xfId="363"/>
    <cellStyle name="Accent4 9" xfId="364"/>
    <cellStyle name="Accent5 10" xfId="365"/>
    <cellStyle name="Accent5 11" xfId="366"/>
    <cellStyle name="Accent5 12" xfId="367"/>
    <cellStyle name="Accent5 2" xfId="368"/>
    <cellStyle name="Accent5 2 10" xfId="369"/>
    <cellStyle name="Accent5 2 11" xfId="370"/>
    <cellStyle name="Accent5 2 12" xfId="371"/>
    <cellStyle name="Accent5 2 13" xfId="372"/>
    <cellStyle name="Accent5 2 14" xfId="373"/>
    <cellStyle name="Accent5 2 15" xfId="374"/>
    <cellStyle name="Accent5 2 16" xfId="375"/>
    <cellStyle name="Accent5 2 17" xfId="376"/>
    <cellStyle name="Accent5 2 18" xfId="377"/>
    <cellStyle name="Accent5 2 19" xfId="378"/>
    <cellStyle name="Accent5 2 2" xfId="379"/>
    <cellStyle name="Accent5 2 20" xfId="380"/>
    <cellStyle name="Accent5 2 3" xfId="381"/>
    <cellStyle name="Accent5 2 4" xfId="382"/>
    <cellStyle name="Accent5 2 5" xfId="383"/>
    <cellStyle name="Accent5 2 6" xfId="384"/>
    <cellStyle name="Accent5 2 7" xfId="385"/>
    <cellStyle name="Accent5 2 8" xfId="386"/>
    <cellStyle name="Accent5 2 9" xfId="387"/>
    <cellStyle name="Accent5 3 10" xfId="388"/>
    <cellStyle name="Accent5 3 11" xfId="389"/>
    <cellStyle name="Accent5 3 12" xfId="390"/>
    <cellStyle name="Accent5 3 13" xfId="391"/>
    <cellStyle name="Accent5 3 14" xfId="392"/>
    <cellStyle name="Accent5 3 15" xfId="393"/>
    <cellStyle name="Accent5 3 16" xfId="394"/>
    <cellStyle name="Accent5 3 17" xfId="395"/>
    <cellStyle name="Accent5 3 18" xfId="396"/>
    <cellStyle name="Accent5 3 19" xfId="397"/>
    <cellStyle name="Accent5 3 2" xfId="398"/>
    <cellStyle name="Accent5 3 20" xfId="399"/>
    <cellStyle name="Accent5 3 3" xfId="400"/>
    <cellStyle name="Accent5 3 4" xfId="401"/>
    <cellStyle name="Accent5 3 5" xfId="402"/>
    <cellStyle name="Accent5 3 6" xfId="403"/>
    <cellStyle name="Accent5 3 7" xfId="404"/>
    <cellStyle name="Accent5 3 8" xfId="405"/>
    <cellStyle name="Accent5 3 9" xfId="406"/>
    <cellStyle name="Accent5 4" xfId="407"/>
    <cellStyle name="Accent5 5" xfId="408"/>
    <cellStyle name="Accent5 6" xfId="409"/>
    <cellStyle name="Accent5 7" xfId="410"/>
    <cellStyle name="Accent5 8" xfId="411"/>
    <cellStyle name="Accent5 9" xfId="412"/>
    <cellStyle name="Accent6 10" xfId="413"/>
    <cellStyle name="Accent6 11" xfId="414"/>
    <cellStyle name="Accent6 12" xfId="415"/>
    <cellStyle name="Accent6 2" xfId="416"/>
    <cellStyle name="Accent6 2 10" xfId="417"/>
    <cellStyle name="Accent6 2 11" xfId="418"/>
    <cellStyle name="Accent6 2 12" xfId="419"/>
    <cellStyle name="Accent6 2 13" xfId="420"/>
    <cellStyle name="Accent6 2 14" xfId="421"/>
    <cellStyle name="Accent6 2 15" xfId="422"/>
    <cellStyle name="Accent6 2 16" xfId="423"/>
    <cellStyle name="Accent6 2 17" xfId="424"/>
    <cellStyle name="Accent6 2 18" xfId="425"/>
    <cellStyle name="Accent6 2 19" xfId="426"/>
    <cellStyle name="Accent6 2 2" xfId="427"/>
    <cellStyle name="Accent6 2 20" xfId="428"/>
    <cellStyle name="Accent6 2 3" xfId="429"/>
    <cellStyle name="Accent6 2 4" xfId="430"/>
    <cellStyle name="Accent6 2 5" xfId="431"/>
    <cellStyle name="Accent6 2 6" xfId="432"/>
    <cellStyle name="Accent6 2 7" xfId="433"/>
    <cellStyle name="Accent6 2 8" xfId="434"/>
    <cellStyle name="Accent6 2 9" xfId="435"/>
    <cellStyle name="Accent6 3 10" xfId="436"/>
    <cellStyle name="Accent6 3 11" xfId="437"/>
    <cellStyle name="Accent6 3 12" xfId="438"/>
    <cellStyle name="Accent6 3 13" xfId="439"/>
    <cellStyle name="Accent6 3 14" xfId="440"/>
    <cellStyle name="Accent6 3 15" xfId="441"/>
    <cellStyle name="Accent6 3 16" xfId="442"/>
    <cellStyle name="Accent6 3 17" xfId="443"/>
    <cellStyle name="Accent6 3 18" xfId="444"/>
    <cellStyle name="Accent6 3 19" xfId="445"/>
    <cellStyle name="Accent6 3 2" xfId="446"/>
    <cellStyle name="Accent6 3 20" xfId="447"/>
    <cellStyle name="Accent6 3 3" xfId="448"/>
    <cellStyle name="Accent6 3 4" xfId="449"/>
    <cellStyle name="Accent6 3 5" xfId="450"/>
    <cellStyle name="Accent6 3 6" xfId="451"/>
    <cellStyle name="Accent6 3 7" xfId="452"/>
    <cellStyle name="Accent6 3 8" xfId="453"/>
    <cellStyle name="Accent6 3 9" xfId="454"/>
    <cellStyle name="Accent6 4" xfId="455"/>
    <cellStyle name="Accent6 5" xfId="456"/>
    <cellStyle name="Accent6 6" xfId="457"/>
    <cellStyle name="Accent6 7" xfId="458"/>
    <cellStyle name="Accent6 8" xfId="459"/>
    <cellStyle name="Accent6 9" xfId="460"/>
    <cellStyle name="Avertissement" xfId="461"/>
    <cellStyle name="Bad 2" xfId="462"/>
    <cellStyle name="Blue" xfId="463"/>
    <cellStyle name="Bold" xfId="464"/>
    <cellStyle name="Bold/Border" xfId="465"/>
    <cellStyle name="Bullet" xfId="466"/>
    <cellStyle name="c" xfId="467"/>
    <cellStyle name="c 2" xfId="468"/>
    <cellStyle name="c_Bal Sheets" xfId="469"/>
    <cellStyle name="c_Bal Sheets 2" xfId="470"/>
    <cellStyle name="c_Bal Sheets_JE 160 Workbasket Accrual_updated-_CA_01.10" xfId="471"/>
    <cellStyle name="c_Bal Sheets_JE Template" xfId="472"/>
    <cellStyle name="c_Credit (2)" xfId="473"/>
    <cellStyle name="c_Credit (2) 2" xfId="474"/>
    <cellStyle name="c_Credit (2)_JE 160 Workbasket Accrual_updated-_CA_01.10" xfId="475"/>
    <cellStyle name="c_Credit (2)_JE Template" xfId="476"/>
    <cellStyle name="c_Earnings" xfId="477"/>
    <cellStyle name="c_Earnings (2)" xfId="478"/>
    <cellStyle name="c_Earnings (2) 2" xfId="479"/>
    <cellStyle name="c_Earnings (2)_JE 160 Workbasket Accrual_updated-_CA_01.10" xfId="480"/>
    <cellStyle name="c_Earnings (2)_JE Template" xfId="481"/>
    <cellStyle name="c_Earnings 2" xfId="482"/>
    <cellStyle name="c_Earnings 3" xfId="483"/>
    <cellStyle name="c_Earnings 4" xfId="484"/>
    <cellStyle name="c_Earnings 5" xfId="485"/>
    <cellStyle name="c_Earnings_JE 160 Workbasket Accrual_updated-_CA_01.10" xfId="486"/>
    <cellStyle name="c_Earnings_JE Template" xfId="487"/>
    <cellStyle name="c_finsumm" xfId="488"/>
    <cellStyle name="c_finsumm 2" xfId="489"/>
    <cellStyle name="c_finsumm_JE 160 Workbasket Accrual_updated-_CA_01.10" xfId="490"/>
    <cellStyle name="c_finsumm_JE Template" xfId="491"/>
    <cellStyle name="c_GoroWipTax-to2050_fromCo_Oct21_99" xfId="492"/>
    <cellStyle name="c_GoroWipTax-to2050_fromCo_Oct21_99 2" xfId="493"/>
    <cellStyle name="c_GoroWipTax-to2050_fromCo_Oct21_99_JE 160 Workbasket Accrual_updated-_CA_01.10" xfId="494"/>
    <cellStyle name="c_GoroWipTax-to2050_fromCo_Oct21_99_JE Template" xfId="495"/>
    <cellStyle name="c_Hist Inputs (2)" xfId="496"/>
    <cellStyle name="c_Hist Inputs (2) 2" xfId="497"/>
    <cellStyle name="c_Hist Inputs (2)_JE 160 Workbasket Accrual_updated-_CA_01.10" xfId="498"/>
    <cellStyle name="c_Hist Inputs (2)_JE Template" xfId="499"/>
    <cellStyle name="c_IEL_finsumm" xfId="500"/>
    <cellStyle name="c_IEL_finsumm 2" xfId="501"/>
    <cellStyle name="c_IEL_finsumm_JE 160 Workbasket Accrual_updated-_CA_01.10" xfId="502"/>
    <cellStyle name="c_IEL_finsumm_JE Template" xfId="503"/>
    <cellStyle name="c_IEL_finsumm1" xfId="504"/>
    <cellStyle name="c_IEL_finsumm1 2" xfId="505"/>
    <cellStyle name="c_IEL_finsumm1_JE 160 Workbasket Accrual_updated-_CA_01.10" xfId="506"/>
    <cellStyle name="c_IEL_finsumm1_JE Template" xfId="507"/>
    <cellStyle name="c_JE 160 Workbasket Accrual_updated-_CA_01.10" xfId="508"/>
    <cellStyle name="c_JE Template" xfId="509"/>
    <cellStyle name="c_LBO Summary" xfId="510"/>
    <cellStyle name="c_LBO Summary 2" xfId="511"/>
    <cellStyle name="c_LBO Summary_JE 160 Workbasket Accrual_updated-_CA_01.10" xfId="512"/>
    <cellStyle name="c_LBO Summary_JE Template" xfId="513"/>
    <cellStyle name="c_Schedules" xfId="514"/>
    <cellStyle name="c_Schedules 2" xfId="515"/>
    <cellStyle name="c_Schedules_JE 160 Workbasket Accrual_updated-_CA_01.10" xfId="516"/>
    <cellStyle name="c_Schedules_JE Template" xfId="517"/>
    <cellStyle name="c_Trans Assump (2)" xfId="518"/>
    <cellStyle name="c_Trans Assump (2) 2" xfId="519"/>
    <cellStyle name="c_Trans Assump (2)_JE 160 Workbasket Accrual_updated-_CA_01.10" xfId="520"/>
    <cellStyle name="c_Trans Assump (2)_JE Template" xfId="521"/>
    <cellStyle name="c_Unit Price Sen. (2)" xfId="522"/>
    <cellStyle name="c_Unit Price Sen. (2) 2" xfId="523"/>
    <cellStyle name="c_Unit Price Sen. (2)_JE 160 Workbasket Accrual_updated-_CA_01.10" xfId="524"/>
    <cellStyle name="c_Unit Price Sen. (2)_JE Template" xfId="525"/>
    <cellStyle name="Calc Currency (0)" xfId="526"/>
    <cellStyle name="Calc Currency (0) 2" xfId="527"/>
    <cellStyle name="Calc Currency (0) 3" xfId="528"/>
    <cellStyle name="Calcul" xfId="529"/>
    <cellStyle name="Calculation 2" xfId="530"/>
    <cellStyle name="Cellule liée" xfId="531"/>
    <cellStyle name="Check Cell 2" xfId="532"/>
    <cellStyle name="Comma" xfId="1" builtinId="3"/>
    <cellStyle name="Comma  - Style1" xfId="533"/>
    <cellStyle name="Comma  - Style2" xfId="534"/>
    <cellStyle name="Comma  - Style3" xfId="535"/>
    <cellStyle name="Comma  - Style4" xfId="536"/>
    <cellStyle name="Comma  - Style5" xfId="537"/>
    <cellStyle name="Comma  - Style6" xfId="538"/>
    <cellStyle name="Comma  - Style7" xfId="539"/>
    <cellStyle name="Comma  - Style8" xfId="540"/>
    <cellStyle name="Comma 10" xfId="541"/>
    <cellStyle name="Comma 11" xfId="542"/>
    <cellStyle name="Comma 12" xfId="543"/>
    <cellStyle name="Comma 12 2" xfId="544"/>
    <cellStyle name="Comma 13" xfId="545"/>
    <cellStyle name="Comma 14" xfId="546"/>
    <cellStyle name="Comma 15" xfId="547"/>
    <cellStyle name="Comma 16" xfId="548"/>
    <cellStyle name="Comma 17" xfId="549"/>
    <cellStyle name="Comma 18" xfId="550"/>
    <cellStyle name="Comma 19" xfId="551"/>
    <cellStyle name="Comma 2" xfId="552"/>
    <cellStyle name="Comma 2 2" xfId="553"/>
    <cellStyle name="Comma 2 3" xfId="554"/>
    <cellStyle name="Comma 20" xfId="555"/>
    <cellStyle name="Comma 21" xfId="556"/>
    <cellStyle name="Comma 3" xfId="557"/>
    <cellStyle name="Comma 3 2" xfId="558"/>
    <cellStyle name="Comma 4" xfId="559"/>
    <cellStyle name="Comma 4 2" xfId="560"/>
    <cellStyle name="Comma 5" xfId="561"/>
    <cellStyle name="Comma 6" xfId="562"/>
    <cellStyle name="Comma 7" xfId="563"/>
    <cellStyle name="Comma 8" xfId="564"/>
    <cellStyle name="Comma 8 2" xfId="565"/>
    <cellStyle name="Comma 9" xfId="566"/>
    <cellStyle name="Comma 9 2" xfId="567"/>
    <cellStyle name="Commentaire" xfId="568"/>
    <cellStyle name="Commentaire 2" xfId="569"/>
    <cellStyle name="Commentaire 2 2" xfId="570"/>
    <cellStyle name="Commentaire 3" xfId="571"/>
    <cellStyle name="Commentaire 3 2" xfId="572"/>
    <cellStyle name="Commentaire 4" xfId="573"/>
    <cellStyle name="Comǚ䈀ԀÀ0]" xfId="574"/>
    <cellStyle name="Comǚ䈀ԀÀ0] 2" xfId="575"/>
    <cellStyle name="Copied" xfId="576"/>
    <cellStyle name="Currency [2]" xfId="577"/>
    <cellStyle name="Currency 10" xfId="578"/>
    <cellStyle name="Currency 10 2" xfId="579"/>
    <cellStyle name="Currency 11" xfId="580"/>
    <cellStyle name="Currency 12" xfId="581"/>
    <cellStyle name="Currency 2" xfId="582"/>
    <cellStyle name="Currency 2 2" xfId="583"/>
    <cellStyle name="Currency 2 2 2" xfId="584"/>
    <cellStyle name="Currency 2 3" xfId="585"/>
    <cellStyle name="Currency 2 3 2" xfId="586"/>
    <cellStyle name="Currency 2 4" xfId="587"/>
    <cellStyle name="Currency 3" xfId="588"/>
    <cellStyle name="Currency 3 2" xfId="589"/>
    <cellStyle name="Currency 4" xfId="590"/>
    <cellStyle name="Currency 4 2" xfId="591"/>
    <cellStyle name="Currency 5" xfId="592"/>
    <cellStyle name="Currency 6" xfId="593"/>
    <cellStyle name="Currency 7" xfId="594"/>
    <cellStyle name="Currency 8" xfId="595"/>
    <cellStyle name="Currency 9" xfId="596"/>
    <cellStyle name="Cǚ䈀؀_xdac0__x0001_&gt;쀆 [0]" xfId="597"/>
    <cellStyle name="Cǚ䈀؀_xdac0__x0001_&gt;쀆 [0] 2" xfId="598"/>
    <cellStyle name="Dash" xfId="599"/>
    <cellStyle name="Entered" xfId="600"/>
    <cellStyle name="Entrée" xfId="601"/>
    <cellStyle name="Euro" xfId="602"/>
    <cellStyle name="Euro 2" xfId="603"/>
    <cellStyle name="Explanatory Text 2" xfId="604"/>
    <cellStyle name="Explanatory Text 3" xfId="605"/>
    <cellStyle name="Explanatory Text 4" xfId="606"/>
    <cellStyle name="Explanatory Text 5" xfId="607"/>
    <cellStyle name="Formula-%" xfId="608"/>
    <cellStyle name="Formula-COI" xfId="609"/>
    <cellStyle name="Formula-Numbers" xfId="610"/>
    <cellStyle name="Formula-Words" xfId="611"/>
    <cellStyle name="Good 2" xfId="612"/>
    <cellStyle name="Grey" xfId="613"/>
    <cellStyle name="Grey 2" xfId="614"/>
    <cellStyle name="Grey 3" xfId="615"/>
    <cellStyle name="Header1" xfId="616"/>
    <cellStyle name="Header2" xfId="617"/>
    <cellStyle name="Heading 1 2" xfId="618"/>
    <cellStyle name="Heading 1 3" xfId="619"/>
    <cellStyle name="Heading 1 4" xfId="620"/>
    <cellStyle name="Heading 1 5" xfId="621"/>
    <cellStyle name="Heading 2 2" xfId="622"/>
    <cellStyle name="Heading 2 3" xfId="623"/>
    <cellStyle name="Heading 2 4" xfId="624"/>
    <cellStyle name="Heading 2 5" xfId="625"/>
    <cellStyle name="Heading 3 2" xfId="626"/>
    <cellStyle name="Heading 3 3" xfId="627"/>
    <cellStyle name="Heading 3 4" xfId="628"/>
    <cellStyle name="Heading 3 5" xfId="629"/>
    <cellStyle name="Heading 4 2" xfId="630"/>
    <cellStyle name="Heading 4 3" xfId="631"/>
    <cellStyle name="Heading 4 4" xfId="632"/>
    <cellStyle name="Heading 4 5" xfId="633"/>
    <cellStyle name="Hyperlink 2" xfId="634"/>
    <cellStyle name="Input [yellow]" xfId="635"/>
    <cellStyle name="Input [yellow] 2" xfId="636"/>
    <cellStyle name="Input [yellow] 3" xfId="637"/>
    <cellStyle name="Input 2" xfId="638"/>
    <cellStyle name="Input 3" xfId="639"/>
    <cellStyle name="InputBlueFont" xfId="640"/>
    <cellStyle name="Insatisfaisant" xfId="641"/>
    <cellStyle name="Jun" xfId="642"/>
    <cellStyle name="Jun 2" xfId="643"/>
    <cellStyle name="Jun 3" xfId="644"/>
    <cellStyle name="Jun 4" xfId="645"/>
    <cellStyle name="Linked Cell 2" xfId="646"/>
    <cellStyle name="Linked Cell 3" xfId="647"/>
    <cellStyle name="Linked Cell 4" xfId="648"/>
    <cellStyle name="Linked Cell 5" xfId="649"/>
    <cellStyle name="Millares [0]_pldt" xfId="650"/>
    <cellStyle name="Millares_pldt" xfId="651"/>
    <cellStyle name="Moneda [0]_pldt" xfId="652"/>
    <cellStyle name="Moneda_pldt" xfId="653"/>
    <cellStyle name="Neutral 10" xfId="654"/>
    <cellStyle name="Neutral 11" xfId="655"/>
    <cellStyle name="Neutral 12" xfId="656"/>
    <cellStyle name="Neutral 2" xfId="657"/>
    <cellStyle name="Neutral 2 10" xfId="658"/>
    <cellStyle name="Neutral 2 11" xfId="659"/>
    <cellStyle name="Neutral 2 12" xfId="660"/>
    <cellStyle name="Neutral 2 13" xfId="661"/>
    <cellStyle name="Neutral 2 14" xfId="662"/>
    <cellStyle name="Neutral 2 15" xfId="663"/>
    <cellStyle name="Neutral 2 16" xfId="664"/>
    <cellStyle name="Neutral 2 17" xfId="665"/>
    <cellStyle name="Neutral 2 18" xfId="666"/>
    <cellStyle name="Neutral 2 19" xfId="667"/>
    <cellStyle name="Neutral 2 2" xfId="668"/>
    <cellStyle name="Neutral 2 20" xfId="669"/>
    <cellStyle name="Neutral 2 3" xfId="670"/>
    <cellStyle name="Neutral 2 4" xfId="671"/>
    <cellStyle name="Neutral 2 5" xfId="672"/>
    <cellStyle name="Neutral 2 6" xfId="673"/>
    <cellStyle name="Neutral 2 7" xfId="674"/>
    <cellStyle name="Neutral 2 8" xfId="675"/>
    <cellStyle name="Neutral 2 9" xfId="676"/>
    <cellStyle name="Neutral 3 10" xfId="677"/>
    <cellStyle name="Neutral 3 11" xfId="678"/>
    <cellStyle name="Neutral 3 12" xfId="679"/>
    <cellStyle name="Neutral 3 13" xfId="680"/>
    <cellStyle name="Neutral 3 14" xfId="681"/>
    <cellStyle name="Neutral 3 15" xfId="682"/>
    <cellStyle name="Neutral 3 16" xfId="683"/>
    <cellStyle name="Neutral 3 17" xfId="684"/>
    <cellStyle name="Neutral 3 18" xfId="685"/>
    <cellStyle name="Neutral 3 19" xfId="686"/>
    <cellStyle name="Neutral 3 2" xfId="687"/>
    <cellStyle name="Neutral 3 20" xfId="688"/>
    <cellStyle name="Neutral 3 3" xfId="689"/>
    <cellStyle name="Neutral 3 4" xfId="690"/>
    <cellStyle name="Neutral 3 5" xfId="691"/>
    <cellStyle name="Neutral 3 6" xfId="692"/>
    <cellStyle name="Neutral 3 7" xfId="693"/>
    <cellStyle name="Neutral 3 8" xfId="694"/>
    <cellStyle name="Neutral 3 9" xfId="695"/>
    <cellStyle name="Neutral 4" xfId="696"/>
    <cellStyle name="Neutral 5" xfId="697"/>
    <cellStyle name="Neutral 6" xfId="698"/>
    <cellStyle name="Neutral 7" xfId="699"/>
    <cellStyle name="Neutral 8" xfId="700"/>
    <cellStyle name="Neutral 9" xfId="701"/>
    <cellStyle name="Neutre" xfId="702"/>
    <cellStyle name="Normal" xfId="0" builtinId="0"/>
    <cellStyle name="Normal - Style1" xfId="703"/>
    <cellStyle name="Normal - Style1 2" xfId="704"/>
    <cellStyle name="Normal - Style1 3" xfId="705"/>
    <cellStyle name="Normal - Style1_030470_Accrue Cisco Smartnet Agreement for April_04.10" xfId="706"/>
    <cellStyle name="Normal 10" xfId="707"/>
    <cellStyle name="Normal 10 2" xfId="708"/>
    <cellStyle name="Normal 10 2 2" xfId="709"/>
    <cellStyle name="Normal 10 3" xfId="710"/>
    <cellStyle name="Normal 10 3 2" xfId="711"/>
    <cellStyle name="Normal 10 4" xfId="712"/>
    <cellStyle name="Normal 11" xfId="713"/>
    <cellStyle name="Normal 11 2" xfId="714"/>
    <cellStyle name="Normal 12" xfId="715"/>
    <cellStyle name="Normal 12 2" xfId="716"/>
    <cellStyle name="Normal 12 2 2" xfId="717"/>
    <cellStyle name="Normal 12 3" xfId="718"/>
    <cellStyle name="Normal 12 4" xfId="719"/>
    <cellStyle name="Normal 13" xfId="720"/>
    <cellStyle name="Normal 14" xfId="721"/>
    <cellStyle name="Normal 15" xfId="722"/>
    <cellStyle name="Normal 15 10" xfId="723"/>
    <cellStyle name="Normal 15 10 2" xfId="724"/>
    <cellStyle name="Normal 15 11" xfId="725"/>
    <cellStyle name="Normal 15 11 2" xfId="726"/>
    <cellStyle name="Normal 15 12" xfId="727"/>
    <cellStyle name="Normal 15 12 2" xfId="728"/>
    <cellStyle name="Normal 15 13" xfId="729"/>
    <cellStyle name="Normal 15 13 2" xfId="730"/>
    <cellStyle name="Normal 15 14" xfId="731"/>
    <cellStyle name="Normal 15 14 2" xfId="732"/>
    <cellStyle name="Normal 15 15" xfId="733"/>
    <cellStyle name="Normal 15 15 2" xfId="734"/>
    <cellStyle name="Normal 15 16" xfId="735"/>
    <cellStyle name="Normal 15 16 2" xfId="736"/>
    <cellStyle name="Normal 15 17" xfId="737"/>
    <cellStyle name="Normal 15 17 2" xfId="738"/>
    <cellStyle name="Normal 15 18" xfId="739"/>
    <cellStyle name="Normal 15 18 2" xfId="740"/>
    <cellStyle name="Normal 15 19" xfId="741"/>
    <cellStyle name="Normal 15 19 2" xfId="742"/>
    <cellStyle name="Normal 15 2" xfId="743"/>
    <cellStyle name="Normal 15 2 2" xfId="744"/>
    <cellStyle name="Normal 15 20" xfId="745"/>
    <cellStyle name="Normal 15 20 2" xfId="746"/>
    <cellStyle name="Normal 15 21" xfId="747"/>
    <cellStyle name="Normal 15 22" xfId="748"/>
    <cellStyle name="Normal 15 3" xfId="749"/>
    <cellStyle name="Normal 15 3 2" xfId="750"/>
    <cellStyle name="Normal 15 4" xfId="751"/>
    <cellStyle name="Normal 15 4 2" xfId="752"/>
    <cellStyle name="Normal 15 5" xfId="753"/>
    <cellStyle name="Normal 15 5 2" xfId="754"/>
    <cellStyle name="Normal 15 6" xfId="755"/>
    <cellStyle name="Normal 15 6 2" xfId="756"/>
    <cellStyle name="Normal 15 7" xfId="757"/>
    <cellStyle name="Normal 15 7 2" xfId="758"/>
    <cellStyle name="Normal 15 8" xfId="759"/>
    <cellStyle name="Normal 15 8 2" xfId="760"/>
    <cellStyle name="Normal 15 9" xfId="761"/>
    <cellStyle name="Normal 15 9 2" xfId="762"/>
    <cellStyle name="Normal 16" xfId="763"/>
    <cellStyle name="Normal 16 10" xfId="764"/>
    <cellStyle name="Normal 16 10 2" xfId="765"/>
    <cellStyle name="Normal 16 11" xfId="766"/>
    <cellStyle name="Normal 16 11 2" xfId="767"/>
    <cellStyle name="Normal 16 12" xfId="768"/>
    <cellStyle name="Normal 16 12 2" xfId="769"/>
    <cellStyle name="Normal 16 13" xfId="770"/>
    <cellStyle name="Normal 16 13 2" xfId="771"/>
    <cellStyle name="Normal 16 14" xfId="772"/>
    <cellStyle name="Normal 16 14 2" xfId="773"/>
    <cellStyle name="Normal 16 15" xfId="774"/>
    <cellStyle name="Normal 16 15 2" xfId="775"/>
    <cellStyle name="Normal 16 16" xfId="776"/>
    <cellStyle name="Normal 16 16 2" xfId="777"/>
    <cellStyle name="Normal 16 17" xfId="778"/>
    <cellStyle name="Normal 16 17 2" xfId="779"/>
    <cellStyle name="Normal 16 18" xfId="780"/>
    <cellStyle name="Normal 16 18 2" xfId="781"/>
    <cellStyle name="Normal 16 19" xfId="782"/>
    <cellStyle name="Normal 16 19 2" xfId="783"/>
    <cellStyle name="Normal 16 2" xfId="784"/>
    <cellStyle name="Normal 16 2 2" xfId="785"/>
    <cellStyle name="Normal 16 20" xfId="786"/>
    <cellStyle name="Normal 16 20 2" xfId="787"/>
    <cellStyle name="Normal 16 21" xfId="788"/>
    <cellStyle name="Normal 16 22" xfId="789"/>
    <cellStyle name="Normal 16 3" xfId="790"/>
    <cellStyle name="Normal 16 3 2" xfId="791"/>
    <cellStyle name="Normal 16 4" xfId="792"/>
    <cellStyle name="Normal 16 4 2" xfId="793"/>
    <cellStyle name="Normal 16 5" xfId="794"/>
    <cellStyle name="Normal 16 5 2" xfId="795"/>
    <cellStyle name="Normal 16 6" xfId="796"/>
    <cellStyle name="Normal 16 6 2" xfId="797"/>
    <cellStyle name="Normal 16 7" xfId="798"/>
    <cellStyle name="Normal 16 7 2" xfId="799"/>
    <cellStyle name="Normal 16 8" xfId="800"/>
    <cellStyle name="Normal 16 8 2" xfId="801"/>
    <cellStyle name="Normal 16 9" xfId="802"/>
    <cellStyle name="Normal 16 9 2" xfId="803"/>
    <cellStyle name="Normal 17" xfId="804"/>
    <cellStyle name="Normal 17 2" xfId="805"/>
    <cellStyle name="Normal 18" xfId="806"/>
    <cellStyle name="Normal 19" xfId="807"/>
    <cellStyle name="Normal 2" xfId="808"/>
    <cellStyle name="Normal 2 10" xfId="809"/>
    <cellStyle name="Normal 2 10 2" xfId="810"/>
    <cellStyle name="Normal 2 11" xfId="811"/>
    <cellStyle name="Normal 2 11 2" xfId="812"/>
    <cellStyle name="Normal 2 12" xfId="813"/>
    <cellStyle name="Normal 2 12 2" xfId="814"/>
    <cellStyle name="Normal 2 13" xfId="815"/>
    <cellStyle name="Normal 2 13 2" xfId="816"/>
    <cellStyle name="Normal 2 14" xfId="817"/>
    <cellStyle name="Normal 2 14 2" xfId="818"/>
    <cellStyle name="Normal 2 15" xfId="819"/>
    <cellStyle name="Normal 2 15 2" xfId="820"/>
    <cellStyle name="Normal 2 16" xfId="821"/>
    <cellStyle name="Normal 2 16 2" xfId="822"/>
    <cellStyle name="Normal 2 17" xfId="823"/>
    <cellStyle name="Normal 2 17 2" xfId="824"/>
    <cellStyle name="Normal 2 18" xfId="825"/>
    <cellStyle name="Normal 2 18 2" xfId="826"/>
    <cellStyle name="Normal 2 19" xfId="827"/>
    <cellStyle name="Normal 2 19 2" xfId="828"/>
    <cellStyle name="Normal 2 2" xfId="829"/>
    <cellStyle name="Normal 2 2 10" xfId="830"/>
    <cellStyle name="Normal 2 2 10 2" xfId="831"/>
    <cellStyle name="Normal 2 2 11" xfId="832"/>
    <cellStyle name="Normal 2 2 11 2" xfId="833"/>
    <cellStyle name="Normal 2 2 12" xfId="834"/>
    <cellStyle name="Normal 2 2 12 2" xfId="835"/>
    <cellStyle name="Normal 2 2 13" xfId="836"/>
    <cellStyle name="Normal 2 2 13 2" xfId="837"/>
    <cellStyle name="Normal 2 2 14" xfId="838"/>
    <cellStyle name="Normal 2 2 14 2" xfId="839"/>
    <cellStyle name="Normal 2 2 15" xfId="840"/>
    <cellStyle name="Normal 2 2 15 2" xfId="841"/>
    <cellStyle name="Normal 2 2 16" xfId="842"/>
    <cellStyle name="Normal 2 2 16 2" xfId="843"/>
    <cellStyle name="Normal 2 2 17" xfId="844"/>
    <cellStyle name="Normal 2 2 17 2" xfId="845"/>
    <cellStyle name="Normal 2 2 18" xfId="846"/>
    <cellStyle name="Normal 2 2 18 2" xfId="847"/>
    <cellStyle name="Normal 2 2 19" xfId="848"/>
    <cellStyle name="Normal 2 2 19 2" xfId="849"/>
    <cellStyle name="Normal 2 2 2" xfId="850"/>
    <cellStyle name="Normal 2 2 2 2" xfId="851"/>
    <cellStyle name="Normal 2 2 2 2 2" xfId="852"/>
    <cellStyle name="Normal 2 2 2 2 2 2" xfId="853"/>
    <cellStyle name="Normal 2 2 2 2 3" xfId="854"/>
    <cellStyle name="Normal 2 2 2 2 3 2" xfId="855"/>
    <cellStyle name="Normal 2 2 2 2 4" xfId="856"/>
    <cellStyle name="Normal 2 2 2 2 4 2" xfId="857"/>
    <cellStyle name="Normal 2 2 2 3" xfId="858"/>
    <cellStyle name="Normal 2 2 2 4" xfId="859"/>
    <cellStyle name="Normal 2 2 2 5" xfId="860"/>
    <cellStyle name="Normal 2 2 2_165500 - Prepaid Other - IA 10.10" xfId="861"/>
    <cellStyle name="Normal 2 2 20" xfId="862"/>
    <cellStyle name="Normal 2 2 20 2" xfId="863"/>
    <cellStyle name="Normal 2 2 21" xfId="864"/>
    <cellStyle name="Normal 2 2 21 2" xfId="865"/>
    <cellStyle name="Normal 2 2 22" xfId="866"/>
    <cellStyle name="Normal 2 2 22 2" xfId="867"/>
    <cellStyle name="Normal 2 2 23" xfId="868"/>
    <cellStyle name="Normal 2 2 23 2" xfId="869"/>
    <cellStyle name="Normal 2 2 3" xfId="870"/>
    <cellStyle name="Normal 2 2 3 2" xfId="871"/>
    <cellStyle name="Normal 2 2 4" xfId="872"/>
    <cellStyle name="Normal 2 2 4 2" xfId="873"/>
    <cellStyle name="Normal 2 2 5" xfId="874"/>
    <cellStyle name="Normal 2 2 5 2" xfId="875"/>
    <cellStyle name="Normal 2 2 6" xfId="876"/>
    <cellStyle name="Normal 2 2 6 2" xfId="877"/>
    <cellStyle name="Normal 2 2 7" xfId="878"/>
    <cellStyle name="Normal 2 2 7 2" xfId="879"/>
    <cellStyle name="Normal 2 2 8" xfId="880"/>
    <cellStyle name="Normal 2 2 8 2" xfId="881"/>
    <cellStyle name="Normal 2 2 9" xfId="882"/>
    <cellStyle name="Normal 2 2 9 2" xfId="883"/>
    <cellStyle name="Normal 2 2_165500 - Prepaid Other - IA 10.10" xfId="884"/>
    <cellStyle name="Normal 2 20" xfId="885"/>
    <cellStyle name="Normal 2 20 2" xfId="886"/>
    <cellStyle name="Normal 2 21" xfId="887"/>
    <cellStyle name="Normal 2 21 2" xfId="888"/>
    <cellStyle name="Normal 2 22" xfId="889"/>
    <cellStyle name="Normal 2 22 2" xfId="890"/>
    <cellStyle name="Normal 2 23" xfId="891"/>
    <cellStyle name="Normal 2 3" xfId="892"/>
    <cellStyle name="Normal 2 3 2" xfId="893"/>
    <cellStyle name="Normal 2 3 2 2" xfId="894"/>
    <cellStyle name="Normal 2 3 3" xfId="895"/>
    <cellStyle name="Normal 2 3 3 2" xfId="896"/>
    <cellStyle name="Normal 2 3 4" xfId="897"/>
    <cellStyle name="Normal 2 3 4 2" xfId="898"/>
    <cellStyle name="Normal 2 3_165500 - Prepaid Other - IA 10.10" xfId="899"/>
    <cellStyle name="Normal 2 4" xfId="900"/>
    <cellStyle name="Normal 2 5" xfId="901"/>
    <cellStyle name="Normal 2 6" xfId="902"/>
    <cellStyle name="Normal 2 6 2" xfId="903"/>
    <cellStyle name="Normal 2 7" xfId="904"/>
    <cellStyle name="Normal 2 7 2" xfId="905"/>
    <cellStyle name="Normal 2 8" xfId="906"/>
    <cellStyle name="Normal 2 8 2" xfId="907"/>
    <cellStyle name="Normal 2 9" xfId="908"/>
    <cellStyle name="Normal 2 9 2" xfId="909"/>
    <cellStyle name="Normal 2_030470_Accrue Cisco Smartnet Agreement for April_04.10" xfId="910"/>
    <cellStyle name="Normal 20" xfId="911"/>
    <cellStyle name="Normal 21" xfId="912"/>
    <cellStyle name="Normal 22" xfId="913"/>
    <cellStyle name="Normal 22 2" xfId="914"/>
    <cellStyle name="Normal 23" xfId="915"/>
    <cellStyle name="Normal 23 2" xfId="916"/>
    <cellStyle name="Normal 24" xfId="917"/>
    <cellStyle name="Normal 24 2" xfId="918"/>
    <cellStyle name="Normal 25" xfId="919"/>
    <cellStyle name="Normal 25 2" xfId="920"/>
    <cellStyle name="Normal 26" xfId="921"/>
    <cellStyle name="Normal 26 2" xfId="922"/>
    <cellStyle name="Normal 27" xfId="923"/>
    <cellStyle name="Normal 28" xfId="924"/>
    <cellStyle name="Normal 29" xfId="925"/>
    <cellStyle name="Normal 3" xfId="926"/>
    <cellStyle name="Normal 3 2" xfId="927"/>
    <cellStyle name="Normal 3 2 2" xfId="928"/>
    <cellStyle name="Normal 3 3" xfId="929"/>
    <cellStyle name="Normal 3 4" xfId="930"/>
    <cellStyle name="Normal 3_030470_Accrue Cisco Smartnet Agreement for April_04.10" xfId="931"/>
    <cellStyle name="Normal 30" xfId="932"/>
    <cellStyle name="Normal 31" xfId="933"/>
    <cellStyle name="Normal 34" xfId="934"/>
    <cellStyle name="Normal 34 2" xfId="935"/>
    <cellStyle name="Normal 4" xfId="936"/>
    <cellStyle name="Normal 4 2" xfId="937"/>
    <cellStyle name="Normal 4 2 2" xfId="938"/>
    <cellStyle name="Normal 4 2 2 2" xfId="939"/>
    <cellStyle name="Normal 4 3" xfId="940"/>
    <cellStyle name="Normal 4 4" xfId="941"/>
    <cellStyle name="Normal 4 5" xfId="942"/>
    <cellStyle name="Normal 4 6" xfId="943"/>
    <cellStyle name="Normal 4_2012-2016 Business Plan-092611" xfId="944"/>
    <cellStyle name="Normal 5" xfId="945"/>
    <cellStyle name="Normal 5 2" xfId="946"/>
    <cellStyle name="Normal 6" xfId="947"/>
    <cellStyle name="Normal 6 2" xfId="948"/>
    <cellStyle name="Normal 6 3" xfId="949"/>
    <cellStyle name="Normal 7" xfId="950"/>
    <cellStyle name="Normal 8" xfId="951"/>
    <cellStyle name="Normal 8 10" xfId="952"/>
    <cellStyle name="Normal 8 11" xfId="953"/>
    <cellStyle name="Normal 8 12" xfId="954"/>
    <cellStyle name="Normal 8 13" xfId="955"/>
    <cellStyle name="Normal 8 14" xfId="956"/>
    <cellStyle name="Normal 8 15" xfId="957"/>
    <cellStyle name="Normal 8 16" xfId="958"/>
    <cellStyle name="Normal 8 17" xfId="959"/>
    <cellStyle name="Normal 8 18" xfId="960"/>
    <cellStyle name="Normal 8 19" xfId="961"/>
    <cellStyle name="Normal 8 2" xfId="962"/>
    <cellStyle name="Normal 8 20" xfId="963"/>
    <cellStyle name="Normal 8 21" xfId="964"/>
    <cellStyle name="Normal 8 3" xfId="965"/>
    <cellStyle name="Normal 8 4" xfId="966"/>
    <cellStyle name="Normal 8 5" xfId="967"/>
    <cellStyle name="Normal 8 6" xfId="968"/>
    <cellStyle name="Normal 8 7" xfId="969"/>
    <cellStyle name="Normal 8 8" xfId="970"/>
    <cellStyle name="Normal 8 9" xfId="971"/>
    <cellStyle name="Normal 9" xfId="972"/>
    <cellStyle name="Normal 9 2" xfId="973"/>
    <cellStyle name="Note 2" xfId="974"/>
    <cellStyle name="Note 3" xfId="975"/>
    <cellStyle name="Note 4" xfId="976"/>
    <cellStyle name="Note 5" xfId="977"/>
    <cellStyle name="Number" xfId="978"/>
    <cellStyle name="Numbers" xfId="979"/>
    <cellStyle name="Numbers 2" xfId="980"/>
    <cellStyle name="Output 2" xfId="981"/>
    <cellStyle name="Percent" xfId="2" builtinId="5"/>
    <cellStyle name="Percent %" xfId="982"/>
    <cellStyle name="Percent % 2" xfId="983"/>
    <cellStyle name="Percent [2]" xfId="984"/>
    <cellStyle name="Percent [2] 2" xfId="985"/>
    <cellStyle name="Percent [2] 2 2" xfId="986"/>
    <cellStyle name="Percent [2] 3" xfId="987"/>
    <cellStyle name="Percent [2] 3 2" xfId="988"/>
    <cellStyle name="Percent [2] 4" xfId="989"/>
    <cellStyle name="Percent 00%" xfId="990"/>
    <cellStyle name="Percent 00% 2" xfId="991"/>
    <cellStyle name="Percent 10" xfId="992"/>
    <cellStyle name="Percent 2" xfId="993"/>
    <cellStyle name="Percent 2 2" xfId="994"/>
    <cellStyle name="Percent 2 2 2" xfId="995"/>
    <cellStyle name="Percent 2 3" xfId="996"/>
    <cellStyle name="Percent 2 4" xfId="997"/>
    <cellStyle name="Percent 3" xfId="998"/>
    <cellStyle name="Percent 4" xfId="999"/>
    <cellStyle name="Percent 5" xfId="1000"/>
    <cellStyle name="Percent 5 2" xfId="1001"/>
    <cellStyle name="Percent 6" xfId="1002"/>
    <cellStyle name="Percent 6 2" xfId="1003"/>
    <cellStyle name="Percent 7" xfId="1004"/>
    <cellStyle name="Percent 8" xfId="1005"/>
    <cellStyle name="Percent 9" xfId="1006"/>
    <cellStyle name="Price" xfId="1007"/>
    <cellStyle name="PSChar" xfId="1008"/>
    <cellStyle name="PSDate" xfId="1009"/>
    <cellStyle name="PSDec" xfId="1010"/>
    <cellStyle name="PSHeading" xfId="1011"/>
    <cellStyle name="PSInt" xfId="1012"/>
    <cellStyle name="PSSpacer" xfId="1013"/>
    <cellStyle name="RevList" xfId="1014"/>
    <cellStyle name="s" xfId="1015"/>
    <cellStyle name="s_B" xfId="1016"/>
    <cellStyle name="s_B_everly 032075 budget maint breakdown" xfId="1017"/>
    <cellStyle name="s_B_JE 160 Workbasket Accrual_updated-_CA_01.10" xfId="1018"/>
    <cellStyle name="s_B_JE 160 Workbasket Accrual_updated-_CA_01.10 2" xfId="1019"/>
    <cellStyle name="s_B_JE Template" xfId="1020"/>
    <cellStyle name="s_B_JE Template 2" xfId="1021"/>
    <cellStyle name="s_B_WRITE OFF'S AUGUST 2010" xfId="1022"/>
    <cellStyle name="s_B_WRITE OFF'S SEPT 2010" xfId="1023"/>
    <cellStyle name="s_Bal Sheets" xfId="1024"/>
    <cellStyle name="s_Bal Sheets_1" xfId="1025"/>
    <cellStyle name="s_Bal Sheets_1_everly 032075 budget maint breakdown" xfId="1026"/>
    <cellStyle name="s_Bal Sheets_1_JE 160 Workbasket Accrual_updated-_CA_01.10" xfId="1027"/>
    <cellStyle name="s_Bal Sheets_1_JE 160 Workbasket Accrual_updated-_CA_01.10 2" xfId="1028"/>
    <cellStyle name="s_Bal Sheets_1_JE Template" xfId="1029"/>
    <cellStyle name="s_Bal Sheets_1_JE Template 2" xfId="1030"/>
    <cellStyle name="s_Bal Sheets_1_WRITE OFF'S AUGUST 2010" xfId="1031"/>
    <cellStyle name="s_Bal Sheets_1_WRITE OFF'S SEPT 2010" xfId="1032"/>
    <cellStyle name="s_Bal Sheets_2" xfId="1033"/>
    <cellStyle name="s_Bal Sheets_2_JE 160 Workbasket Accrual_updated-_CA_01.10" xfId="1034"/>
    <cellStyle name="s_Bal Sheets_2_JE 160 Workbasket Accrual_updated-_CA_01.10 2" xfId="1035"/>
    <cellStyle name="s_Bal Sheets_2_JE Template" xfId="1036"/>
    <cellStyle name="s_Bal Sheets_2_JE Template 2" xfId="1037"/>
    <cellStyle name="s_Bal Sheets_everly 032075 budget maint breakdown" xfId="1038"/>
    <cellStyle name="s_Bal Sheets_JE 160 Workbasket Accrual_updated-_CA_01.10" xfId="1039"/>
    <cellStyle name="s_Bal Sheets_JE 160 Workbasket Accrual_updated-_CA_01.10 2" xfId="1040"/>
    <cellStyle name="s_Bal Sheets_JE Template" xfId="1041"/>
    <cellStyle name="s_Bal Sheets_JE Template 2" xfId="1042"/>
    <cellStyle name="s_Bal Sheets_WRITE OFF'S AUGUST 2010" xfId="1043"/>
    <cellStyle name="s_Bal Sheets_WRITE OFF'S SEPT 2010" xfId="1044"/>
    <cellStyle name="s_Credit (2)" xfId="1045"/>
    <cellStyle name="s_Credit (2)_1" xfId="1046"/>
    <cellStyle name="s_Credit (2)_1_JE 160 Workbasket Accrual_updated-_CA_01.10" xfId="1047"/>
    <cellStyle name="s_Credit (2)_1_JE 160 Workbasket Accrual_updated-_CA_01.10 2" xfId="1048"/>
    <cellStyle name="s_Credit (2)_1_JE Template" xfId="1049"/>
    <cellStyle name="s_Credit (2)_1_JE Template 2" xfId="1050"/>
    <cellStyle name="s_Credit (2)_2" xfId="1051"/>
    <cellStyle name="s_Credit (2)_2_everly 032075 budget maint breakdown" xfId="1052"/>
    <cellStyle name="s_Credit (2)_2_JE 160 Workbasket Accrual_updated-_CA_01.10" xfId="1053"/>
    <cellStyle name="s_Credit (2)_2_JE 160 Workbasket Accrual_updated-_CA_01.10 2" xfId="1054"/>
    <cellStyle name="s_Credit (2)_2_JE Template" xfId="1055"/>
    <cellStyle name="s_Credit (2)_2_JE Template 2" xfId="1056"/>
    <cellStyle name="s_Credit (2)_2_WRITE OFF'S AUGUST 2010" xfId="1057"/>
    <cellStyle name="s_Credit (2)_2_WRITE OFF'S SEPT 2010" xfId="1058"/>
    <cellStyle name="s_Credit (2)_everly 032075 budget maint breakdown" xfId="1059"/>
    <cellStyle name="s_Credit (2)_JE 160 Workbasket Accrual_updated-_CA_01.10" xfId="1060"/>
    <cellStyle name="s_Credit (2)_JE 160 Workbasket Accrual_updated-_CA_01.10 2" xfId="1061"/>
    <cellStyle name="s_Credit (2)_JE Template" xfId="1062"/>
    <cellStyle name="s_Credit (2)_JE Template 2" xfId="1063"/>
    <cellStyle name="s_Credit (2)_WRITE OFF'S AUGUST 2010" xfId="1064"/>
    <cellStyle name="s_Credit (2)_WRITE OFF'S SEPT 2010" xfId="1065"/>
    <cellStyle name="s_Earnings" xfId="1066"/>
    <cellStyle name="s_Earnings (2)" xfId="1067"/>
    <cellStyle name="s_Earnings (2)_1" xfId="1068"/>
    <cellStyle name="s_Earnings (2)_1_everly 032075 budget maint breakdown" xfId="1069"/>
    <cellStyle name="s_Earnings (2)_1_JE 160 Workbasket Accrual_updated-_CA_01.10" xfId="1070"/>
    <cellStyle name="s_Earnings (2)_1_JE 160 Workbasket Accrual_updated-_CA_01.10 2" xfId="1071"/>
    <cellStyle name="s_Earnings (2)_1_JE Template" xfId="1072"/>
    <cellStyle name="s_Earnings (2)_1_JE Template 2" xfId="1073"/>
    <cellStyle name="s_Earnings (2)_1_WRITE OFF'S AUGUST 2010" xfId="1074"/>
    <cellStyle name="s_Earnings (2)_1_WRITE OFF'S SEPT 2010" xfId="1075"/>
    <cellStyle name="s_Earnings (2)_everly 032075 budget maint breakdown" xfId="1076"/>
    <cellStyle name="s_Earnings (2)_JE 160 Workbasket Accrual_updated-_CA_01.10" xfId="1077"/>
    <cellStyle name="s_Earnings (2)_JE 160 Workbasket Accrual_updated-_CA_01.10 2" xfId="1078"/>
    <cellStyle name="s_Earnings (2)_JE Template" xfId="1079"/>
    <cellStyle name="s_Earnings (2)_JE Template 2" xfId="1080"/>
    <cellStyle name="s_Earnings (2)_WRITE OFF'S AUGUST 2010" xfId="1081"/>
    <cellStyle name="s_Earnings (2)_WRITE OFF'S SEPT 2010" xfId="1082"/>
    <cellStyle name="s_Earnings_1" xfId="1083"/>
    <cellStyle name="s_Earnings_1_everly 032075 budget maint breakdown" xfId="1084"/>
    <cellStyle name="s_Earnings_1_JE 160 Workbasket Accrual_updated-_CA_01.10" xfId="1085"/>
    <cellStyle name="s_Earnings_1_JE 160 Workbasket Accrual_updated-_CA_01.10 2" xfId="1086"/>
    <cellStyle name="s_Earnings_1_JE Template" xfId="1087"/>
    <cellStyle name="s_Earnings_1_JE Template 2" xfId="1088"/>
    <cellStyle name="s_Earnings_1_WRITE OFF'S AUGUST 2010" xfId="1089"/>
    <cellStyle name="s_Earnings_1_WRITE OFF'S SEPT 2010" xfId="1090"/>
    <cellStyle name="s_Earnings_JE 160 Workbasket Accrual_updated-_CA_01.10" xfId="1091"/>
    <cellStyle name="s_Earnings_JE 160 Workbasket Accrual_updated-_CA_01.10 2" xfId="1092"/>
    <cellStyle name="s_Earnings_JE Template" xfId="1093"/>
    <cellStyle name="s_Earnings_JE Template 2" xfId="1094"/>
    <cellStyle name="s_finsumm" xfId="1095"/>
    <cellStyle name="s_finsumm_1" xfId="1096"/>
    <cellStyle name="s_finsumm_1_everly 032075 budget maint breakdown" xfId="1097"/>
    <cellStyle name="s_finsumm_1_JE 160 Workbasket Accrual_updated-_CA_01.10" xfId="1098"/>
    <cellStyle name="s_finsumm_1_JE 160 Workbasket Accrual_updated-_CA_01.10 2" xfId="1099"/>
    <cellStyle name="s_finsumm_1_JE Template" xfId="1100"/>
    <cellStyle name="s_finsumm_1_JE Template 2" xfId="1101"/>
    <cellStyle name="s_finsumm_1_WRITE OFF'S AUGUST 2010" xfId="1102"/>
    <cellStyle name="s_finsumm_1_WRITE OFF'S SEPT 2010" xfId="1103"/>
    <cellStyle name="s_finsumm_2" xfId="1104"/>
    <cellStyle name="s_finsumm_2_everly 032075 budget maint breakdown" xfId="1105"/>
    <cellStyle name="s_finsumm_2_JE 160 Workbasket Accrual_updated-_CA_01.10" xfId="1106"/>
    <cellStyle name="s_finsumm_2_JE 160 Workbasket Accrual_updated-_CA_01.10 2" xfId="1107"/>
    <cellStyle name="s_finsumm_2_JE Template" xfId="1108"/>
    <cellStyle name="s_finsumm_2_JE Template 2" xfId="1109"/>
    <cellStyle name="s_finsumm_2_WRITE OFF'S AUGUST 2010" xfId="1110"/>
    <cellStyle name="s_finsumm_2_WRITE OFF'S SEPT 2010" xfId="1111"/>
    <cellStyle name="s_finsumm_JE 160 Workbasket Accrual_updated-_CA_01.10" xfId="1112"/>
    <cellStyle name="s_finsumm_JE 160 Workbasket Accrual_updated-_CA_01.10 2" xfId="1113"/>
    <cellStyle name="s_finsumm_JE Template" xfId="1114"/>
    <cellStyle name="s_finsumm_JE Template 2" xfId="1115"/>
    <cellStyle name="s_GoroWipTax-to2050_fromCo_Oct21_99" xfId="1116"/>
    <cellStyle name="s_GoroWipTax-to2050_fromCo_Oct21_99_JE 160 Workbasket Accrual_updated-_CA_01.10" xfId="1117"/>
    <cellStyle name="s_GoroWipTax-to2050_fromCo_Oct21_99_JE 160 Workbasket Accrual_updated-_CA_01.10 2" xfId="1118"/>
    <cellStyle name="s_GoroWipTax-to2050_fromCo_Oct21_99_JE Template" xfId="1119"/>
    <cellStyle name="s_GoroWipTax-to2050_fromCo_Oct21_99_JE Template 2" xfId="1120"/>
    <cellStyle name="s_Hist Inputs (2)" xfId="1121"/>
    <cellStyle name="s_Hist Inputs (2)_1" xfId="1122"/>
    <cellStyle name="s_Hist Inputs (2)_1_everly 032075 budget maint breakdown" xfId="1123"/>
    <cellStyle name="s_Hist Inputs (2)_1_JE 160 Workbasket Accrual_updated-_CA_01.10" xfId="1124"/>
    <cellStyle name="s_Hist Inputs (2)_1_JE 160 Workbasket Accrual_updated-_CA_01.10 2" xfId="1125"/>
    <cellStyle name="s_Hist Inputs (2)_1_JE Template" xfId="1126"/>
    <cellStyle name="s_Hist Inputs (2)_1_JE Template 2" xfId="1127"/>
    <cellStyle name="s_Hist Inputs (2)_1_WRITE OFF'S AUGUST 2010" xfId="1128"/>
    <cellStyle name="s_Hist Inputs (2)_1_WRITE OFF'S SEPT 2010" xfId="1129"/>
    <cellStyle name="s_Hist Inputs (2)_JE 160 Workbasket Accrual_updated-_CA_01.10" xfId="1130"/>
    <cellStyle name="s_Hist Inputs (2)_JE 160 Workbasket Accrual_updated-_CA_01.10 2" xfId="1131"/>
    <cellStyle name="s_Hist Inputs (2)_JE Template" xfId="1132"/>
    <cellStyle name="s_Hist Inputs (2)_JE Template 2" xfId="1133"/>
    <cellStyle name="s_IEL_finsumm" xfId="1134"/>
    <cellStyle name="s_IEL_finsumm_1" xfId="1135"/>
    <cellStyle name="s_IEL_finsumm_1_JE 160 Workbasket Accrual_updated-_CA_01.10" xfId="1136"/>
    <cellStyle name="s_IEL_finsumm_1_JE 160 Workbasket Accrual_updated-_CA_01.10 2" xfId="1137"/>
    <cellStyle name="s_IEL_finsumm_1_JE Template" xfId="1138"/>
    <cellStyle name="s_IEL_finsumm_1_JE Template 2" xfId="1139"/>
    <cellStyle name="s_IEL_finsumm_2" xfId="1140"/>
    <cellStyle name="s_IEL_finsumm_2_everly 032075 budget maint breakdown" xfId="1141"/>
    <cellStyle name="s_IEL_finsumm_2_JE 160 Workbasket Accrual_updated-_CA_01.10" xfId="1142"/>
    <cellStyle name="s_IEL_finsumm_2_JE 160 Workbasket Accrual_updated-_CA_01.10 2" xfId="1143"/>
    <cellStyle name="s_IEL_finsumm_2_JE Template" xfId="1144"/>
    <cellStyle name="s_IEL_finsumm_2_JE Template 2" xfId="1145"/>
    <cellStyle name="s_IEL_finsumm_2_WRITE OFF'S AUGUST 2010" xfId="1146"/>
    <cellStyle name="s_IEL_finsumm_2_WRITE OFF'S SEPT 2010" xfId="1147"/>
    <cellStyle name="s_IEL_finsumm_everly 032075 budget maint breakdown" xfId="1148"/>
    <cellStyle name="s_IEL_finsumm_JE 160 Workbasket Accrual_updated-_CA_01.10" xfId="1149"/>
    <cellStyle name="s_IEL_finsumm_JE 160 Workbasket Accrual_updated-_CA_01.10 2" xfId="1150"/>
    <cellStyle name="s_IEL_finsumm_JE Template" xfId="1151"/>
    <cellStyle name="s_IEL_finsumm_JE Template 2" xfId="1152"/>
    <cellStyle name="s_IEL_finsumm_WRITE OFF'S AUGUST 2010" xfId="1153"/>
    <cellStyle name="s_IEL_finsumm_WRITE OFF'S SEPT 2010" xfId="1154"/>
    <cellStyle name="s_IEL_finsumm1" xfId="1155"/>
    <cellStyle name="s_IEL_finsumm1_1" xfId="1156"/>
    <cellStyle name="s_IEL_finsumm1_1_everly 032075 budget maint breakdown" xfId="1157"/>
    <cellStyle name="s_IEL_finsumm1_1_JE 160 Workbasket Accrual_updated-_CA_01.10" xfId="1158"/>
    <cellStyle name="s_IEL_finsumm1_1_JE 160 Workbasket Accrual_updated-_CA_01.10 2" xfId="1159"/>
    <cellStyle name="s_IEL_finsumm1_1_JE Template" xfId="1160"/>
    <cellStyle name="s_IEL_finsumm1_1_JE Template 2" xfId="1161"/>
    <cellStyle name="s_IEL_finsumm1_1_WRITE OFF'S AUGUST 2010" xfId="1162"/>
    <cellStyle name="s_IEL_finsumm1_1_WRITE OFF'S SEPT 2010" xfId="1163"/>
    <cellStyle name="s_IEL_finsumm1_2" xfId="1164"/>
    <cellStyle name="s_IEL_finsumm1_2_everly 032075 budget maint breakdown" xfId="1165"/>
    <cellStyle name="s_IEL_finsumm1_2_JE 160 Workbasket Accrual_updated-_CA_01.10" xfId="1166"/>
    <cellStyle name="s_IEL_finsumm1_2_JE 160 Workbasket Accrual_updated-_CA_01.10 2" xfId="1167"/>
    <cellStyle name="s_IEL_finsumm1_2_JE Template" xfId="1168"/>
    <cellStyle name="s_IEL_finsumm1_2_JE Template 2" xfId="1169"/>
    <cellStyle name="s_IEL_finsumm1_2_WRITE OFF'S AUGUST 2010" xfId="1170"/>
    <cellStyle name="s_IEL_finsumm1_2_WRITE OFF'S SEPT 2010" xfId="1171"/>
    <cellStyle name="s_IEL_finsumm1_everly 032075 budget maint breakdown" xfId="1172"/>
    <cellStyle name="s_IEL_finsumm1_JE 160 Workbasket Accrual_updated-_CA_01.10" xfId="1173"/>
    <cellStyle name="s_IEL_finsumm1_JE 160 Workbasket Accrual_updated-_CA_01.10 2" xfId="1174"/>
    <cellStyle name="s_IEL_finsumm1_JE Template" xfId="1175"/>
    <cellStyle name="s_IEL_finsumm1_JE Template 2" xfId="1176"/>
    <cellStyle name="s_IEL_finsumm1_WRITE OFF'S AUGUST 2010" xfId="1177"/>
    <cellStyle name="s_IEL_finsumm1_WRITE OFF'S SEPT 2010" xfId="1178"/>
    <cellStyle name="s_JE 160 Workbasket Accrual_updated-_CA_01.10" xfId="1179"/>
    <cellStyle name="s_JE 160 Workbasket Accrual_updated-_CA_01.10 2" xfId="1180"/>
    <cellStyle name="s_JE Template" xfId="1181"/>
    <cellStyle name="s_JE Template 2" xfId="1182"/>
    <cellStyle name="s_Lbo" xfId="1183"/>
    <cellStyle name="s_LBO Summary" xfId="1184"/>
    <cellStyle name="s_LBO Summary_1" xfId="1185"/>
    <cellStyle name="s_LBO Summary_1_everly 032075 budget maint breakdown" xfId="1186"/>
    <cellStyle name="s_LBO Summary_1_JE 160 Workbasket Accrual_updated-_CA_01.10" xfId="1187"/>
    <cellStyle name="s_LBO Summary_1_JE 160 Workbasket Accrual_updated-_CA_01.10 2" xfId="1188"/>
    <cellStyle name="s_LBO Summary_1_JE Template" xfId="1189"/>
    <cellStyle name="s_LBO Summary_1_JE Template 2" xfId="1190"/>
    <cellStyle name="s_LBO Summary_1_WRITE OFF'S AUGUST 2010" xfId="1191"/>
    <cellStyle name="s_LBO Summary_1_WRITE OFF'S SEPT 2010" xfId="1192"/>
    <cellStyle name="s_LBO Summary_2" xfId="1193"/>
    <cellStyle name="s_LBO Summary_2_everly 032075 budget maint breakdown" xfId="1194"/>
    <cellStyle name="s_LBO Summary_2_JE 160 Workbasket Accrual_updated-_CA_01.10" xfId="1195"/>
    <cellStyle name="s_LBO Summary_2_JE 160 Workbasket Accrual_updated-_CA_01.10 2" xfId="1196"/>
    <cellStyle name="s_LBO Summary_2_JE Template" xfId="1197"/>
    <cellStyle name="s_LBO Summary_2_JE Template 2" xfId="1198"/>
    <cellStyle name="s_LBO Summary_2_WRITE OFF'S AUGUST 2010" xfId="1199"/>
    <cellStyle name="s_LBO Summary_2_WRITE OFF'S SEPT 2010" xfId="1200"/>
    <cellStyle name="s_LBO Summary_JE 160 Workbasket Accrual_updated-_CA_01.10" xfId="1201"/>
    <cellStyle name="s_LBO Summary_JE 160 Workbasket Accrual_updated-_CA_01.10 2" xfId="1202"/>
    <cellStyle name="s_LBO Summary_JE Template" xfId="1203"/>
    <cellStyle name="s_LBO Summary_JE Template 2" xfId="1204"/>
    <cellStyle name="s_Lbo_1" xfId="1205"/>
    <cellStyle name="s_Lbo_1_everly 032075 budget maint breakdown" xfId="1206"/>
    <cellStyle name="s_Lbo_1_JE 160 Workbasket Accrual_updated-_CA_01.10" xfId="1207"/>
    <cellStyle name="s_Lbo_1_JE 160 Workbasket Accrual_updated-_CA_01.10 2" xfId="1208"/>
    <cellStyle name="s_Lbo_1_JE Template" xfId="1209"/>
    <cellStyle name="s_Lbo_1_JE Template 2" xfId="1210"/>
    <cellStyle name="s_Lbo_1_WRITE OFF'S AUGUST 2010" xfId="1211"/>
    <cellStyle name="s_Lbo_1_WRITE OFF'S SEPT 2010" xfId="1212"/>
    <cellStyle name="s_Lbo_everly 032075 budget maint breakdown" xfId="1213"/>
    <cellStyle name="s_Lbo_JE 160 Workbasket Accrual_updated-_CA_01.10" xfId="1214"/>
    <cellStyle name="s_Lbo_JE 160 Workbasket Accrual_updated-_CA_01.10 2" xfId="1215"/>
    <cellStyle name="s_Lbo_JE Template" xfId="1216"/>
    <cellStyle name="s_Lbo_JE Template 2" xfId="1217"/>
    <cellStyle name="s_Lbo_WRITE OFF'S AUGUST 2010" xfId="1218"/>
    <cellStyle name="s_Lbo_WRITE OFF'S SEPT 2010" xfId="1219"/>
    <cellStyle name="s_rvr_analysis_andrew" xfId="1220"/>
    <cellStyle name="s_rvr_analysis_andrew_everly 032075 budget maint breakdown" xfId="1221"/>
    <cellStyle name="s_rvr_analysis_andrew_JE 160 Workbasket Accrual_updated-_CA_01.10" xfId="1222"/>
    <cellStyle name="s_rvr_analysis_andrew_JE 160 Workbasket Accrual_updated-_CA_01.10 2" xfId="1223"/>
    <cellStyle name="s_rvr_analysis_andrew_JE Template" xfId="1224"/>
    <cellStyle name="s_rvr_analysis_andrew_JE Template 2" xfId="1225"/>
    <cellStyle name="s_rvr_analysis_andrew_WRITE OFF'S AUGUST 2010" xfId="1226"/>
    <cellStyle name="s_rvr_analysis_andrew_WRITE OFF'S SEPT 2010" xfId="1227"/>
    <cellStyle name="s_Schedules" xfId="1228"/>
    <cellStyle name="s_Schedules_1" xfId="1229"/>
    <cellStyle name="s_Schedules_1_everly 032075 budget maint breakdown" xfId="1230"/>
    <cellStyle name="s_Schedules_1_JE 160 Workbasket Accrual_updated-_CA_01.10" xfId="1231"/>
    <cellStyle name="s_Schedules_1_JE 160 Workbasket Accrual_updated-_CA_01.10 2" xfId="1232"/>
    <cellStyle name="s_Schedules_1_JE Template" xfId="1233"/>
    <cellStyle name="s_Schedules_1_JE Template 2" xfId="1234"/>
    <cellStyle name="s_Schedules_1_WRITE OFF'S AUGUST 2010" xfId="1235"/>
    <cellStyle name="s_Schedules_1_WRITE OFF'S SEPT 2010" xfId="1236"/>
    <cellStyle name="s_Schedules_JE 160 Workbasket Accrual_updated-_CA_01.10" xfId="1237"/>
    <cellStyle name="s_Schedules_JE 160 Workbasket Accrual_updated-_CA_01.10 2" xfId="1238"/>
    <cellStyle name="s_Schedules_JE Template" xfId="1239"/>
    <cellStyle name="s_Schedules_JE Template 2" xfId="1240"/>
    <cellStyle name="s_Trans Assump" xfId="1241"/>
    <cellStyle name="s_Trans Assump (2)" xfId="1242"/>
    <cellStyle name="s_Trans Assump (2)_1" xfId="1243"/>
    <cellStyle name="s_Trans Assump (2)_1_everly 032075 budget maint breakdown" xfId="1244"/>
    <cellStyle name="s_Trans Assump (2)_1_JE 160 Workbasket Accrual_updated-_CA_01.10" xfId="1245"/>
    <cellStyle name="s_Trans Assump (2)_1_JE 160 Workbasket Accrual_updated-_CA_01.10 2" xfId="1246"/>
    <cellStyle name="s_Trans Assump (2)_1_JE Template" xfId="1247"/>
    <cellStyle name="s_Trans Assump (2)_1_JE Template 2" xfId="1248"/>
    <cellStyle name="s_Trans Assump (2)_1_WRITE OFF'S AUGUST 2010" xfId="1249"/>
    <cellStyle name="s_Trans Assump (2)_1_WRITE OFF'S SEPT 2010" xfId="1250"/>
    <cellStyle name="s_Trans Assump (2)_JE 160 Workbasket Accrual_updated-_CA_01.10" xfId="1251"/>
    <cellStyle name="s_Trans Assump (2)_JE 160 Workbasket Accrual_updated-_CA_01.10 2" xfId="1252"/>
    <cellStyle name="s_Trans Assump (2)_JE Template" xfId="1253"/>
    <cellStyle name="s_Trans Assump (2)_JE Template 2" xfId="1254"/>
    <cellStyle name="s_Trans Assump_1" xfId="1255"/>
    <cellStyle name="s_Trans Assump_1_JE 160 Workbasket Accrual_updated-_CA_01.10" xfId="1256"/>
    <cellStyle name="s_Trans Assump_1_JE 160 Workbasket Accrual_updated-_CA_01.10 2" xfId="1257"/>
    <cellStyle name="s_Trans Assump_1_JE Template" xfId="1258"/>
    <cellStyle name="s_Trans Assump_1_JE Template 2" xfId="1259"/>
    <cellStyle name="s_Trans Assump_everly 032075 budget maint breakdown" xfId="1260"/>
    <cellStyle name="s_Trans Assump_JE 160 Workbasket Accrual_updated-_CA_01.10" xfId="1261"/>
    <cellStyle name="s_Trans Assump_JE 160 Workbasket Accrual_updated-_CA_01.10 2" xfId="1262"/>
    <cellStyle name="s_Trans Assump_JE Template" xfId="1263"/>
    <cellStyle name="s_Trans Assump_JE Template 2" xfId="1264"/>
    <cellStyle name="s_Trans Assump_WRITE OFF'S AUGUST 2010" xfId="1265"/>
    <cellStyle name="s_Trans Assump_WRITE OFF'S SEPT 2010" xfId="1266"/>
    <cellStyle name="s_Trans Sum" xfId="1267"/>
    <cellStyle name="s_Trans Sum_1" xfId="1268"/>
    <cellStyle name="s_Trans Sum_1_JE 160 Workbasket Accrual_updated-_CA_01.10" xfId="1269"/>
    <cellStyle name="s_Trans Sum_1_JE 160 Workbasket Accrual_updated-_CA_01.10 2" xfId="1270"/>
    <cellStyle name="s_Trans Sum_1_JE Template" xfId="1271"/>
    <cellStyle name="s_Trans Sum_1_JE Template 2" xfId="1272"/>
    <cellStyle name="s_Trans Sum_everly 032075 budget maint breakdown" xfId="1273"/>
    <cellStyle name="s_Trans Sum_JE 160 Workbasket Accrual_updated-_CA_01.10" xfId="1274"/>
    <cellStyle name="s_Trans Sum_JE 160 Workbasket Accrual_updated-_CA_01.10 2" xfId="1275"/>
    <cellStyle name="s_Trans Sum_JE Template" xfId="1276"/>
    <cellStyle name="s_Trans Sum_JE Template 2" xfId="1277"/>
    <cellStyle name="s_Trans Sum_WRITE OFF'S AUGUST 2010" xfId="1278"/>
    <cellStyle name="s_Trans Sum_WRITE OFF'S SEPT 2010" xfId="1279"/>
    <cellStyle name="s_Unit Price Sen. (2)" xfId="1280"/>
    <cellStyle name="s_Unit Price Sen. (2)_1" xfId="1281"/>
    <cellStyle name="s_Unit Price Sen. (2)_1_everly 032075 budget maint breakdown" xfId="1282"/>
    <cellStyle name="s_Unit Price Sen. (2)_1_JE 160 Workbasket Accrual_updated-_CA_01.10" xfId="1283"/>
    <cellStyle name="s_Unit Price Sen. (2)_1_JE 160 Workbasket Accrual_updated-_CA_01.10 2" xfId="1284"/>
    <cellStyle name="s_Unit Price Sen. (2)_1_JE Template" xfId="1285"/>
    <cellStyle name="s_Unit Price Sen. (2)_1_JE Template 2" xfId="1286"/>
    <cellStyle name="s_Unit Price Sen. (2)_1_WRITE OFF'S AUGUST 2010" xfId="1287"/>
    <cellStyle name="s_Unit Price Sen. (2)_1_WRITE OFF'S SEPT 2010" xfId="1288"/>
    <cellStyle name="s_Unit Price Sen. (2)_2" xfId="1289"/>
    <cellStyle name="s_Unit Price Sen. (2)_2_JE 160 Workbasket Accrual_updated-_CA_01.10" xfId="1290"/>
    <cellStyle name="s_Unit Price Sen. (2)_2_JE 160 Workbasket Accrual_updated-_CA_01.10 2" xfId="1291"/>
    <cellStyle name="s_Unit Price Sen. (2)_2_JE Template" xfId="1292"/>
    <cellStyle name="s_Unit Price Sen. (2)_2_JE Template 2" xfId="1293"/>
    <cellStyle name="s_Unit Price Sen. (2)_everly 032075 budget maint breakdown" xfId="1294"/>
    <cellStyle name="s_Unit Price Sen. (2)_JE 160 Workbasket Accrual_updated-_CA_01.10" xfId="1295"/>
    <cellStyle name="s_Unit Price Sen. (2)_JE 160 Workbasket Accrual_updated-_CA_01.10 2" xfId="1296"/>
    <cellStyle name="s_Unit Price Sen. (2)_JE Template" xfId="1297"/>
    <cellStyle name="s_Unit Price Sen. (2)_JE Template 2" xfId="1298"/>
    <cellStyle name="s_Unit Price Sen. (2)_WRITE OFF'S AUGUST 2010" xfId="1299"/>
    <cellStyle name="s_Unit Price Sen. (2)_WRITE OFF'S SEPT 2010" xfId="1300"/>
    <cellStyle name="Satisfaisant" xfId="1301"/>
    <cellStyle name="Sortie" xfId="1302"/>
    <cellStyle name="Standard_UB Power - Steuern" xfId="1303"/>
    <cellStyle name="Style 1" xfId="1304"/>
    <cellStyle name="Style 1 2" xfId="1305"/>
    <cellStyle name="STYLE1" xfId="1306"/>
    <cellStyle name="STYLE2" xfId="1307"/>
    <cellStyle name="StyleName1" xfId="1308"/>
    <cellStyle name="StyleName2" xfId="1309"/>
    <cellStyle name="StyleName3" xfId="1310"/>
    <cellStyle name="StyleName4" xfId="1311"/>
    <cellStyle name="StyleName5" xfId="1312"/>
    <cellStyle name="StyleName6" xfId="1313"/>
    <cellStyle name="StyleName7" xfId="1314"/>
    <cellStyle name="StyleName8" xfId="1315"/>
    <cellStyle name="Subtotal" xfId="1316"/>
    <cellStyle name="SubTotal1Num" xfId="1317"/>
    <cellStyle name="SubTotal1Text" xfId="1318"/>
    <cellStyle name="t" xfId="1319"/>
    <cellStyle name="t 2" xfId="1320"/>
    <cellStyle name="t_everly 032075 budget maint breakdown" xfId="1321"/>
    <cellStyle name="t_ITS BGT FY2011" xfId="1322"/>
    <cellStyle name="t_ITS BGT FY2011_everly 032075 budget maint breakdown" xfId="1323"/>
    <cellStyle name="t_JE 160 Workbasket Accrual_CA_02.09" xfId="1324"/>
    <cellStyle name="t_JE 160 Workbasket Accrual_CA_03.09" xfId="1325"/>
    <cellStyle name="t_JE 160 Workbasket Accrual-_CA_04.09" xfId="1326"/>
    <cellStyle name="t_JE 160 Workbasket Accrual_updated-_CA_01.10" xfId="1327"/>
    <cellStyle name="t_JE 160 Workbasket Accrual2-_CA_05.09" xfId="1328"/>
    <cellStyle name="t_JE Template" xfId="1329"/>
    <cellStyle name="t_WRITE OFF'S AUGUST 2010" xfId="1330"/>
    <cellStyle name="t_WRITE OFF'S AUGUST 2010 2" xfId="1331"/>
    <cellStyle name="t_WRITE OFF'S SEPT 2010" xfId="1332"/>
    <cellStyle name="t_WRITE OFF'S SEPT 2010 2" xfId="1333"/>
    <cellStyle name="Text" xfId="1334"/>
    <cellStyle name="Texte explicatif" xfId="1335"/>
    <cellStyle name="Title 2" xfId="1336"/>
    <cellStyle name="Title 3" xfId="1337"/>
    <cellStyle name="Title 4" xfId="1338"/>
    <cellStyle name="Title 5" xfId="1339"/>
    <cellStyle name="Titre" xfId="1340"/>
    <cellStyle name="Titre 1" xfId="1341"/>
    <cellStyle name="Titre 2" xfId="1342"/>
    <cellStyle name="Titre 3" xfId="1343"/>
    <cellStyle name="Titre 4" xfId="1344"/>
    <cellStyle name="Total 2" xfId="1345"/>
    <cellStyle name="Total 3" xfId="1346"/>
    <cellStyle name="Total 4" xfId="1347"/>
    <cellStyle name="Total 5" xfId="1348"/>
    <cellStyle name="Vérification" xfId="1349"/>
    <cellStyle name="Warning Text 2" xfId="1350"/>
    <cellStyle name="Warning Text 3" xfId="1351"/>
    <cellStyle name="Warning Text 4" xfId="1352"/>
    <cellStyle name="Warning Text 5" xfId="135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externalLink" Target="externalLinks/externalLink37.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42" Type="http://schemas.openxmlformats.org/officeDocument/2006/relationships/externalLink" Target="externalLinks/externalLink40.xml"/><Relationship Id="rId47" Type="http://schemas.openxmlformats.org/officeDocument/2006/relationships/externalLink" Target="externalLinks/externalLink45.xml"/><Relationship Id="rId50" Type="http://schemas.openxmlformats.org/officeDocument/2006/relationships/externalLink" Target="externalLinks/externalLink48.xml"/><Relationship Id="rId55" Type="http://schemas.openxmlformats.org/officeDocument/2006/relationships/externalLink" Target="externalLinks/externalLink53.xml"/><Relationship Id="rId63" Type="http://schemas.openxmlformats.org/officeDocument/2006/relationships/externalLink" Target="externalLinks/externalLink61.xml"/><Relationship Id="rId68" Type="http://schemas.openxmlformats.org/officeDocument/2006/relationships/externalLink" Target="externalLinks/externalLink66.xml"/><Relationship Id="rId7" Type="http://schemas.openxmlformats.org/officeDocument/2006/relationships/externalLink" Target="externalLinks/externalLink5.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4.xml"/><Relationship Id="rId29"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externalLink" Target="externalLinks/externalLink38.xml"/><Relationship Id="rId45" Type="http://schemas.openxmlformats.org/officeDocument/2006/relationships/externalLink" Target="externalLinks/externalLink43.xml"/><Relationship Id="rId53" Type="http://schemas.openxmlformats.org/officeDocument/2006/relationships/externalLink" Target="externalLinks/externalLink51.xml"/><Relationship Id="rId58" Type="http://schemas.openxmlformats.org/officeDocument/2006/relationships/externalLink" Target="externalLinks/externalLink56.xml"/><Relationship Id="rId66" Type="http://schemas.openxmlformats.org/officeDocument/2006/relationships/externalLink" Target="externalLinks/externalLink64.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49" Type="http://schemas.openxmlformats.org/officeDocument/2006/relationships/externalLink" Target="externalLinks/externalLink47.xml"/><Relationship Id="rId57" Type="http://schemas.openxmlformats.org/officeDocument/2006/relationships/externalLink" Target="externalLinks/externalLink55.xml"/><Relationship Id="rId61" Type="http://schemas.openxmlformats.org/officeDocument/2006/relationships/externalLink" Target="externalLinks/externalLink59.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4" Type="http://schemas.openxmlformats.org/officeDocument/2006/relationships/externalLink" Target="externalLinks/externalLink42.xml"/><Relationship Id="rId52" Type="http://schemas.openxmlformats.org/officeDocument/2006/relationships/externalLink" Target="externalLinks/externalLink50.xml"/><Relationship Id="rId60" Type="http://schemas.openxmlformats.org/officeDocument/2006/relationships/externalLink" Target="externalLinks/externalLink58.xml"/><Relationship Id="rId65" Type="http://schemas.openxmlformats.org/officeDocument/2006/relationships/externalLink" Target="externalLinks/externalLink63.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externalLink" Target="externalLinks/externalLink41.xml"/><Relationship Id="rId48" Type="http://schemas.openxmlformats.org/officeDocument/2006/relationships/externalLink" Target="externalLinks/externalLink46.xml"/><Relationship Id="rId56" Type="http://schemas.openxmlformats.org/officeDocument/2006/relationships/externalLink" Target="externalLinks/externalLink54.xml"/><Relationship Id="rId64" Type="http://schemas.openxmlformats.org/officeDocument/2006/relationships/externalLink" Target="externalLinks/externalLink62.xml"/><Relationship Id="rId69" Type="http://schemas.openxmlformats.org/officeDocument/2006/relationships/theme" Target="theme/theme1.xml"/><Relationship Id="rId8" Type="http://schemas.openxmlformats.org/officeDocument/2006/relationships/externalLink" Target="externalLinks/externalLink6.xml"/><Relationship Id="rId51" Type="http://schemas.openxmlformats.org/officeDocument/2006/relationships/externalLink" Target="externalLinks/externalLink49.xml"/><Relationship Id="rId72" Type="http://schemas.openxmlformats.org/officeDocument/2006/relationships/calcChain" Target="calcChain.xml"/><Relationship Id="rId3" Type="http://schemas.openxmlformats.org/officeDocument/2006/relationships/externalLink" Target="externalLinks/externalLink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46" Type="http://schemas.openxmlformats.org/officeDocument/2006/relationships/externalLink" Target="externalLinks/externalLink44.xml"/><Relationship Id="rId59" Type="http://schemas.openxmlformats.org/officeDocument/2006/relationships/externalLink" Target="externalLinks/externalLink57.xml"/><Relationship Id="rId67" Type="http://schemas.openxmlformats.org/officeDocument/2006/relationships/externalLink" Target="externalLinks/externalLink65.xml"/><Relationship Id="rId20" Type="http://schemas.openxmlformats.org/officeDocument/2006/relationships/externalLink" Target="externalLinks/externalLink18.xml"/><Relationship Id="rId41" Type="http://schemas.openxmlformats.org/officeDocument/2006/relationships/externalLink" Target="externalLinks/externalLink39.xml"/><Relationship Id="rId54" Type="http://schemas.openxmlformats.org/officeDocument/2006/relationships/externalLink" Target="externalLinks/externalLink52.xml"/><Relationship Id="rId62" Type="http://schemas.openxmlformats.org/officeDocument/2006/relationships/externalLink" Target="externalLinks/externalLink60.xml"/><Relationship Id="rId7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Y/2012RC/O&amp;M/Service%20Company/1.%20KY%20Total%20Service%20Co%20Proforma.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RATES\Rate%20Cases\02%20Monterey%20Last%20Revision\Revenues\CHAP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PForce\Heads-Up%20Spreadsheets\2005\2005%20Intercompany%20billing%20-%20Tax%20Allocatio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1\schneilr\LOCALS~1\Temp\notes784293\Project%20Prices%20Itemized%2007122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PLANNING_SVC%20CO\2010%20Variance%20Files\05.2010\Svc%20Co%20Consol%20Mnthly%20Var%20Report%20May%2010-Final%20Bdg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2010%20Budget\Workforce%20Planning%20Model%20V3A%20-%20ITS%20Budge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MOS015\MOCompany_Data\Departmental%20Folders\Finance\Reports\Landing%20Zones\2006\2006-10\KPI\1006_Pre%20Close%20detail_I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Documents%20and%20Settings\kdaga\My%20Documents\Excel\Dec%20'03\Flash%20Report%20v3%20final%2012160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DOCUME~1\perezm\LOCALS~1\Temp\notes6030C8\2005%20Year%20End%20Disclosure%20(FAS%20with%20PA)%201-25-06.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00270\04ret\othsys\decriss\Copy%20of%202004%20Year%20End%20Disclosure%20(FAS%20with%20PA).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1\malonem\LOCALS~1\Temp\notes72C9BD\WFP%20Model%202011%20-%20SS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JFile1\National\American%20Water%20Works\Oct%2000%20renewal\Application%20Summary\AWW%20Summary.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Documents%20and%20Settings\meyerdj\My%20Documents\0%20Maintenance%20Services\Tank%20Painting\2006%20Tank%20Painting\Projects\2006%20Tank%20Task%20Orders%20v9.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V:\DOCUME~1\morganwd\LOCALS~1\Temp\notes6030C8\DOCUME~1\morganwd.AWW\LOCALS~1\Temp\c.lotus.notes.data\busdev_report_writer_BSCinprogress13A.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S:\Tax\General%20Tax%20-%20Account%20Recons\Central%20Region\2006\Sept06\IL%2309%20-%2023615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nzipped/Workforce%20Planning%20Model%20V3A%20-%20Call%20Center%20Updated%20V2/LaborUnion_2009%20Budget%20Example%20for%20Call%20Center.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teams.amwater.net/dept/ITS/PMO/5Year%20Plan/Budget%20Versions/2012-2016_Budget_Template_20110824.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MOS015\MOCompany_Data\Departmental%20Folders\Finance\Budgets\RF\2007%20(REG)\Q1Rf\2007%20ABP%20P&amp;L.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RATES\Rate%20Cases\04%20Coronado\NOI\EXHIBIT%20B\Tables\Coronado%20Model.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V:\DOCUME~1\morganwd\LOCALS~1\Temp\notes6030C8\~469795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AMERICAS\TWAMERICASITE\2004%20Reforecasts\Q2RF\Financial%20Section%20MD's%20report%20Regionalisation%20GBP.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AMERICAS\TWAMERICASITE\2004%20Reforecasts\Q2RF\Financial%20Section%20MD's%20report%20Others%20-%20Chil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__M&amp;A\GENERAL\MODEL_A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DOCUME~1\joycetw\LOCALS~1\Temp\notes8824BA\1Model.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S:\DOCUME~1\keiffeej.AWW\LOCALS~1\Temp\C.Lotus.Notes.Data\DOCUME~1\hartnejf\LOCALS~1\Temp\cash7A.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S:\Data\American%20Water%20Works\Back%20up\2004\Year%20End\Financial%20Statements\SUD\Consolidated%20SUD.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S:\GA%20SSC\Annual%20Report\2003\2003%20Related%20Party%20Transactions\2003%20Related%20Party%20Transactions.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S:\DOCUME~1\mazzelaj\LOCALS~1\Temp\notesFF97E2\WV%20AMERICAN%20WATER%20ANNUAL%20LC%20FEE%2014%2015%202008%20fees.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DOCUME~1\schollm\LOCALS~1\Temp\notes6030C8\Valuation\NQVal2005_Inactive%20GAM94.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S:\GA%20SSC\Uncollectible%20&amp;%20RR\2007\Collectiblity\9.07\EWPR_Paytrm_Over180%200907.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S:\GA%20SSC\Uncollectible%20&amp;%20RR\2007\Collectiblity\10.07\EWPR_Paytrm_Over180%20.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00270\04ret\othsys\team\Designs\NEI%20Summary%20for%20redesign%20v2.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00270\03ret\othsys\team\NQVal\NQVal2003P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25.63.26\data\RATES\Rate%20Cases\Prior%20GRC's\03%20Los%20Angeles\LA_03\Chap1011.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S:\Temporary\Madsen%20Barr%20Unlicensed%20Large%20Equipment.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DOCUME~1\schollm\LOCALS~1\Temp\notes6030C8\Valuation\NEI%20Actives_GAM94%20gl.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V:\DOCUME~1\morganwd\LOCALS~1\Temp\notes6030C8\~3708356.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S:\Hyperion\Hyperion%20Documents\Flash%20Report\Prior%20Versions\Flash%20Budget%20JAN%2003%20Y.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My%20Documents\My%20Files\Regulatory%20Affairs\Rate%20Cases\KRV%20Rate%20Case\My%20Files\93%20KRV%20Rate%20Case\RIVERSUM.XLW"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S:\DOCUME~1\formaj.000\LOCALS~1\Temp\C.NOTEDATA\fastoolprotectedv1_1.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S:\Tax\General%20Tax%20-%20Account%20Recons\Northeast%20Region\2006\Sept06\LI%2338%20-%20165100.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Documents%20and%20Settings\schollm\My%20Documents\AWW\SERP-SRP-NEI%20active%20PBO%20and%20NC%2083gam%20mvs.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S:\00270\03ret\othsys\team\NQVal\YED123103_NQ%20Final.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Documents%20and%20Settings\stachos\Local%20Settings\Temporary%20Internet%20Files\OLK3\TOOL%20-%20American%20Water%20Billing%20Processo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1\conroygm\LOCALS~1\Temp\notesC6F2D1\2012\Obj675000%20FY12.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S:\DOCUME~1\mulligjf\LOCALS~1\Temp\notes6030C8\2005%20APB%20%20Bf%20Valley.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DOCUME~1\conroygm\LOCALS~1\Temp\notesC6F2D1\ITS%20Deprec%20Projection%202012%20bus%20vs%202010%20Act%20Final%2009.22.11.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S:\GA%20SSC\Uncollectible%20&amp;%20RR\2006\2006%20Uncollectibles%20IL_Rev.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MOS015\MOCompany_Data\Departmental%20Folders\Finance\Accounting\Monthly%20Closings\2007\MO\02%20Feb%2007\MO%20Feb%2007%20Close%20Worksht-030807.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C:\Documents%20and%20Settings\lamber\My%20Documents\1210\10Q2RF\10Q2RF\Workforce%20Planning%20Model%20V3A%20-%20ITS%20Q2RF.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S:\Corporate%20Finance\United%20States\Apollo\Financial%20Model%20ML%2021.08.2001%20(from%20CQ)"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DOCUME~1\corveysw\LOCALS~1\Temp\notesBB4F2C\Western%20Division%20Labor%20Hours%20Review%20by%20affiliate_Dec10%20YTD.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C:\My%20Documents\DWC\Rate%20Cases\DWC%20rate%20case\Report\1997%20rate%20case.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S:\Financial%20Reporting\Annual%20Report%20&amp;%20PwC\2005\2005%20Annual%20Reports\2005%20Annual%20Report%20Financials-MO.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V:\DOCUME~1\morganwd\LOCALS~1\Temp\notes6030C8\DOCUME~1\weberdl\LOCALS~1\Temp\C.Notes.Data\Americas%20Region_revised%2001_19_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M&amp;A%20Models\Keys\LBOKEY.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S:\DOCUME~1\lijp\LOCALS~1\Temp\02-03%20AWW%20Summary.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C:\00270\04ret\othsys\team\Designs\SERP-redesign-NEW.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C:\00270\04ret\othsys\team\Designs\SERP-redesign-OLD.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C:\DOCUME~1\schneilr\LOCALS~1\Temp\notes784293\Power%20Plant%20Reports%20&amp;%20Issues\Monthly%20Costs%20Reports\0All%20Costs%20Jan%2007%20thru%20Oct%2007.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C:\My%20Documents\DWC\Rate%20Cases\KRV%20Rate%20Case\Report\My%20Files\93%20KRV%20Rate%20Case\RIVERSUM.XLW"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V:\DOCUME~1\morganwd\LOCALS~1\Temp\notes6030C8\DOCUME~1\morganwd.AWW\LOCALS~1\Temp\c.lotus.notes.data\busdev_report_wm_comments%20030304.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C:\Finance\GFORCE\Corporate%20Finance\Business%20Plan%202007%20to%202011\sub#3/Final Presentation/On top entiti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__M&amp;A\GENERAL\MODEL_A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V:\DOCUME~1\actonra\LOCALS~1\Temp\C.Lotus.Notes.Data\MD%20Report%2040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Gen%20Acct\MO\2004\JE's\09.04\Je145%20AWC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Adjustments- Labor"/>
      <sheetName val="Adjustments-Other"/>
      <sheetName val="Labor &amp; Related"/>
      <sheetName val="Other Costs"/>
      <sheetName val="Total"/>
      <sheetName val="Support-12Mo Pivots"/>
      <sheetName val="Support- CSC labor adjust"/>
      <sheetName val="Support-2013 Budget Assumptions"/>
      <sheetName val="2013 Pro vs Budget by Func"/>
      <sheetName val="2013 Budget Details"/>
      <sheetName val="Support-ITS BT increases"/>
      <sheetName val="Customer Counts"/>
      <sheetName val="Support -Depreciation Summary"/>
      <sheetName val="Support - Interest Summary"/>
      <sheetName val="Support-Data 12 months"/>
      <sheetName val="ITS 2013-2014-2015"/>
      <sheetName val="Support-5 Yr Pivot Data"/>
      <sheetName val="Support- PBOP.OPEB.GRP Ins"/>
      <sheetName val="Support- PBOP.OPEB.GRP by BU"/>
      <sheetName val=" Support-Poss Disputed P-Card"/>
    </sheetNames>
    <sheetDataSet>
      <sheetData sheetId="0"/>
      <sheetData sheetId="1"/>
      <sheetData sheetId="2"/>
      <sheetData sheetId="3">
        <row r="9">
          <cell r="N9">
            <v>0.03</v>
          </cell>
          <cell r="V9">
            <v>0.03</v>
          </cell>
        </row>
      </sheetData>
      <sheetData sheetId="4">
        <row r="8">
          <cell r="H8">
            <v>1.7999999999999999E-2</v>
          </cell>
        </row>
      </sheetData>
      <sheetData sheetId="5"/>
      <sheetData sheetId="6"/>
      <sheetData sheetId="7"/>
      <sheetData sheetId="8"/>
      <sheetData sheetId="9"/>
      <sheetData sheetId="10"/>
      <sheetData sheetId="11"/>
      <sheetData sheetId="12">
        <row r="12">
          <cell r="G12">
            <v>3.85E-2</v>
          </cell>
        </row>
      </sheetData>
      <sheetData sheetId="13"/>
      <sheetData sheetId="14"/>
      <sheetData sheetId="15"/>
      <sheetData sheetId="16"/>
      <sheetData sheetId="17"/>
      <sheetData sheetId="18"/>
      <sheetData sheetId="19"/>
      <sheetData sheetId="20"/>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CH5.1"/>
      <sheetName val="SCH5.2"/>
      <sheetName val="SCH5.3"/>
      <sheetName val="SCH5.4"/>
      <sheetName val="SCH5.5"/>
      <sheetName val="SCH5.6"/>
      <sheetName val="SCH5.7"/>
      <sheetName val="SCH5.8"/>
      <sheetName val="SCH5.9"/>
    </sheetNames>
    <sheetDataSet>
      <sheetData sheetId="0" refreshError="1">
        <row r="1">
          <cell r="A1" t="str">
            <v>MONTEREY DIVISION</v>
          </cell>
        </row>
        <row r="2">
          <cell r="A2" t="str">
            <v>CUSTOMERS AT YEAR END</v>
          </cell>
        </row>
        <row r="5">
          <cell r="G5" t="str">
            <v>Recorded Years</v>
          </cell>
          <cell r="L5" t="str">
            <v>Estimated Years</v>
          </cell>
        </row>
        <row r="6">
          <cell r="D6">
            <v>1993</v>
          </cell>
          <cell r="E6">
            <v>1994</v>
          </cell>
          <cell r="F6">
            <v>1995</v>
          </cell>
          <cell r="G6">
            <v>1996</v>
          </cell>
          <cell r="H6">
            <v>1997</v>
          </cell>
          <cell r="I6">
            <v>1998</v>
          </cell>
          <cell r="J6">
            <v>1999</v>
          </cell>
          <cell r="K6">
            <v>2000</v>
          </cell>
          <cell r="L6">
            <v>2001</v>
          </cell>
          <cell r="M6">
            <v>2002</v>
          </cell>
        </row>
        <row r="8">
          <cell r="B8" t="str">
            <v>**Residential</v>
          </cell>
        </row>
        <row r="9">
          <cell r="C9" t="str">
            <v>Gravity</v>
          </cell>
          <cell r="D9">
            <v>19240</v>
          </cell>
          <cell r="E9">
            <v>19324</v>
          </cell>
          <cell r="F9">
            <v>19448</v>
          </cell>
          <cell r="G9">
            <v>19459</v>
          </cell>
          <cell r="H9">
            <v>19272</v>
          </cell>
          <cell r="I9">
            <v>19403</v>
          </cell>
          <cell r="J9">
            <v>19455</v>
          </cell>
          <cell r="K9">
            <v>19532</v>
          </cell>
          <cell r="L9">
            <v>19499</v>
          </cell>
          <cell r="M9">
            <v>19644</v>
          </cell>
        </row>
        <row r="10">
          <cell r="C10" t="str">
            <v>1st Lift</v>
          </cell>
          <cell r="D10">
            <v>9044</v>
          </cell>
          <cell r="E10">
            <v>9058</v>
          </cell>
          <cell r="F10">
            <v>9093</v>
          </cell>
          <cell r="G10">
            <v>9162</v>
          </cell>
          <cell r="H10">
            <v>9152</v>
          </cell>
          <cell r="I10">
            <v>9185</v>
          </cell>
          <cell r="J10">
            <v>9213</v>
          </cell>
          <cell r="K10">
            <v>9235</v>
          </cell>
          <cell r="L10">
            <v>9249</v>
          </cell>
          <cell r="M10">
            <v>9249</v>
          </cell>
        </row>
        <row r="11">
          <cell r="C11" t="str">
            <v>2nd Lift</v>
          </cell>
          <cell r="D11">
            <v>2570</v>
          </cell>
          <cell r="E11">
            <v>2574</v>
          </cell>
          <cell r="F11">
            <v>2582</v>
          </cell>
          <cell r="G11">
            <v>2586</v>
          </cell>
          <cell r="H11">
            <v>2575</v>
          </cell>
          <cell r="I11">
            <v>2613</v>
          </cell>
          <cell r="J11">
            <v>2599</v>
          </cell>
          <cell r="K11">
            <v>2602</v>
          </cell>
          <cell r="L11">
            <v>2608</v>
          </cell>
          <cell r="M11">
            <v>2608</v>
          </cell>
        </row>
        <row r="12">
          <cell r="C12" t="str">
            <v>Sub-Total</v>
          </cell>
          <cell r="D12">
            <v>30854</v>
          </cell>
          <cell r="E12">
            <v>30956</v>
          </cell>
          <cell r="F12">
            <v>31123</v>
          </cell>
          <cell r="G12">
            <v>31207</v>
          </cell>
          <cell r="H12">
            <v>30999</v>
          </cell>
          <cell r="I12">
            <v>31201</v>
          </cell>
          <cell r="J12">
            <v>31267</v>
          </cell>
          <cell r="K12">
            <v>31369</v>
          </cell>
          <cell r="L12">
            <v>31356</v>
          </cell>
          <cell r="M12">
            <v>31501</v>
          </cell>
        </row>
        <row r="14">
          <cell r="B14" t="str">
            <v>PAR Customers</v>
          </cell>
        </row>
        <row r="15">
          <cell r="C15" t="str">
            <v>Gravity</v>
          </cell>
          <cell r="H15">
            <v>181</v>
          </cell>
          <cell r="I15">
            <v>173</v>
          </cell>
          <cell r="J15">
            <v>194</v>
          </cell>
          <cell r="K15">
            <v>197</v>
          </cell>
          <cell r="L15">
            <v>273</v>
          </cell>
          <cell r="M15">
            <v>273</v>
          </cell>
        </row>
        <row r="16">
          <cell r="C16" t="str">
            <v>1st Lift</v>
          </cell>
          <cell r="H16">
            <v>57</v>
          </cell>
          <cell r="I16">
            <v>56</v>
          </cell>
          <cell r="J16">
            <v>56</v>
          </cell>
          <cell r="K16">
            <v>59</v>
          </cell>
          <cell r="L16">
            <v>82</v>
          </cell>
          <cell r="M16">
            <v>82</v>
          </cell>
        </row>
        <row r="17">
          <cell r="C17" t="str">
            <v>2nd Lift</v>
          </cell>
          <cell r="H17">
            <v>18</v>
          </cell>
          <cell r="I17">
            <v>17</v>
          </cell>
          <cell r="J17">
            <v>18</v>
          </cell>
          <cell r="K17">
            <v>17</v>
          </cell>
          <cell r="L17">
            <v>21</v>
          </cell>
          <cell r="M17">
            <v>21</v>
          </cell>
        </row>
        <row r="18">
          <cell r="C18" t="str">
            <v>Sub-Total</v>
          </cell>
          <cell r="D18">
            <v>0</v>
          </cell>
          <cell r="E18">
            <v>0</v>
          </cell>
          <cell r="F18">
            <v>0</v>
          </cell>
          <cell r="G18">
            <v>0</v>
          </cell>
          <cell r="H18">
            <v>256</v>
          </cell>
          <cell r="I18">
            <v>246</v>
          </cell>
          <cell r="J18">
            <v>268</v>
          </cell>
          <cell r="K18">
            <v>273</v>
          </cell>
          <cell r="L18">
            <v>376</v>
          </cell>
          <cell r="M18">
            <v>376</v>
          </cell>
        </row>
        <row r="20">
          <cell r="B20" t="str">
            <v>Multi-Residential</v>
          </cell>
        </row>
        <row r="21">
          <cell r="C21" t="str">
            <v>Gravity</v>
          </cell>
          <cell r="D21">
            <v>1129</v>
          </cell>
          <cell r="E21">
            <v>1132</v>
          </cell>
          <cell r="F21">
            <v>1130</v>
          </cell>
          <cell r="G21">
            <v>1126</v>
          </cell>
          <cell r="H21">
            <v>1135</v>
          </cell>
          <cell r="I21">
            <v>1090</v>
          </cell>
          <cell r="J21">
            <v>1097</v>
          </cell>
          <cell r="K21">
            <v>1075</v>
          </cell>
          <cell r="L21">
            <v>1075</v>
          </cell>
          <cell r="M21">
            <v>1075</v>
          </cell>
        </row>
        <row r="22">
          <cell r="C22" t="str">
            <v>1st Lift</v>
          </cell>
          <cell r="D22">
            <v>294</v>
          </cell>
          <cell r="E22">
            <v>293</v>
          </cell>
          <cell r="F22">
            <v>294</v>
          </cell>
          <cell r="G22">
            <v>292</v>
          </cell>
          <cell r="H22">
            <v>293</v>
          </cell>
          <cell r="I22">
            <v>284</v>
          </cell>
          <cell r="J22">
            <v>285</v>
          </cell>
          <cell r="K22">
            <v>282</v>
          </cell>
          <cell r="L22">
            <v>282</v>
          </cell>
          <cell r="M22">
            <v>282</v>
          </cell>
        </row>
        <row r="23">
          <cell r="C23" t="str">
            <v>2nd Lift</v>
          </cell>
          <cell r="D23">
            <v>32</v>
          </cell>
          <cell r="E23">
            <v>37</v>
          </cell>
          <cell r="F23">
            <v>36</v>
          </cell>
          <cell r="G23">
            <v>37</v>
          </cell>
          <cell r="H23">
            <v>36</v>
          </cell>
          <cell r="I23">
            <v>35</v>
          </cell>
          <cell r="J23">
            <v>41</v>
          </cell>
          <cell r="K23">
            <v>38</v>
          </cell>
          <cell r="L23">
            <v>38</v>
          </cell>
          <cell r="M23">
            <v>38</v>
          </cell>
        </row>
        <row r="24">
          <cell r="C24" t="str">
            <v>Sub-Total</v>
          </cell>
          <cell r="D24">
            <v>1455</v>
          </cell>
          <cell r="E24">
            <v>1462</v>
          </cell>
          <cell r="F24">
            <v>1460</v>
          </cell>
          <cell r="G24">
            <v>1455</v>
          </cell>
          <cell r="H24">
            <v>1464</v>
          </cell>
          <cell r="I24">
            <v>1409</v>
          </cell>
          <cell r="J24">
            <v>1423</v>
          </cell>
          <cell r="K24">
            <v>1395</v>
          </cell>
          <cell r="L24">
            <v>1395</v>
          </cell>
          <cell r="M24">
            <v>1395</v>
          </cell>
        </row>
        <row r="26">
          <cell r="B26" t="str">
            <v>Commercial</v>
          </cell>
        </row>
        <row r="27">
          <cell r="C27" t="str">
            <v>Gravity</v>
          </cell>
          <cell r="D27">
            <v>2432</v>
          </cell>
          <cell r="E27">
            <v>2419</v>
          </cell>
          <cell r="F27">
            <v>2417</v>
          </cell>
          <cell r="G27">
            <v>2431</v>
          </cell>
          <cell r="H27">
            <v>2531</v>
          </cell>
          <cell r="I27">
            <v>2471</v>
          </cell>
          <cell r="J27">
            <v>2575</v>
          </cell>
          <cell r="K27">
            <v>2618</v>
          </cell>
          <cell r="L27">
            <v>2625</v>
          </cell>
          <cell r="M27">
            <v>2635</v>
          </cell>
        </row>
        <row r="28">
          <cell r="C28" t="str">
            <v>1st Lift</v>
          </cell>
          <cell r="D28">
            <v>527</v>
          </cell>
          <cell r="E28">
            <v>524</v>
          </cell>
          <cell r="F28">
            <v>528</v>
          </cell>
          <cell r="G28">
            <v>518</v>
          </cell>
          <cell r="H28">
            <v>544</v>
          </cell>
          <cell r="I28">
            <v>514</v>
          </cell>
          <cell r="J28">
            <v>543</v>
          </cell>
          <cell r="K28">
            <v>546</v>
          </cell>
          <cell r="L28">
            <v>548</v>
          </cell>
          <cell r="M28">
            <v>548</v>
          </cell>
        </row>
        <row r="29">
          <cell r="C29" t="str">
            <v>2nd Lift</v>
          </cell>
          <cell r="D29">
            <v>37</v>
          </cell>
          <cell r="E29">
            <v>33</v>
          </cell>
          <cell r="F29">
            <v>32</v>
          </cell>
          <cell r="G29">
            <v>31</v>
          </cell>
          <cell r="H29">
            <v>32</v>
          </cell>
          <cell r="I29">
            <v>32</v>
          </cell>
          <cell r="J29">
            <v>33</v>
          </cell>
          <cell r="K29">
            <v>33</v>
          </cell>
          <cell r="L29">
            <v>33</v>
          </cell>
          <cell r="M29">
            <v>33</v>
          </cell>
        </row>
        <row r="30">
          <cell r="C30" t="str">
            <v>Sub-Total</v>
          </cell>
          <cell r="D30">
            <v>2996</v>
          </cell>
          <cell r="E30">
            <v>2976</v>
          </cell>
          <cell r="F30">
            <v>2977</v>
          </cell>
          <cell r="G30">
            <v>2980</v>
          </cell>
          <cell r="H30">
            <v>3107</v>
          </cell>
          <cell r="I30">
            <v>3017</v>
          </cell>
          <cell r="J30">
            <v>3151</v>
          </cell>
          <cell r="K30">
            <v>3197</v>
          </cell>
          <cell r="L30">
            <v>3206</v>
          </cell>
          <cell r="M30">
            <v>3216</v>
          </cell>
        </row>
        <row r="32">
          <cell r="B32" t="str">
            <v>Industrial</v>
          </cell>
        </row>
        <row r="33">
          <cell r="C33" t="str">
            <v>Gravity</v>
          </cell>
          <cell r="D33">
            <v>7</v>
          </cell>
          <cell r="E33">
            <v>8</v>
          </cell>
          <cell r="F33">
            <v>6</v>
          </cell>
          <cell r="G33">
            <v>6</v>
          </cell>
          <cell r="H33">
            <v>6</v>
          </cell>
          <cell r="I33">
            <v>6</v>
          </cell>
          <cell r="J33">
            <v>6</v>
          </cell>
          <cell r="K33">
            <v>6</v>
          </cell>
          <cell r="L33">
            <v>6</v>
          </cell>
          <cell r="M33">
            <v>6</v>
          </cell>
        </row>
        <row r="34">
          <cell r="C34" t="str">
            <v>1st Lift</v>
          </cell>
          <cell r="D34">
            <v>0</v>
          </cell>
          <cell r="E34">
            <v>0</v>
          </cell>
          <cell r="F34">
            <v>0</v>
          </cell>
          <cell r="G34">
            <v>0</v>
          </cell>
          <cell r="H34">
            <v>0</v>
          </cell>
          <cell r="I34">
            <v>0</v>
          </cell>
          <cell r="J34">
            <v>0</v>
          </cell>
          <cell r="K34">
            <v>0</v>
          </cell>
          <cell r="L34">
            <v>0</v>
          </cell>
          <cell r="M34">
            <v>0</v>
          </cell>
        </row>
        <row r="35">
          <cell r="C35" t="str">
            <v>2nd Lift</v>
          </cell>
          <cell r="D35">
            <v>0</v>
          </cell>
          <cell r="E35">
            <v>0</v>
          </cell>
          <cell r="F35">
            <v>0</v>
          </cell>
          <cell r="G35">
            <v>0</v>
          </cell>
          <cell r="H35">
            <v>0</v>
          </cell>
          <cell r="I35">
            <v>0</v>
          </cell>
          <cell r="J35">
            <v>0</v>
          </cell>
          <cell r="K35">
            <v>0</v>
          </cell>
          <cell r="L35">
            <v>0</v>
          </cell>
          <cell r="M35">
            <v>0</v>
          </cell>
        </row>
        <row r="36">
          <cell r="C36" t="str">
            <v>Sub-Total</v>
          </cell>
          <cell r="D36">
            <v>7</v>
          </cell>
          <cell r="E36">
            <v>8</v>
          </cell>
          <cell r="F36">
            <v>6</v>
          </cell>
          <cell r="G36">
            <v>6</v>
          </cell>
          <cell r="H36">
            <v>6</v>
          </cell>
          <cell r="I36">
            <v>6</v>
          </cell>
          <cell r="J36">
            <v>6</v>
          </cell>
          <cell r="K36">
            <v>6</v>
          </cell>
          <cell r="L36">
            <v>6</v>
          </cell>
          <cell r="M36">
            <v>6</v>
          </cell>
        </row>
        <row r="38">
          <cell r="B38" t="str">
            <v>**Public Authority</v>
          </cell>
        </row>
        <row r="39">
          <cell r="C39" t="str">
            <v>Gravity</v>
          </cell>
          <cell r="D39">
            <v>380</v>
          </cell>
          <cell r="E39">
            <v>382</v>
          </cell>
          <cell r="F39">
            <v>380</v>
          </cell>
          <cell r="G39">
            <v>375</v>
          </cell>
          <cell r="H39">
            <v>370</v>
          </cell>
          <cell r="I39">
            <v>369</v>
          </cell>
          <cell r="J39">
            <v>369</v>
          </cell>
          <cell r="K39">
            <v>377</v>
          </cell>
          <cell r="L39">
            <v>380</v>
          </cell>
          <cell r="M39">
            <v>378</v>
          </cell>
        </row>
        <row r="40">
          <cell r="C40" t="str">
            <v>1st Lift</v>
          </cell>
          <cell r="D40">
            <v>83</v>
          </cell>
          <cell r="E40">
            <v>83</v>
          </cell>
          <cell r="F40">
            <v>84</v>
          </cell>
          <cell r="G40">
            <v>86</v>
          </cell>
          <cell r="H40">
            <v>87</v>
          </cell>
          <cell r="I40">
            <v>84</v>
          </cell>
          <cell r="J40">
            <v>84</v>
          </cell>
          <cell r="K40">
            <v>84</v>
          </cell>
          <cell r="L40">
            <v>85</v>
          </cell>
          <cell r="M40">
            <v>83</v>
          </cell>
        </row>
        <row r="41">
          <cell r="C41" t="str">
            <v>2nd Lift</v>
          </cell>
          <cell r="D41">
            <v>21</v>
          </cell>
          <cell r="E41">
            <v>21</v>
          </cell>
          <cell r="F41">
            <v>22</v>
          </cell>
          <cell r="G41">
            <v>22</v>
          </cell>
          <cell r="H41">
            <v>22</v>
          </cell>
          <cell r="I41">
            <v>21</v>
          </cell>
          <cell r="J41">
            <v>21</v>
          </cell>
          <cell r="K41">
            <v>21</v>
          </cell>
          <cell r="L41">
            <v>21</v>
          </cell>
          <cell r="M41">
            <v>21</v>
          </cell>
        </row>
        <row r="42">
          <cell r="C42" t="str">
            <v>Sub-Total</v>
          </cell>
          <cell r="D42">
            <v>484</v>
          </cell>
          <cell r="E42">
            <v>486</v>
          </cell>
          <cell r="F42">
            <v>486</v>
          </cell>
          <cell r="G42">
            <v>483</v>
          </cell>
          <cell r="H42">
            <v>479</v>
          </cell>
          <cell r="I42">
            <v>474</v>
          </cell>
          <cell r="J42">
            <v>474</v>
          </cell>
          <cell r="K42">
            <v>482</v>
          </cell>
          <cell r="L42">
            <v>486</v>
          </cell>
          <cell r="M42">
            <v>482</v>
          </cell>
        </row>
        <row r="44">
          <cell r="B44" t="str">
            <v>Golf Courses</v>
          </cell>
        </row>
        <row r="45">
          <cell r="C45" t="str">
            <v>Gravity</v>
          </cell>
          <cell r="D45">
            <v>12</v>
          </cell>
          <cell r="E45">
            <v>10</v>
          </cell>
          <cell r="F45">
            <v>10</v>
          </cell>
          <cell r="G45">
            <v>10</v>
          </cell>
          <cell r="H45">
            <v>11</v>
          </cell>
          <cell r="I45">
            <v>11</v>
          </cell>
          <cell r="J45">
            <v>13</v>
          </cell>
          <cell r="K45">
            <v>8</v>
          </cell>
          <cell r="L45">
            <v>7</v>
          </cell>
          <cell r="M45">
            <v>7</v>
          </cell>
        </row>
        <row r="46">
          <cell r="C46" t="str">
            <v>1st Lift</v>
          </cell>
          <cell r="D46">
            <v>3</v>
          </cell>
          <cell r="E46">
            <v>1</v>
          </cell>
          <cell r="F46">
            <v>1</v>
          </cell>
          <cell r="G46">
            <v>1</v>
          </cell>
          <cell r="H46">
            <v>1</v>
          </cell>
          <cell r="I46">
            <v>1</v>
          </cell>
          <cell r="J46">
            <v>1</v>
          </cell>
          <cell r="K46">
            <v>1</v>
          </cell>
          <cell r="L46">
            <v>1</v>
          </cell>
          <cell r="M46">
            <v>1</v>
          </cell>
        </row>
        <row r="47">
          <cell r="C47" t="str">
            <v>Sub-Total</v>
          </cell>
          <cell r="D47">
            <v>15</v>
          </cell>
          <cell r="E47">
            <v>11</v>
          </cell>
          <cell r="F47">
            <v>11</v>
          </cell>
          <cell r="G47">
            <v>11</v>
          </cell>
          <cell r="H47">
            <v>12</v>
          </cell>
          <cell r="I47">
            <v>12</v>
          </cell>
          <cell r="J47">
            <v>14</v>
          </cell>
          <cell r="K47">
            <v>9</v>
          </cell>
          <cell r="L47">
            <v>8</v>
          </cell>
          <cell r="M47">
            <v>8</v>
          </cell>
        </row>
        <row r="49">
          <cell r="B49" t="str">
            <v>Viscaino Reclamation Tank</v>
          </cell>
          <cell r="D49">
            <v>0</v>
          </cell>
          <cell r="E49">
            <v>1</v>
          </cell>
          <cell r="F49">
            <v>1</v>
          </cell>
          <cell r="G49">
            <v>1</v>
          </cell>
          <cell r="H49">
            <v>1</v>
          </cell>
          <cell r="I49">
            <v>1</v>
          </cell>
          <cell r="J49">
            <v>1</v>
          </cell>
          <cell r="K49">
            <v>1</v>
          </cell>
          <cell r="L49">
            <v>1</v>
          </cell>
          <cell r="M49">
            <v>1</v>
          </cell>
        </row>
        <row r="53">
          <cell r="A53" t="str">
            <v>MONTEREY DIVISION</v>
          </cell>
        </row>
        <row r="54">
          <cell r="A54" t="str">
            <v>CUSTOMERS AT YEAR END</v>
          </cell>
        </row>
        <row r="57">
          <cell r="G57" t="str">
            <v>Recorded Years</v>
          </cell>
          <cell r="L57" t="str">
            <v>Estimated Years</v>
          </cell>
        </row>
        <row r="58">
          <cell r="D58">
            <v>1993</v>
          </cell>
          <cell r="E58">
            <v>1994</v>
          </cell>
          <cell r="F58">
            <v>1995</v>
          </cell>
          <cell r="G58">
            <v>1996</v>
          </cell>
          <cell r="H58">
            <v>1997</v>
          </cell>
          <cell r="I58">
            <v>1998</v>
          </cell>
          <cell r="J58">
            <v>1999</v>
          </cell>
          <cell r="K58">
            <v>2000</v>
          </cell>
          <cell r="L58">
            <v>2001</v>
          </cell>
          <cell r="M58">
            <v>2002</v>
          </cell>
        </row>
        <row r="61">
          <cell r="B61" t="str">
            <v>Non Domestic Fire Service</v>
          </cell>
        </row>
        <row r="62">
          <cell r="C62" t="str">
            <v>Gravity</v>
          </cell>
          <cell r="D62">
            <v>1</v>
          </cell>
          <cell r="E62">
            <v>1</v>
          </cell>
          <cell r="F62">
            <v>1</v>
          </cell>
          <cell r="G62">
            <v>1</v>
          </cell>
          <cell r="H62">
            <v>1</v>
          </cell>
          <cell r="I62">
            <v>1</v>
          </cell>
          <cell r="J62">
            <v>1</v>
          </cell>
          <cell r="K62">
            <v>1</v>
          </cell>
          <cell r="L62">
            <v>1</v>
          </cell>
          <cell r="M62">
            <v>1</v>
          </cell>
        </row>
        <row r="63">
          <cell r="C63" t="str">
            <v>1st Lift</v>
          </cell>
          <cell r="D63">
            <v>1</v>
          </cell>
          <cell r="E63">
            <v>1</v>
          </cell>
          <cell r="F63">
            <v>1</v>
          </cell>
          <cell r="G63">
            <v>1</v>
          </cell>
          <cell r="H63">
            <v>1</v>
          </cell>
          <cell r="I63">
            <v>1</v>
          </cell>
          <cell r="J63">
            <v>1</v>
          </cell>
          <cell r="K63">
            <v>1</v>
          </cell>
          <cell r="L63">
            <v>1</v>
          </cell>
          <cell r="M63">
            <v>1</v>
          </cell>
        </row>
        <row r="64">
          <cell r="C64" t="str">
            <v>Sub-Total</v>
          </cell>
          <cell r="D64">
            <v>2</v>
          </cell>
          <cell r="E64">
            <v>2</v>
          </cell>
          <cell r="F64">
            <v>2</v>
          </cell>
          <cell r="G64">
            <v>2</v>
          </cell>
          <cell r="H64">
            <v>2</v>
          </cell>
          <cell r="I64">
            <v>2</v>
          </cell>
          <cell r="J64">
            <v>2</v>
          </cell>
          <cell r="K64">
            <v>2</v>
          </cell>
          <cell r="L64">
            <v>2</v>
          </cell>
          <cell r="M64">
            <v>2</v>
          </cell>
        </row>
        <row r="66">
          <cell r="B66" t="str">
            <v>**Private Fire Service</v>
          </cell>
        </row>
        <row r="67">
          <cell r="C67" t="str">
            <v>4" and less</v>
          </cell>
          <cell r="D67">
            <v>251</v>
          </cell>
          <cell r="E67">
            <v>261</v>
          </cell>
          <cell r="F67">
            <v>268</v>
          </cell>
          <cell r="G67">
            <v>269</v>
          </cell>
          <cell r="H67">
            <v>275</v>
          </cell>
          <cell r="I67">
            <v>278</v>
          </cell>
          <cell r="J67">
            <v>291</v>
          </cell>
          <cell r="K67">
            <v>295</v>
          </cell>
          <cell r="L67">
            <v>302</v>
          </cell>
          <cell r="M67">
            <v>321</v>
          </cell>
        </row>
        <row r="68">
          <cell r="C68" t="str">
            <v>6"</v>
          </cell>
          <cell r="D68">
            <v>137</v>
          </cell>
          <cell r="E68">
            <v>144</v>
          </cell>
          <cell r="F68">
            <v>149</v>
          </cell>
          <cell r="G68">
            <v>157</v>
          </cell>
          <cell r="H68">
            <v>158</v>
          </cell>
          <cell r="I68">
            <v>165</v>
          </cell>
          <cell r="J68">
            <v>179</v>
          </cell>
          <cell r="K68">
            <v>195</v>
          </cell>
          <cell r="L68">
            <v>198</v>
          </cell>
          <cell r="M68">
            <v>200</v>
          </cell>
        </row>
        <row r="69">
          <cell r="C69" t="str">
            <v>8"</v>
          </cell>
          <cell r="D69">
            <v>66</v>
          </cell>
          <cell r="E69">
            <v>67</v>
          </cell>
          <cell r="F69">
            <v>67</v>
          </cell>
          <cell r="G69">
            <v>69</v>
          </cell>
          <cell r="H69">
            <v>73</v>
          </cell>
          <cell r="I69">
            <v>76</v>
          </cell>
          <cell r="J69">
            <v>78</v>
          </cell>
          <cell r="K69">
            <v>79</v>
          </cell>
          <cell r="L69">
            <v>81</v>
          </cell>
          <cell r="M69">
            <v>81</v>
          </cell>
        </row>
        <row r="70">
          <cell r="C70" t="str">
            <v>10"</v>
          </cell>
          <cell r="D70">
            <v>1</v>
          </cell>
          <cell r="E70">
            <v>1</v>
          </cell>
          <cell r="F70">
            <v>1</v>
          </cell>
          <cell r="G70">
            <v>1</v>
          </cell>
          <cell r="H70">
            <v>1</v>
          </cell>
          <cell r="I70">
            <v>1</v>
          </cell>
          <cell r="J70">
            <v>1</v>
          </cell>
          <cell r="K70">
            <v>1</v>
          </cell>
          <cell r="L70">
            <v>1</v>
          </cell>
          <cell r="M70">
            <v>1</v>
          </cell>
        </row>
        <row r="71">
          <cell r="C71" t="str">
            <v>Hydrants</v>
          </cell>
          <cell r="D71">
            <v>222</v>
          </cell>
          <cell r="E71">
            <v>223</v>
          </cell>
          <cell r="F71">
            <v>179</v>
          </cell>
          <cell r="G71">
            <v>182</v>
          </cell>
          <cell r="H71">
            <v>201</v>
          </cell>
          <cell r="I71">
            <v>199</v>
          </cell>
          <cell r="J71">
            <v>208</v>
          </cell>
          <cell r="K71">
            <v>206</v>
          </cell>
          <cell r="L71">
            <v>207</v>
          </cell>
          <cell r="M71">
            <v>207</v>
          </cell>
        </row>
        <row r="72">
          <cell r="C72" t="str">
            <v>Sub-Total</v>
          </cell>
          <cell r="D72">
            <v>677</v>
          </cell>
          <cell r="E72">
            <v>696</v>
          </cell>
          <cell r="F72">
            <v>664</v>
          </cell>
          <cell r="G72">
            <v>678</v>
          </cell>
          <cell r="H72">
            <v>708</v>
          </cell>
          <cell r="I72">
            <v>719</v>
          </cell>
          <cell r="J72">
            <v>757</v>
          </cell>
          <cell r="K72">
            <v>776</v>
          </cell>
          <cell r="L72">
            <v>789</v>
          </cell>
          <cell r="M72">
            <v>810</v>
          </cell>
        </row>
        <row r="74">
          <cell r="B74" t="str">
            <v>Public Fire Hydrant</v>
          </cell>
          <cell r="D74">
            <v>13</v>
          </cell>
          <cell r="E74">
            <v>14</v>
          </cell>
          <cell r="F74">
            <v>13</v>
          </cell>
          <cell r="G74">
            <v>13</v>
          </cell>
          <cell r="H74">
            <v>13</v>
          </cell>
          <cell r="I74">
            <v>13</v>
          </cell>
          <cell r="J74">
            <v>13</v>
          </cell>
          <cell r="K74">
            <v>15</v>
          </cell>
          <cell r="L74">
            <v>15</v>
          </cell>
          <cell r="M74">
            <v>15</v>
          </cell>
        </row>
        <row r="76">
          <cell r="B76" t="str">
            <v>Construction</v>
          </cell>
        </row>
        <row r="77">
          <cell r="C77" t="str">
            <v>Gravity</v>
          </cell>
          <cell r="D77">
            <v>14</v>
          </cell>
          <cell r="E77">
            <v>14</v>
          </cell>
          <cell r="F77">
            <v>13</v>
          </cell>
          <cell r="G77">
            <v>16</v>
          </cell>
          <cell r="H77">
            <v>18</v>
          </cell>
          <cell r="I77">
            <v>16</v>
          </cell>
          <cell r="J77">
            <v>19</v>
          </cell>
          <cell r="K77">
            <v>17</v>
          </cell>
          <cell r="L77">
            <v>25</v>
          </cell>
          <cell r="M77">
            <v>25</v>
          </cell>
        </row>
        <row r="78">
          <cell r="C78" t="str">
            <v>1st Lift</v>
          </cell>
          <cell r="D78">
            <v>3</v>
          </cell>
          <cell r="E78">
            <v>3</v>
          </cell>
          <cell r="F78">
            <v>3</v>
          </cell>
          <cell r="G78">
            <v>3</v>
          </cell>
          <cell r="H78">
            <v>3</v>
          </cell>
          <cell r="I78">
            <v>3</v>
          </cell>
          <cell r="J78">
            <v>4</v>
          </cell>
          <cell r="K78">
            <v>2</v>
          </cell>
          <cell r="L78">
            <v>1</v>
          </cell>
          <cell r="M78">
            <v>1</v>
          </cell>
        </row>
        <row r="79">
          <cell r="C79" t="str">
            <v>2nd Lift</v>
          </cell>
          <cell r="D79">
            <v>0</v>
          </cell>
          <cell r="E79">
            <v>0</v>
          </cell>
          <cell r="F79">
            <v>0</v>
          </cell>
          <cell r="G79">
            <v>1</v>
          </cell>
          <cell r="H79">
            <v>1</v>
          </cell>
          <cell r="I79">
            <v>1</v>
          </cell>
          <cell r="J79">
            <v>1</v>
          </cell>
          <cell r="K79">
            <v>0</v>
          </cell>
          <cell r="L79">
            <v>0</v>
          </cell>
          <cell r="M79">
            <v>0</v>
          </cell>
        </row>
        <row r="80">
          <cell r="C80" t="str">
            <v>Sub-Total</v>
          </cell>
          <cell r="D80">
            <v>17</v>
          </cell>
          <cell r="E80">
            <v>17</v>
          </cell>
          <cell r="F80">
            <v>16</v>
          </cell>
          <cell r="G80">
            <v>20</v>
          </cell>
          <cell r="H80">
            <v>22</v>
          </cell>
          <cell r="I80">
            <v>20</v>
          </cell>
          <cell r="J80">
            <v>24</v>
          </cell>
          <cell r="K80">
            <v>19</v>
          </cell>
          <cell r="L80">
            <v>26</v>
          </cell>
          <cell r="M80">
            <v>26</v>
          </cell>
        </row>
        <row r="82">
          <cell r="B82" t="str">
            <v>Sale for Resale</v>
          </cell>
        </row>
        <row r="83">
          <cell r="C83" t="str">
            <v>Gravity</v>
          </cell>
          <cell r="D83">
            <v>1</v>
          </cell>
          <cell r="E83">
            <v>1</v>
          </cell>
          <cell r="F83">
            <v>1</v>
          </cell>
          <cell r="G83">
            <v>1</v>
          </cell>
          <cell r="H83">
            <v>1</v>
          </cell>
          <cell r="I83">
            <v>1</v>
          </cell>
          <cell r="J83">
            <v>1</v>
          </cell>
          <cell r="K83">
            <v>1</v>
          </cell>
          <cell r="L83">
            <v>1</v>
          </cell>
          <cell r="M83">
            <v>1</v>
          </cell>
        </row>
        <row r="84">
          <cell r="C84" t="str">
            <v>1st Lift</v>
          </cell>
          <cell r="D84">
            <v>0</v>
          </cell>
          <cell r="E84">
            <v>0</v>
          </cell>
          <cell r="F84">
            <v>0</v>
          </cell>
          <cell r="G84">
            <v>0</v>
          </cell>
          <cell r="H84">
            <v>0</v>
          </cell>
          <cell r="I84">
            <v>0</v>
          </cell>
          <cell r="J84">
            <v>1</v>
          </cell>
          <cell r="K84">
            <v>1</v>
          </cell>
          <cell r="L84">
            <v>1</v>
          </cell>
          <cell r="M84">
            <v>1</v>
          </cell>
        </row>
        <row r="85">
          <cell r="C85" t="str">
            <v>2nd Lift</v>
          </cell>
          <cell r="D85">
            <v>2</v>
          </cell>
          <cell r="E85">
            <v>2</v>
          </cell>
          <cell r="F85">
            <v>2</v>
          </cell>
          <cell r="G85">
            <v>2</v>
          </cell>
          <cell r="H85">
            <v>2</v>
          </cell>
          <cell r="I85">
            <v>2</v>
          </cell>
          <cell r="J85">
            <v>0</v>
          </cell>
          <cell r="K85">
            <v>0</v>
          </cell>
          <cell r="L85">
            <v>0</v>
          </cell>
          <cell r="M85">
            <v>0</v>
          </cell>
        </row>
        <row r="86">
          <cell r="C86" t="str">
            <v>Sub-Total</v>
          </cell>
          <cell r="D86">
            <v>3</v>
          </cell>
          <cell r="E86">
            <v>3</v>
          </cell>
          <cell r="F86">
            <v>3</v>
          </cell>
          <cell r="G86">
            <v>3</v>
          </cell>
          <cell r="H86">
            <v>3</v>
          </cell>
          <cell r="I86">
            <v>3</v>
          </cell>
          <cell r="J86">
            <v>2</v>
          </cell>
          <cell r="K86">
            <v>2</v>
          </cell>
          <cell r="L86">
            <v>2</v>
          </cell>
          <cell r="M86">
            <v>2</v>
          </cell>
        </row>
        <row r="88">
          <cell r="B88" t="str">
            <v>Other</v>
          </cell>
        </row>
        <row r="89">
          <cell r="C89" t="str">
            <v>Gravity</v>
          </cell>
          <cell r="D89">
            <v>3</v>
          </cell>
          <cell r="E89">
            <v>3</v>
          </cell>
          <cell r="F89">
            <v>5</v>
          </cell>
          <cell r="G89">
            <v>1</v>
          </cell>
          <cell r="H89">
            <v>0</v>
          </cell>
          <cell r="I89">
            <v>0</v>
          </cell>
          <cell r="J89">
            <v>0</v>
          </cell>
          <cell r="K89">
            <v>0</v>
          </cell>
          <cell r="L89">
            <v>0</v>
          </cell>
          <cell r="M89">
            <v>1</v>
          </cell>
        </row>
        <row r="90">
          <cell r="C90" t="str">
            <v>1st Lift</v>
          </cell>
          <cell r="D90">
            <v>0</v>
          </cell>
          <cell r="E90">
            <v>0</v>
          </cell>
          <cell r="F90">
            <v>0</v>
          </cell>
          <cell r="G90">
            <v>0</v>
          </cell>
          <cell r="H90">
            <v>0</v>
          </cell>
          <cell r="I90">
            <v>0</v>
          </cell>
          <cell r="J90">
            <v>0</v>
          </cell>
          <cell r="K90">
            <v>0</v>
          </cell>
          <cell r="L90">
            <v>0</v>
          </cell>
          <cell r="M90">
            <v>0</v>
          </cell>
        </row>
        <row r="91">
          <cell r="C91" t="str">
            <v>2nd Lift</v>
          </cell>
          <cell r="D91">
            <v>0</v>
          </cell>
          <cell r="E91">
            <v>0</v>
          </cell>
          <cell r="F91">
            <v>0</v>
          </cell>
          <cell r="G91">
            <v>0</v>
          </cell>
          <cell r="H91">
            <v>0</v>
          </cell>
          <cell r="I91">
            <v>0</v>
          </cell>
          <cell r="J91">
            <v>0</v>
          </cell>
          <cell r="K91">
            <v>0</v>
          </cell>
          <cell r="L91">
            <v>0</v>
          </cell>
          <cell r="M91">
            <v>0</v>
          </cell>
        </row>
        <row r="92">
          <cell r="C92" t="str">
            <v>Sub-Total</v>
          </cell>
          <cell r="D92">
            <v>3</v>
          </cell>
          <cell r="E92">
            <v>3</v>
          </cell>
          <cell r="F92">
            <v>5</v>
          </cell>
          <cell r="G92">
            <v>1</v>
          </cell>
          <cell r="H92">
            <v>0</v>
          </cell>
          <cell r="I92">
            <v>0</v>
          </cell>
          <cell r="J92">
            <v>0</v>
          </cell>
          <cell r="K92">
            <v>0</v>
          </cell>
          <cell r="L92">
            <v>0</v>
          </cell>
          <cell r="M92">
            <v>1</v>
          </cell>
        </row>
      </sheetData>
      <sheetData sheetId="1"/>
      <sheetData sheetId="2"/>
      <sheetData sheetId="3"/>
      <sheetData sheetId="4"/>
      <sheetData sheetId="5"/>
      <sheetData sheetId="6"/>
      <sheetData sheetId="7"/>
      <sheetData sheetId="8"/>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1"/>
      <sheetName val="Tom's Sheet"/>
    </sheetNames>
    <sheetDataSet>
      <sheetData sheetId="0"/>
      <sheetData sheetId="1" refreshError="1">
        <row r="1">
          <cell r="A1" t="str">
            <v>Thames Water Aqua US Holdings, Inc. Consolidated</v>
          </cell>
        </row>
        <row r="2">
          <cell r="A2" t="str">
            <v>Intercompany Billing schedule 2005</v>
          </cell>
        </row>
        <row r="7">
          <cell r="A7" t="str">
            <v>COMPANY</v>
          </cell>
        </row>
        <row r="10">
          <cell r="A10" t="str">
            <v>American Water Works Company, Inc.</v>
          </cell>
        </row>
        <row r="13">
          <cell r="A13" t="str">
            <v>American Water Resources, Inc.</v>
          </cell>
        </row>
        <row r="16">
          <cell r="A16" t="str">
            <v>American Water Services CDM, Inc.</v>
          </cell>
        </row>
        <row r="17">
          <cell r="A17" t="str">
            <v>American Water Services Engineering, Inc.</v>
          </cell>
        </row>
        <row r="18">
          <cell r="A18" t="str">
            <v>American Water Services Industrial Operations</v>
          </cell>
        </row>
        <row r="19">
          <cell r="A19" t="str">
            <v>American Water Services Operations &amp; Maintenance</v>
          </cell>
        </row>
        <row r="20">
          <cell r="A20" t="str">
            <v>American Water Services Residuals Management</v>
          </cell>
        </row>
        <row r="21">
          <cell r="A21" t="str">
            <v>American Water Services Underground</v>
          </cell>
        </row>
        <row r="22">
          <cell r="A22" t="str">
            <v>American Water Services, Inc.</v>
          </cell>
        </row>
        <row r="23">
          <cell r="A23" t="str">
            <v>Mag-Con Inc.</v>
          </cell>
        </row>
        <row r="24">
          <cell r="A24" t="str">
            <v>AAET, Inc.</v>
          </cell>
        </row>
        <row r="25">
          <cell r="A25" t="str">
            <v>Philip Automated Management Controls, Inc.</v>
          </cell>
        </row>
        <row r="26">
          <cell r="A26" t="str">
            <v>AWS Corp.</v>
          </cell>
        </row>
        <row r="27">
          <cell r="A27" t="str">
            <v>AWS Industrials Corp.</v>
          </cell>
        </row>
        <row r="28">
          <cell r="A28" t="str">
            <v>American Water Services (USA), Inc.</v>
          </cell>
        </row>
        <row r="29">
          <cell r="A29" t="str">
            <v>Trimax Residuals Management (USA), Inc.</v>
          </cell>
        </row>
        <row r="30">
          <cell r="A30" t="str">
            <v>U-Liner Mid-America, Inc.</v>
          </cell>
        </row>
        <row r="31">
          <cell r="A31" t="str">
            <v>Utility Management and Engineering, Inc.</v>
          </cell>
        </row>
        <row r="34">
          <cell r="A34" t="str">
            <v>Connecticut-American Water Company</v>
          </cell>
        </row>
        <row r="35">
          <cell r="A35" t="str">
            <v>Edgewood Water, Inc.</v>
          </cell>
        </row>
        <row r="36">
          <cell r="A36" t="str">
            <v>Massachusetts Capital Resources Company</v>
          </cell>
        </row>
        <row r="37">
          <cell r="A37" t="str">
            <v>Massachusetts-American Water Company</v>
          </cell>
        </row>
        <row r="38">
          <cell r="A38" t="str">
            <v>The Salisbury Water Supply Company</v>
          </cell>
        </row>
        <row r="39">
          <cell r="A39" t="str">
            <v>The F B Leopold Company, Inc.</v>
          </cell>
        </row>
        <row r="40">
          <cell r="A40" t="str">
            <v>Hydro-Aerobics Inc.</v>
          </cell>
        </row>
        <row r="41">
          <cell r="A41" t="str">
            <v>PWT Waste Solutions</v>
          </cell>
        </row>
        <row r="42">
          <cell r="A42" t="str">
            <v>UESG Holdings, Inc.</v>
          </cell>
        </row>
        <row r="44">
          <cell r="A44" t="str">
            <v>Ashbrook Corporation Inc.</v>
          </cell>
        </row>
        <row r="47">
          <cell r="A47" t="str">
            <v>Laurel Oak Properties</v>
          </cell>
        </row>
        <row r="49">
          <cell r="A49" t="str">
            <v>Thames Water Holdings, Inc.</v>
          </cell>
        </row>
        <row r="50">
          <cell r="A50" t="str">
            <v>Thames Water North America, Inc.</v>
          </cell>
        </row>
        <row r="51">
          <cell r="A51" t="str">
            <v>Thames Water Aqua US Holdings, Inc. (TWUS)</v>
          </cell>
        </row>
        <row r="54">
          <cell r="A54" t="str">
            <v>American Water Capital Corp.</v>
          </cell>
        </row>
        <row r="55">
          <cell r="A55" t="str">
            <v>American Water Works Service Company, Inc.</v>
          </cell>
        </row>
        <row r="56">
          <cell r="A56" t="str">
            <v>Arizona-American</v>
          </cell>
        </row>
        <row r="57">
          <cell r="A57" t="str">
            <v>Bluefield Valley Water Works Company</v>
          </cell>
        </row>
        <row r="58">
          <cell r="A58" t="str">
            <v>California-American Water Company</v>
          </cell>
        </row>
        <row r="59">
          <cell r="A59" t="str">
            <v>Hawaii-American Water Company</v>
          </cell>
        </row>
        <row r="60">
          <cell r="A60" t="str">
            <v>Ilinois Water Service Company</v>
          </cell>
        </row>
        <row r="61">
          <cell r="A61" t="str">
            <v>Illinois Lake Water Company</v>
          </cell>
        </row>
        <row r="62">
          <cell r="A62" t="str">
            <v>Illinois-American Water Company</v>
          </cell>
        </row>
        <row r="63">
          <cell r="A63" t="str">
            <v>Indiana-American Water Company, Inc.</v>
          </cell>
        </row>
        <row r="64">
          <cell r="A64" t="str">
            <v>Iowa-American Water Company</v>
          </cell>
        </row>
        <row r="65">
          <cell r="A65" t="str">
            <v>Kentucky-American Water Company</v>
          </cell>
        </row>
        <row r="66">
          <cell r="A66" t="str">
            <v>Long Island Water Corporation</v>
          </cell>
        </row>
        <row r="67">
          <cell r="A67" t="str">
            <v>Maryland-American Water Company</v>
          </cell>
        </row>
        <row r="68">
          <cell r="A68" t="str">
            <v>Michigan-American Water Company</v>
          </cell>
        </row>
        <row r="69">
          <cell r="A69" t="str">
            <v>Missouri-American Water Company</v>
          </cell>
        </row>
        <row r="70">
          <cell r="A70" t="str">
            <v>New Jersey-American Water Company, Inc.</v>
          </cell>
        </row>
        <row r="71">
          <cell r="A71" t="str">
            <v>New Mexico-American Water Company, Inc.</v>
          </cell>
        </row>
        <row r="72">
          <cell r="A72" t="str">
            <v>New York-American Water Company , Inc.</v>
          </cell>
        </row>
        <row r="73">
          <cell r="A73" t="str">
            <v>Ohio-American Water Company</v>
          </cell>
        </row>
        <row r="74">
          <cell r="A74" t="str">
            <v>Pennsylvania-American Water Company, Inc.</v>
          </cell>
        </row>
        <row r="75">
          <cell r="A75" t="str">
            <v>Tennessee-American Water Company</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Instructions"/>
      <sheetName val="JulyRF"/>
      <sheetName val="UtilAcct&amp;PC"/>
      <sheetName val="BU or FP"/>
      <sheetName val="OH&amp;Tax"/>
      <sheetName val="Budget"/>
      <sheetName val="BudgetSum"/>
      <sheetName val="ProjData"/>
      <sheetName val="WOsSum"/>
      <sheetName val="WOs"/>
      <sheetName val="ProjDeCostNoC"/>
      <sheetName val="Payment"/>
      <sheetName val="PaymentSumNoChng"/>
      <sheetName val="ItemsList"/>
      <sheetName val="ProjDetails"/>
      <sheetName val="ProjDeAcctSum"/>
      <sheetName val="ActualCost-PP"/>
      <sheetName val="Payment$ vs ProjDetails$"/>
      <sheetName val="PaymentPlay (2)"/>
      <sheetName val="CrawRadios"/>
      <sheetName val="19th&amp;Jeff"/>
      <sheetName val="WO I-S"/>
      <sheetName val="AsBuilt"/>
      <sheetName val="Commitment"/>
      <sheetName val="ProjSumPlay"/>
      <sheetName val="ProjDetailsPlay"/>
      <sheetName val="ProjDetailsPlayILCap"/>
      <sheetName val="AccrualWO"/>
    </sheetNames>
    <sheetDataSet>
      <sheetData sheetId="0"/>
      <sheetData sheetId="1"/>
      <sheetData sheetId="2"/>
      <sheetData sheetId="3">
        <row r="1">
          <cell r="D1" t="str">
            <v>DistBud</v>
          </cell>
          <cell r="E1" t="str">
            <v>Budget Unit or Funding Proj Number</v>
          </cell>
        </row>
        <row r="2">
          <cell r="D2" t="str">
            <v>CorporateCapital</v>
          </cell>
          <cell r="E2" t="str">
            <v>RP-1101-R1</v>
          </cell>
        </row>
        <row r="3">
          <cell r="D3" t="str">
            <v>DavenportAmortized</v>
          </cell>
          <cell r="E3">
            <v>110205.186401</v>
          </cell>
        </row>
        <row r="4">
          <cell r="D4" t="str">
            <v>DavenportCapital</v>
          </cell>
          <cell r="E4" t="str">
            <v>RP-1101-R1</v>
          </cell>
        </row>
        <row r="5">
          <cell r="D5" t="str">
            <v>AltonAmortized</v>
          </cell>
          <cell r="E5" t="str">
            <v>091505.186401</v>
          </cell>
        </row>
        <row r="6">
          <cell r="D6" t="str">
            <v>AltonCapitalJDE</v>
          </cell>
          <cell r="E6" t="str">
            <v>09350093</v>
          </cell>
        </row>
        <row r="7">
          <cell r="D7" t="str">
            <v>AltonCapital</v>
          </cell>
          <cell r="E7" t="str">
            <v>RP-0985-R1</v>
          </cell>
        </row>
        <row r="8">
          <cell r="D8" t="str">
            <v>CairoAmortized</v>
          </cell>
          <cell r="E8" t="str">
            <v>092505.186401</v>
          </cell>
        </row>
        <row r="9">
          <cell r="D9" t="str">
            <v>CairoCapitalJDE</v>
          </cell>
          <cell r="E9" t="str">
            <v>09350093</v>
          </cell>
        </row>
        <row r="10">
          <cell r="D10" t="str">
            <v>CairoCapital</v>
          </cell>
          <cell r="E10" t="str">
            <v>RP-0985-R1</v>
          </cell>
        </row>
        <row r="11">
          <cell r="D11" t="str">
            <v>ChampaignAmortized</v>
          </cell>
          <cell r="E11" t="str">
            <v>091405.186401</v>
          </cell>
        </row>
        <row r="12">
          <cell r="D12" t="str">
            <v>ChampaignCapitalJDE</v>
          </cell>
          <cell r="E12" t="str">
            <v>09350093</v>
          </cell>
        </row>
        <row r="13">
          <cell r="D13" t="str">
            <v>ChampaignCapital</v>
          </cell>
          <cell r="E13" t="str">
            <v>RP-0985-R1</v>
          </cell>
        </row>
        <row r="14">
          <cell r="D14" t="str">
            <v>ChicagoAmortized</v>
          </cell>
          <cell r="E14" t="str">
            <v>098605.186401</v>
          </cell>
        </row>
        <row r="15">
          <cell r="D15" t="str">
            <v>ChicagoCapitalJDE</v>
          </cell>
          <cell r="E15" t="str">
            <v>09350093</v>
          </cell>
        </row>
        <row r="16">
          <cell r="D16" t="str">
            <v>ChicagoCapital</v>
          </cell>
          <cell r="E16" t="str">
            <v>RP-0985-R1</v>
          </cell>
        </row>
        <row r="17">
          <cell r="D17" t="str">
            <v>CorporateCapitalJDE</v>
          </cell>
          <cell r="E17" t="str">
            <v>09350093</v>
          </cell>
        </row>
        <row r="18">
          <cell r="D18" t="str">
            <v>CorporateCapital</v>
          </cell>
          <cell r="E18" t="str">
            <v>RP-0985-R1</v>
          </cell>
        </row>
        <row r="19">
          <cell r="D19" t="str">
            <v>InterurbanAmortized</v>
          </cell>
          <cell r="E19" t="str">
            <v>093505.186401</v>
          </cell>
        </row>
        <row r="20">
          <cell r="D20" t="str">
            <v>InterurbanCapitalJDE</v>
          </cell>
          <cell r="E20" t="str">
            <v>09350093</v>
          </cell>
        </row>
        <row r="21">
          <cell r="D21" t="str">
            <v>InterurbanCapital</v>
          </cell>
          <cell r="E21" t="str">
            <v>RP-0985-R1</v>
          </cell>
        </row>
        <row r="22">
          <cell r="D22" t="str">
            <v>LincolnAmortized</v>
          </cell>
          <cell r="E22" t="str">
            <v>097705.186401</v>
          </cell>
        </row>
        <row r="23">
          <cell r="D23" t="str">
            <v>LincolnCapitalJDE</v>
          </cell>
          <cell r="E23" t="str">
            <v>09350093</v>
          </cell>
        </row>
        <row r="24">
          <cell r="D24" t="str">
            <v>LincolnCapital</v>
          </cell>
          <cell r="E24" t="str">
            <v>RP-0985-R1</v>
          </cell>
        </row>
        <row r="25">
          <cell r="D25" t="str">
            <v>PeoriaCapitalJDE</v>
          </cell>
          <cell r="E25" t="str">
            <v>09350093</v>
          </cell>
        </row>
        <row r="26">
          <cell r="D26" t="str">
            <v>PontiacAmortized</v>
          </cell>
          <cell r="E26" t="str">
            <v>094405.186401</v>
          </cell>
        </row>
        <row r="27">
          <cell r="D27" t="str">
            <v>PontiacCapitalJDE</v>
          </cell>
          <cell r="E27" t="str">
            <v>09350093</v>
          </cell>
        </row>
        <row r="28">
          <cell r="D28" t="str">
            <v>PontiacCapital</v>
          </cell>
          <cell r="E28" t="str">
            <v>RP-0985-R1</v>
          </cell>
        </row>
        <row r="29">
          <cell r="D29" t="str">
            <v>CorporateCapital</v>
          </cell>
          <cell r="E29" t="str">
            <v>RP-1001-R1</v>
          </cell>
        </row>
        <row r="30">
          <cell r="D30" t="str">
            <v>CrawfordsvilleCapitalJDE</v>
          </cell>
          <cell r="E30">
            <v>10010096</v>
          </cell>
        </row>
        <row r="31">
          <cell r="D31" t="str">
            <v>CrawfordsvilleO&amp;M</v>
          </cell>
          <cell r="E31" t="str">
            <v>105006.501200.24</v>
          </cell>
        </row>
        <row r="32">
          <cell r="D32" t="str">
            <v>CrawfordsvilleO&amp;M</v>
          </cell>
          <cell r="E32" t="str">
            <v>105006.501200.24</v>
          </cell>
        </row>
        <row r="33">
          <cell r="D33" t="str">
            <v>CrawfordsvilleCapital</v>
          </cell>
          <cell r="E33" t="str">
            <v>RP-1001-R1</v>
          </cell>
        </row>
        <row r="34">
          <cell r="D34" t="str">
            <v>JeffersonvilleO&amp;M</v>
          </cell>
          <cell r="E34" t="str">
            <v>107506.501200.24</v>
          </cell>
        </row>
        <row r="35">
          <cell r="D35" t="str">
            <v>JeffersonvilleCapital</v>
          </cell>
          <cell r="E35" t="str">
            <v>RP-1001-R1</v>
          </cell>
        </row>
        <row r="36">
          <cell r="D36" t="str">
            <v>Johnson Co.CapitalJDE</v>
          </cell>
          <cell r="E36">
            <v>10010096</v>
          </cell>
        </row>
        <row r="37">
          <cell r="D37" t="str">
            <v>Johnson Co.O&amp;M</v>
          </cell>
          <cell r="E37" t="str">
            <v>105506.501200.24</v>
          </cell>
        </row>
        <row r="38">
          <cell r="D38" t="str">
            <v>Johnson Co.Capital</v>
          </cell>
          <cell r="E38" t="str">
            <v>RP-1001-R1</v>
          </cell>
        </row>
        <row r="39">
          <cell r="D39" t="str">
            <v>KokomoO&amp;M</v>
          </cell>
          <cell r="E39" t="str">
            <v>101006.501200.24</v>
          </cell>
        </row>
        <row r="40">
          <cell r="D40" t="str">
            <v>KokomoCapital</v>
          </cell>
          <cell r="E40" t="str">
            <v>RP-1001-R1</v>
          </cell>
        </row>
        <row r="41">
          <cell r="D41" t="str">
            <v>MooresvilleO&amp;M</v>
          </cell>
          <cell r="E41" t="str">
            <v>105806.501200.24</v>
          </cell>
        </row>
        <row r="42">
          <cell r="D42" t="str">
            <v>MooresvilleCapital</v>
          </cell>
          <cell r="E42" t="str">
            <v>RP-1001-R1</v>
          </cell>
        </row>
        <row r="43">
          <cell r="D43" t="str">
            <v>MuncieO&amp;M</v>
          </cell>
          <cell r="E43" t="str">
            <v>101506.501200.24</v>
          </cell>
        </row>
        <row r="44">
          <cell r="D44" t="str">
            <v>MuncieCapital</v>
          </cell>
          <cell r="E44" t="str">
            <v>RP-1001-R1</v>
          </cell>
        </row>
        <row r="45">
          <cell r="D45" t="str">
            <v>New AlbanyCapitalJDE</v>
          </cell>
          <cell r="E45">
            <v>10010096</v>
          </cell>
        </row>
        <row r="46">
          <cell r="D46" t="str">
            <v>New AlbanyO&amp;M</v>
          </cell>
          <cell r="E46" t="str">
            <v>107506.501200.24</v>
          </cell>
        </row>
        <row r="47">
          <cell r="D47" t="str">
            <v>New AlbanyCapital</v>
          </cell>
          <cell r="E47" t="str">
            <v>RP-1001-R1</v>
          </cell>
        </row>
        <row r="48">
          <cell r="D48" t="str">
            <v>NewburghO&amp;M</v>
          </cell>
          <cell r="E48" t="str">
            <v>107506.501200.24</v>
          </cell>
        </row>
        <row r="49">
          <cell r="D49" t="str">
            <v>NewburghCapital</v>
          </cell>
          <cell r="E49" t="str">
            <v>RP-1001-R1</v>
          </cell>
        </row>
        <row r="50">
          <cell r="D50" t="str">
            <v>NoblesvilleO&amp;M</v>
          </cell>
          <cell r="E50" t="str">
            <v>106006.501200.24</v>
          </cell>
        </row>
        <row r="51">
          <cell r="D51" t="str">
            <v>NoblesvilleCapital</v>
          </cell>
          <cell r="E51" t="str">
            <v>RP-1001-R1</v>
          </cell>
        </row>
        <row r="52">
          <cell r="D52" t="str">
            <v>NorthwestCapitalJDE</v>
          </cell>
          <cell r="E52">
            <v>10010096</v>
          </cell>
        </row>
        <row r="53">
          <cell r="D53" t="str">
            <v>NorthwestO&amp;M</v>
          </cell>
          <cell r="E53" t="str">
            <v>109001.501200.24</v>
          </cell>
        </row>
        <row r="54">
          <cell r="D54" t="str">
            <v>NorthwestCapital</v>
          </cell>
          <cell r="E54" t="str">
            <v>RP-1001-R1</v>
          </cell>
        </row>
        <row r="55">
          <cell r="D55" t="str">
            <v>RichmondO&amp;M</v>
          </cell>
          <cell r="E55" t="str">
            <v>102506.501200.24</v>
          </cell>
        </row>
        <row r="56">
          <cell r="D56" t="str">
            <v>RichmondCapital</v>
          </cell>
          <cell r="E56" t="str">
            <v>RP-1001-R1</v>
          </cell>
        </row>
        <row r="57">
          <cell r="D57" t="str">
            <v>SeymourO&amp;M</v>
          </cell>
          <cell r="E57" t="str">
            <v>108506.501200.24</v>
          </cell>
        </row>
        <row r="58">
          <cell r="D58" t="str">
            <v>SeymourCapital</v>
          </cell>
          <cell r="E58" t="str">
            <v>RP-1001-R1</v>
          </cell>
        </row>
        <row r="59">
          <cell r="D59" t="str">
            <v>ShelbyvilleO&amp;M</v>
          </cell>
          <cell r="E59" t="str">
            <v>106506.501200.24</v>
          </cell>
        </row>
        <row r="60">
          <cell r="D60" t="str">
            <v>ShelbyvilleCapital</v>
          </cell>
          <cell r="E60" t="str">
            <v>RP-1001-R1</v>
          </cell>
        </row>
        <row r="61">
          <cell r="D61" t="str">
            <v>StateCapitalJDE</v>
          </cell>
          <cell r="E61">
            <v>10010096</v>
          </cell>
        </row>
        <row r="62">
          <cell r="D62" t="str">
            <v>Terre HauteO&amp;M</v>
          </cell>
          <cell r="E62" t="str">
            <v>107006.501200.24</v>
          </cell>
        </row>
        <row r="63">
          <cell r="D63" t="str">
            <v>Terre HauteCapital</v>
          </cell>
          <cell r="E63" t="str">
            <v>RP-1001-R1</v>
          </cell>
        </row>
        <row r="64">
          <cell r="D64" t="str">
            <v>W. LafayetteO&amp;M</v>
          </cell>
          <cell r="E64" t="str">
            <v>104701.501200.24</v>
          </cell>
        </row>
        <row r="65">
          <cell r="D65" t="str">
            <v>W. LafayetteCapital</v>
          </cell>
          <cell r="E65" t="str">
            <v>RP-1001-R1</v>
          </cell>
        </row>
        <row r="66">
          <cell r="D66" t="str">
            <v>WabashO&amp;M</v>
          </cell>
          <cell r="E66" t="str">
            <v>104501.501200.24</v>
          </cell>
        </row>
        <row r="67">
          <cell r="D67" t="str">
            <v>WabashCapital</v>
          </cell>
          <cell r="E67" t="str">
            <v>RP-1001-R1</v>
          </cell>
        </row>
        <row r="68">
          <cell r="D68" t="str">
            <v>Wabash ValleyCapitalJDE</v>
          </cell>
          <cell r="E68">
            <v>10010096</v>
          </cell>
        </row>
        <row r="69">
          <cell r="D69" t="str">
            <v>WarsawCapitalJDE</v>
          </cell>
          <cell r="E69">
            <v>10010096</v>
          </cell>
        </row>
        <row r="70">
          <cell r="D70" t="str">
            <v>WarsawO&amp;M</v>
          </cell>
          <cell r="E70" t="str">
            <v>104606.501200.24</v>
          </cell>
        </row>
        <row r="71">
          <cell r="D71" t="str">
            <v>WarsawCapital</v>
          </cell>
          <cell r="E71" t="str">
            <v>RP-1001-R1</v>
          </cell>
        </row>
        <row r="72">
          <cell r="D72" t="str">
            <v>WinchesterO&amp;M</v>
          </cell>
          <cell r="E72" t="str">
            <v>104806.501200.24</v>
          </cell>
        </row>
        <row r="73">
          <cell r="D73" t="str">
            <v>WinchesterCapital</v>
          </cell>
          <cell r="E73" t="str">
            <v>RP-1001-R1</v>
          </cell>
        </row>
        <row r="74">
          <cell r="D74" t="str">
            <v>BrunswickO&amp;M</v>
          </cell>
          <cell r="E74" t="str">
            <v>170801.635000.24</v>
          </cell>
        </row>
        <row r="75">
          <cell r="D75" t="str">
            <v>Cedar HillO&amp;M</v>
          </cell>
          <cell r="E75" t="str">
            <v>170701.635000.24</v>
          </cell>
        </row>
        <row r="76">
          <cell r="D76" t="str">
            <v>Incline VillageO&amp;M</v>
          </cell>
          <cell r="E76" t="str">
            <v>171401.635000.24</v>
          </cell>
        </row>
        <row r="77">
          <cell r="D77" t="str">
            <v>Jefferson CityO&amp;M</v>
          </cell>
          <cell r="E77" t="str">
            <v>171201.635000.24</v>
          </cell>
        </row>
        <row r="78">
          <cell r="D78" t="str">
            <v>JoplinO&amp;M</v>
          </cell>
          <cell r="E78" t="str">
            <v>171101.635000.24</v>
          </cell>
        </row>
        <row r="79">
          <cell r="D79" t="str">
            <v>MexicoO&amp;M</v>
          </cell>
          <cell r="E79" t="str">
            <v>171001.635000.24</v>
          </cell>
        </row>
        <row r="80">
          <cell r="D80" t="str">
            <v>ParkvilleO&amp;M</v>
          </cell>
          <cell r="E80" t="str">
            <v>170401.635000.24</v>
          </cell>
        </row>
        <row r="81">
          <cell r="D81" t="str">
            <v>ParkvilleO&amp;M</v>
          </cell>
          <cell r="E81" t="str">
            <v>170401.635000.24</v>
          </cell>
        </row>
        <row r="82">
          <cell r="D82" t="str">
            <v>St. CharlesO&amp;M</v>
          </cell>
          <cell r="E82" t="str">
            <v>170901.635000.24</v>
          </cell>
        </row>
        <row r="83">
          <cell r="D83" t="str">
            <v>St. JosephO&amp;M</v>
          </cell>
          <cell r="E83" t="str">
            <v>170301.635000.24</v>
          </cell>
        </row>
        <row r="84">
          <cell r="D84" t="str">
            <v>St. JosephCapital</v>
          </cell>
          <cell r="E84" t="str">
            <v>RP-1703-R1</v>
          </cell>
        </row>
        <row r="85">
          <cell r="D85" t="str">
            <v>St. LouisO&amp;M</v>
          </cell>
          <cell r="E85" t="str">
            <v>170255.635000.24</v>
          </cell>
        </row>
        <row r="86">
          <cell r="D86" t="str">
            <v>St. LouisCapital</v>
          </cell>
          <cell r="E86" t="str">
            <v>RP-1702-R1</v>
          </cell>
        </row>
        <row r="87">
          <cell r="D87" t="str">
            <v>WarrensburgO&amp;M</v>
          </cell>
          <cell r="E87" t="str">
            <v>170601.635000.24</v>
          </cell>
        </row>
        <row r="88">
          <cell r="D88" t="str">
            <v>AshtabulaAccrual</v>
          </cell>
          <cell r="E88" t="str">
            <v>220105.265700</v>
          </cell>
        </row>
        <row r="89">
          <cell r="D89" t="str">
            <v>AshtabulaCapital</v>
          </cell>
          <cell r="E89" t="str">
            <v>RP-2201-R1</v>
          </cell>
        </row>
        <row r="90">
          <cell r="D90" t="str">
            <v>CorporateCapital</v>
          </cell>
          <cell r="E90" t="str">
            <v>RP-2201-R1</v>
          </cell>
        </row>
        <row r="91">
          <cell r="D91" t="str">
            <v>Franklin Co.Accrual</v>
          </cell>
          <cell r="E91" t="str">
            <v>220105.265700</v>
          </cell>
        </row>
        <row r="92">
          <cell r="D92" t="str">
            <v>Franklin Co.Capital</v>
          </cell>
          <cell r="E92" t="str">
            <v>RP-2201-R1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otal"/>
      <sheetName val="Corp BD"/>
      <sheetName val="Corp Audit"/>
      <sheetName val="Corp EA"/>
      <sheetName val="Corp Supply Chain"/>
      <sheetName val="Corp ITS"/>
      <sheetName val="Corp SSC"/>
      <sheetName val="Corp Oper"/>
      <sheetName val="Corp Finance"/>
      <sheetName val="Corp HR"/>
      <sheetName val="Corp InvRel"/>
      <sheetName val="Corp Legal"/>
      <sheetName val="Corp Property"/>
      <sheetName val="Corp Belle Lab"/>
      <sheetName val="Corp CSC"/>
      <sheetName val="Corp CSC Alton"/>
      <sheetName val="Corp CSC Pensacola"/>
      <sheetName val="Corp Reg"/>
      <sheetName val="Corp Bus Chg"/>
      <sheetName val="Corp Admin"/>
      <sheetName val="Corp Bus Trans"/>
      <sheetName val="Reg Ops"/>
      <sheetName val="Western Division"/>
      <sheetName val="Eastern Division"/>
      <sheetName val="Rgulated Ops"/>
      <sheetName val="M Act"/>
      <sheetName val="M Bud"/>
      <sheetName val="Y Act"/>
      <sheetName val="Y Bud"/>
      <sheetName val="Y Total"/>
      <sheetName val="Lookup Tab BA"/>
      <sheetName val="Location_BU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4">
          <cell r="A4" t="str">
            <v>Object</v>
          </cell>
          <cell r="B4" t="str">
            <v>0320</v>
          </cell>
          <cell r="C4" t="str">
            <v>0321</v>
          </cell>
          <cell r="D4" t="str">
            <v>0322</v>
          </cell>
          <cell r="E4" t="str">
            <v>0323</v>
          </cell>
          <cell r="F4" t="str">
            <v>0324</v>
          </cell>
          <cell r="G4" t="str">
            <v>0325</v>
          </cell>
          <cell r="H4" t="str">
            <v>0326</v>
          </cell>
          <cell r="I4" t="str">
            <v>0327</v>
          </cell>
          <cell r="J4" t="str">
            <v>0328</v>
          </cell>
          <cell r="K4" t="str">
            <v>0329</v>
          </cell>
          <cell r="L4" t="str">
            <v>0337</v>
          </cell>
          <cell r="M4" t="str">
            <v>0340</v>
          </cell>
          <cell r="N4" t="str">
            <v>0345</v>
          </cell>
          <cell r="O4" t="str">
            <v>0362</v>
          </cell>
          <cell r="P4" t="str">
            <v>0363</v>
          </cell>
          <cell r="Q4" t="str">
            <v>0364</v>
          </cell>
          <cell r="R4" t="str">
            <v>0366</v>
          </cell>
          <cell r="S4" t="str">
            <v>0367</v>
          </cell>
          <cell r="T4" t="str">
            <v>0369</v>
          </cell>
          <cell r="U4" t="str">
            <v>0370</v>
          </cell>
          <cell r="V4" t="str">
            <v>0388</v>
          </cell>
          <cell r="W4" t="str">
            <v>0398</v>
          </cell>
          <cell r="X4" t="str">
            <v>Grand Total</v>
          </cell>
        </row>
        <row r="5">
          <cell r="A5">
            <v>404100</v>
          </cell>
          <cell r="B5">
            <v>-288788</v>
          </cell>
          <cell r="C5">
            <v>-124825</v>
          </cell>
          <cell r="D5">
            <v>-646101</v>
          </cell>
          <cell r="H5">
            <v>-734800</v>
          </cell>
          <cell r="I5">
            <v>-1561602</v>
          </cell>
          <cell r="J5">
            <v>-827958</v>
          </cell>
          <cell r="K5">
            <v>-542737</v>
          </cell>
          <cell r="L5">
            <v>-132679</v>
          </cell>
          <cell r="O5">
            <v>-887356</v>
          </cell>
          <cell r="P5">
            <v>-445968</v>
          </cell>
          <cell r="Q5">
            <v>-2719</v>
          </cell>
          <cell r="R5">
            <v>-633353</v>
          </cell>
          <cell r="S5">
            <v>-150572</v>
          </cell>
          <cell r="T5">
            <v>-68409</v>
          </cell>
          <cell r="V5">
            <v>0</v>
          </cell>
          <cell r="W5">
            <v>-243123</v>
          </cell>
          <cell r="X5">
            <v>-7290990</v>
          </cell>
        </row>
        <row r="6">
          <cell r="A6">
            <v>404110</v>
          </cell>
          <cell r="E6">
            <v>-199772</v>
          </cell>
          <cell r="F6">
            <v>-4109387</v>
          </cell>
          <cell r="G6">
            <v>-1485963</v>
          </cell>
          <cell r="J6">
            <v>-126597</v>
          </cell>
          <cell r="M6">
            <v>-2226922</v>
          </cell>
          <cell r="N6">
            <v>-383022</v>
          </cell>
          <cell r="U6">
            <v>-1256097</v>
          </cell>
          <cell r="X6">
            <v>-9787760</v>
          </cell>
        </row>
        <row r="7">
          <cell r="A7">
            <v>404200</v>
          </cell>
          <cell r="B7">
            <v>-5781</v>
          </cell>
          <cell r="C7">
            <v>-1210</v>
          </cell>
          <cell r="D7">
            <v>-26723</v>
          </cell>
          <cell r="E7">
            <v>-156161</v>
          </cell>
          <cell r="F7">
            <v>-551494</v>
          </cell>
          <cell r="G7">
            <v>-17278</v>
          </cell>
          <cell r="H7">
            <v>-533698</v>
          </cell>
          <cell r="I7">
            <v>-124431</v>
          </cell>
          <cell r="J7">
            <v>-35022</v>
          </cell>
          <cell r="K7">
            <v>-101126</v>
          </cell>
          <cell r="L7">
            <v>-926</v>
          </cell>
          <cell r="M7">
            <v>-602</v>
          </cell>
          <cell r="N7">
            <v>0</v>
          </cell>
          <cell r="O7">
            <v>-108602</v>
          </cell>
          <cell r="P7">
            <v>-42618</v>
          </cell>
          <cell r="Q7">
            <v>-14674217</v>
          </cell>
          <cell r="R7">
            <v>-239298</v>
          </cell>
          <cell r="S7">
            <v>-4187</v>
          </cell>
          <cell r="T7">
            <v>-975</v>
          </cell>
          <cell r="U7">
            <v>0</v>
          </cell>
          <cell r="W7">
            <v>-1716</v>
          </cell>
          <cell r="X7">
            <v>-16626065</v>
          </cell>
        </row>
        <row r="8">
          <cell r="A8">
            <v>501200</v>
          </cell>
          <cell r="B8">
            <v>156034</v>
          </cell>
          <cell r="C8">
            <v>76524</v>
          </cell>
          <cell r="D8">
            <v>272779</v>
          </cell>
          <cell r="E8">
            <v>199646</v>
          </cell>
          <cell r="F8">
            <v>1222768</v>
          </cell>
          <cell r="G8">
            <v>992674</v>
          </cell>
          <cell r="H8">
            <v>679917</v>
          </cell>
          <cell r="I8">
            <v>837394</v>
          </cell>
          <cell r="J8">
            <v>406780</v>
          </cell>
          <cell r="K8">
            <v>365787</v>
          </cell>
          <cell r="L8">
            <v>30256</v>
          </cell>
          <cell r="M8">
            <v>986328</v>
          </cell>
          <cell r="N8">
            <v>140391</v>
          </cell>
          <cell r="O8">
            <v>34357</v>
          </cell>
          <cell r="P8">
            <v>214705</v>
          </cell>
          <cell r="Q8">
            <v>156271</v>
          </cell>
          <cell r="R8">
            <v>344188</v>
          </cell>
          <cell r="S8">
            <v>43962</v>
          </cell>
          <cell r="T8">
            <v>19231</v>
          </cell>
          <cell r="U8">
            <v>565557</v>
          </cell>
          <cell r="W8">
            <v>53083</v>
          </cell>
          <cell r="X8">
            <v>7798632</v>
          </cell>
        </row>
        <row r="9">
          <cell r="A9">
            <v>501203</v>
          </cell>
          <cell r="F9">
            <v>0</v>
          </cell>
          <cell r="X9">
            <v>0</v>
          </cell>
        </row>
        <row r="10">
          <cell r="A10">
            <v>501210</v>
          </cell>
          <cell r="D10">
            <v>0</v>
          </cell>
          <cell r="F10">
            <v>30306</v>
          </cell>
          <cell r="G10">
            <v>-28477</v>
          </cell>
          <cell r="H10">
            <v>0</v>
          </cell>
          <cell r="I10">
            <v>507</v>
          </cell>
          <cell r="J10">
            <v>0</v>
          </cell>
          <cell r="K10">
            <v>309</v>
          </cell>
          <cell r="M10">
            <v>0</v>
          </cell>
          <cell r="O10">
            <v>0</v>
          </cell>
          <cell r="P10">
            <v>0</v>
          </cell>
          <cell r="R10">
            <v>1063</v>
          </cell>
          <cell r="S10">
            <v>0</v>
          </cell>
          <cell r="U10">
            <v>3366</v>
          </cell>
          <cell r="X10">
            <v>7074</v>
          </cell>
        </row>
        <row r="11">
          <cell r="A11">
            <v>501211</v>
          </cell>
          <cell r="C11">
            <v>0</v>
          </cell>
          <cell r="D11">
            <v>0</v>
          </cell>
          <cell r="F11">
            <v>505</v>
          </cell>
          <cell r="G11">
            <v>0</v>
          </cell>
          <cell r="H11">
            <v>0</v>
          </cell>
          <cell r="I11">
            <v>0</v>
          </cell>
          <cell r="J11">
            <v>270</v>
          </cell>
          <cell r="M11">
            <v>79939</v>
          </cell>
          <cell r="O11">
            <v>0</v>
          </cell>
          <cell r="P11">
            <v>0</v>
          </cell>
          <cell r="R11">
            <v>0</v>
          </cell>
          <cell r="S11">
            <v>0</v>
          </cell>
          <cell r="U11">
            <v>48930</v>
          </cell>
          <cell r="X11">
            <v>129644</v>
          </cell>
        </row>
        <row r="12">
          <cell r="A12">
            <v>501711</v>
          </cell>
          <cell r="B12">
            <v>31924</v>
          </cell>
          <cell r="C12">
            <v>11946</v>
          </cell>
          <cell r="D12">
            <v>52582</v>
          </cell>
          <cell r="E12">
            <v>21793</v>
          </cell>
          <cell r="F12">
            <v>120141</v>
          </cell>
          <cell r="G12">
            <v>80984</v>
          </cell>
          <cell r="H12">
            <v>102739</v>
          </cell>
          <cell r="I12">
            <v>123655</v>
          </cell>
          <cell r="J12">
            <v>64249</v>
          </cell>
          <cell r="K12">
            <v>60924</v>
          </cell>
          <cell r="L12">
            <v>5678</v>
          </cell>
          <cell r="M12">
            <v>25123</v>
          </cell>
          <cell r="N12">
            <v>8604</v>
          </cell>
          <cell r="O12">
            <v>725</v>
          </cell>
          <cell r="P12">
            <v>29594</v>
          </cell>
          <cell r="Q12">
            <v>33049</v>
          </cell>
          <cell r="R12">
            <v>45359</v>
          </cell>
          <cell r="S12">
            <v>22154</v>
          </cell>
          <cell r="T12">
            <v>4550</v>
          </cell>
          <cell r="U12">
            <v>6528</v>
          </cell>
          <cell r="W12">
            <v>11643</v>
          </cell>
          <cell r="X12">
            <v>863944</v>
          </cell>
        </row>
        <row r="13">
          <cell r="A13">
            <v>501716</v>
          </cell>
          <cell r="B13">
            <v>5412</v>
          </cell>
          <cell r="C13">
            <v>532</v>
          </cell>
          <cell r="D13">
            <v>13146</v>
          </cell>
          <cell r="E13">
            <v>1503</v>
          </cell>
          <cell r="F13">
            <v>7209</v>
          </cell>
          <cell r="G13">
            <v>3901</v>
          </cell>
          <cell r="H13">
            <v>25097</v>
          </cell>
          <cell r="I13">
            <v>20625</v>
          </cell>
          <cell r="J13">
            <v>15571</v>
          </cell>
          <cell r="K13">
            <v>18644</v>
          </cell>
          <cell r="L13">
            <v>2085</v>
          </cell>
          <cell r="M13">
            <v>1175</v>
          </cell>
          <cell r="N13">
            <v>558</v>
          </cell>
          <cell r="P13">
            <v>5648</v>
          </cell>
          <cell r="Q13">
            <v>6838</v>
          </cell>
          <cell r="R13">
            <v>11079</v>
          </cell>
          <cell r="S13">
            <v>18803</v>
          </cell>
          <cell r="T13">
            <v>1837</v>
          </cell>
          <cell r="W13">
            <v>3136</v>
          </cell>
          <cell r="X13">
            <v>162799</v>
          </cell>
        </row>
        <row r="14">
          <cell r="A14">
            <v>501718</v>
          </cell>
          <cell r="B14">
            <v>9234</v>
          </cell>
          <cell r="C14">
            <v>1463</v>
          </cell>
          <cell r="D14">
            <v>18888</v>
          </cell>
          <cell r="E14">
            <v>1956</v>
          </cell>
          <cell r="F14">
            <v>9580</v>
          </cell>
          <cell r="G14">
            <v>5437</v>
          </cell>
          <cell r="H14">
            <v>30675</v>
          </cell>
          <cell r="I14">
            <v>28481</v>
          </cell>
          <cell r="J14">
            <v>21279</v>
          </cell>
          <cell r="K14">
            <v>28981</v>
          </cell>
          <cell r="L14">
            <v>2692</v>
          </cell>
          <cell r="M14">
            <v>1928</v>
          </cell>
          <cell r="N14">
            <v>675</v>
          </cell>
          <cell r="P14">
            <v>8953</v>
          </cell>
          <cell r="Q14">
            <v>10181</v>
          </cell>
          <cell r="R14">
            <v>16491</v>
          </cell>
          <cell r="S14">
            <v>29606</v>
          </cell>
          <cell r="T14">
            <v>2385</v>
          </cell>
          <cell r="W14">
            <v>3369</v>
          </cell>
          <cell r="X14">
            <v>232254</v>
          </cell>
        </row>
        <row r="15">
          <cell r="A15">
            <v>504100</v>
          </cell>
          <cell r="B15">
            <v>12431</v>
          </cell>
          <cell r="C15">
            <v>7259</v>
          </cell>
          <cell r="D15">
            <v>25791</v>
          </cell>
          <cell r="E15">
            <v>24211</v>
          </cell>
          <cell r="F15">
            <v>151190</v>
          </cell>
          <cell r="G15">
            <v>130035</v>
          </cell>
          <cell r="H15">
            <v>83102</v>
          </cell>
          <cell r="I15">
            <v>94289</v>
          </cell>
          <cell r="J15">
            <v>34512</v>
          </cell>
          <cell r="K15">
            <v>23597</v>
          </cell>
          <cell r="L15">
            <v>2025</v>
          </cell>
          <cell r="M15">
            <v>279581</v>
          </cell>
          <cell r="N15">
            <v>26477</v>
          </cell>
          <cell r="O15">
            <v>7169</v>
          </cell>
          <cell r="P15">
            <v>28387</v>
          </cell>
          <cell r="Q15">
            <v>12495</v>
          </cell>
          <cell r="R15">
            <v>51413</v>
          </cell>
          <cell r="S15">
            <v>2049</v>
          </cell>
          <cell r="T15">
            <v>1214</v>
          </cell>
          <cell r="U15">
            <v>162735</v>
          </cell>
          <cell r="W15">
            <v>3682</v>
          </cell>
          <cell r="X15">
            <v>1163644</v>
          </cell>
        </row>
        <row r="16">
          <cell r="A16">
            <v>504341</v>
          </cell>
          <cell r="B16">
            <v>562</v>
          </cell>
          <cell r="C16">
            <v>0</v>
          </cell>
          <cell r="D16">
            <v>8141</v>
          </cell>
          <cell r="F16">
            <v>1610</v>
          </cell>
          <cell r="I16">
            <v>5238</v>
          </cell>
          <cell r="J16">
            <v>6261</v>
          </cell>
          <cell r="K16">
            <v>5098</v>
          </cell>
          <cell r="L16">
            <v>2881</v>
          </cell>
          <cell r="Q16">
            <v>7613</v>
          </cell>
          <cell r="X16">
            <v>37404</v>
          </cell>
        </row>
        <row r="17">
          <cell r="A17">
            <v>504342</v>
          </cell>
          <cell r="B17">
            <v>428</v>
          </cell>
          <cell r="D17">
            <v>1228</v>
          </cell>
          <cell r="F17">
            <v>1134</v>
          </cell>
          <cell r="H17">
            <v>629</v>
          </cell>
          <cell r="I17">
            <v>206</v>
          </cell>
          <cell r="J17">
            <v>835</v>
          </cell>
          <cell r="L17">
            <v>-471</v>
          </cell>
          <cell r="P17">
            <v>0</v>
          </cell>
          <cell r="Q17">
            <v>0</v>
          </cell>
          <cell r="R17">
            <v>-1680</v>
          </cell>
          <cell r="S17">
            <v>922</v>
          </cell>
          <cell r="X17">
            <v>3231</v>
          </cell>
        </row>
        <row r="18">
          <cell r="A18">
            <v>504500</v>
          </cell>
          <cell r="B18">
            <v>0</v>
          </cell>
          <cell r="C18">
            <v>0</v>
          </cell>
          <cell r="D18">
            <v>12796</v>
          </cell>
          <cell r="E18">
            <v>140</v>
          </cell>
          <cell r="F18">
            <v>20437</v>
          </cell>
          <cell r="G18">
            <v>1596</v>
          </cell>
          <cell r="H18">
            <v>3588</v>
          </cell>
          <cell r="I18">
            <v>5309</v>
          </cell>
          <cell r="J18">
            <v>36479</v>
          </cell>
          <cell r="K18">
            <v>2279</v>
          </cell>
          <cell r="L18">
            <v>0</v>
          </cell>
          <cell r="M18">
            <v>21192</v>
          </cell>
          <cell r="N18">
            <v>0</v>
          </cell>
          <cell r="O18">
            <v>-88</v>
          </cell>
          <cell r="P18">
            <v>0</v>
          </cell>
          <cell r="Q18">
            <v>3725</v>
          </cell>
          <cell r="R18">
            <v>9264</v>
          </cell>
          <cell r="S18">
            <v>0</v>
          </cell>
          <cell r="T18">
            <v>0</v>
          </cell>
          <cell r="U18">
            <v>82</v>
          </cell>
          <cell r="V18">
            <v>0</v>
          </cell>
          <cell r="W18">
            <v>4246</v>
          </cell>
          <cell r="X18">
            <v>121045</v>
          </cell>
        </row>
        <row r="19">
          <cell r="A19">
            <v>504610</v>
          </cell>
          <cell r="C19">
            <v>0</v>
          </cell>
          <cell r="D19">
            <v>0</v>
          </cell>
          <cell r="F19">
            <v>0</v>
          </cell>
          <cell r="G19">
            <v>407</v>
          </cell>
          <cell r="H19">
            <v>591</v>
          </cell>
          <cell r="I19">
            <v>0</v>
          </cell>
          <cell r="J19">
            <v>1420</v>
          </cell>
          <cell r="K19">
            <v>0</v>
          </cell>
          <cell r="M19">
            <v>2079</v>
          </cell>
          <cell r="N19">
            <v>0</v>
          </cell>
          <cell r="P19">
            <v>0</v>
          </cell>
          <cell r="R19">
            <v>43</v>
          </cell>
          <cell r="S19">
            <v>0</v>
          </cell>
          <cell r="U19">
            <v>2543</v>
          </cell>
          <cell r="X19">
            <v>7083</v>
          </cell>
        </row>
        <row r="20">
          <cell r="A20">
            <v>504620</v>
          </cell>
          <cell r="F20">
            <v>0</v>
          </cell>
          <cell r="G20">
            <v>63</v>
          </cell>
          <cell r="H20">
            <v>0</v>
          </cell>
          <cell r="I20">
            <v>0</v>
          </cell>
          <cell r="J20">
            <v>0</v>
          </cell>
          <cell r="K20">
            <v>0</v>
          </cell>
          <cell r="M20">
            <v>0</v>
          </cell>
          <cell r="N20">
            <v>0</v>
          </cell>
          <cell r="P20">
            <v>0</v>
          </cell>
          <cell r="R20">
            <v>0</v>
          </cell>
          <cell r="S20">
            <v>0</v>
          </cell>
          <cell r="X20">
            <v>63</v>
          </cell>
        </row>
        <row r="21">
          <cell r="A21">
            <v>504640</v>
          </cell>
          <cell r="H21">
            <v>50</v>
          </cell>
          <cell r="X21">
            <v>50</v>
          </cell>
        </row>
        <row r="22">
          <cell r="A22">
            <v>504660</v>
          </cell>
          <cell r="C22">
            <v>0</v>
          </cell>
          <cell r="D22">
            <v>0</v>
          </cell>
          <cell r="E22">
            <v>0</v>
          </cell>
          <cell r="F22">
            <v>20399</v>
          </cell>
          <cell r="G22">
            <v>2383</v>
          </cell>
          <cell r="H22">
            <v>0</v>
          </cell>
          <cell r="I22">
            <v>0</v>
          </cell>
          <cell r="J22">
            <v>1618</v>
          </cell>
          <cell r="K22">
            <v>0</v>
          </cell>
          <cell r="L22">
            <v>0</v>
          </cell>
          <cell r="M22">
            <v>0</v>
          </cell>
          <cell r="N22">
            <v>0</v>
          </cell>
          <cell r="P22">
            <v>1395</v>
          </cell>
          <cell r="Q22">
            <v>0</v>
          </cell>
          <cell r="R22">
            <v>0</v>
          </cell>
          <cell r="X22">
            <v>25795</v>
          </cell>
        </row>
        <row r="23">
          <cell r="A23">
            <v>504670</v>
          </cell>
          <cell r="B23">
            <v>0</v>
          </cell>
          <cell r="C23">
            <v>1095</v>
          </cell>
          <cell r="D23">
            <v>0</v>
          </cell>
          <cell r="E23">
            <v>393</v>
          </cell>
          <cell r="F23">
            <v>7634</v>
          </cell>
          <cell r="G23">
            <v>8301</v>
          </cell>
          <cell r="H23">
            <v>2653</v>
          </cell>
          <cell r="I23">
            <v>57768</v>
          </cell>
          <cell r="J23">
            <v>15913</v>
          </cell>
          <cell r="K23">
            <v>0</v>
          </cell>
          <cell r="L23">
            <v>0</v>
          </cell>
          <cell r="M23">
            <v>-2439</v>
          </cell>
          <cell r="N23">
            <v>811</v>
          </cell>
          <cell r="O23">
            <v>1810</v>
          </cell>
          <cell r="P23">
            <v>29</v>
          </cell>
          <cell r="Q23">
            <v>0</v>
          </cell>
          <cell r="R23">
            <v>0</v>
          </cell>
          <cell r="U23">
            <v>0</v>
          </cell>
          <cell r="X23">
            <v>93968</v>
          </cell>
        </row>
        <row r="24">
          <cell r="A24">
            <v>504671</v>
          </cell>
          <cell r="H24">
            <v>0</v>
          </cell>
          <cell r="X24">
            <v>0</v>
          </cell>
        </row>
        <row r="25">
          <cell r="A25">
            <v>505100</v>
          </cell>
          <cell r="B25">
            <v>5701</v>
          </cell>
          <cell r="C25">
            <v>703</v>
          </cell>
          <cell r="D25">
            <v>12440</v>
          </cell>
          <cell r="E25">
            <v>13860</v>
          </cell>
          <cell r="F25">
            <v>32416</v>
          </cell>
          <cell r="G25">
            <v>35145</v>
          </cell>
          <cell r="H25">
            <v>44628</v>
          </cell>
          <cell r="I25">
            <v>37728</v>
          </cell>
          <cell r="J25">
            <v>22164</v>
          </cell>
          <cell r="K25">
            <v>14375</v>
          </cell>
          <cell r="L25">
            <v>433</v>
          </cell>
          <cell r="M25">
            <v>16106</v>
          </cell>
          <cell r="N25">
            <v>8189</v>
          </cell>
          <cell r="O25">
            <v>2042</v>
          </cell>
          <cell r="P25">
            <v>11375</v>
          </cell>
          <cell r="Q25">
            <v>6270</v>
          </cell>
          <cell r="R25">
            <v>24562</v>
          </cell>
          <cell r="S25">
            <v>3982</v>
          </cell>
          <cell r="T25">
            <v>1437</v>
          </cell>
          <cell r="U25">
            <v>5390</v>
          </cell>
          <cell r="W25">
            <v>1667</v>
          </cell>
          <cell r="X25">
            <v>300613</v>
          </cell>
        </row>
        <row r="26">
          <cell r="A26">
            <v>506100</v>
          </cell>
          <cell r="B26">
            <v>18230</v>
          </cell>
          <cell r="C26">
            <v>2247</v>
          </cell>
          <cell r="D26">
            <v>39781</v>
          </cell>
          <cell r="E26">
            <v>44320</v>
          </cell>
          <cell r="F26">
            <v>141225</v>
          </cell>
          <cell r="G26">
            <v>118248</v>
          </cell>
          <cell r="H26">
            <v>142712</v>
          </cell>
          <cell r="I26">
            <v>120647</v>
          </cell>
          <cell r="J26">
            <v>70876</v>
          </cell>
          <cell r="K26">
            <v>45969</v>
          </cell>
          <cell r="L26">
            <v>1385</v>
          </cell>
          <cell r="M26">
            <v>208265</v>
          </cell>
          <cell r="N26">
            <v>22417</v>
          </cell>
          <cell r="O26">
            <v>6528</v>
          </cell>
          <cell r="P26">
            <v>36376</v>
          </cell>
          <cell r="Q26">
            <v>20049</v>
          </cell>
          <cell r="R26">
            <v>78544</v>
          </cell>
          <cell r="S26">
            <v>12734</v>
          </cell>
          <cell r="T26">
            <v>4596</v>
          </cell>
          <cell r="U26">
            <v>69702</v>
          </cell>
          <cell r="W26">
            <v>17417</v>
          </cell>
          <cell r="X26">
            <v>1222268</v>
          </cell>
        </row>
        <row r="27">
          <cell r="A27">
            <v>507100</v>
          </cell>
          <cell r="B27">
            <v>2642</v>
          </cell>
          <cell r="C27">
            <v>2656</v>
          </cell>
          <cell r="D27">
            <v>5227</v>
          </cell>
          <cell r="E27">
            <v>4549</v>
          </cell>
          <cell r="F27">
            <v>28444</v>
          </cell>
          <cell r="G27">
            <v>22441</v>
          </cell>
          <cell r="H27">
            <v>16581</v>
          </cell>
          <cell r="I27">
            <v>25073</v>
          </cell>
          <cell r="J27">
            <v>9873</v>
          </cell>
          <cell r="K27">
            <v>9108</v>
          </cell>
          <cell r="L27">
            <v>762</v>
          </cell>
          <cell r="M27">
            <v>10933</v>
          </cell>
          <cell r="N27">
            <v>3038</v>
          </cell>
          <cell r="O27">
            <v>712</v>
          </cell>
          <cell r="P27">
            <v>5145</v>
          </cell>
          <cell r="Q27">
            <v>4190</v>
          </cell>
          <cell r="R27">
            <v>7075</v>
          </cell>
          <cell r="S27">
            <v>171</v>
          </cell>
          <cell r="T27">
            <v>172</v>
          </cell>
          <cell r="U27">
            <v>3825</v>
          </cell>
          <cell r="W27">
            <v>1321</v>
          </cell>
          <cell r="X27">
            <v>163938</v>
          </cell>
        </row>
        <row r="28">
          <cell r="A28">
            <v>508101</v>
          </cell>
          <cell r="B28">
            <v>5056</v>
          </cell>
          <cell r="C28">
            <v>3539</v>
          </cell>
          <cell r="D28">
            <v>8343</v>
          </cell>
          <cell r="E28">
            <v>3062</v>
          </cell>
          <cell r="F28">
            <v>35314</v>
          </cell>
          <cell r="G28">
            <v>25706</v>
          </cell>
          <cell r="H28">
            <v>11989</v>
          </cell>
          <cell r="I28">
            <v>25572</v>
          </cell>
          <cell r="J28">
            <v>9132</v>
          </cell>
          <cell r="K28">
            <v>11285</v>
          </cell>
          <cell r="L28">
            <v>1257</v>
          </cell>
          <cell r="M28">
            <v>2644</v>
          </cell>
          <cell r="N28">
            <v>2690</v>
          </cell>
          <cell r="O28">
            <v>774</v>
          </cell>
          <cell r="P28">
            <v>5412</v>
          </cell>
          <cell r="Q28">
            <v>5462</v>
          </cell>
          <cell r="R28">
            <v>5114</v>
          </cell>
          <cell r="S28">
            <v>50</v>
          </cell>
          <cell r="T28">
            <v>220</v>
          </cell>
          <cell r="U28">
            <v>2622</v>
          </cell>
          <cell r="W28">
            <v>61</v>
          </cell>
          <cell r="X28">
            <v>165304</v>
          </cell>
        </row>
        <row r="29">
          <cell r="A29">
            <v>508200</v>
          </cell>
          <cell r="W29">
            <v>10665</v>
          </cell>
          <cell r="X29">
            <v>10665</v>
          </cell>
        </row>
        <row r="30">
          <cell r="A30">
            <v>520100</v>
          </cell>
          <cell r="H30">
            <v>2331</v>
          </cell>
          <cell r="I30">
            <v>0</v>
          </cell>
          <cell r="J30">
            <v>0</v>
          </cell>
          <cell r="R30">
            <v>642</v>
          </cell>
          <cell r="X30">
            <v>2973</v>
          </cell>
        </row>
        <row r="31">
          <cell r="A31">
            <v>531000</v>
          </cell>
          <cell r="B31">
            <v>0</v>
          </cell>
          <cell r="H31">
            <v>0</v>
          </cell>
          <cell r="J31">
            <v>0</v>
          </cell>
          <cell r="M31">
            <v>0</v>
          </cell>
          <cell r="X31">
            <v>0</v>
          </cell>
        </row>
        <row r="32">
          <cell r="A32">
            <v>532000</v>
          </cell>
          <cell r="B32">
            <v>0</v>
          </cell>
          <cell r="I32">
            <v>0</v>
          </cell>
          <cell r="W32">
            <v>0</v>
          </cell>
          <cell r="X32">
            <v>0</v>
          </cell>
        </row>
        <row r="33">
          <cell r="A33">
            <v>533000</v>
          </cell>
          <cell r="B33">
            <v>0</v>
          </cell>
          <cell r="H33">
            <v>489</v>
          </cell>
          <cell r="I33">
            <v>0</v>
          </cell>
          <cell r="J33">
            <v>45867</v>
          </cell>
          <cell r="K33">
            <v>-35236</v>
          </cell>
          <cell r="U33">
            <v>0</v>
          </cell>
          <cell r="W33">
            <v>0</v>
          </cell>
          <cell r="X33">
            <v>11120</v>
          </cell>
        </row>
        <row r="34">
          <cell r="A34">
            <v>533001</v>
          </cell>
          <cell r="K34">
            <v>0</v>
          </cell>
          <cell r="X34">
            <v>0</v>
          </cell>
        </row>
        <row r="35">
          <cell r="A35">
            <v>535000</v>
          </cell>
          <cell r="B35">
            <v>14889</v>
          </cell>
          <cell r="C35">
            <v>7838</v>
          </cell>
          <cell r="D35">
            <v>69697</v>
          </cell>
          <cell r="E35">
            <v>32</v>
          </cell>
          <cell r="F35">
            <v>364650</v>
          </cell>
          <cell r="G35">
            <v>28977</v>
          </cell>
          <cell r="H35">
            <v>2744</v>
          </cell>
          <cell r="I35">
            <v>105293</v>
          </cell>
          <cell r="J35">
            <v>53561</v>
          </cell>
          <cell r="K35">
            <v>27954</v>
          </cell>
          <cell r="L35">
            <v>42664</v>
          </cell>
          <cell r="M35">
            <v>8872</v>
          </cell>
          <cell r="N35">
            <v>0</v>
          </cell>
          <cell r="O35">
            <v>0</v>
          </cell>
          <cell r="P35">
            <v>1197</v>
          </cell>
          <cell r="Q35">
            <v>3101695</v>
          </cell>
          <cell r="R35">
            <v>0</v>
          </cell>
          <cell r="S35">
            <v>0</v>
          </cell>
          <cell r="T35">
            <v>27000</v>
          </cell>
          <cell r="U35">
            <v>0</v>
          </cell>
          <cell r="W35">
            <v>6243</v>
          </cell>
          <cell r="X35">
            <v>3863306</v>
          </cell>
        </row>
        <row r="36">
          <cell r="A36">
            <v>535001</v>
          </cell>
          <cell r="C36">
            <v>0</v>
          </cell>
          <cell r="F36">
            <v>9102</v>
          </cell>
          <cell r="G36">
            <v>618</v>
          </cell>
          <cell r="H36">
            <v>320</v>
          </cell>
          <cell r="I36">
            <v>2906</v>
          </cell>
          <cell r="J36">
            <v>20969</v>
          </cell>
          <cell r="K36">
            <v>0</v>
          </cell>
          <cell r="N36">
            <v>0</v>
          </cell>
          <cell r="O36">
            <v>0</v>
          </cell>
          <cell r="P36">
            <v>0</v>
          </cell>
          <cell r="R36">
            <v>0</v>
          </cell>
          <cell r="U36">
            <v>0</v>
          </cell>
          <cell r="X36">
            <v>33915</v>
          </cell>
        </row>
        <row r="37">
          <cell r="A37">
            <v>536000</v>
          </cell>
          <cell r="G37">
            <v>0</v>
          </cell>
          <cell r="H37">
            <v>720</v>
          </cell>
          <cell r="N37">
            <v>-53390</v>
          </cell>
          <cell r="X37">
            <v>-52670</v>
          </cell>
        </row>
        <row r="38">
          <cell r="A38">
            <v>537000</v>
          </cell>
          <cell r="H38">
            <v>7093</v>
          </cell>
          <cell r="X38">
            <v>7093</v>
          </cell>
        </row>
        <row r="39">
          <cell r="A39">
            <v>541000</v>
          </cell>
          <cell r="B39">
            <v>0</v>
          </cell>
          <cell r="D39">
            <v>1100</v>
          </cell>
          <cell r="F39">
            <v>10850</v>
          </cell>
          <cell r="H39">
            <v>0</v>
          </cell>
          <cell r="I39">
            <v>1807</v>
          </cell>
          <cell r="J39">
            <v>0</v>
          </cell>
          <cell r="M39">
            <v>51378</v>
          </cell>
          <cell r="N39">
            <v>817</v>
          </cell>
          <cell r="O39">
            <v>216459</v>
          </cell>
          <cell r="P39">
            <v>1736</v>
          </cell>
          <cell r="Q39">
            <v>20882</v>
          </cell>
          <cell r="R39">
            <v>49771</v>
          </cell>
          <cell r="U39">
            <v>95714</v>
          </cell>
          <cell r="X39">
            <v>450514</v>
          </cell>
        </row>
        <row r="40">
          <cell r="A40">
            <v>541001</v>
          </cell>
          <cell r="B40">
            <v>481</v>
          </cell>
          <cell r="D40">
            <v>730</v>
          </cell>
          <cell r="F40">
            <v>27481</v>
          </cell>
          <cell r="H40">
            <v>3448</v>
          </cell>
          <cell r="I40">
            <v>1376</v>
          </cell>
          <cell r="J40">
            <v>837</v>
          </cell>
          <cell r="K40">
            <v>862</v>
          </cell>
          <cell r="N40">
            <v>34790</v>
          </cell>
          <cell r="O40">
            <v>144596</v>
          </cell>
          <cell r="P40">
            <v>68047</v>
          </cell>
          <cell r="X40">
            <v>282648</v>
          </cell>
        </row>
        <row r="41">
          <cell r="A41">
            <v>541400</v>
          </cell>
          <cell r="C41">
            <v>0</v>
          </cell>
          <cell r="D41">
            <v>0</v>
          </cell>
          <cell r="E41">
            <v>0</v>
          </cell>
          <cell r="H41">
            <v>0</v>
          </cell>
          <cell r="I41">
            <v>0</v>
          </cell>
          <cell r="J41">
            <v>0</v>
          </cell>
          <cell r="K41">
            <v>0</v>
          </cell>
          <cell r="M41">
            <v>1834</v>
          </cell>
          <cell r="N41">
            <v>-38</v>
          </cell>
          <cell r="O41">
            <v>14721</v>
          </cell>
          <cell r="P41">
            <v>622</v>
          </cell>
          <cell r="Q41">
            <v>1050</v>
          </cell>
          <cell r="R41">
            <v>291</v>
          </cell>
          <cell r="U41">
            <v>1713</v>
          </cell>
          <cell r="X41">
            <v>20193</v>
          </cell>
        </row>
        <row r="42">
          <cell r="A42">
            <v>541401</v>
          </cell>
          <cell r="P42">
            <v>7078</v>
          </cell>
          <cell r="X42">
            <v>7078</v>
          </cell>
        </row>
        <row r="43">
          <cell r="A43">
            <v>550000</v>
          </cell>
          <cell r="B43">
            <v>-2962</v>
          </cell>
          <cell r="C43">
            <v>0</v>
          </cell>
          <cell r="D43">
            <v>377</v>
          </cell>
          <cell r="E43">
            <v>0</v>
          </cell>
          <cell r="F43">
            <v>0</v>
          </cell>
          <cell r="G43">
            <v>0</v>
          </cell>
          <cell r="H43">
            <v>209</v>
          </cell>
          <cell r="I43">
            <v>0</v>
          </cell>
          <cell r="J43">
            <v>29</v>
          </cell>
          <cell r="K43">
            <v>60</v>
          </cell>
          <cell r="L43">
            <v>0</v>
          </cell>
          <cell r="N43">
            <v>0</v>
          </cell>
          <cell r="P43">
            <v>0</v>
          </cell>
          <cell r="Q43">
            <v>0</v>
          </cell>
          <cell r="R43">
            <v>189</v>
          </cell>
          <cell r="S43">
            <v>0</v>
          </cell>
          <cell r="T43">
            <v>0</v>
          </cell>
          <cell r="W43">
            <v>0</v>
          </cell>
          <cell r="X43">
            <v>-2098</v>
          </cell>
        </row>
        <row r="44">
          <cell r="A44">
            <v>550001</v>
          </cell>
          <cell r="B44">
            <v>1066</v>
          </cell>
          <cell r="D44">
            <v>941</v>
          </cell>
          <cell r="F44">
            <v>3654</v>
          </cell>
          <cell r="H44">
            <v>379</v>
          </cell>
          <cell r="J44">
            <v>0</v>
          </cell>
          <cell r="M44">
            <v>487</v>
          </cell>
          <cell r="N44">
            <v>265</v>
          </cell>
          <cell r="O44">
            <v>1249</v>
          </cell>
          <cell r="P44">
            <v>5510</v>
          </cell>
          <cell r="R44">
            <v>6356</v>
          </cell>
          <cell r="U44">
            <v>364</v>
          </cell>
          <cell r="W44">
            <v>0</v>
          </cell>
          <cell r="X44">
            <v>20271</v>
          </cell>
        </row>
        <row r="45">
          <cell r="A45">
            <v>550002</v>
          </cell>
          <cell r="B45">
            <v>527</v>
          </cell>
          <cell r="D45">
            <v>343</v>
          </cell>
          <cell r="F45">
            <v>241</v>
          </cell>
          <cell r="G45">
            <v>0</v>
          </cell>
          <cell r="H45">
            <v>2056</v>
          </cell>
          <cell r="I45">
            <v>0</v>
          </cell>
          <cell r="J45">
            <v>0</v>
          </cell>
          <cell r="M45">
            <v>72</v>
          </cell>
          <cell r="N45">
            <v>53</v>
          </cell>
          <cell r="O45">
            <v>652</v>
          </cell>
          <cell r="P45">
            <v>2494</v>
          </cell>
          <cell r="R45">
            <v>3241</v>
          </cell>
          <cell r="U45">
            <v>35</v>
          </cell>
          <cell r="W45">
            <v>0</v>
          </cell>
          <cell r="X45">
            <v>9714</v>
          </cell>
        </row>
        <row r="46">
          <cell r="A46">
            <v>550003</v>
          </cell>
          <cell r="B46">
            <v>46</v>
          </cell>
          <cell r="D46">
            <v>15</v>
          </cell>
          <cell r="F46">
            <v>781</v>
          </cell>
          <cell r="H46">
            <v>664</v>
          </cell>
          <cell r="J46">
            <v>0</v>
          </cell>
          <cell r="M46">
            <v>5</v>
          </cell>
          <cell r="N46">
            <v>23</v>
          </cell>
          <cell r="O46">
            <v>51</v>
          </cell>
          <cell r="P46">
            <v>313</v>
          </cell>
          <cell r="R46">
            <v>585</v>
          </cell>
          <cell r="U46">
            <v>32</v>
          </cell>
          <cell r="W46">
            <v>0</v>
          </cell>
          <cell r="X46">
            <v>2515</v>
          </cell>
        </row>
        <row r="47">
          <cell r="A47">
            <v>550005</v>
          </cell>
          <cell r="B47">
            <v>19</v>
          </cell>
          <cell r="C47">
            <v>73</v>
          </cell>
          <cell r="F47">
            <v>3155</v>
          </cell>
          <cell r="H47">
            <v>2400</v>
          </cell>
          <cell r="I47">
            <v>765</v>
          </cell>
          <cell r="J47">
            <v>407</v>
          </cell>
          <cell r="M47">
            <v>75</v>
          </cell>
          <cell r="N47">
            <v>47</v>
          </cell>
          <cell r="O47">
            <v>87</v>
          </cell>
          <cell r="P47">
            <v>152</v>
          </cell>
          <cell r="Q47">
            <v>257</v>
          </cell>
          <cell r="R47">
            <v>777</v>
          </cell>
          <cell r="X47">
            <v>8214</v>
          </cell>
        </row>
        <row r="48">
          <cell r="A48">
            <v>556000</v>
          </cell>
          <cell r="B48">
            <v>39</v>
          </cell>
          <cell r="C48">
            <v>20</v>
          </cell>
          <cell r="D48">
            <v>67</v>
          </cell>
          <cell r="E48">
            <v>48</v>
          </cell>
          <cell r="F48">
            <v>342</v>
          </cell>
          <cell r="G48">
            <v>242</v>
          </cell>
          <cell r="H48">
            <v>165</v>
          </cell>
          <cell r="I48">
            <v>233</v>
          </cell>
          <cell r="J48">
            <v>116</v>
          </cell>
          <cell r="K48">
            <v>84</v>
          </cell>
          <cell r="L48">
            <v>9</v>
          </cell>
          <cell r="M48">
            <v>300</v>
          </cell>
          <cell r="N48">
            <v>35</v>
          </cell>
          <cell r="O48">
            <v>9</v>
          </cell>
          <cell r="P48">
            <v>58</v>
          </cell>
          <cell r="Q48">
            <v>29</v>
          </cell>
          <cell r="R48">
            <v>89</v>
          </cell>
          <cell r="S48">
            <v>13</v>
          </cell>
          <cell r="T48">
            <v>5</v>
          </cell>
          <cell r="U48">
            <v>174</v>
          </cell>
          <cell r="X48">
            <v>2077</v>
          </cell>
        </row>
        <row r="49">
          <cell r="A49">
            <v>557000</v>
          </cell>
          <cell r="B49">
            <v>2747</v>
          </cell>
          <cell r="C49">
            <v>1405</v>
          </cell>
          <cell r="D49">
            <v>4739</v>
          </cell>
          <cell r="E49">
            <v>3357</v>
          </cell>
          <cell r="F49">
            <v>24177</v>
          </cell>
          <cell r="G49">
            <v>17090</v>
          </cell>
          <cell r="H49">
            <v>11684</v>
          </cell>
          <cell r="I49">
            <v>16486</v>
          </cell>
          <cell r="J49">
            <v>8200</v>
          </cell>
          <cell r="K49">
            <v>5951</v>
          </cell>
          <cell r="L49">
            <v>614</v>
          </cell>
          <cell r="M49">
            <v>21191</v>
          </cell>
          <cell r="N49">
            <v>2501</v>
          </cell>
          <cell r="O49">
            <v>613</v>
          </cell>
          <cell r="P49">
            <v>4112</v>
          </cell>
          <cell r="Q49">
            <v>2019</v>
          </cell>
          <cell r="R49">
            <v>6301</v>
          </cell>
          <cell r="S49">
            <v>922</v>
          </cell>
          <cell r="T49">
            <v>324</v>
          </cell>
          <cell r="U49">
            <v>12312</v>
          </cell>
          <cell r="W49">
            <v>0</v>
          </cell>
          <cell r="X49">
            <v>146745</v>
          </cell>
        </row>
        <row r="50">
          <cell r="A50">
            <v>558000</v>
          </cell>
          <cell r="B50">
            <v>882</v>
          </cell>
          <cell r="C50">
            <v>451</v>
          </cell>
          <cell r="D50">
            <v>1522</v>
          </cell>
          <cell r="E50">
            <v>1078</v>
          </cell>
          <cell r="F50">
            <v>7764</v>
          </cell>
          <cell r="G50">
            <v>5488</v>
          </cell>
          <cell r="H50">
            <v>3752</v>
          </cell>
          <cell r="I50">
            <v>5294</v>
          </cell>
          <cell r="J50">
            <v>2633</v>
          </cell>
          <cell r="K50">
            <v>1911</v>
          </cell>
          <cell r="L50">
            <v>197</v>
          </cell>
          <cell r="M50">
            <v>6805</v>
          </cell>
          <cell r="N50">
            <v>803</v>
          </cell>
          <cell r="O50">
            <v>197</v>
          </cell>
          <cell r="P50">
            <v>1321</v>
          </cell>
          <cell r="Q50">
            <v>648</v>
          </cell>
          <cell r="R50">
            <v>2023</v>
          </cell>
          <cell r="S50">
            <v>296</v>
          </cell>
          <cell r="T50">
            <v>104</v>
          </cell>
          <cell r="U50">
            <v>3954</v>
          </cell>
          <cell r="X50">
            <v>47123</v>
          </cell>
        </row>
        <row r="51">
          <cell r="A51">
            <v>559000</v>
          </cell>
          <cell r="B51">
            <v>238</v>
          </cell>
          <cell r="C51">
            <v>122</v>
          </cell>
          <cell r="D51">
            <v>411</v>
          </cell>
          <cell r="E51">
            <v>291</v>
          </cell>
          <cell r="F51">
            <v>2097</v>
          </cell>
          <cell r="G51">
            <v>1482</v>
          </cell>
          <cell r="H51">
            <v>1013</v>
          </cell>
          <cell r="I51">
            <v>1430</v>
          </cell>
          <cell r="J51">
            <v>711</v>
          </cell>
          <cell r="K51">
            <v>516</v>
          </cell>
          <cell r="L51">
            <v>53</v>
          </cell>
          <cell r="M51">
            <v>1838</v>
          </cell>
          <cell r="N51">
            <v>217</v>
          </cell>
          <cell r="O51">
            <v>53</v>
          </cell>
          <cell r="P51">
            <v>357</v>
          </cell>
          <cell r="Q51">
            <v>175</v>
          </cell>
          <cell r="R51">
            <v>546</v>
          </cell>
          <cell r="S51">
            <v>80</v>
          </cell>
          <cell r="T51">
            <v>28</v>
          </cell>
          <cell r="U51">
            <v>1068</v>
          </cell>
          <cell r="W51">
            <v>0</v>
          </cell>
          <cell r="X51">
            <v>12726</v>
          </cell>
        </row>
        <row r="52">
          <cell r="A52">
            <v>570100</v>
          </cell>
          <cell r="W52">
            <v>79570</v>
          </cell>
          <cell r="X52">
            <v>79570</v>
          </cell>
        </row>
        <row r="53">
          <cell r="A53">
            <v>575000</v>
          </cell>
          <cell r="B53">
            <v>37</v>
          </cell>
          <cell r="C53">
            <v>159</v>
          </cell>
          <cell r="D53">
            <v>15436</v>
          </cell>
          <cell r="E53">
            <v>47</v>
          </cell>
          <cell r="F53">
            <v>4138</v>
          </cell>
          <cell r="G53">
            <v>-53227</v>
          </cell>
          <cell r="H53">
            <v>-102538</v>
          </cell>
          <cell r="I53">
            <v>2969</v>
          </cell>
          <cell r="J53">
            <v>-8005</v>
          </cell>
          <cell r="K53">
            <v>87</v>
          </cell>
          <cell r="L53">
            <v>7</v>
          </cell>
          <cell r="M53">
            <v>3960</v>
          </cell>
          <cell r="N53">
            <v>449</v>
          </cell>
          <cell r="O53">
            <v>7970</v>
          </cell>
          <cell r="P53">
            <v>186</v>
          </cell>
          <cell r="Q53">
            <v>612</v>
          </cell>
          <cell r="R53">
            <v>1262</v>
          </cell>
          <cell r="S53">
            <v>9488</v>
          </cell>
          <cell r="T53">
            <v>5</v>
          </cell>
          <cell r="U53">
            <v>3195</v>
          </cell>
          <cell r="W53">
            <v>-302</v>
          </cell>
          <cell r="X53">
            <v>-114065</v>
          </cell>
        </row>
        <row r="54">
          <cell r="A54">
            <v>575002</v>
          </cell>
          <cell r="B54">
            <v>0</v>
          </cell>
          <cell r="C54">
            <v>0</v>
          </cell>
          <cell r="D54">
            <v>10780</v>
          </cell>
          <cell r="F54">
            <v>0</v>
          </cell>
          <cell r="G54">
            <v>700</v>
          </cell>
          <cell r="H54">
            <v>1566</v>
          </cell>
          <cell r="I54">
            <v>946</v>
          </cell>
          <cell r="J54">
            <v>27</v>
          </cell>
          <cell r="K54">
            <v>0</v>
          </cell>
          <cell r="L54">
            <v>0</v>
          </cell>
          <cell r="M54">
            <v>3000</v>
          </cell>
          <cell r="N54">
            <v>14645</v>
          </cell>
          <cell r="P54">
            <v>0</v>
          </cell>
          <cell r="R54">
            <v>559</v>
          </cell>
          <cell r="W54">
            <v>0</v>
          </cell>
          <cell r="X54">
            <v>32223</v>
          </cell>
        </row>
        <row r="55">
          <cell r="A55">
            <v>575030</v>
          </cell>
          <cell r="B55">
            <v>65</v>
          </cell>
          <cell r="C55">
            <v>0</v>
          </cell>
          <cell r="D55">
            <v>4273</v>
          </cell>
          <cell r="I55">
            <v>0</v>
          </cell>
          <cell r="J55">
            <v>-563</v>
          </cell>
          <cell r="L55">
            <v>65</v>
          </cell>
          <cell r="M55">
            <v>0</v>
          </cell>
          <cell r="N55">
            <v>0</v>
          </cell>
          <cell r="U55">
            <v>0</v>
          </cell>
          <cell r="X55">
            <v>3840</v>
          </cell>
        </row>
        <row r="56">
          <cell r="A56">
            <v>575100</v>
          </cell>
          <cell r="G56">
            <v>0</v>
          </cell>
          <cell r="R56">
            <v>0</v>
          </cell>
          <cell r="X56">
            <v>0</v>
          </cell>
        </row>
        <row r="57">
          <cell r="A57">
            <v>575130</v>
          </cell>
          <cell r="B57">
            <v>0</v>
          </cell>
          <cell r="D57">
            <v>0</v>
          </cell>
          <cell r="H57">
            <v>0</v>
          </cell>
          <cell r="J57">
            <v>-396</v>
          </cell>
          <cell r="M57">
            <v>1029</v>
          </cell>
          <cell r="U57">
            <v>0</v>
          </cell>
          <cell r="X57">
            <v>633</v>
          </cell>
        </row>
        <row r="58">
          <cell r="A58">
            <v>575140</v>
          </cell>
          <cell r="D58">
            <v>259</v>
          </cell>
          <cell r="M58">
            <v>0</v>
          </cell>
          <cell r="R58">
            <v>0</v>
          </cell>
          <cell r="S58">
            <v>0</v>
          </cell>
          <cell r="X58">
            <v>259</v>
          </cell>
        </row>
        <row r="59">
          <cell r="A59">
            <v>575141</v>
          </cell>
          <cell r="D59">
            <v>0</v>
          </cell>
          <cell r="X59">
            <v>0</v>
          </cell>
        </row>
        <row r="60">
          <cell r="A60">
            <v>575220</v>
          </cell>
          <cell r="B60">
            <v>825</v>
          </cell>
          <cell r="D60">
            <v>5298</v>
          </cell>
          <cell r="J60">
            <v>0</v>
          </cell>
          <cell r="M60">
            <v>884</v>
          </cell>
          <cell r="R60">
            <v>85</v>
          </cell>
          <cell r="U60">
            <v>0</v>
          </cell>
          <cell r="X60">
            <v>7092</v>
          </cell>
        </row>
        <row r="61">
          <cell r="A61">
            <v>575240</v>
          </cell>
          <cell r="B61">
            <v>0</v>
          </cell>
          <cell r="C61">
            <v>0</v>
          </cell>
          <cell r="D61">
            <v>-5000</v>
          </cell>
          <cell r="E61">
            <v>8976</v>
          </cell>
          <cell r="F61">
            <v>0</v>
          </cell>
          <cell r="G61">
            <v>-305</v>
          </cell>
          <cell r="H61">
            <v>0</v>
          </cell>
          <cell r="I61">
            <v>4242</v>
          </cell>
          <cell r="J61">
            <v>0</v>
          </cell>
          <cell r="K61">
            <v>125</v>
          </cell>
          <cell r="Q61">
            <v>0</v>
          </cell>
          <cell r="R61">
            <v>1225</v>
          </cell>
          <cell r="X61">
            <v>9263</v>
          </cell>
        </row>
        <row r="62">
          <cell r="A62">
            <v>575241</v>
          </cell>
          <cell r="D62">
            <v>0</v>
          </cell>
          <cell r="R62">
            <v>1275</v>
          </cell>
          <cell r="X62">
            <v>1275</v>
          </cell>
        </row>
        <row r="63">
          <cell r="A63">
            <v>575243</v>
          </cell>
          <cell r="K63">
            <v>0</v>
          </cell>
          <cell r="X63">
            <v>0</v>
          </cell>
        </row>
        <row r="64">
          <cell r="A64">
            <v>575260</v>
          </cell>
          <cell r="N64">
            <v>0</v>
          </cell>
          <cell r="X64">
            <v>0</v>
          </cell>
        </row>
        <row r="65">
          <cell r="A65">
            <v>575261</v>
          </cell>
          <cell r="W65">
            <v>11287</v>
          </cell>
          <cell r="X65">
            <v>11287</v>
          </cell>
        </row>
        <row r="66">
          <cell r="A66">
            <v>575280</v>
          </cell>
          <cell r="B66">
            <v>3896</v>
          </cell>
          <cell r="C66">
            <v>300</v>
          </cell>
          <cell r="D66">
            <v>16922</v>
          </cell>
          <cell r="E66">
            <v>0</v>
          </cell>
          <cell r="F66">
            <v>535</v>
          </cell>
          <cell r="G66">
            <v>305</v>
          </cell>
          <cell r="H66">
            <v>2030</v>
          </cell>
          <cell r="I66">
            <v>475</v>
          </cell>
          <cell r="J66">
            <v>1227</v>
          </cell>
          <cell r="K66">
            <v>295</v>
          </cell>
          <cell r="L66">
            <v>0</v>
          </cell>
          <cell r="M66">
            <v>725</v>
          </cell>
          <cell r="N66">
            <v>472</v>
          </cell>
          <cell r="P66">
            <v>0</v>
          </cell>
          <cell r="Q66">
            <v>0</v>
          </cell>
          <cell r="R66">
            <v>365</v>
          </cell>
          <cell r="S66">
            <v>0</v>
          </cell>
          <cell r="T66">
            <v>204</v>
          </cell>
          <cell r="U66">
            <v>0</v>
          </cell>
          <cell r="X66">
            <v>27751</v>
          </cell>
        </row>
        <row r="67">
          <cell r="A67">
            <v>575281</v>
          </cell>
          <cell r="H67">
            <v>0</v>
          </cell>
          <cell r="X67">
            <v>0</v>
          </cell>
        </row>
        <row r="68">
          <cell r="A68">
            <v>575320</v>
          </cell>
          <cell r="D68">
            <v>70</v>
          </cell>
          <cell r="I68">
            <v>531</v>
          </cell>
          <cell r="M68">
            <v>15533</v>
          </cell>
          <cell r="N68">
            <v>6509</v>
          </cell>
          <cell r="O68">
            <v>19761</v>
          </cell>
          <cell r="Q68">
            <v>0</v>
          </cell>
          <cell r="R68">
            <v>1257</v>
          </cell>
          <cell r="U68">
            <v>14806</v>
          </cell>
          <cell r="X68">
            <v>58467</v>
          </cell>
        </row>
        <row r="69">
          <cell r="A69">
            <v>575340</v>
          </cell>
          <cell r="B69">
            <v>2777</v>
          </cell>
          <cell r="C69">
            <v>1455</v>
          </cell>
          <cell r="D69">
            <v>30986</v>
          </cell>
          <cell r="E69">
            <v>4226</v>
          </cell>
          <cell r="F69">
            <v>70937</v>
          </cell>
          <cell r="G69">
            <v>5132</v>
          </cell>
          <cell r="H69">
            <v>76016</v>
          </cell>
          <cell r="I69">
            <v>57973</v>
          </cell>
          <cell r="J69">
            <v>39523</v>
          </cell>
          <cell r="K69">
            <v>17492</v>
          </cell>
          <cell r="L69">
            <v>11071</v>
          </cell>
          <cell r="M69">
            <v>7777</v>
          </cell>
          <cell r="N69">
            <v>375</v>
          </cell>
          <cell r="O69">
            <v>1553</v>
          </cell>
          <cell r="P69">
            <v>7407</v>
          </cell>
          <cell r="Q69">
            <v>22323</v>
          </cell>
          <cell r="R69">
            <v>18104</v>
          </cell>
          <cell r="S69">
            <v>7575</v>
          </cell>
          <cell r="T69">
            <v>3359</v>
          </cell>
          <cell r="U69">
            <v>-170</v>
          </cell>
          <cell r="W69">
            <v>1071</v>
          </cell>
          <cell r="X69">
            <v>386962</v>
          </cell>
        </row>
        <row r="70">
          <cell r="A70">
            <v>575342</v>
          </cell>
          <cell r="B70">
            <v>139</v>
          </cell>
          <cell r="D70">
            <v>2350</v>
          </cell>
          <cell r="E70">
            <v>875</v>
          </cell>
          <cell r="F70">
            <v>0</v>
          </cell>
          <cell r="G70">
            <v>0</v>
          </cell>
          <cell r="H70">
            <v>3615</v>
          </cell>
          <cell r="I70">
            <v>5159</v>
          </cell>
          <cell r="J70">
            <v>138</v>
          </cell>
          <cell r="K70">
            <v>2965</v>
          </cell>
          <cell r="L70">
            <v>3714</v>
          </cell>
          <cell r="M70">
            <v>2795</v>
          </cell>
          <cell r="N70">
            <v>0</v>
          </cell>
          <cell r="P70">
            <v>0</v>
          </cell>
          <cell r="R70">
            <v>1550</v>
          </cell>
          <cell r="S70">
            <v>0</v>
          </cell>
          <cell r="T70">
            <v>545</v>
          </cell>
          <cell r="U70">
            <v>0</v>
          </cell>
          <cell r="X70">
            <v>23845</v>
          </cell>
        </row>
        <row r="71">
          <cell r="A71">
            <v>575350</v>
          </cell>
          <cell r="B71">
            <v>383</v>
          </cell>
          <cell r="C71">
            <v>25</v>
          </cell>
          <cell r="D71">
            <v>-1981</v>
          </cell>
          <cell r="E71">
            <v>513</v>
          </cell>
          <cell r="F71">
            <v>8427</v>
          </cell>
          <cell r="G71">
            <v>3793</v>
          </cell>
          <cell r="H71">
            <v>8081</v>
          </cell>
          <cell r="I71">
            <v>2828</v>
          </cell>
          <cell r="J71">
            <v>4088</v>
          </cell>
          <cell r="K71">
            <v>382</v>
          </cell>
          <cell r="L71">
            <v>-77</v>
          </cell>
          <cell r="M71">
            <v>-28</v>
          </cell>
          <cell r="N71">
            <v>160</v>
          </cell>
          <cell r="O71">
            <v>91</v>
          </cell>
          <cell r="P71">
            <v>320</v>
          </cell>
          <cell r="Q71">
            <v>2164</v>
          </cell>
          <cell r="R71">
            <v>2774</v>
          </cell>
          <cell r="S71">
            <v>72</v>
          </cell>
          <cell r="T71">
            <v>304</v>
          </cell>
          <cell r="U71">
            <v>115</v>
          </cell>
          <cell r="W71">
            <v>0</v>
          </cell>
          <cell r="X71">
            <v>32434</v>
          </cell>
        </row>
        <row r="72">
          <cell r="A72">
            <v>575351</v>
          </cell>
          <cell r="B72">
            <v>383</v>
          </cell>
          <cell r="C72">
            <v>25</v>
          </cell>
          <cell r="D72">
            <v>-1981</v>
          </cell>
          <cell r="E72">
            <v>513</v>
          </cell>
          <cell r="F72">
            <v>8425</v>
          </cell>
          <cell r="G72">
            <v>3793</v>
          </cell>
          <cell r="H72">
            <v>8082</v>
          </cell>
          <cell r="I72">
            <v>2828</v>
          </cell>
          <cell r="J72">
            <v>3980</v>
          </cell>
          <cell r="K72">
            <v>382</v>
          </cell>
          <cell r="L72">
            <v>-77</v>
          </cell>
          <cell r="M72">
            <v>-28</v>
          </cell>
          <cell r="N72">
            <v>160</v>
          </cell>
          <cell r="O72">
            <v>91</v>
          </cell>
          <cell r="P72">
            <v>320</v>
          </cell>
          <cell r="Q72">
            <v>2164</v>
          </cell>
          <cell r="R72">
            <v>2774</v>
          </cell>
          <cell r="S72">
            <v>72</v>
          </cell>
          <cell r="T72">
            <v>304</v>
          </cell>
          <cell r="U72">
            <v>115</v>
          </cell>
          <cell r="W72">
            <v>0</v>
          </cell>
          <cell r="X72">
            <v>32325</v>
          </cell>
        </row>
        <row r="73">
          <cell r="A73">
            <v>575420</v>
          </cell>
          <cell r="H73">
            <v>0</v>
          </cell>
          <cell r="K73">
            <v>0</v>
          </cell>
          <cell r="P73">
            <v>0</v>
          </cell>
          <cell r="X73">
            <v>0</v>
          </cell>
        </row>
        <row r="74">
          <cell r="A74">
            <v>575460</v>
          </cell>
          <cell r="D74">
            <v>0</v>
          </cell>
          <cell r="M74">
            <v>186</v>
          </cell>
          <cell r="N74">
            <v>500</v>
          </cell>
          <cell r="O74">
            <v>0</v>
          </cell>
          <cell r="U74">
            <v>177</v>
          </cell>
          <cell r="X74">
            <v>863</v>
          </cell>
        </row>
        <row r="75">
          <cell r="A75">
            <v>575480</v>
          </cell>
          <cell r="F75">
            <v>0</v>
          </cell>
          <cell r="H75">
            <v>0</v>
          </cell>
          <cell r="M75">
            <v>1139</v>
          </cell>
          <cell r="N75">
            <v>229</v>
          </cell>
          <cell r="O75">
            <v>0</v>
          </cell>
          <cell r="R75">
            <v>0</v>
          </cell>
          <cell r="X75">
            <v>1368</v>
          </cell>
        </row>
        <row r="76">
          <cell r="A76">
            <v>575500</v>
          </cell>
          <cell r="D76">
            <v>0</v>
          </cell>
          <cell r="E76">
            <v>0</v>
          </cell>
          <cell r="M76">
            <v>7416</v>
          </cell>
          <cell r="N76">
            <v>1650</v>
          </cell>
          <cell r="O76">
            <v>4234</v>
          </cell>
          <cell r="R76">
            <v>1048</v>
          </cell>
          <cell r="U76">
            <v>8416</v>
          </cell>
          <cell r="X76">
            <v>22764</v>
          </cell>
        </row>
        <row r="77">
          <cell r="A77">
            <v>575545</v>
          </cell>
          <cell r="N77">
            <v>49817</v>
          </cell>
          <cell r="P77">
            <v>0</v>
          </cell>
          <cell r="X77">
            <v>49817</v>
          </cell>
        </row>
        <row r="78">
          <cell r="A78">
            <v>575620</v>
          </cell>
          <cell r="B78">
            <v>198</v>
          </cell>
          <cell r="C78">
            <v>74</v>
          </cell>
          <cell r="D78">
            <v>1355</v>
          </cell>
          <cell r="E78">
            <v>1079</v>
          </cell>
          <cell r="F78">
            <v>3881</v>
          </cell>
          <cell r="G78">
            <v>937</v>
          </cell>
          <cell r="H78">
            <v>3212</v>
          </cell>
          <cell r="I78">
            <v>2248</v>
          </cell>
          <cell r="J78">
            <v>3644</v>
          </cell>
          <cell r="K78">
            <v>1331</v>
          </cell>
          <cell r="L78">
            <v>406</v>
          </cell>
          <cell r="M78">
            <v>3496</v>
          </cell>
          <cell r="N78">
            <v>364</v>
          </cell>
          <cell r="O78">
            <v>19699</v>
          </cell>
          <cell r="P78">
            <v>2894</v>
          </cell>
          <cell r="Q78">
            <v>1011</v>
          </cell>
          <cell r="R78">
            <v>4479</v>
          </cell>
          <cell r="S78">
            <v>32</v>
          </cell>
          <cell r="T78">
            <v>0</v>
          </cell>
          <cell r="U78">
            <v>685</v>
          </cell>
          <cell r="X78">
            <v>51025</v>
          </cell>
        </row>
        <row r="79">
          <cell r="A79">
            <v>575625</v>
          </cell>
          <cell r="B79">
            <v>0</v>
          </cell>
          <cell r="D79">
            <v>103</v>
          </cell>
          <cell r="E79">
            <v>0</v>
          </cell>
          <cell r="F79">
            <v>306</v>
          </cell>
          <cell r="G79">
            <v>98</v>
          </cell>
          <cell r="H79">
            <v>1413</v>
          </cell>
          <cell r="I79">
            <v>0</v>
          </cell>
          <cell r="J79">
            <v>111</v>
          </cell>
          <cell r="K79">
            <v>0</v>
          </cell>
          <cell r="L79">
            <v>0</v>
          </cell>
          <cell r="M79">
            <v>868</v>
          </cell>
          <cell r="N79">
            <v>8839</v>
          </cell>
          <cell r="O79">
            <v>13530</v>
          </cell>
          <cell r="P79">
            <v>0</v>
          </cell>
          <cell r="Q79">
            <v>200</v>
          </cell>
          <cell r="R79">
            <v>1269</v>
          </cell>
          <cell r="U79">
            <v>182</v>
          </cell>
          <cell r="X79">
            <v>26919</v>
          </cell>
        </row>
        <row r="80">
          <cell r="A80">
            <v>575640</v>
          </cell>
          <cell r="J80">
            <v>0</v>
          </cell>
          <cell r="W80">
            <v>151</v>
          </cell>
          <cell r="X80">
            <v>151</v>
          </cell>
        </row>
        <row r="81">
          <cell r="A81">
            <v>575660</v>
          </cell>
          <cell r="B81">
            <v>0</v>
          </cell>
          <cell r="D81">
            <v>0</v>
          </cell>
          <cell r="E81">
            <v>0</v>
          </cell>
          <cell r="F81">
            <v>0</v>
          </cell>
          <cell r="H81">
            <v>564</v>
          </cell>
          <cell r="I81">
            <v>92</v>
          </cell>
          <cell r="J81">
            <v>-6850</v>
          </cell>
          <cell r="K81">
            <v>0</v>
          </cell>
          <cell r="L81">
            <v>17569</v>
          </cell>
          <cell r="M81">
            <v>5570</v>
          </cell>
          <cell r="N81">
            <v>218</v>
          </cell>
          <cell r="O81">
            <v>8346</v>
          </cell>
          <cell r="P81">
            <v>264</v>
          </cell>
          <cell r="R81">
            <v>503</v>
          </cell>
          <cell r="U81">
            <v>0</v>
          </cell>
          <cell r="X81">
            <v>26276</v>
          </cell>
        </row>
        <row r="82">
          <cell r="A82">
            <v>575670</v>
          </cell>
          <cell r="B82">
            <v>0</v>
          </cell>
          <cell r="C82">
            <v>285</v>
          </cell>
          <cell r="D82">
            <v>4323</v>
          </cell>
          <cell r="F82">
            <v>44</v>
          </cell>
          <cell r="G82">
            <v>0</v>
          </cell>
          <cell r="H82">
            <v>7958</v>
          </cell>
          <cell r="I82">
            <v>8194</v>
          </cell>
          <cell r="J82">
            <v>62505</v>
          </cell>
          <cell r="K82">
            <v>3913</v>
          </cell>
          <cell r="M82">
            <v>4771</v>
          </cell>
          <cell r="P82">
            <v>0</v>
          </cell>
          <cell r="Q82">
            <v>3913</v>
          </cell>
          <cell r="R82">
            <v>43824</v>
          </cell>
          <cell r="X82">
            <v>139730</v>
          </cell>
        </row>
        <row r="83">
          <cell r="A83">
            <v>575680</v>
          </cell>
          <cell r="F83">
            <v>0</v>
          </cell>
          <cell r="H83">
            <v>0</v>
          </cell>
          <cell r="X83">
            <v>0</v>
          </cell>
        </row>
        <row r="84">
          <cell r="A84">
            <v>575710</v>
          </cell>
          <cell r="D84">
            <v>0</v>
          </cell>
          <cell r="F84">
            <v>0</v>
          </cell>
          <cell r="H84">
            <v>2590</v>
          </cell>
          <cell r="M84">
            <v>5768</v>
          </cell>
          <cell r="N84">
            <v>4219</v>
          </cell>
          <cell r="O84">
            <v>0</v>
          </cell>
          <cell r="U84">
            <v>41</v>
          </cell>
          <cell r="X84">
            <v>12618</v>
          </cell>
        </row>
        <row r="85">
          <cell r="A85">
            <v>575715</v>
          </cell>
          <cell r="B85">
            <v>8961</v>
          </cell>
          <cell r="C85">
            <v>0</v>
          </cell>
          <cell r="D85">
            <v>302</v>
          </cell>
          <cell r="F85">
            <v>51851</v>
          </cell>
          <cell r="G85">
            <v>0</v>
          </cell>
          <cell r="H85">
            <v>3873</v>
          </cell>
          <cell r="I85">
            <v>1606</v>
          </cell>
          <cell r="J85">
            <v>0</v>
          </cell>
          <cell r="M85">
            <v>0</v>
          </cell>
          <cell r="N85">
            <v>456</v>
          </cell>
          <cell r="Q85">
            <v>11235000</v>
          </cell>
          <cell r="W85">
            <v>0</v>
          </cell>
          <cell r="X85">
            <v>11302049</v>
          </cell>
        </row>
        <row r="86">
          <cell r="A86">
            <v>575740</v>
          </cell>
          <cell r="B86">
            <v>331</v>
          </cell>
          <cell r="C86">
            <v>32</v>
          </cell>
          <cell r="D86">
            <v>1358</v>
          </cell>
          <cell r="E86">
            <v>352</v>
          </cell>
          <cell r="F86">
            <v>-1348</v>
          </cell>
          <cell r="G86">
            <v>851</v>
          </cell>
          <cell r="H86">
            <v>1868</v>
          </cell>
          <cell r="I86">
            <v>6450</v>
          </cell>
          <cell r="J86">
            <v>981</v>
          </cell>
          <cell r="K86">
            <v>510</v>
          </cell>
          <cell r="L86">
            <v>11</v>
          </cell>
          <cell r="M86">
            <v>85982</v>
          </cell>
          <cell r="N86">
            <v>1776</v>
          </cell>
          <cell r="O86">
            <v>13961</v>
          </cell>
          <cell r="P86">
            <v>529</v>
          </cell>
          <cell r="Q86">
            <v>203</v>
          </cell>
          <cell r="R86">
            <v>3982</v>
          </cell>
          <cell r="T86">
            <v>35</v>
          </cell>
          <cell r="U86">
            <v>15985</v>
          </cell>
          <cell r="W86">
            <v>415</v>
          </cell>
          <cell r="X86">
            <v>134264</v>
          </cell>
        </row>
        <row r="87">
          <cell r="A87">
            <v>575741</v>
          </cell>
          <cell r="B87">
            <v>1308</v>
          </cell>
          <cell r="C87">
            <v>-212</v>
          </cell>
          <cell r="D87">
            <v>5176</v>
          </cell>
          <cell r="E87">
            <v>1680</v>
          </cell>
          <cell r="F87">
            <v>12211</v>
          </cell>
          <cell r="G87">
            <v>1445</v>
          </cell>
          <cell r="H87">
            <v>7990</v>
          </cell>
          <cell r="I87">
            <v>3984</v>
          </cell>
          <cell r="J87">
            <v>2948</v>
          </cell>
          <cell r="K87">
            <v>1612</v>
          </cell>
          <cell r="L87">
            <v>609</v>
          </cell>
          <cell r="M87">
            <v>2136</v>
          </cell>
          <cell r="N87">
            <v>114</v>
          </cell>
          <cell r="O87">
            <v>135</v>
          </cell>
          <cell r="P87">
            <v>667</v>
          </cell>
          <cell r="Q87">
            <v>878</v>
          </cell>
          <cell r="R87">
            <v>3404</v>
          </cell>
          <cell r="S87">
            <v>187</v>
          </cell>
          <cell r="T87">
            <v>131</v>
          </cell>
          <cell r="U87">
            <v>797</v>
          </cell>
          <cell r="W87">
            <v>302</v>
          </cell>
          <cell r="X87">
            <v>47502</v>
          </cell>
        </row>
        <row r="88">
          <cell r="A88">
            <v>575742</v>
          </cell>
          <cell r="B88">
            <v>0</v>
          </cell>
          <cell r="F88">
            <v>191703</v>
          </cell>
          <cell r="H88">
            <v>85</v>
          </cell>
          <cell r="K88">
            <v>0</v>
          </cell>
          <cell r="Q88">
            <v>0</v>
          </cell>
          <cell r="U88">
            <v>291</v>
          </cell>
          <cell r="X88">
            <v>192079</v>
          </cell>
        </row>
        <row r="89">
          <cell r="A89">
            <v>575743</v>
          </cell>
          <cell r="K89">
            <v>0</v>
          </cell>
          <cell r="X89">
            <v>0</v>
          </cell>
        </row>
        <row r="90">
          <cell r="A90">
            <v>575775</v>
          </cell>
          <cell r="B90">
            <v>0</v>
          </cell>
          <cell r="D90">
            <v>0</v>
          </cell>
          <cell r="F90">
            <v>0</v>
          </cell>
          <cell r="J90">
            <v>0</v>
          </cell>
          <cell r="X90">
            <v>0</v>
          </cell>
        </row>
        <row r="91">
          <cell r="A91">
            <v>575780</v>
          </cell>
          <cell r="D91">
            <v>0</v>
          </cell>
          <cell r="F91">
            <v>0</v>
          </cell>
          <cell r="H91">
            <v>0</v>
          </cell>
          <cell r="M91">
            <v>1121</v>
          </cell>
          <cell r="N91">
            <v>924</v>
          </cell>
          <cell r="O91">
            <v>1693</v>
          </cell>
          <cell r="R91">
            <v>65</v>
          </cell>
          <cell r="U91">
            <v>130</v>
          </cell>
          <cell r="X91">
            <v>3933</v>
          </cell>
        </row>
        <row r="92">
          <cell r="A92">
            <v>575830</v>
          </cell>
          <cell r="D92">
            <v>0</v>
          </cell>
          <cell r="X92">
            <v>0</v>
          </cell>
        </row>
        <row r="93">
          <cell r="A93">
            <v>575998</v>
          </cell>
          <cell r="B93">
            <v>-1956</v>
          </cell>
          <cell r="C93">
            <v>0</v>
          </cell>
          <cell r="D93">
            <v>776</v>
          </cell>
          <cell r="F93">
            <v>1336</v>
          </cell>
          <cell r="G93">
            <v>-280</v>
          </cell>
          <cell r="H93">
            <v>-783</v>
          </cell>
          <cell r="I93">
            <v>-112</v>
          </cell>
          <cell r="J93">
            <v>3710</v>
          </cell>
          <cell r="K93">
            <v>-574</v>
          </cell>
          <cell r="L93">
            <v>5379</v>
          </cell>
          <cell r="M93">
            <v>-259</v>
          </cell>
          <cell r="N93">
            <v>781</v>
          </cell>
          <cell r="O93">
            <v>-408</v>
          </cell>
          <cell r="P93">
            <v>-594</v>
          </cell>
          <cell r="Q93">
            <v>0</v>
          </cell>
          <cell r="R93">
            <v>2190</v>
          </cell>
          <cell r="S93">
            <v>180</v>
          </cell>
          <cell r="U93">
            <v>25</v>
          </cell>
          <cell r="X93">
            <v>9411</v>
          </cell>
        </row>
        <row r="94">
          <cell r="A94">
            <v>620000</v>
          </cell>
          <cell r="H94">
            <v>0</v>
          </cell>
          <cell r="X94">
            <v>0</v>
          </cell>
        </row>
        <row r="95">
          <cell r="A95">
            <v>675000</v>
          </cell>
          <cell r="D95">
            <v>0</v>
          </cell>
          <cell r="F95">
            <v>455936</v>
          </cell>
          <cell r="G95">
            <v>0</v>
          </cell>
          <cell r="H95">
            <v>0</v>
          </cell>
          <cell r="J95">
            <v>74</v>
          </cell>
          <cell r="M95">
            <v>-405</v>
          </cell>
          <cell r="N95">
            <v>16591</v>
          </cell>
          <cell r="O95">
            <v>8583</v>
          </cell>
          <cell r="P95">
            <v>0</v>
          </cell>
          <cell r="Q95">
            <v>1569</v>
          </cell>
          <cell r="R95">
            <v>252</v>
          </cell>
          <cell r="U95">
            <v>1405</v>
          </cell>
          <cell r="W95">
            <v>397</v>
          </cell>
          <cell r="X95">
            <v>484402</v>
          </cell>
        </row>
        <row r="96">
          <cell r="A96">
            <v>675250</v>
          </cell>
          <cell r="D96">
            <v>0</v>
          </cell>
          <cell r="F96">
            <v>-19</v>
          </cell>
          <cell r="G96">
            <v>0</v>
          </cell>
          <cell r="H96">
            <v>0</v>
          </cell>
          <cell r="J96">
            <v>0</v>
          </cell>
          <cell r="M96">
            <v>0</v>
          </cell>
          <cell r="N96">
            <v>0</v>
          </cell>
          <cell r="Q96">
            <v>0</v>
          </cell>
          <cell r="R96">
            <v>0</v>
          </cell>
          <cell r="U96">
            <v>143</v>
          </cell>
          <cell r="X96">
            <v>124</v>
          </cell>
        </row>
        <row r="97">
          <cell r="A97">
            <v>675350</v>
          </cell>
          <cell r="F97">
            <v>461</v>
          </cell>
          <cell r="M97">
            <v>2137</v>
          </cell>
          <cell r="N97">
            <v>0</v>
          </cell>
          <cell r="O97">
            <v>1948</v>
          </cell>
          <cell r="Q97">
            <v>315</v>
          </cell>
          <cell r="R97">
            <v>0</v>
          </cell>
          <cell r="U97">
            <v>0</v>
          </cell>
          <cell r="X97">
            <v>4861</v>
          </cell>
        </row>
        <row r="98">
          <cell r="A98">
            <v>675450</v>
          </cell>
          <cell r="G98">
            <v>0</v>
          </cell>
          <cell r="H98">
            <v>0</v>
          </cell>
          <cell r="J98">
            <v>0</v>
          </cell>
          <cell r="M98">
            <v>259</v>
          </cell>
          <cell r="O98">
            <v>0</v>
          </cell>
          <cell r="U98">
            <v>0</v>
          </cell>
          <cell r="X98">
            <v>259</v>
          </cell>
        </row>
        <row r="99">
          <cell r="A99">
            <v>680112</v>
          </cell>
          <cell r="D99">
            <v>4275</v>
          </cell>
          <cell r="E99">
            <v>0</v>
          </cell>
          <cell r="F99">
            <v>1455868</v>
          </cell>
          <cell r="H99">
            <v>2355</v>
          </cell>
          <cell r="K99">
            <v>0</v>
          </cell>
          <cell r="M99">
            <v>206905</v>
          </cell>
          <cell r="N99">
            <v>53073</v>
          </cell>
          <cell r="O99">
            <v>300028</v>
          </cell>
          <cell r="P99">
            <v>15426</v>
          </cell>
          <cell r="Q99">
            <v>2834</v>
          </cell>
          <cell r="R99">
            <v>80257</v>
          </cell>
          <cell r="U99">
            <v>138124</v>
          </cell>
          <cell r="W99">
            <v>-1</v>
          </cell>
          <cell r="X99">
            <v>2259144</v>
          </cell>
        </row>
        <row r="100">
          <cell r="A100">
            <v>685200</v>
          </cell>
          <cell r="G100">
            <v>0</v>
          </cell>
          <cell r="N100">
            <v>3198</v>
          </cell>
          <cell r="O100">
            <v>0</v>
          </cell>
          <cell r="P100">
            <v>193</v>
          </cell>
          <cell r="R100">
            <v>2774</v>
          </cell>
          <cell r="U100">
            <v>5735</v>
          </cell>
          <cell r="W100">
            <v>0</v>
          </cell>
          <cell r="X100">
            <v>11900</v>
          </cell>
        </row>
        <row r="101">
          <cell r="A101">
            <v>685320</v>
          </cell>
          <cell r="B101">
            <v>28</v>
          </cell>
          <cell r="C101">
            <v>0</v>
          </cell>
          <cell r="D101">
            <v>14</v>
          </cell>
          <cell r="E101">
            <v>37</v>
          </cell>
          <cell r="F101">
            <v>58</v>
          </cell>
          <cell r="G101">
            <v>44</v>
          </cell>
          <cell r="H101">
            <v>66</v>
          </cell>
          <cell r="I101">
            <v>45</v>
          </cell>
          <cell r="J101">
            <v>26</v>
          </cell>
          <cell r="K101">
            <v>0</v>
          </cell>
          <cell r="L101">
            <v>0</v>
          </cell>
          <cell r="M101">
            <v>339</v>
          </cell>
          <cell r="N101">
            <v>8</v>
          </cell>
          <cell r="O101">
            <v>37</v>
          </cell>
          <cell r="P101">
            <v>56</v>
          </cell>
          <cell r="Q101">
            <v>56</v>
          </cell>
          <cell r="R101">
            <v>51</v>
          </cell>
          <cell r="S101">
            <v>0</v>
          </cell>
          <cell r="T101">
            <v>0</v>
          </cell>
          <cell r="U101">
            <v>421</v>
          </cell>
          <cell r="W101">
            <v>3</v>
          </cell>
          <cell r="X101">
            <v>1289</v>
          </cell>
        </row>
        <row r="102">
          <cell r="A102">
            <v>685325</v>
          </cell>
          <cell r="B102">
            <v>11281</v>
          </cell>
          <cell r="C102">
            <v>5989</v>
          </cell>
          <cell r="D102">
            <v>22222</v>
          </cell>
          <cell r="E102">
            <v>16077</v>
          </cell>
          <cell r="F102">
            <v>102421</v>
          </cell>
          <cell r="G102">
            <v>77520</v>
          </cell>
          <cell r="H102">
            <v>50963</v>
          </cell>
          <cell r="I102">
            <v>63675</v>
          </cell>
          <cell r="J102">
            <v>30120</v>
          </cell>
          <cell r="K102">
            <v>26111</v>
          </cell>
          <cell r="L102">
            <v>1505</v>
          </cell>
          <cell r="M102">
            <v>88687</v>
          </cell>
          <cell r="N102">
            <v>11302</v>
          </cell>
          <cell r="O102">
            <v>2794</v>
          </cell>
          <cell r="P102">
            <v>16632</v>
          </cell>
          <cell r="Q102">
            <v>10608</v>
          </cell>
          <cell r="R102">
            <v>25480</v>
          </cell>
          <cell r="S102">
            <v>1472</v>
          </cell>
          <cell r="T102">
            <v>682</v>
          </cell>
          <cell r="U102">
            <v>48317</v>
          </cell>
          <cell r="W102">
            <v>3129</v>
          </cell>
          <cell r="X102">
            <v>616987</v>
          </cell>
        </row>
        <row r="103">
          <cell r="A103">
            <v>685350</v>
          </cell>
          <cell r="B103">
            <v>246</v>
          </cell>
          <cell r="C103">
            <v>29</v>
          </cell>
          <cell r="D103">
            <v>157</v>
          </cell>
          <cell r="E103">
            <v>1199</v>
          </cell>
          <cell r="F103">
            <v>3538</v>
          </cell>
          <cell r="G103">
            <v>9695</v>
          </cell>
          <cell r="H103">
            <v>1344</v>
          </cell>
          <cell r="I103">
            <v>750</v>
          </cell>
          <cell r="J103">
            <v>1188</v>
          </cell>
          <cell r="K103">
            <v>402</v>
          </cell>
          <cell r="L103">
            <v>79</v>
          </cell>
          <cell r="M103">
            <v>8742</v>
          </cell>
          <cell r="N103">
            <v>306</v>
          </cell>
          <cell r="O103">
            <v>513</v>
          </cell>
          <cell r="P103">
            <v>115</v>
          </cell>
          <cell r="Q103">
            <v>170</v>
          </cell>
          <cell r="R103">
            <v>315</v>
          </cell>
          <cell r="S103">
            <v>74</v>
          </cell>
          <cell r="T103">
            <v>66</v>
          </cell>
          <cell r="U103">
            <v>2501</v>
          </cell>
          <cell r="W103">
            <v>-33</v>
          </cell>
          <cell r="X103">
            <v>31396</v>
          </cell>
        </row>
        <row r="104">
          <cell r="A104">
            <v>685430</v>
          </cell>
          <cell r="G104">
            <v>0</v>
          </cell>
          <cell r="R104">
            <v>0</v>
          </cell>
          <cell r="U104">
            <v>0</v>
          </cell>
          <cell r="W104">
            <v>0</v>
          </cell>
          <cell r="X104">
            <v>0</v>
          </cell>
        </row>
        <row r="105">
          <cell r="A105">
            <v>690110</v>
          </cell>
          <cell r="W105">
            <v>39457</v>
          </cell>
          <cell r="X105">
            <v>39457</v>
          </cell>
        </row>
        <row r="106">
          <cell r="A106">
            <v>690120</v>
          </cell>
          <cell r="W106">
            <v>0</v>
          </cell>
          <cell r="X106">
            <v>0</v>
          </cell>
        </row>
        <row r="107">
          <cell r="A107">
            <v>690220</v>
          </cell>
          <cell r="W107">
            <v>0</v>
          </cell>
          <cell r="X107">
            <v>0</v>
          </cell>
        </row>
        <row r="108">
          <cell r="A108">
            <v>690610</v>
          </cell>
          <cell r="W108">
            <v>0</v>
          </cell>
          <cell r="X108">
            <v>0</v>
          </cell>
        </row>
        <row r="109">
          <cell r="A109">
            <v>690640</v>
          </cell>
          <cell r="W109">
            <v>0</v>
          </cell>
          <cell r="X109">
            <v>0</v>
          </cell>
        </row>
        <row r="110">
          <cell r="A110">
            <v>690650</v>
          </cell>
          <cell r="W110">
            <v>-42818</v>
          </cell>
          <cell r="X110">
            <v>-42818</v>
          </cell>
        </row>
        <row r="111">
          <cell r="A111">
            <v>690710</v>
          </cell>
          <cell r="W111">
            <v>0</v>
          </cell>
          <cell r="X111">
            <v>0</v>
          </cell>
        </row>
        <row r="112">
          <cell r="A112">
            <v>690750</v>
          </cell>
          <cell r="W112">
            <v>-653</v>
          </cell>
          <cell r="X112">
            <v>-653</v>
          </cell>
        </row>
        <row r="113">
          <cell r="A113">
            <v>710400</v>
          </cell>
          <cell r="W113">
            <v>0</v>
          </cell>
          <cell r="X113">
            <v>0</v>
          </cell>
        </row>
        <row r="114">
          <cell r="A114">
            <v>710500</v>
          </cell>
          <cell r="W114">
            <v>0</v>
          </cell>
          <cell r="X114">
            <v>0</v>
          </cell>
        </row>
        <row r="115">
          <cell r="A115">
            <v>721304</v>
          </cell>
          <cell r="F115">
            <v>3220</v>
          </cell>
          <cell r="O115">
            <v>0</v>
          </cell>
          <cell r="W115">
            <v>0</v>
          </cell>
          <cell r="X115">
            <v>3220</v>
          </cell>
        </row>
        <row r="116">
          <cell r="A116">
            <v>722306</v>
          </cell>
          <cell r="B116">
            <v>38</v>
          </cell>
          <cell r="D116">
            <v>4268</v>
          </cell>
          <cell r="E116">
            <v>121</v>
          </cell>
          <cell r="F116">
            <v>2348</v>
          </cell>
          <cell r="H116">
            <v>3574</v>
          </cell>
          <cell r="I116">
            <v>3070</v>
          </cell>
          <cell r="J116">
            <v>540</v>
          </cell>
          <cell r="K116">
            <v>370</v>
          </cell>
          <cell r="L116">
            <v>826</v>
          </cell>
          <cell r="P116">
            <v>0</v>
          </cell>
          <cell r="Q116">
            <v>19</v>
          </cell>
          <cell r="R116">
            <v>2912</v>
          </cell>
          <cell r="S116">
            <v>-139</v>
          </cell>
          <cell r="T116">
            <v>646</v>
          </cell>
          <cell r="W116">
            <v>25634</v>
          </cell>
          <cell r="X116">
            <v>44227</v>
          </cell>
        </row>
        <row r="117">
          <cell r="A117">
            <v>760100</v>
          </cell>
          <cell r="I117">
            <v>0</v>
          </cell>
          <cell r="R117">
            <v>0</v>
          </cell>
          <cell r="X117">
            <v>0</v>
          </cell>
        </row>
        <row r="118">
          <cell r="A118">
            <v>760200</v>
          </cell>
          <cell r="R118">
            <v>0</v>
          </cell>
          <cell r="X118">
            <v>0</v>
          </cell>
        </row>
        <row r="119">
          <cell r="A119">
            <v>810300</v>
          </cell>
          <cell r="H119">
            <v>159</v>
          </cell>
          <cell r="X119">
            <v>159</v>
          </cell>
        </row>
        <row r="120">
          <cell r="A120">
            <v>810301</v>
          </cell>
          <cell r="M120">
            <v>41308</v>
          </cell>
          <cell r="N120">
            <v>5912</v>
          </cell>
          <cell r="O120">
            <v>158683</v>
          </cell>
          <cell r="P120">
            <v>4158</v>
          </cell>
          <cell r="R120">
            <v>5288</v>
          </cell>
          <cell r="U120">
            <v>28015</v>
          </cell>
          <cell r="X120">
            <v>243364</v>
          </cell>
        </row>
        <row r="121">
          <cell r="A121">
            <v>830100</v>
          </cell>
          <cell r="W121">
            <v>10571</v>
          </cell>
          <cell r="X121">
            <v>10571</v>
          </cell>
        </row>
        <row r="122">
          <cell r="A122">
            <v>840000</v>
          </cell>
          <cell r="W122">
            <v>130</v>
          </cell>
          <cell r="X122">
            <v>130</v>
          </cell>
        </row>
        <row r="123">
          <cell r="A123" t="str">
            <v>Grand Total</v>
          </cell>
          <cell r="B123">
            <v>-3</v>
          </cell>
          <cell r="C123">
            <v>-1</v>
          </cell>
          <cell r="D123">
            <v>1</v>
          </cell>
          <cell r="E123">
            <v>1</v>
          </cell>
          <cell r="F123">
            <v>2</v>
          </cell>
          <cell r="G123">
            <v>1</v>
          </cell>
          <cell r="H123">
            <v>3</v>
          </cell>
          <cell r="I123">
            <v>2</v>
          </cell>
          <cell r="J123">
            <v>1</v>
          </cell>
          <cell r="K123">
            <v>-2</v>
          </cell>
          <cell r="L123">
            <v>2</v>
          </cell>
          <cell r="M123">
            <v>0</v>
          </cell>
          <cell r="N123">
            <v>-2</v>
          </cell>
          <cell r="O123">
            <v>0</v>
          </cell>
          <cell r="P123">
            <v>3</v>
          </cell>
          <cell r="Q123">
            <v>1</v>
          </cell>
          <cell r="R123">
            <v>-2</v>
          </cell>
          <cell r="S123">
            <v>-2</v>
          </cell>
          <cell r="T123">
            <v>0</v>
          </cell>
          <cell r="U123">
            <v>0</v>
          </cell>
          <cell r="V123">
            <v>0</v>
          </cell>
          <cell r="W123">
            <v>4</v>
          </cell>
          <cell r="X123">
            <v>9</v>
          </cell>
        </row>
      </sheetData>
      <sheetData sheetId="26">
        <row r="4">
          <cell r="A4" t="str">
            <v>Object</v>
          </cell>
          <cell r="B4" t="str">
            <v>0320</v>
          </cell>
          <cell r="C4" t="str">
            <v>0321</v>
          </cell>
          <cell r="D4" t="str">
            <v>0322</v>
          </cell>
          <cell r="E4" t="str">
            <v>0323</v>
          </cell>
          <cell r="F4" t="str">
            <v>0324</v>
          </cell>
          <cell r="G4" t="str">
            <v>0325</v>
          </cell>
          <cell r="H4" t="str">
            <v>0326</v>
          </cell>
          <cell r="I4" t="str">
            <v>0327</v>
          </cell>
          <cell r="J4" t="str">
            <v>0328</v>
          </cell>
          <cell r="K4" t="str">
            <v>0329</v>
          </cell>
          <cell r="L4" t="str">
            <v>0337</v>
          </cell>
          <cell r="M4" t="str">
            <v>0340</v>
          </cell>
          <cell r="N4" t="str">
            <v>0345</v>
          </cell>
          <cell r="O4" t="str">
            <v>0362</v>
          </cell>
          <cell r="P4" t="str">
            <v>0363</v>
          </cell>
          <cell r="Q4" t="str">
            <v>0364</v>
          </cell>
          <cell r="R4" t="str">
            <v>0366</v>
          </cell>
          <cell r="S4" t="str">
            <v>0367</v>
          </cell>
          <cell r="T4" t="str">
            <v>0369</v>
          </cell>
          <cell r="U4" t="str">
            <v>0370</v>
          </cell>
          <cell r="V4" t="str">
            <v>0388</v>
          </cell>
          <cell r="W4" t="str">
            <v>0398</v>
          </cell>
          <cell r="X4" t="str">
            <v>Grand Total</v>
          </cell>
        </row>
        <row r="5">
          <cell r="A5">
            <v>404100</v>
          </cell>
          <cell r="B5">
            <v>-345987</v>
          </cell>
          <cell r="C5">
            <v>-160926</v>
          </cell>
          <cell r="D5">
            <v>-686282</v>
          </cell>
          <cell r="H5">
            <v>-737234</v>
          </cell>
          <cell r="I5">
            <v>-1713665</v>
          </cell>
          <cell r="J5">
            <v>-935939</v>
          </cell>
          <cell r="K5">
            <v>-721764</v>
          </cell>
          <cell r="L5">
            <v>-93341</v>
          </cell>
          <cell r="O5">
            <v>-1002391</v>
          </cell>
          <cell r="P5">
            <v>-537437</v>
          </cell>
          <cell r="Q5">
            <v>-109602</v>
          </cell>
          <cell r="R5">
            <v>-661753</v>
          </cell>
          <cell r="S5">
            <v>-159700</v>
          </cell>
          <cell r="T5">
            <v>-60134</v>
          </cell>
          <cell r="V5">
            <v>0</v>
          </cell>
          <cell r="W5">
            <v>194396</v>
          </cell>
          <cell r="X5">
            <v>-7731759</v>
          </cell>
        </row>
        <row r="6">
          <cell r="A6">
            <v>404110</v>
          </cell>
          <cell r="E6">
            <v>-210627</v>
          </cell>
          <cell r="F6">
            <v>-3965363</v>
          </cell>
          <cell r="G6">
            <v>-1622017</v>
          </cell>
          <cell r="J6">
            <v>-131668</v>
          </cell>
          <cell r="M6">
            <v>-2550978</v>
          </cell>
          <cell r="N6">
            <v>-449101</v>
          </cell>
          <cell r="U6">
            <v>-1531027</v>
          </cell>
          <cell r="X6">
            <v>-10460781</v>
          </cell>
        </row>
        <row r="7">
          <cell r="A7">
            <v>404200</v>
          </cell>
          <cell r="B7">
            <v>-7696</v>
          </cell>
          <cell r="C7">
            <v>-2185</v>
          </cell>
          <cell r="D7">
            <v>-19202</v>
          </cell>
          <cell r="E7">
            <v>-171097</v>
          </cell>
          <cell r="F7">
            <v>-786874</v>
          </cell>
          <cell r="G7">
            <v>-59031</v>
          </cell>
          <cell r="H7">
            <v>-616641</v>
          </cell>
          <cell r="I7">
            <v>-71184</v>
          </cell>
          <cell r="J7">
            <v>-25334</v>
          </cell>
          <cell r="K7">
            <v>-31108</v>
          </cell>
          <cell r="L7">
            <v>-1104</v>
          </cell>
          <cell r="M7">
            <v>-4773</v>
          </cell>
          <cell r="N7">
            <v>-1384</v>
          </cell>
          <cell r="O7">
            <v>-121308</v>
          </cell>
          <cell r="P7">
            <v>-43372</v>
          </cell>
          <cell r="Q7">
            <v>-3519596</v>
          </cell>
          <cell r="R7">
            <v>-198550</v>
          </cell>
          <cell r="S7">
            <v>-4464</v>
          </cell>
          <cell r="T7">
            <v>-1002</v>
          </cell>
          <cell r="U7">
            <v>0</v>
          </cell>
          <cell r="W7">
            <v>394</v>
          </cell>
          <cell r="X7">
            <v>-5685511</v>
          </cell>
        </row>
        <row r="8">
          <cell r="A8">
            <v>501200</v>
          </cell>
          <cell r="B8">
            <v>163025</v>
          </cell>
          <cell r="C8">
            <v>83399</v>
          </cell>
          <cell r="D8">
            <v>279585</v>
          </cell>
          <cell r="E8">
            <v>199269</v>
          </cell>
          <cell r="F8">
            <v>1315168</v>
          </cell>
          <cell r="G8">
            <v>1003386</v>
          </cell>
          <cell r="H8">
            <v>688561</v>
          </cell>
          <cell r="I8">
            <v>956281</v>
          </cell>
          <cell r="J8">
            <v>460305</v>
          </cell>
          <cell r="K8">
            <v>359034</v>
          </cell>
          <cell r="L8">
            <v>29852</v>
          </cell>
          <cell r="M8">
            <v>1182988</v>
          </cell>
          <cell r="N8">
            <v>148559</v>
          </cell>
          <cell r="O8">
            <v>36513</v>
          </cell>
          <cell r="P8">
            <v>244273</v>
          </cell>
          <cell r="Q8">
            <v>128529</v>
          </cell>
          <cell r="R8">
            <v>362526</v>
          </cell>
          <cell r="S8">
            <v>54738</v>
          </cell>
          <cell r="T8">
            <v>19244</v>
          </cell>
          <cell r="U8">
            <v>740908</v>
          </cell>
          <cell r="W8">
            <v>-127755</v>
          </cell>
          <cell r="X8">
            <v>8328388</v>
          </cell>
        </row>
        <row r="9">
          <cell r="A9">
            <v>501203</v>
          </cell>
          <cell r="F9">
            <v>-22000</v>
          </cell>
          <cell r="X9">
            <v>-22000</v>
          </cell>
        </row>
        <row r="10">
          <cell r="A10">
            <v>501210</v>
          </cell>
          <cell r="D10">
            <v>0</v>
          </cell>
          <cell r="F10">
            <v>0</v>
          </cell>
          <cell r="G10">
            <v>0</v>
          </cell>
          <cell r="H10">
            <v>0</v>
          </cell>
          <cell r="I10">
            <v>0</v>
          </cell>
          <cell r="J10">
            <v>0</v>
          </cell>
          <cell r="K10">
            <v>0</v>
          </cell>
          <cell r="M10">
            <v>0</v>
          </cell>
          <cell r="O10">
            <v>0</v>
          </cell>
          <cell r="P10">
            <v>0</v>
          </cell>
          <cell r="R10">
            <v>0</v>
          </cell>
          <cell r="S10">
            <v>0</v>
          </cell>
          <cell r="U10">
            <v>0</v>
          </cell>
          <cell r="X10">
            <v>0</v>
          </cell>
        </row>
        <row r="11">
          <cell r="A11">
            <v>501211</v>
          </cell>
          <cell r="C11">
            <v>103</v>
          </cell>
          <cell r="D11">
            <v>704</v>
          </cell>
          <cell r="F11">
            <v>38791</v>
          </cell>
          <cell r="G11">
            <v>8597</v>
          </cell>
          <cell r="H11">
            <v>2332</v>
          </cell>
          <cell r="I11">
            <v>425</v>
          </cell>
          <cell r="J11">
            <v>6835</v>
          </cell>
          <cell r="M11">
            <v>10877</v>
          </cell>
          <cell r="O11">
            <v>262</v>
          </cell>
          <cell r="P11">
            <v>1342</v>
          </cell>
          <cell r="R11">
            <v>2169</v>
          </cell>
          <cell r="S11">
            <v>361</v>
          </cell>
          <cell r="U11">
            <v>18521</v>
          </cell>
          <cell r="X11">
            <v>91319</v>
          </cell>
        </row>
        <row r="12">
          <cell r="A12">
            <v>501711</v>
          </cell>
          <cell r="B12">
            <v>35864</v>
          </cell>
          <cell r="C12">
            <v>13505</v>
          </cell>
          <cell r="D12">
            <v>56087</v>
          </cell>
          <cell r="E12">
            <v>23141</v>
          </cell>
          <cell r="F12">
            <v>145354</v>
          </cell>
          <cell r="G12">
            <v>89346</v>
          </cell>
          <cell r="H12">
            <v>116851</v>
          </cell>
          <cell r="I12">
            <v>156747</v>
          </cell>
          <cell r="J12">
            <v>78335</v>
          </cell>
          <cell r="K12">
            <v>74064</v>
          </cell>
          <cell r="L12">
            <v>6189</v>
          </cell>
          <cell r="M12">
            <v>30928</v>
          </cell>
          <cell r="N12">
            <v>11547</v>
          </cell>
          <cell r="O12">
            <v>1018</v>
          </cell>
          <cell r="P12">
            <v>31681</v>
          </cell>
          <cell r="Q12">
            <v>29820</v>
          </cell>
          <cell r="R12">
            <v>56920</v>
          </cell>
          <cell r="S12">
            <v>25035</v>
          </cell>
          <cell r="T12">
            <v>4782</v>
          </cell>
          <cell r="U12">
            <v>10073</v>
          </cell>
          <cell r="W12">
            <v>-21992</v>
          </cell>
          <cell r="X12">
            <v>975295</v>
          </cell>
        </row>
        <row r="13">
          <cell r="A13">
            <v>501716</v>
          </cell>
          <cell r="B13">
            <v>11412</v>
          </cell>
          <cell r="C13">
            <v>2375</v>
          </cell>
          <cell r="D13">
            <v>17477</v>
          </cell>
          <cell r="E13">
            <v>1872</v>
          </cell>
          <cell r="F13">
            <v>7693</v>
          </cell>
          <cell r="G13">
            <v>6148</v>
          </cell>
          <cell r="H13">
            <v>26610</v>
          </cell>
          <cell r="I13">
            <v>30580</v>
          </cell>
          <cell r="J13">
            <v>22021</v>
          </cell>
          <cell r="K13">
            <v>30071</v>
          </cell>
          <cell r="L13">
            <v>2599</v>
          </cell>
          <cell r="M13">
            <v>2771</v>
          </cell>
          <cell r="N13">
            <v>614</v>
          </cell>
          <cell r="P13">
            <v>10656</v>
          </cell>
          <cell r="Q13">
            <v>9141</v>
          </cell>
          <cell r="R13">
            <v>20588</v>
          </cell>
          <cell r="S13">
            <v>22188</v>
          </cell>
          <cell r="T13">
            <v>2313</v>
          </cell>
          <cell r="W13">
            <v>0</v>
          </cell>
          <cell r="X13">
            <v>227129</v>
          </cell>
        </row>
        <row r="14">
          <cell r="A14">
            <v>501718</v>
          </cell>
          <cell r="B14">
            <v>11412</v>
          </cell>
          <cell r="C14">
            <v>2375</v>
          </cell>
          <cell r="D14">
            <v>17477</v>
          </cell>
          <cell r="E14">
            <v>1872</v>
          </cell>
          <cell r="F14">
            <v>7693</v>
          </cell>
          <cell r="G14">
            <v>6148</v>
          </cell>
          <cell r="H14">
            <v>26610</v>
          </cell>
          <cell r="I14">
            <v>30580</v>
          </cell>
          <cell r="J14">
            <v>22021</v>
          </cell>
          <cell r="K14">
            <v>30071</v>
          </cell>
          <cell r="L14">
            <v>2599</v>
          </cell>
          <cell r="M14">
            <v>2771</v>
          </cell>
          <cell r="N14">
            <v>614</v>
          </cell>
          <cell r="P14">
            <v>10656</v>
          </cell>
          <cell r="Q14">
            <v>9141</v>
          </cell>
          <cell r="R14">
            <v>20588</v>
          </cell>
          <cell r="S14">
            <v>22188</v>
          </cell>
          <cell r="T14">
            <v>2313</v>
          </cell>
          <cell r="W14">
            <v>0</v>
          </cell>
          <cell r="X14">
            <v>227129</v>
          </cell>
        </row>
        <row r="15">
          <cell r="A15">
            <v>504100</v>
          </cell>
          <cell r="B15">
            <v>13075</v>
          </cell>
          <cell r="C15">
            <v>8172</v>
          </cell>
          <cell r="D15">
            <v>27785</v>
          </cell>
          <cell r="E15">
            <v>26968</v>
          </cell>
          <cell r="F15">
            <v>166275</v>
          </cell>
          <cell r="G15">
            <v>141691</v>
          </cell>
          <cell r="H15">
            <v>76817</v>
          </cell>
          <cell r="I15">
            <v>96838</v>
          </cell>
          <cell r="J15">
            <v>55161</v>
          </cell>
          <cell r="K15">
            <v>31871</v>
          </cell>
          <cell r="L15">
            <v>2452</v>
          </cell>
          <cell r="M15">
            <v>317238</v>
          </cell>
          <cell r="N15">
            <v>29419</v>
          </cell>
          <cell r="O15">
            <v>8989</v>
          </cell>
          <cell r="P15">
            <v>39226</v>
          </cell>
          <cell r="Q15">
            <v>10624</v>
          </cell>
          <cell r="R15">
            <v>48215</v>
          </cell>
          <cell r="S15">
            <v>2452</v>
          </cell>
          <cell r="T15">
            <v>1634</v>
          </cell>
          <cell r="U15">
            <v>216622</v>
          </cell>
          <cell r="W15">
            <v>-16118</v>
          </cell>
          <cell r="X15">
            <v>1305406</v>
          </cell>
        </row>
        <row r="16">
          <cell r="A16">
            <v>504341</v>
          </cell>
          <cell r="B16">
            <v>0</v>
          </cell>
          <cell r="C16">
            <v>0</v>
          </cell>
          <cell r="D16">
            <v>0</v>
          </cell>
          <cell r="F16">
            <v>0</v>
          </cell>
          <cell r="I16">
            <v>0</v>
          </cell>
          <cell r="J16">
            <v>0</v>
          </cell>
          <cell r="K16">
            <v>0</v>
          </cell>
          <cell r="L16">
            <v>0</v>
          </cell>
          <cell r="Q16">
            <v>0</v>
          </cell>
          <cell r="X16">
            <v>0</v>
          </cell>
        </row>
        <row r="17">
          <cell r="A17">
            <v>504342</v>
          </cell>
          <cell r="B17">
            <v>0</v>
          </cell>
          <cell r="D17">
            <v>0</v>
          </cell>
          <cell r="F17">
            <v>0</v>
          </cell>
          <cell r="H17">
            <v>0</v>
          </cell>
          <cell r="I17">
            <v>0</v>
          </cell>
          <cell r="J17">
            <v>0</v>
          </cell>
          <cell r="L17">
            <v>0</v>
          </cell>
          <cell r="P17">
            <v>0</v>
          </cell>
          <cell r="Q17">
            <v>0</v>
          </cell>
          <cell r="R17">
            <v>0</v>
          </cell>
          <cell r="S17">
            <v>0</v>
          </cell>
          <cell r="X17">
            <v>0</v>
          </cell>
        </row>
        <row r="18">
          <cell r="A18">
            <v>504500</v>
          </cell>
          <cell r="B18">
            <v>0</v>
          </cell>
          <cell r="C18">
            <v>0</v>
          </cell>
          <cell r="D18">
            <v>7100</v>
          </cell>
          <cell r="E18">
            <v>61</v>
          </cell>
          <cell r="F18">
            <v>9367</v>
          </cell>
          <cell r="G18">
            <v>2489</v>
          </cell>
          <cell r="H18">
            <v>6255</v>
          </cell>
          <cell r="I18">
            <v>3284</v>
          </cell>
          <cell r="J18">
            <v>6921</v>
          </cell>
          <cell r="K18">
            <v>869</v>
          </cell>
          <cell r="L18">
            <v>0</v>
          </cell>
          <cell r="M18">
            <v>724</v>
          </cell>
          <cell r="N18">
            <v>50</v>
          </cell>
          <cell r="O18">
            <v>0</v>
          </cell>
          <cell r="P18">
            <v>0</v>
          </cell>
          <cell r="Q18">
            <v>0</v>
          </cell>
          <cell r="R18">
            <v>789</v>
          </cell>
          <cell r="S18">
            <v>0</v>
          </cell>
          <cell r="T18">
            <v>0</v>
          </cell>
          <cell r="U18">
            <v>0</v>
          </cell>
          <cell r="V18">
            <v>0</v>
          </cell>
          <cell r="W18">
            <v>0</v>
          </cell>
          <cell r="X18">
            <v>37909</v>
          </cell>
        </row>
        <row r="19">
          <cell r="A19">
            <v>504610</v>
          </cell>
          <cell r="C19">
            <v>208</v>
          </cell>
          <cell r="D19">
            <v>204</v>
          </cell>
          <cell r="F19">
            <v>50</v>
          </cell>
          <cell r="G19">
            <v>200</v>
          </cell>
          <cell r="H19">
            <v>613</v>
          </cell>
          <cell r="I19">
            <v>0</v>
          </cell>
          <cell r="J19">
            <v>36954</v>
          </cell>
          <cell r="K19">
            <v>0</v>
          </cell>
          <cell r="M19">
            <v>2956</v>
          </cell>
          <cell r="N19">
            <v>160</v>
          </cell>
          <cell r="P19">
            <v>130</v>
          </cell>
          <cell r="R19">
            <v>0</v>
          </cell>
          <cell r="S19">
            <v>0</v>
          </cell>
          <cell r="U19">
            <v>2952</v>
          </cell>
          <cell r="X19">
            <v>44427</v>
          </cell>
        </row>
        <row r="20">
          <cell r="A20">
            <v>504620</v>
          </cell>
          <cell r="F20">
            <v>0</v>
          </cell>
          <cell r="G20">
            <v>0</v>
          </cell>
          <cell r="H20">
            <v>333</v>
          </cell>
          <cell r="I20">
            <v>0</v>
          </cell>
          <cell r="J20">
            <v>0</v>
          </cell>
          <cell r="K20">
            <v>593</v>
          </cell>
          <cell r="M20">
            <v>0</v>
          </cell>
          <cell r="N20">
            <v>0</v>
          </cell>
          <cell r="P20">
            <v>0</v>
          </cell>
          <cell r="R20">
            <v>0</v>
          </cell>
          <cell r="S20">
            <v>0</v>
          </cell>
          <cell r="X20">
            <v>926</v>
          </cell>
        </row>
        <row r="21">
          <cell r="A21">
            <v>504640</v>
          </cell>
          <cell r="H21">
            <v>0</v>
          </cell>
          <cell r="X21">
            <v>0</v>
          </cell>
        </row>
        <row r="22">
          <cell r="A22">
            <v>504660</v>
          </cell>
          <cell r="C22">
            <v>417</v>
          </cell>
          <cell r="D22">
            <v>814</v>
          </cell>
          <cell r="E22">
            <v>0</v>
          </cell>
          <cell r="F22">
            <v>5000</v>
          </cell>
          <cell r="G22">
            <v>7300</v>
          </cell>
          <cell r="H22">
            <v>489</v>
          </cell>
          <cell r="I22">
            <v>1524</v>
          </cell>
          <cell r="J22">
            <v>9305</v>
          </cell>
          <cell r="K22">
            <v>522</v>
          </cell>
          <cell r="L22">
            <v>0</v>
          </cell>
          <cell r="M22">
            <v>0</v>
          </cell>
          <cell r="N22">
            <v>1300</v>
          </cell>
          <cell r="P22">
            <v>613</v>
          </cell>
          <cell r="Q22">
            <v>0</v>
          </cell>
          <cell r="R22">
            <v>255</v>
          </cell>
          <cell r="X22">
            <v>27539</v>
          </cell>
        </row>
        <row r="23">
          <cell r="A23">
            <v>504670</v>
          </cell>
          <cell r="B23">
            <v>5192</v>
          </cell>
          <cell r="C23">
            <v>1708</v>
          </cell>
          <cell r="D23">
            <v>1118</v>
          </cell>
          <cell r="E23">
            <v>3482</v>
          </cell>
          <cell r="F23">
            <v>0</v>
          </cell>
          <cell r="G23">
            <v>20712</v>
          </cell>
          <cell r="H23">
            <v>10907</v>
          </cell>
          <cell r="I23">
            <v>18176</v>
          </cell>
          <cell r="J23">
            <v>5084</v>
          </cell>
          <cell r="K23">
            <v>2893</v>
          </cell>
          <cell r="L23">
            <v>1018</v>
          </cell>
          <cell r="M23">
            <v>4796</v>
          </cell>
          <cell r="N23">
            <v>1000</v>
          </cell>
          <cell r="O23">
            <v>0</v>
          </cell>
          <cell r="P23">
            <v>1125</v>
          </cell>
          <cell r="Q23">
            <v>0</v>
          </cell>
          <cell r="R23">
            <v>1152</v>
          </cell>
          <cell r="U23">
            <v>51</v>
          </cell>
          <cell r="X23">
            <v>78414</v>
          </cell>
        </row>
        <row r="24">
          <cell r="A24">
            <v>504671</v>
          </cell>
          <cell r="H24">
            <v>0</v>
          </cell>
          <cell r="X24">
            <v>0</v>
          </cell>
        </row>
        <row r="25">
          <cell r="A25">
            <v>505100</v>
          </cell>
          <cell r="B25">
            <v>3918</v>
          </cell>
          <cell r="C25">
            <v>483</v>
          </cell>
          <cell r="D25">
            <v>8550</v>
          </cell>
          <cell r="E25">
            <v>9525</v>
          </cell>
          <cell r="F25">
            <v>38751</v>
          </cell>
          <cell r="G25">
            <v>34425</v>
          </cell>
          <cell r="H25">
            <v>30671</v>
          </cell>
          <cell r="I25">
            <v>25929</v>
          </cell>
          <cell r="J25">
            <v>15232</v>
          </cell>
          <cell r="K25">
            <v>9880</v>
          </cell>
          <cell r="L25">
            <v>298</v>
          </cell>
          <cell r="M25">
            <v>59503</v>
          </cell>
          <cell r="N25">
            <v>6150</v>
          </cell>
          <cell r="O25">
            <v>1403</v>
          </cell>
          <cell r="P25">
            <v>7818</v>
          </cell>
          <cell r="Q25">
            <v>4309</v>
          </cell>
          <cell r="R25">
            <v>16880</v>
          </cell>
          <cell r="S25">
            <v>2737</v>
          </cell>
          <cell r="T25">
            <v>988</v>
          </cell>
          <cell r="U25">
            <v>19914</v>
          </cell>
          <cell r="W25">
            <v>0</v>
          </cell>
          <cell r="X25">
            <v>297364</v>
          </cell>
        </row>
        <row r="26">
          <cell r="A26">
            <v>506100</v>
          </cell>
          <cell r="B26">
            <v>18861</v>
          </cell>
          <cell r="C26">
            <v>2325</v>
          </cell>
          <cell r="D26">
            <v>41158</v>
          </cell>
          <cell r="E26">
            <v>45854</v>
          </cell>
          <cell r="F26">
            <v>200996</v>
          </cell>
          <cell r="G26">
            <v>145036</v>
          </cell>
          <cell r="H26">
            <v>147652</v>
          </cell>
          <cell r="I26">
            <v>124823</v>
          </cell>
          <cell r="J26">
            <v>73329</v>
          </cell>
          <cell r="K26">
            <v>47560</v>
          </cell>
          <cell r="L26">
            <v>1432</v>
          </cell>
          <cell r="M26">
            <v>285051</v>
          </cell>
          <cell r="N26">
            <v>26944</v>
          </cell>
          <cell r="O26">
            <v>6754</v>
          </cell>
          <cell r="P26">
            <v>37635</v>
          </cell>
          <cell r="Q26">
            <v>20743</v>
          </cell>
          <cell r="R26">
            <v>81263</v>
          </cell>
          <cell r="S26">
            <v>13175</v>
          </cell>
          <cell r="T26">
            <v>4755</v>
          </cell>
          <cell r="U26">
            <v>95400</v>
          </cell>
          <cell r="W26">
            <v>0</v>
          </cell>
          <cell r="X26">
            <v>1420746</v>
          </cell>
        </row>
        <row r="27">
          <cell r="A27">
            <v>507100</v>
          </cell>
          <cell r="B27">
            <v>3088</v>
          </cell>
          <cell r="C27">
            <v>1617</v>
          </cell>
          <cell r="D27">
            <v>5267</v>
          </cell>
          <cell r="E27">
            <v>3665</v>
          </cell>
          <cell r="F27">
            <v>25521</v>
          </cell>
          <cell r="G27">
            <v>18936</v>
          </cell>
          <cell r="H27">
            <v>12758</v>
          </cell>
          <cell r="I27">
            <v>18067</v>
          </cell>
          <cell r="J27">
            <v>8728</v>
          </cell>
          <cell r="K27">
            <v>6772</v>
          </cell>
          <cell r="L27">
            <v>575</v>
          </cell>
          <cell r="M27">
            <v>21869</v>
          </cell>
          <cell r="N27">
            <v>2754</v>
          </cell>
          <cell r="O27">
            <v>684</v>
          </cell>
          <cell r="P27">
            <v>4608</v>
          </cell>
          <cell r="Q27">
            <v>2406</v>
          </cell>
          <cell r="R27">
            <v>6734</v>
          </cell>
          <cell r="S27">
            <v>1010</v>
          </cell>
          <cell r="T27">
            <v>352</v>
          </cell>
          <cell r="U27">
            <v>13584</v>
          </cell>
          <cell r="W27">
            <v>-2398</v>
          </cell>
          <cell r="X27">
            <v>156597</v>
          </cell>
        </row>
        <row r="28">
          <cell r="A28">
            <v>508101</v>
          </cell>
          <cell r="B28">
            <v>5377</v>
          </cell>
          <cell r="C28">
            <v>3986</v>
          </cell>
          <cell r="D28">
            <v>7734</v>
          </cell>
          <cell r="E28">
            <v>2726</v>
          </cell>
          <cell r="F28">
            <v>39339</v>
          </cell>
          <cell r="G28">
            <v>24901</v>
          </cell>
          <cell r="H28">
            <v>11234</v>
          </cell>
          <cell r="I28">
            <v>29613</v>
          </cell>
          <cell r="J28">
            <v>11951</v>
          </cell>
          <cell r="K28">
            <v>10826</v>
          </cell>
          <cell r="L28">
            <v>1326</v>
          </cell>
          <cell r="M28">
            <v>25308</v>
          </cell>
          <cell r="N28">
            <v>2802</v>
          </cell>
          <cell r="O28">
            <v>775</v>
          </cell>
          <cell r="P28">
            <v>6472</v>
          </cell>
          <cell r="Q28">
            <v>3249</v>
          </cell>
          <cell r="R28">
            <v>5930</v>
          </cell>
          <cell r="S28">
            <v>650</v>
          </cell>
          <cell r="T28">
            <v>208</v>
          </cell>
          <cell r="U28">
            <v>2913</v>
          </cell>
          <cell r="W28">
            <v>-3177</v>
          </cell>
          <cell r="X28">
            <v>194143</v>
          </cell>
        </row>
        <row r="29">
          <cell r="A29">
            <v>508200</v>
          </cell>
          <cell r="W29">
            <v>0</v>
          </cell>
          <cell r="X29">
            <v>0</v>
          </cell>
        </row>
        <row r="30">
          <cell r="A30">
            <v>520100</v>
          </cell>
          <cell r="H30">
            <v>0</v>
          </cell>
          <cell r="I30">
            <v>0</v>
          </cell>
          <cell r="J30">
            <v>0</v>
          </cell>
          <cell r="R30">
            <v>0</v>
          </cell>
          <cell r="X30">
            <v>0</v>
          </cell>
        </row>
        <row r="31">
          <cell r="A31">
            <v>531000</v>
          </cell>
          <cell r="B31">
            <v>10042</v>
          </cell>
          <cell r="H31">
            <v>3022</v>
          </cell>
          <cell r="J31">
            <v>6261</v>
          </cell>
          <cell r="M31">
            <v>25452</v>
          </cell>
          <cell r="X31">
            <v>44777</v>
          </cell>
        </row>
        <row r="32">
          <cell r="A32">
            <v>532000</v>
          </cell>
          <cell r="B32">
            <v>0</v>
          </cell>
          <cell r="I32">
            <v>15001</v>
          </cell>
          <cell r="W32">
            <v>0</v>
          </cell>
          <cell r="X32">
            <v>15001</v>
          </cell>
        </row>
        <row r="33">
          <cell r="A33">
            <v>533000</v>
          </cell>
          <cell r="B33">
            <v>7017</v>
          </cell>
          <cell r="H33">
            <v>3563</v>
          </cell>
          <cell r="I33">
            <v>0</v>
          </cell>
          <cell r="J33">
            <v>23247</v>
          </cell>
          <cell r="K33">
            <v>45827</v>
          </cell>
          <cell r="U33">
            <v>0</v>
          </cell>
          <cell r="W33">
            <v>0</v>
          </cell>
          <cell r="X33">
            <v>79654</v>
          </cell>
        </row>
        <row r="34">
          <cell r="A34">
            <v>533001</v>
          </cell>
          <cell r="K34">
            <v>0</v>
          </cell>
          <cell r="X34">
            <v>0</v>
          </cell>
        </row>
        <row r="35">
          <cell r="A35">
            <v>535000</v>
          </cell>
          <cell r="B35">
            <v>10610</v>
          </cell>
          <cell r="C35">
            <v>1667</v>
          </cell>
          <cell r="D35">
            <v>75330</v>
          </cell>
          <cell r="E35">
            <v>0</v>
          </cell>
          <cell r="F35">
            <v>271000</v>
          </cell>
          <cell r="G35">
            <v>15129</v>
          </cell>
          <cell r="H35">
            <v>36875</v>
          </cell>
          <cell r="I35">
            <v>110947</v>
          </cell>
          <cell r="J35">
            <v>127138</v>
          </cell>
          <cell r="K35">
            <v>18586</v>
          </cell>
          <cell r="L35">
            <v>21667</v>
          </cell>
          <cell r="M35">
            <v>6336</v>
          </cell>
          <cell r="N35">
            <v>0</v>
          </cell>
          <cell r="O35">
            <v>0</v>
          </cell>
          <cell r="P35">
            <v>1814</v>
          </cell>
          <cell r="Q35">
            <v>3275588</v>
          </cell>
          <cell r="R35">
            <v>300</v>
          </cell>
          <cell r="S35">
            <v>0</v>
          </cell>
          <cell r="T35">
            <v>13100</v>
          </cell>
          <cell r="U35">
            <v>0</v>
          </cell>
          <cell r="W35">
            <v>0</v>
          </cell>
          <cell r="X35">
            <v>3986087</v>
          </cell>
        </row>
        <row r="36">
          <cell r="A36">
            <v>535001</v>
          </cell>
          <cell r="C36">
            <v>11667</v>
          </cell>
          <cell r="F36">
            <v>52000</v>
          </cell>
          <cell r="G36">
            <v>500</v>
          </cell>
          <cell r="H36">
            <v>3636</v>
          </cell>
          <cell r="I36">
            <v>0</v>
          </cell>
          <cell r="J36">
            <v>5416</v>
          </cell>
          <cell r="K36">
            <v>4242</v>
          </cell>
          <cell r="N36">
            <v>1000</v>
          </cell>
          <cell r="O36">
            <v>0</v>
          </cell>
          <cell r="P36">
            <v>0</v>
          </cell>
          <cell r="R36">
            <v>0</v>
          </cell>
          <cell r="U36">
            <v>0</v>
          </cell>
          <cell r="X36">
            <v>78461</v>
          </cell>
        </row>
        <row r="37">
          <cell r="A37">
            <v>536000</v>
          </cell>
          <cell r="G37">
            <v>463</v>
          </cell>
          <cell r="H37">
            <v>0</v>
          </cell>
          <cell r="N37">
            <v>-19342</v>
          </cell>
          <cell r="X37">
            <v>-18879</v>
          </cell>
        </row>
        <row r="38">
          <cell r="A38">
            <v>537000</v>
          </cell>
          <cell r="H38">
            <v>0</v>
          </cell>
          <cell r="X38">
            <v>0</v>
          </cell>
        </row>
        <row r="39">
          <cell r="A39">
            <v>541000</v>
          </cell>
          <cell r="B39">
            <v>0</v>
          </cell>
          <cell r="D39">
            <v>1527</v>
          </cell>
          <cell r="F39">
            <v>51175</v>
          </cell>
          <cell r="H39">
            <v>3510</v>
          </cell>
          <cell r="I39">
            <v>0</v>
          </cell>
          <cell r="J39">
            <v>0</v>
          </cell>
          <cell r="M39">
            <v>57087</v>
          </cell>
          <cell r="N39">
            <v>36550</v>
          </cell>
          <cell r="O39">
            <v>332287</v>
          </cell>
          <cell r="P39">
            <v>67227</v>
          </cell>
          <cell r="Q39">
            <v>21000</v>
          </cell>
          <cell r="R39">
            <v>49119</v>
          </cell>
          <cell r="U39">
            <v>92993</v>
          </cell>
          <cell r="X39">
            <v>712475</v>
          </cell>
        </row>
        <row r="40">
          <cell r="A40">
            <v>541001</v>
          </cell>
          <cell r="B40">
            <v>0</v>
          </cell>
          <cell r="D40">
            <v>0</v>
          </cell>
          <cell r="F40">
            <v>0</v>
          </cell>
          <cell r="H40">
            <v>0</v>
          </cell>
          <cell r="I40">
            <v>0</v>
          </cell>
          <cell r="J40">
            <v>0</v>
          </cell>
          <cell r="K40">
            <v>0</v>
          </cell>
          <cell r="N40">
            <v>0</v>
          </cell>
          <cell r="O40">
            <v>0</v>
          </cell>
          <cell r="P40">
            <v>0</v>
          </cell>
          <cell r="X40">
            <v>0</v>
          </cell>
        </row>
        <row r="41">
          <cell r="A41">
            <v>541400</v>
          </cell>
          <cell r="C41">
            <v>0</v>
          </cell>
          <cell r="D41">
            <v>0</v>
          </cell>
          <cell r="E41">
            <v>1018</v>
          </cell>
          <cell r="H41">
            <v>305</v>
          </cell>
          <cell r="I41">
            <v>646</v>
          </cell>
          <cell r="J41">
            <v>1826</v>
          </cell>
          <cell r="K41">
            <v>0</v>
          </cell>
          <cell r="M41">
            <v>909</v>
          </cell>
          <cell r="N41">
            <v>534</v>
          </cell>
          <cell r="O41">
            <v>20258</v>
          </cell>
          <cell r="P41">
            <v>6261</v>
          </cell>
          <cell r="Q41">
            <v>1200</v>
          </cell>
          <cell r="R41">
            <v>6581</v>
          </cell>
          <cell r="U41">
            <v>1632</v>
          </cell>
          <cell r="X41">
            <v>41170</v>
          </cell>
        </row>
        <row r="42">
          <cell r="A42">
            <v>541401</v>
          </cell>
          <cell r="P42">
            <v>0</v>
          </cell>
          <cell r="X42">
            <v>0</v>
          </cell>
        </row>
        <row r="43">
          <cell r="A43">
            <v>550000</v>
          </cell>
          <cell r="B43">
            <v>0</v>
          </cell>
          <cell r="C43">
            <v>0</v>
          </cell>
          <cell r="D43">
            <v>3156</v>
          </cell>
          <cell r="E43">
            <v>662</v>
          </cell>
          <cell r="F43">
            <v>700</v>
          </cell>
          <cell r="G43">
            <v>417</v>
          </cell>
          <cell r="H43">
            <v>1731</v>
          </cell>
          <cell r="I43">
            <v>2512</v>
          </cell>
          <cell r="J43">
            <v>716</v>
          </cell>
          <cell r="K43">
            <v>0</v>
          </cell>
          <cell r="L43">
            <v>611</v>
          </cell>
          <cell r="N43">
            <v>0</v>
          </cell>
          <cell r="P43">
            <v>4487</v>
          </cell>
          <cell r="Q43">
            <v>1342</v>
          </cell>
          <cell r="R43">
            <v>1625</v>
          </cell>
          <cell r="S43">
            <v>1356</v>
          </cell>
          <cell r="T43">
            <v>662</v>
          </cell>
          <cell r="W43">
            <v>0</v>
          </cell>
          <cell r="X43">
            <v>19977</v>
          </cell>
        </row>
        <row r="44">
          <cell r="A44">
            <v>550001</v>
          </cell>
          <cell r="B44">
            <v>2000</v>
          </cell>
          <cell r="D44">
            <v>650</v>
          </cell>
          <cell r="F44">
            <v>4291</v>
          </cell>
          <cell r="H44">
            <v>5518</v>
          </cell>
          <cell r="J44">
            <v>0</v>
          </cell>
          <cell r="M44">
            <v>450</v>
          </cell>
          <cell r="N44">
            <v>326</v>
          </cell>
          <cell r="O44">
            <v>2153</v>
          </cell>
          <cell r="P44">
            <v>11921</v>
          </cell>
          <cell r="R44">
            <v>2405</v>
          </cell>
          <cell r="U44">
            <v>435</v>
          </cell>
          <cell r="W44">
            <v>0</v>
          </cell>
          <cell r="X44">
            <v>30149</v>
          </cell>
        </row>
        <row r="45">
          <cell r="A45">
            <v>550002</v>
          </cell>
          <cell r="B45">
            <v>1289</v>
          </cell>
          <cell r="D45">
            <v>75</v>
          </cell>
          <cell r="F45">
            <v>1975</v>
          </cell>
          <cell r="G45">
            <v>0</v>
          </cell>
          <cell r="H45">
            <v>3684</v>
          </cell>
          <cell r="I45">
            <v>0</v>
          </cell>
          <cell r="J45">
            <v>0</v>
          </cell>
          <cell r="M45">
            <v>50</v>
          </cell>
          <cell r="N45">
            <v>100</v>
          </cell>
          <cell r="O45">
            <v>865</v>
          </cell>
          <cell r="P45">
            <v>10248</v>
          </cell>
          <cell r="R45">
            <v>474</v>
          </cell>
          <cell r="U45">
            <v>51</v>
          </cell>
          <cell r="W45">
            <v>0</v>
          </cell>
          <cell r="X45">
            <v>18811</v>
          </cell>
        </row>
        <row r="46">
          <cell r="A46">
            <v>550003</v>
          </cell>
          <cell r="B46">
            <v>100</v>
          </cell>
          <cell r="D46">
            <v>0</v>
          </cell>
          <cell r="F46">
            <v>194</v>
          </cell>
          <cell r="H46">
            <v>881</v>
          </cell>
          <cell r="J46">
            <v>0</v>
          </cell>
          <cell r="M46">
            <v>0</v>
          </cell>
          <cell r="N46">
            <v>0</v>
          </cell>
          <cell r="O46">
            <v>0</v>
          </cell>
          <cell r="P46">
            <v>3027</v>
          </cell>
          <cell r="R46">
            <v>105</v>
          </cell>
          <cell r="U46">
            <v>15</v>
          </cell>
          <cell r="W46">
            <v>0</v>
          </cell>
          <cell r="X46">
            <v>4322</v>
          </cell>
        </row>
        <row r="47">
          <cell r="A47">
            <v>550005</v>
          </cell>
          <cell r="B47">
            <v>0</v>
          </cell>
          <cell r="C47">
            <v>0</v>
          </cell>
          <cell r="F47">
            <v>0</v>
          </cell>
          <cell r="H47">
            <v>0</v>
          </cell>
          <cell r="I47">
            <v>0</v>
          </cell>
          <cell r="J47">
            <v>0</v>
          </cell>
          <cell r="M47">
            <v>0</v>
          </cell>
          <cell r="N47">
            <v>0</v>
          </cell>
          <cell r="O47">
            <v>0</v>
          </cell>
          <cell r="P47">
            <v>0</v>
          </cell>
          <cell r="Q47">
            <v>0</v>
          </cell>
          <cell r="R47">
            <v>0</v>
          </cell>
          <cell r="X47">
            <v>0</v>
          </cell>
        </row>
        <row r="48">
          <cell r="A48">
            <v>556000</v>
          </cell>
          <cell r="B48">
            <v>19</v>
          </cell>
          <cell r="C48">
            <v>10</v>
          </cell>
          <cell r="D48">
            <v>33</v>
          </cell>
          <cell r="E48">
            <v>24</v>
          </cell>
          <cell r="F48">
            <v>170</v>
          </cell>
          <cell r="G48">
            <v>120</v>
          </cell>
          <cell r="H48">
            <v>82</v>
          </cell>
          <cell r="I48">
            <v>115</v>
          </cell>
          <cell r="J48">
            <v>58</v>
          </cell>
          <cell r="K48">
            <v>42</v>
          </cell>
          <cell r="L48">
            <v>4</v>
          </cell>
          <cell r="M48">
            <v>149</v>
          </cell>
          <cell r="N48">
            <v>18</v>
          </cell>
          <cell r="O48">
            <v>4</v>
          </cell>
          <cell r="P48">
            <v>29</v>
          </cell>
          <cell r="Q48">
            <v>14</v>
          </cell>
          <cell r="R48">
            <v>44</v>
          </cell>
          <cell r="S48">
            <v>7</v>
          </cell>
          <cell r="T48">
            <v>2</v>
          </cell>
          <cell r="U48">
            <v>87</v>
          </cell>
          <cell r="X48">
            <v>1031</v>
          </cell>
        </row>
        <row r="49">
          <cell r="A49">
            <v>557000</v>
          </cell>
          <cell r="B49">
            <v>3673</v>
          </cell>
          <cell r="C49">
            <v>1879</v>
          </cell>
          <cell r="D49">
            <v>6338</v>
          </cell>
          <cell r="E49">
            <v>4490</v>
          </cell>
          <cell r="F49">
            <v>32333</v>
          </cell>
          <cell r="G49">
            <v>22855</v>
          </cell>
          <cell r="H49">
            <v>15625</v>
          </cell>
          <cell r="I49">
            <v>22047</v>
          </cell>
          <cell r="J49">
            <v>10966</v>
          </cell>
          <cell r="K49">
            <v>7958</v>
          </cell>
          <cell r="L49">
            <v>822</v>
          </cell>
          <cell r="M49">
            <v>28339</v>
          </cell>
          <cell r="N49">
            <v>3345</v>
          </cell>
          <cell r="O49">
            <v>820</v>
          </cell>
          <cell r="P49">
            <v>5500</v>
          </cell>
          <cell r="Q49">
            <v>2700</v>
          </cell>
          <cell r="R49">
            <v>8426</v>
          </cell>
          <cell r="S49">
            <v>1233</v>
          </cell>
          <cell r="T49">
            <v>434</v>
          </cell>
          <cell r="U49">
            <v>16465</v>
          </cell>
          <cell r="W49">
            <v>7240</v>
          </cell>
          <cell r="X49">
            <v>203488</v>
          </cell>
        </row>
        <row r="50">
          <cell r="A50">
            <v>558000</v>
          </cell>
          <cell r="B50">
            <v>933</v>
          </cell>
          <cell r="C50">
            <v>477</v>
          </cell>
          <cell r="D50">
            <v>1610</v>
          </cell>
          <cell r="E50">
            <v>1141</v>
          </cell>
          <cell r="F50">
            <v>8216</v>
          </cell>
          <cell r="G50">
            <v>5808</v>
          </cell>
          <cell r="H50">
            <v>3970</v>
          </cell>
          <cell r="I50">
            <v>5602</v>
          </cell>
          <cell r="J50">
            <v>2786</v>
          </cell>
          <cell r="K50">
            <v>2022</v>
          </cell>
          <cell r="L50">
            <v>209</v>
          </cell>
          <cell r="M50">
            <v>7201</v>
          </cell>
          <cell r="N50">
            <v>850</v>
          </cell>
          <cell r="O50">
            <v>208</v>
          </cell>
          <cell r="P50">
            <v>1397</v>
          </cell>
          <cell r="Q50">
            <v>686</v>
          </cell>
          <cell r="R50">
            <v>2141</v>
          </cell>
          <cell r="S50">
            <v>313</v>
          </cell>
          <cell r="T50">
            <v>110</v>
          </cell>
          <cell r="U50">
            <v>4184</v>
          </cell>
          <cell r="X50">
            <v>49864</v>
          </cell>
        </row>
        <row r="51">
          <cell r="A51">
            <v>559000</v>
          </cell>
          <cell r="B51">
            <v>89</v>
          </cell>
          <cell r="C51">
            <v>46</v>
          </cell>
          <cell r="D51">
            <v>154</v>
          </cell>
          <cell r="E51">
            <v>109</v>
          </cell>
          <cell r="F51">
            <v>785</v>
          </cell>
          <cell r="G51">
            <v>555</v>
          </cell>
          <cell r="H51">
            <v>379</v>
          </cell>
          <cell r="I51">
            <v>535</v>
          </cell>
          <cell r="J51">
            <v>266</v>
          </cell>
          <cell r="K51">
            <v>193</v>
          </cell>
          <cell r="L51">
            <v>20</v>
          </cell>
          <cell r="M51">
            <v>688</v>
          </cell>
          <cell r="N51">
            <v>81</v>
          </cell>
          <cell r="O51">
            <v>20</v>
          </cell>
          <cell r="P51">
            <v>133</v>
          </cell>
          <cell r="Q51">
            <v>66</v>
          </cell>
          <cell r="R51">
            <v>204</v>
          </cell>
          <cell r="S51">
            <v>30</v>
          </cell>
          <cell r="T51">
            <v>11</v>
          </cell>
          <cell r="U51">
            <v>400</v>
          </cell>
          <cell r="W51">
            <v>0</v>
          </cell>
          <cell r="X51">
            <v>4764</v>
          </cell>
        </row>
        <row r="52">
          <cell r="A52">
            <v>570100</v>
          </cell>
          <cell r="W52">
            <v>0</v>
          </cell>
          <cell r="X52">
            <v>0</v>
          </cell>
        </row>
        <row r="53">
          <cell r="A53">
            <v>575000</v>
          </cell>
          <cell r="B53">
            <v>0</v>
          </cell>
          <cell r="C53">
            <v>0</v>
          </cell>
          <cell r="D53">
            <v>5953</v>
          </cell>
          <cell r="E53">
            <v>1793</v>
          </cell>
          <cell r="F53">
            <v>0</v>
          </cell>
          <cell r="G53">
            <v>-44900</v>
          </cell>
          <cell r="H53">
            <v>-125424</v>
          </cell>
          <cell r="I53">
            <v>-80333</v>
          </cell>
          <cell r="J53">
            <v>-45524</v>
          </cell>
          <cell r="K53">
            <v>0</v>
          </cell>
          <cell r="L53">
            <v>0</v>
          </cell>
          <cell r="M53">
            <v>3711</v>
          </cell>
          <cell r="N53">
            <v>1500</v>
          </cell>
          <cell r="O53">
            <v>9000</v>
          </cell>
          <cell r="P53">
            <v>2654</v>
          </cell>
          <cell r="Q53">
            <v>5400</v>
          </cell>
          <cell r="R53">
            <v>417</v>
          </cell>
          <cell r="S53">
            <v>2087</v>
          </cell>
          <cell r="T53">
            <v>750</v>
          </cell>
          <cell r="U53">
            <v>8212</v>
          </cell>
          <cell r="W53">
            <v>-38833</v>
          </cell>
          <cell r="X53">
            <v>-293537</v>
          </cell>
        </row>
        <row r="54">
          <cell r="A54">
            <v>575002</v>
          </cell>
          <cell r="B54">
            <v>0</v>
          </cell>
          <cell r="C54">
            <v>0</v>
          </cell>
          <cell r="D54">
            <v>3500</v>
          </cell>
          <cell r="F54">
            <v>200</v>
          </cell>
          <cell r="G54">
            <v>5525</v>
          </cell>
          <cell r="H54">
            <v>242</v>
          </cell>
          <cell r="I54">
            <v>0</v>
          </cell>
          <cell r="J54">
            <v>677</v>
          </cell>
          <cell r="K54">
            <v>2200</v>
          </cell>
          <cell r="L54">
            <v>509</v>
          </cell>
          <cell r="M54">
            <v>4500</v>
          </cell>
          <cell r="N54">
            <v>15503</v>
          </cell>
          <cell r="P54">
            <v>0</v>
          </cell>
          <cell r="R54">
            <v>627</v>
          </cell>
          <cell r="W54">
            <v>0</v>
          </cell>
          <cell r="X54">
            <v>33483</v>
          </cell>
        </row>
        <row r="55">
          <cell r="A55">
            <v>575030</v>
          </cell>
          <cell r="B55">
            <v>0</v>
          </cell>
          <cell r="C55">
            <v>0</v>
          </cell>
          <cell r="D55">
            <v>10291</v>
          </cell>
          <cell r="I55">
            <v>0</v>
          </cell>
          <cell r="J55">
            <v>2283</v>
          </cell>
          <cell r="L55">
            <v>0</v>
          </cell>
          <cell r="M55">
            <v>0</v>
          </cell>
          <cell r="N55">
            <v>0</v>
          </cell>
          <cell r="U55">
            <v>102</v>
          </cell>
          <cell r="X55">
            <v>12676</v>
          </cell>
        </row>
        <row r="56">
          <cell r="A56">
            <v>575100</v>
          </cell>
          <cell r="G56">
            <v>0</v>
          </cell>
          <cell r="R56">
            <v>0</v>
          </cell>
          <cell r="X56">
            <v>0</v>
          </cell>
        </row>
        <row r="57">
          <cell r="A57">
            <v>575130</v>
          </cell>
          <cell r="B57">
            <v>1001</v>
          </cell>
          <cell r="D57">
            <v>8144</v>
          </cell>
          <cell r="H57">
            <v>473</v>
          </cell>
          <cell r="J57">
            <v>3420</v>
          </cell>
          <cell r="M57">
            <v>745</v>
          </cell>
          <cell r="U57">
            <v>0</v>
          </cell>
          <cell r="X57">
            <v>13783</v>
          </cell>
        </row>
        <row r="58">
          <cell r="A58">
            <v>575140</v>
          </cell>
          <cell r="D58">
            <v>0</v>
          </cell>
          <cell r="M58">
            <v>0</v>
          </cell>
          <cell r="R58">
            <v>0</v>
          </cell>
          <cell r="S58">
            <v>0</v>
          </cell>
          <cell r="X58">
            <v>0</v>
          </cell>
        </row>
        <row r="59">
          <cell r="A59">
            <v>575141</v>
          </cell>
          <cell r="D59">
            <v>0</v>
          </cell>
          <cell r="X59">
            <v>0</v>
          </cell>
        </row>
        <row r="60">
          <cell r="A60">
            <v>575220</v>
          </cell>
          <cell r="B60">
            <v>0</v>
          </cell>
          <cell r="D60">
            <v>7500</v>
          </cell>
          <cell r="J60">
            <v>500</v>
          </cell>
          <cell r="M60">
            <v>1018</v>
          </cell>
          <cell r="R60">
            <v>0</v>
          </cell>
          <cell r="U60">
            <v>1018</v>
          </cell>
          <cell r="X60">
            <v>10036</v>
          </cell>
        </row>
        <row r="61">
          <cell r="A61">
            <v>575240</v>
          </cell>
          <cell r="B61">
            <v>0</v>
          </cell>
          <cell r="C61">
            <v>0</v>
          </cell>
          <cell r="D61">
            <v>0</v>
          </cell>
          <cell r="E61">
            <v>0</v>
          </cell>
          <cell r="F61">
            <v>0</v>
          </cell>
          <cell r="G61">
            <v>0</v>
          </cell>
          <cell r="H61">
            <v>0</v>
          </cell>
          <cell r="I61">
            <v>0</v>
          </cell>
          <cell r="J61">
            <v>0</v>
          </cell>
          <cell r="K61">
            <v>0</v>
          </cell>
          <cell r="Q61">
            <v>0</v>
          </cell>
          <cell r="R61">
            <v>0</v>
          </cell>
          <cell r="X61">
            <v>0</v>
          </cell>
        </row>
        <row r="62">
          <cell r="A62">
            <v>575241</v>
          </cell>
          <cell r="D62">
            <v>0</v>
          </cell>
          <cell r="R62">
            <v>0</v>
          </cell>
          <cell r="X62">
            <v>0</v>
          </cell>
        </row>
        <row r="63">
          <cell r="A63">
            <v>575243</v>
          </cell>
          <cell r="K63">
            <v>0</v>
          </cell>
          <cell r="X63">
            <v>0</v>
          </cell>
        </row>
        <row r="64">
          <cell r="A64">
            <v>575260</v>
          </cell>
          <cell r="N64">
            <v>0</v>
          </cell>
          <cell r="X64">
            <v>0</v>
          </cell>
        </row>
        <row r="65">
          <cell r="A65">
            <v>575261</v>
          </cell>
          <cell r="W65">
            <v>0</v>
          </cell>
          <cell r="X65">
            <v>0</v>
          </cell>
        </row>
        <row r="66">
          <cell r="A66">
            <v>575280</v>
          </cell>
          <cell r="B66">
            <v>3454</v>
          </cell>
          <cell r="C66">
            <v>509</v>
          </cell>
          <cell r="D66">
            <v>14343</v>
          </cell>
          <cell r="E66">
            <v>8995</v>
          </cell>
          <cell r="F66">
            <v>0</v>
          </cell>
          <cell r="G66">
            <v>1535</v>
          </cell>
          <cell r="H66">
            <v>2622</v>
          </cell>
          <cell r="I66">
            <v>1437</v>
          </cell>
          <cell r="J66">
            <v>1996</v>
          </cell>
          <cell r="K66">
            <v>1671</v>
          </cell>
          <cell r="L66">
            <v>0</v>
          </cell>
          <cell r="M66">
            <v>1000</v>
          </cell>
          <cell r="N66">
            <v>150</v>
          </cell>
          <cell r="P66">
            <v>15</v>
          </cell>
          <cell r="Q66">
            <v>0</v>
          </cell>
          <cell r="R66">
            <v>400</v>
          </cell>
          <cell r="S66">
            <v>0</v>
          </cell>
          <cell r="T66">
            <v>1500</v>
          </cell>
          <cell r="U66">
            <v>0</v>
          </cell>
          <cell r="X66">
            <v>39627</v>
          </cell>
        </row>
        <row r="67">
          <cell r="A67">
            <v>575281</v>
          </cell>
          <cell r="H67">
            <v>0</v>
          </cell>
          <cell r="X67">
            <v>0</v>
          </cell>
        </row>
        <row r="68">
          <cell r="A68">
            <v>575320</v>
          </cell>
          <cell r="D68">
            <v>229</v>
          </cell>
          <cell r="I68">
            <v>0</v>
          </cell>
          <cell r="M68">
            <v>16686</v>
          </cell>
          <cell r="N68">
            <v>11000</v>
          </cell>
          <cell r="O68">
            <v>57242</v>
          </cell>
          <cell r="Q68">
            <v>0</v>
          </cell>
          <cell r="R68">
            <v>0</v>
          </cell>
          <cell r="U68">
            <v>14433</v>
          </cell>
          <cell r="X68">
            <v>99590</v>
          </cell>
        </row>
        <row r="69">
          <cell r="A69">
            <v>575340</v>
          </cell>
          <cell r="B69">
            <v>5000</v>
          </cell>
          <cell r="C69">
            <v>11156</v>
          </cell>
          <cell r="D69">
            <v>39068</v>
          </cell>
          <cell r="E69">
            <v>15692</v>
          </cell>
          <cell r="F69">
            <v>58712</v>
          </cell>
          <cell r="G69">
            <v>15177</v>
          </cell>
          <cell r="H69">
            <v>64078</v>
          </cell>
          <cell r="I69">
            <v>73559</v>
          </cell>
          <cell r="J69">
            <v>47107</v>
          </cell>
          <cell r="K69">
            <v>11760</v>
          </cell>
          <cell r="L69">
            <v>8329</v>
          </cell>
          <cell r="M69">
            <v>11963</v>
          </cell>
          <cell r="N69">
            <v>2000</v>
          </cell>
          <cell r="O69">
            <v>102</v>
          </cell>
          <cell r="P69">
            <v>13525</v>
          </cell>
          <cell r="Q69">
            <v>62400</v>
          </cell>
          <cell r="R69">
            <v>22526</v>
          </cell>
          <cell r="S69">
            <v>7635</v>
          </cell>
          <cell r="T69">
            <v>4167</v>
          </cell>
          <cell r="U69">
            <v>0</v>
          </cell>
          <cell r="W69">
            <v>0</v>
          </cell>
          <cell r="X69">
            <v>473956</v>
          </cell>
        </row>
        <row r="70">
          <cell r="A70">
            <v>575342</v>
          </cell>
          <cell r="B70">
            <v>915</v>
          </cell>
          <cell r="D70">
            <v>1683</v>
          </cell>
          <cell r="E70">
            <v>638</v>
          </cell>
          <cell r="F70">
            <v>2800</v>
          </cell>
          <cell r="G70">
            <v>7350</v>
          </cell>
          <cell r="H70">
            <v>12134</v>
          </cell>
          <cell r="I70">
            <v>6423</v>
          </cell>
          <cell r="J70">
            <v>13694</v>
          </cell>
          <cell r="K70">
            <v>12427</v>
          </cell>
          <cell r="L70">
            <v>10000</v>
          </cell>
          <cell r="M70">
            <v>492</v>
          </cell>
          <cell r="N70">
            <v>200</v>
          </cell>
          <cell r="P70">
            <v>1215</v>
          </cell>
          <cell r="R70">
            <v>42</v>
          </cell>
          <cell r="S70">
            <v>1722</v>
          </cell>
          <cell r="T70">
            <v>1150</v>
          </cell>
          <cell r="U70">
            <v>38</v>
          </cell>
          <cell r="X70">
            <v>72923</v>
          </cell>
        </row>
        <row r="71">
          <cell r="A71">
            <v>575350</v>
          </cell>
          <cell r="B71">
            <v>5493</v>
          </cell>
          <cell r="C71">
            <v>1421</v>
          </cell>
          <cell r="D71">
            <v>3824</v>
          </cell>
          <cell r="E71">
            <v>2168</v>
          </cell>
          <cell r="F71">
            <v>7603</v>
          </cell>
          <cell r="G71">
            <v>2158</v>
          </cell>
          <cell r="H71">
            <v>6957</v>
          </cell>
          <cell r="I71">
            <v>16275</v>
          </cell>
          <cell r="J71">
            <v>6389</v>
          </cell>
          <cell r="K71">
            <v>618</v>
          </cell>
          <cell r="L71">
            <v>255</v>
          </cell>
          <cell r="M71">
            <v>2889</v>
          </cell>
          <cell r="N71">
            <v>300</v>
          </cell>
          <cell r="O71">
            <v>0</v>
          </cell>
          <cell r="P71">
            <v>1945</v>
          </cell>
          <cell r="Q71">
            <v>4025</v>
          </cell>
          <cell r="R71">
            <v>4638</v>
          </cell>
          <cell r="S71">
            <v>764</v>
          </cell>
          <cell r="T71">
            <v>150</v>
          </cell>
          <cell r="U71">
            <v>84</v>
          </cell>
          <cell r="W71">
            <v>0</v>
          </cell>
          <cell r="X71">
            <v>67956</v>
          </cell>
        </row>
        <row r="72">
          <cell r="A72">
            <v>575351</v>
          </cell>
          <cell r="B72">
            <v>5493</v>
          </cell>
          <cell r="C72">
            <v>1421</v>
          </cell>
          <cell r="D72">
            <v>3692</v>
          </cell>
          <cell r="E72">
            <v>2168</v>
          </cell>
          <cell r="F72">
            <v>5504</v>
          </cell>
          <cell r="G72">
            <v>1758</v>
          </cell>
          <cell r="H72">
            <v>6957</v>
          </cell>
          <cell r="I72">
            <v>12327</v>
          </cell>
          <cell r="J72">
            <v>6389</v>
          </cell>
          <cell r="K72">
            <v>618</v>
          </cell>
          <cell r="L72">
            <v>255</v>
          </cell>
          <cell r="M72">
            <v>2889</v>
          </cell>
          <cell r="N72">
            <v>0</v>
          </cell>
          <cell r="O72">
            <v>0</v>
          </cell>
          <cell r="P72">
            <v>1945</v>
          </cell>
          <cell r="Q72">
            <v>4025</v>
          </cell>
          <cell r="R72">
            <v>3381</v>
          </cell>
          <cell r="S72">
            <v>764</v>
          </cell>
          <cell r="T72">
            <v>150</v>
          </cell>
          <cell r="U72">
            <v>84</v>
          </cell>
          <cell r="W72">
            <v>0</v>
          </cell>
          <cell r="X72">
            <v>59820</v>
          </cell>
        </row>
        <row r="73">
          <cell r="A73">
            <v>575420</v>
          </cell>
          <cell r="H73">
            <v>85</v>
          </cell>
          <cell r="K73">
            <v>2545</v>
          </cell>
          <cell r="P73">
            <v>0</v>
          </cell>
          <cell r="X73">
            <v>2630</v>
          </cell>
        </row>
        <row r="74">
          <cell r="A74">
            <v>575460</v>
          </cell>
          <cell r="D74">
            <v>0</v>
          </cell>
          <cell r="M74">
            <v>216</v>
          </cell>
          <cell r="N74">
            <v>480</v>
          </cell>
          <cell r="O74">
            <v>0</v>
          </cell>
          <cell r="U74">
            <v>170</v>
          </cell>
          <cell r="X74">
            <v>866</v>
          </cell>
        </row>
        <row r="75">
          <cell r="A75">
            <v>575480</v>
          </cell>
          <cell r="F75">
            <v>0</v>
          </cell>
          <cell r="H75">
            <v>0</v>
          </cell>
          <cell r="M75">
            <v>775</v>
          </cell>
          <cell r="N75">
            <v>300</v>
          </cell>
          <cell r="O75">
            <v>764</v>
          </cell>
          <cell r="R75">
            <v>250</v>
          </cell>
          <cell r="X75">
            <v>2089</v>
          </cell>
        </row>
        <row r="76">
          <cell r="A76">
            <v>575500</v>
          </cell>
          <cell r="D76">
            <v>245</v>
          </cell>
          <cell r="E76">
            <v>0</v>
          </cell>
          <cell r="M76">
            <v>12732</v>
          </cell>
          <cell r="N76">
            <v>1650</v>
          </cell>
          <cell r="O76">
            <v>4622</v>
          </cell>
          <cell r="R76">
            <v>1200</v>
          </cell>
          <cell r="U76">
            <v>8781</v>
          </cell>
          <cell r="X76">
            <v>29230</v>
          </cell>
        </row>
        <row r="77">
          <cell r="A77">
            <v>575545</v>
          </cell>
          <cell r="N77">
            <v>68333</v>
          </cell>
          <cell r="P77">
            <v>0</v>
          </cell>
          <cell r="X77">
            <v>68333</v>
          </cell>
        </row>
        <row r="78">
          <cell r="A78">
            <v>575620</v>
          </cell>
          <cell r="B78">
            <v>643</v>
          </cell>
          <cell r="C78">
            <v>543</v>
          </cell>
          <cell r="D78">
            <v>2714</v>
          </cell>
          <cell r="E78">
            <v>1038</v>
          </cell>
          <cell r="F78">
            <v>5517</v>
          </cell>
          <cell r="G78">
            <v>27300</v>
          </cell>
          <cell r="H78">
            <v>6485</v>
          </cell>
          <cell r="I78">
            <v>3804</v>
          </cell>
          <cell r="J78">
            <v>5705</v>
          </cell>
          <cell r="K78">
            <v>2764</v>
          </cell>
          <cell r="L78">
            <v>0</v>
          </cell>
          <cell r="M78">
            <v>5796</v>
          </cell>
          <cell r="N78">
            <v>2333</v>
          </cell>
          <cell r="O78">
            <v>32558</v>
          </cell>
          <cell r="P78">
            <v>401</v>
          </cell>
          <cell r="Q78">
            <v>3000</v>
          </cell>
          <cell r="R78">
            <v>3018</v>
          </cell>
          <cell r="S78">
            <v>235</v>
          </cell>
          <cell r="T78">
            <v>83</v>
          </cell>
          <cell r="U78">
            <v>612</v>
          </cell>
          <cell r="X78">
            <v>104549</v>
          </cell>
        </row>
        <row r="79">
          <cell r="A79">
            <v>575625</v>
          </cell>
          <cell r="B79">
            <v>23</v>
          </cell>
          <cell r="D79">
            <v>0</v>
          </cell>
          <cell r="E79">
            <v>662</v>
          </cell>
          <cell r="F79">
            <v>167</v>
          </cell>
          <cell r="G79">
            <v>180</v>
          </cell>
          <cell r="H79">
            <v>1515</v>
          </cell>
          <cell r="I79">
            <v>0</v>
          </cell>
          <cell r="J79">
            <v>564</v>
          </cell>
          <cell r="K79">
            <v>417</v>
          </cell>
          <cell r="L79">
            <v>0</v>
          </cell>
          <cell r="M79">
            <v>2119</v>
          </cell>
          <cell r="N79">
            <v>7167</v>
          </cell>
          <cell r="O79">
            <v>24099</v>
          </cell>
          <cell r="P79">
            <v>3259</v>
          </cell>
          <cell r="Q79">
            <v>0</v>
          </cell>
          <cell r="R79">
            <v>1692</v>
          </cell>
          <cell r="U79">
            <v>204</v>
          </cell>
          <cell r="X79">
            <v>42068</v>
          </cell>
        </row>
        <row r="80">
          <cell r="A80">
            <v>575640</v>
          </cell>
          <cell r="J80">
            <v>0</v>
          </cell>
          <cell r="W80">
            <v>0</v>
          </cell>
          <cell r="X80">
            <v>0</v>
          </cell>
        </row>
        <row r="81">
          <cell r="A81">
            <v>575660</v>
          </cell>
          <cell r="B81">
            <v>100</v>
          </cell>
          <cell r="D81">
            <v>102</v>
          </cell>
          <cell r="E81">
            <v>662</v>
          </cell>
          <cell r="F81">
            <v>17</v>
          </cell>
          <cell r="H81">
            <v>63</v>
          </cell>
          <cell r="I81">
            <v>42</v>
          </cell>
          <cell r="J81">
            <v>44</v>
          </cell>
          <cell r="K81">
            <v>0</v>
          </cell>
          <cell r="L81">
            <v>255</v>
          </cell>
          <cell r="M81">
            <v>15000</v>
          </cell>
          <cell r="N81">
            <v>0</v>
          </cell>
          <cell r="O81">
            <v>16563</v>
          </cell>
          <cell r="P81">
            <v>0</v>
          </cell>
          <cell r="R81">
            <v>1100</v>
          </cell>
          <cell r="U81">
            <v>204</v>
          </cell>
          <cell r="X81">
            <v>34152</v>
          </cell>
        </row>
        <row r="82">
          <cell r="A82">
            <v>575670</v>
          </cell>
          <cell r="B82">
            <v>0</v>
          </cell>
          <cell r="C82">
            <v>3333</v>
          </cell>
          <cell r="D82">
            <v>0</v>
          </cell>
          <cell r="F82">
            <v>0</v>
          </cell>
          <cell r="G82">
            <v>0</v>
          </cell>
          <cell r="H82">
            <v>0</v>
          </cell>
          <cell r="I82">
            <v>14496</v>
          </cell>
          <cell r="J82">
            <v>8583</v>
          </cell>
          <cell r="K82">
            <v>0</v>
          </cell>
          <cell r="M82">
            <v>0</v>
          </cell>
          <cell r="P82">
            <v>0</v>
          </cell>
          <cell r="Q82">
            <v>0</v>
          </cell>
          <cell r="R82">
            <v>0</v>
          </cell>
          <cell r="X82">
            <v>26412</v>
          </cell>
        </row>
        <row r="83">
          <cell r="A83">
            <v>575680</v>
          </cell>
          <cell r="F83">
            <v>0</v>
          </cell>
          <cell r="H83">
            <v>0</v>
          </cell>
          <cell r="X83">
            <v>0</v>
          </cell>
        </row>
        <row r="84">
          <cell r="A84">
            <v>575710</v>
          </cell>
          <cell r="D84">
            <v>0</v>
          </cell>
          <cell r="F84">
            <v>831</v>
          </cell>
          <cell r="H84">
            <v>2808</v>
          </cell>
          <cell r="M84">
            <v>0</v>
          </cell>
          <cell r="N84">
            <v>0</v>
          </cell>
          <cell r="O84">
            <v>1875</v>
          </cell>
          <cell r="U84">
            <v>0</v>
          </cell>
          <cell r="X84">
            <v>5514</v>
          </cell>
        </row>
        <row r="85">
          <cell r="A85">
            <v>575715</v>
          </cell>
          <cell r="B85">
            <v>9394</v>
          </cell>
          <cell r="C85">
            <v>250</v>
          </cell>
          <cell r="D85">
            <v>611</v>
          </cell>
          <cell r="F85">
            <v>45993</v>
          </cell>
          <cell r="G85">
            <v>40</v>
          </cell>
          <cell r="H85">
            <v>2936</v>
          </cell>
          <cell r="I85">
            <v>0</v>
          </cell>
          <cell r="J85">
            <v>1206</v>
          </cell>
          <cell r="M85">
            <v>0</v>
          </cell>
          <cell r="N85">
            <v>680</v>
          </cell>
          <cell r="Q85">
            <v>0</v>
          </cell>
          <cell r="W85">
            <v>0</v>
          </cell>
          <cell r="X85">
            <v>61110</v>
          </cell>
        </row>
        <row r="86">
          <cell r="A86">
            <v>575740</v>
          </cell>
          <cell r="B86">
            <v>192</v>
          </cell>
          <cell r="C86">
            <v>0</v>
          </cell>
          <cell r="D86">
            <v>1534</v>
          </cell>
          <cell r="E86">
            <v>2036</v>
          </cell>
          <cell r="F86">
            <v>6784</v>
          </cell>
          <cell r="G86">
            <v>565</v>
          </cell>
          <cell r="H86">
            <v>1080</v>
          </cell>
          <cell r="I86">
            <v>1839</v>
          </cell>
          <cell r="J86">
            <v>834</v>
          </cell>
          <cell r="K86">
            <v>309</v>
          </cell>
          <cell r="L86">
            <v>509</v>
          </cell>
          <cell r="M86">
            <v>87152</v>
          </cell>
          <cell r="N86">
            <v>1700</v>
          </cell>
          <cell r="O86">
            <v>18750</v>
          </cell>
          <cell r="P86">
            <v>320</v>
          </cell>
          <cell r="Q86">
            <v>2750</v>
          </cell>
          <cell r="R86">
            <v>10735</v>
          </cell>
          <cell r="T86">
            <v>15</v>
          </cell>
          <cell r="U86">
            <v>20508</v>
          </cell>
          <cell r="W86">
            <v>0</v>
          </cell>
          <cell r="X86">
            <v>157612</v>
          </cell>
        </row>
        <row r="87">
          <cell r="A87">
            <v>575741</v>
          </cell>
          <cell r="B87">
            <v>1450</v>
          </cell>
          <cell r="C87">
            <v>502</v>
          </cell>
          <cell r="D87">
            <v>4093</v>
          </cell>
          <cell r="E87">
            <v>1575</v>
          </cell>
          <cell r="F87">
            <v>16532</v>
          </cell>
          <cell r="G87">
            <v>1600</v>
          </cell>
          <cell r="H87">
            <v>9751</v>
          </cell>
          <cell r="I87">
            <v>3209</v>
          </cell>
          <cell r="J87">
            <v>5786</v>
          </cell>
          <cell r="K87">
            <v>2826</v>
          </cell>
          <cell r="L87">
            <v>0</v>
          </cell>
          <cell r="M87">
            <v>2590</v>
          </cell>
          <cell r="N87">
            <v>305</v>
          </cell>
          <cell r="O87">
            <v>302</v>
          </cell>
          <cell r="P87">
            <v>2233</v>
          </cell>
          <cell r="Q87">
            <v>2700</v>
          </cell>
          <cell r="R87">
            <v>3809</v>
          </cell>
          <cell r="S87">
            <v>704</v>
          </cell>
          <cell r="T87">
            <v>350</v>
          </cell>
          <cell r="U87">
            <v>835</v>
          </cell>
          <cell r="W87">
            <v>0</v>
          </cell>
          <cell r="X87">
            <v>61152</v>
          </cell>
        </row>
        <row r="88">
          <cell r="A88">
            <v>575742</v>
          </cell>
          <cell r="B88">
            <v>0</v>
          </cell>
          <cell r="F88">
            <v>103667</v>
          </cell>
          <cell r="H88">
            <v>153</v>
          </cell>
          <cell r="K88">
            <v>0</v>
          </cell>
          <cell r="Q88">
            <v>1000</v>
          </cell>
          <cell r="U88">
            <v>0</v>
          </cell>
          <cell r="X88">
            <v>104820</v>
          </cell>
        </row>
        <row r="89">
          <cell r="A89">
            <v>575743</v>
          </cell>
          <cell r="K89">
            <v>0</v>
          </cell>
          <cell r="X89">
            <v>0</v>
          </cell>
        </row>
        <row r="90">
          <cell r="A90">
            <v>575775</v>
          </cell>
          <cell r="B90">
            <v>0</v>
          </cell>
          <cell r="D90">
            <v>10153</v>
          </cell>
          <cell r="F90">
            <v>0</v>
          </cell>
          <cell r="J90">
            <v>519</v>
          </cell>
          <cell r="X90">
            <v>10672</v>
          </cell>
        </row>
        <row r="91">
          <cell r="A91">
            <v>575780</v>
          </cell>
          <cell r="D91">
            <v>0</v>
          </cell>
          <cell r="F91">
            <v>0</v>
          </cell>
          <cell r="H91">
            <v>92</v>
          </cell>
          <cell r="M91">
            <v>685</v>
          </cell>
          <cell r="N91">
            <v>400</v>
          </cell>
          <cell r="O91">
            <v>1375</v>
          </cell>
          <cell r="R91">
            <v>120</v>
          </cell>
          <cell r="U91">
            <v>767</v>
          </cell>
          <cell r="X91">
            <v>3439</v>
          </cell>
        </row>
        <row r="92">
          <cell r="A92">
            <v>575830</v>
          </cell>
          <cell r="D92">
            <v>0</v>
          </cell>
          <cell r="X92">
            <v>0</v>
          </cell>
        </row>
        <row r="93">
          <cell r="A93">
            <v>575998</v>
          </cell>
          <cell r="B93">
            <v>0</v>
          </cell>
          <cell r="C93">
            <v>0</v>
          </cell>
          <cell r="D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U93">
            <v>0</v>
          </cell>
          <cell r="X93">
            <v>0</v>
          </cell>
        </row>
        <row r="94">
          <cell r="A94">
            <v>620000</v>
          </cell>
          <cell r="H94">
            <v>0</v>
          </cell>
          <cell r="X94">
            <v>0</v>
          </cell>
        </row>
        <row r="95">
          <cell r="A95">
            <v>675000</v>
          </cell>
          <cell r="D95">
            <v>0</v>
          </cell>
          <cell r="F95">
            <v>614145</v>
          </cell>
          <cell r="G95">
            <v>0</v>
          </cell>
          <cell r="H95">
            <v>362</v>
          </cell>
          <cell r="J95">
            <v>68</v>
          </cell>
          <cell r="M95">
            <v>803</v>
          </cell>
          <cell r="N95">
            <v>10069</v>
          </cell>
          <cell r="O95">
            <v>38055</v>
          </cell>
          <cell r="P95">
            <v>0</v>
          </cell>
          <cell r="Q95">
            <v>1050</v>
          </cell>
          <cell r="R95">
            <v>0</v>
          </cell>
          <cell r="U95">
            <v>1301</v>
          </cell>
          <cell r="W95">
            <v>0</v>
          </cell>
          <cell r="X95">
            <v>665853</v>
          </cell>
        </row>
        <row r="96">
          <cell r="A96">
            <v>675250</v>
          </cell>
          <cell r="D96">
            <v>0</v>
          </cell>
          <cell r="F96">
            <v>2673</v>
          </cell>
          <cell r="G96">
            <v>3650</v>
          </cell>
          <cell r="H96">
            <v>542</v>
          </cell>
          <cell r="J96">
            <v>0</v>
          </cell>
          <cell r="M96">
            <v>0</v>
          </cell>
          <cell r="N96">
            <v>0</v>
          </cell>
          <cell r="Q96">
            <v>300</v>
          </cell>
          <cell r="R96">
            <v>0</v>
          </cell>
          <cell r="U96">
            <v>204</v>
          </cell>
          <cell r="X96">
            <v>7369</v>
          </cell>
        </row>
        <row r="97">
          <cell r="A97">
            <v>675350</v>
          </cell>
          <cell r="F97">
            <v>0</v>
          </cell>
          <cell r="M97">
            <v>0</v>
          </cell>
          <cell r="N97">
            <v>0</v>
          </cell>
          <cell r="O97">
            <v>356</v>
          </cell>
          <cell r="Q97">
            <v>0</v>
          </cell>
          <cell r="R97">
            <v>0</v>
          </cell>
          <cell r="U97">
            <v>7140</v>
          </cell>
          <cell r="X97">
            <v>7496</v>
          </cell>
        </row>
        <row r="98">
          <cell r="A98">
            <v>675450</v>
          </cell>
          <cell r="G98">
            <v>0</v>
          </cell>
          <cell r="H98">
            <v>4608</v>
          </cell>
          <cell r="J98">
            <v>0</v>
          </cell>
          <cell r="M98">
            <v>0</v>
          </cell>
          <cell r="O98">
            <v>0</v>
          </cell>
          <cell r="U98">
            <v>100</v>
          </cell>
          <cell r="X98">
            <v>4708</v>
          </cell>
        </row>
        <row r="99">
          <cell r="A99">
            <v>680112</v>
          </cell>
          <cell r="D99">
            <v>4254</v>
          </cell>
          <cell r="E99">
            <v>42</v>
          </cell>
          <cell r="F99">
            <v>1363776</v>
          </cell>
          <cell r="H99">
            <v>55026</v>
          </cell>
          <cell r="K99">
            <v>0</v>
          </cell>
          <cell r="M99">
            <v>153540</v>
          </cell>
          <cell r="N99">
            <v>49200</v>
          </cell>
          <cell r="O99">
            <v>338499</v>
          </cell>
          <cell r="P99">
            <v>21503</v>
          </cell>
          <cell r="Q99">
            <v>11500</v>
          </cell>
          <cell r="R99">
            <v>75918</v>
          </cell>
          <cell r="U99">
            <v>121396</v>
          </cell>
          <cell r="W99">
            <v>15736</v>
          </cell>
          <cell r="X99">
            <v>2210390</v>
          </cell>
        </row>
        <row r="100">
          <cell r="A100">
            <v>685200</v>
          </cell>
          <cell r="G100">
            <v>0</v>
          </cell>
          <cell r="N100">
            <v>2036</v>
          </cell>
          <cell r="O100">
            <v>0</v>
          </cell>
          <cell r="P100">
            <v>0</v>
          </cell>
          <cell r="R100">
            <v>0</v>
          </cell>
          <cell r="U100">
            <v>9162</v>
          </cell>
          <cell r="W100">
            <v>0</v>
          </cell>
          <cell r="X100">
            <v>11198</v>
          </cell>
        </row>
        <row r="101">
          <cell r="A101">
            <v>685320</v>
          </cell>
          <cell r="B101">
            <v>0</v>
          </cell>
          <cell r="C101">
            <v>0</v>
          </cell>
          <cell r="D101">
            <v>0</v>
          </cell>
          <cell r="E101">
            <v>0</v>
          </cell>
          <cell r="F101">
            <v>64</v>
          </cell>
          <cell r="G101">
            <v>0</v>
          </cell>
          <cell r="H101">
            <v>0</v>
          </cell>
          <cell r="I101">
            <v>0</v>
          </cell>
          <cell r="J101">
            <v>20</v>
          </cell>
          <cell r="K101">
            <v>0</v>
          </cell>
          <cell r="L101">
            <v>0</v>
          </cell>
          <cell r="M101">
            <v>149</v>
          </cell>
          <cell r="N101">
            <v>0</v>
          </cell>
          <cell r="O101">
            <v>0</v>
          </cell>
          <cell r="P101">
            <v>0</v>
          </cell>
          <cell r="Q101">
            <v>0</v>
          </cell>
          <cell r="R101">
            <v>0</v>
          </cell>
          <cell r="S101">
            <v>0</v>
          </cell>
          <cell r="T101">
            <v>0</v>
          </cell>
          <cell r="U101">
            <v>463</v>
          </cell>
          <cell r="W101">
            <v>-1</v>
          </cell>
          <cell r="X101">
            <v>695</v>
          </cell>
        </row>
        <row r="102">
          <cell r="A102">
            <v>685325</v>
          </cell>
          <cell r="B102">
            <v>13136</v>
          </cell>
          <cell r="C102">
            <v>7421</v>
          </cell>
          <cell r="D102">
            <v>23305</v>
          </cell>
          <cell r="E102">
            <v>17014</v>
          </cell>
          <cell r="F102">
            <v>113097</v>
          </cell>
          <cell r="G102">
            <v>84132</v>
          </cell>
          <cell r="H102">
            <v>56943</v>
          </cell>
          <cell r="I102">
            <v>80190</v>
          </cell>
          <cell r="J102">
            <v>39984</v>
          </cell>
          <cell r="K102">
            <v>30136</v>
          </cell>
          <cell r="L102">
            <v>2576</v>
          </cell>
          <cell r="M102">
            <v>93697</v>
          </cell>
          <cell r="N102">
            <v>12248</v>
          </cell>
          <cell r="O102">
            <v>2891</v>
          </cell>
          <cell r="P102">
            <v>19357</v>
          </cell>
          <cell r="Q102">
            <v>10393</v>
          </cell>
          <cell r="R102">
            <v>27911</v>
          </cell>
          <cell r="S102">
            <v>2444</v>
          </cell>
          <cell r="T102">
            <v>1838</v>
          </cell>
          <cell r="U102">
            <v>58867</v>
          </cell>
          <cell r="W102">
            <v>-10491</v>
          </cell>
          <cell r="X102">
            <v>687089</v>
          </cell>
        </row>
        <row r="103">
          <cell r="A103">
            <v>685350</v>
          </cell>
          <cell r="B103">
            <v>391</v>
          </cell>
          <cell r="C103">
            <v>135</v>
          </cell>
          <cell r="D103">
            <v>317</v>
          </cell>
          <cell r="E103">
            <v>1364</v>
          </cell>
          <cell r="F103">
            <v>3319</v>
          </cell>
          <cell r="G103">
            <v>10654</v>
          </cell>
          <cell r="H103">
            <v>1940</v>
          </cell>
          <cell r="I103">
            <v>1310</v>
          </cell>
          <cell r="J103">
            <v>1831</v>
          </cell>
          <cell r="K103">
            <v>685</v>
          </cell>
          <cell r="L103">
            <v>88</v>
          </cell>
          <cell r="M103">
            <v>18857</v>
          </cell>
          <cell r="N103">
            <v>1645</v>
          </cell>
          <cell r="O103">
            <v>536</v>
          </cell>
          <cell r="P103">
            <v>0</v>
          </cell>
          <cell r="Q103">
            <v>95</v>
          </cell>
          <cell r="R103">
            <v>1897</v>
          </cell>
          <cell r="S103">
            <v>337</v>
          </cell>
          <cell r="T103">
            <v>76</v>
          </cell>
          <cell r="U103">
            <v>11127</v>
          </cell>
          <cell r="W103">
            <v>-377</v>
          </cell>
          <cell r="X103">
            <v>56227</v>
          </cell>
        </row>
        <row r="104">
          <cell r="A104">
            <v>685430</v>
          </cell>
          <cell r="G104">
            <v>9162</v>
          </cell>
          <cell r="R104">
            <v>0</v>
          </cell>
          <cell r="U104">
            <v>0</v>
          </cell>
          <cell r="W104">
            <v>0</v>
          </cell>
          <cell r="X104">
            <v>9162</v>
          </cell>
        </row>
        <row r="105">
          <cell r="A105">
            <v>690110</v>
          </cell>
          <cell r="W105">
            <v>-9000</v>
          </cell>
          <cell r="X105">
            <v>-9000</v>
          </cell>
        </row>
        <row r="106">
          <cell r="A106">
            <v>690120</v>
          </cell>
          <cell r="W106">
            <v>0</v>
          </cell>
          <cell r="X106">
            <v>0</v>
          </cell>
        </row>
        <row r="107">
          <cell r="A107">
            <v>690220</v>
          </cell>
          <cell r="W107">
            <v>0</v>
          </cell>
          <cell r="X107">
            <v>0</v>
          </cell>
        </row>
        <row r="108">
          <cell r="A108">
            <v>690610</v>
          </cell>
          <cell r="W108">
            <v>0</v>
          </cell>
          <cell r="X108">
            <v>0</v>
          </cell>
        </row>
        <row r="109">
          <cell r="A109">
            <v>690640</v>
          </cell>
          <cell r="W109">
            <v>0</v>
          </cell>
          <cell r="X109">
            <v>0</v>
          </cell>
        </row>
        <row r="110">
          <cell r="A110">
            <v>690650</v>
          </cell>
          <cell r="W110">
            <v>0</v>
          </cell>
          <cell r="X110">
            <v>0</v>
          </cell>
        </row>
        <row r="111">
          <cell r="A111">
            <v>690710</v>
          </cell>
          <cell r="W111">
            <v>0</v>
          </cell>
          <cell r="X111">
            <v>0</v>
          </cell>
        </row>
        <row r="112">
          <cell r="A112">
            <v>690750</v>
          </cell>
          <cell r="W112">
            <v>0</v>
          </cell>
          <cell r="X112">
            <v>0</v>
          </cell>
        </row>
        <row r="113">
          <cell r="A113">
            <v>710400</v>
          </cell>
          <cell r="W113">
            <v>12376</v>
          </cell>
          <cell r="X113">
            <v>12376</v>
          </cell>
        </row>
        <row r="114">
          <cell r="A114">
            <v>710500</v>
          </cell>
          <cell r="W114">
            <v>0</v>
          </cell>
          <cell r="X114">
            <v>0</v>
          </cell>
        </row>
        <row r="115">
          <cell r="A115">
            <v>721304</v>
          </cell>
          <cell r="F115">
            <v>0</v>
          </cell>
          <cell r="O115">
            <v>0</v>
          </cell>
          <cell r="W115">
            <v>0</v>
          </cell>
          <cell r="X115">
            <v>0</v>
          </cell>
        </row>
        <row r="116">
          <cell r="A116">
            <v>722306</v>
          </cell>
          <cell r="B116">
            <v>0</v>
          </cell>
          <cell r="D116">
            <v>0</v>
          </cell>
          <cell r="E116">
            <v>0</v>
          </cell>
          <cell r="F116">
            <v>0</v>
          </cell>
          <cell r="H116">
            <v>0</v>
          </cell>
          <cell r="I116">
            <v>0</v>
          </cell>
          <cell r="J116">
            <v>0</v>
          </cell>
          <cell r="K116">
            <v>0</v>
          </cell>
          <cell r="L116">
            <v>0</v>
          </cell>
          <cell r="P116">
            <v>0</v>
          </cell>
          <cell r="Q116">
            <v>0</v>
          </cell>
          <cell r="R116">
            <v>0</v>
          </cell>
          <cell r="S116">
            <v>0</v>
          </cell>
          <cell r="T116">
            <v>0</v>
          </cell>
          <cell r="W116">
            <v>0</v>
          </cell>
          <cell r="X116">
            <v>0</v>
          </cell>
        </row>
        <row r="117">
          <cell r="A117">
            <v>760100</v>
          </cell>
          <cell r="I117">
            <v>0</v>
          </cell>
          <cell r="R117">
            <v>0</v>
          </cell>
          <cell r="X117">
            <v>0</v>
          </cell>
        </row>
        <row r="118">
          <cell r="A118">
            <v>760200</v>
          </cell>
          <cell r="R118">
            <v>0</v>
          </cell>
          <cell r="X118">
            <v>0</v>
          </cell>
        </row>
        <row r="119">
          <cell r="A119">
            <v>810300</v>
          </cell>
          <cell r="H119">
            <v>0</v>
          </cell>
          <cell r="X119">
            <v>0</v>
          </cell>
        </row>
        <row r="120">
          <cell r="A120">
            <v>810301</v>
          </cell>
          <cell r="M120">
            <v>41308</v>
          </cell>
          <cell r="N120">
            <v>5912</v>
          </cell>
          <cell r="O120">
            <v>163095</v>
          </cell>
          <cell r="P120">
            <v>4158</v>
          </cell>
          <cell r="R120">
            <v>5188</v>
          </cell>
          <cell r="U120">
            <v>28015</v>
          </cell>
          <cell r="X120">
            <v>247676</v>
          </cell>
        </row>
        <row r="121">
          <cell r="A121">
            <v>830100</v>
          </cell>
          <cell r="W121">
            <v>0</v>
          </cell>
          <cell r="X121">
            <v>0</v>
          </cell>
        </row>
        <row r="122">
          <cell r="A122">
            <v>840000</v>
          </cell>
          <cell r="W122">
            <v>0</v>
          </cell>
          <cell r="X122">
            <v>0</v>
          </cell>
        </row>
        <row r="123">
          <cell r="A123" t="str">
            <v>Grand Total</v>
          </cell>
          <cell r="B123">
            <v>-2</v>
          </cell>
          <cell r="C123">
            <v>-1</v>
          </cell>
          <cell r="D123">
            <v>4</v>
          </cell>
          <cell r="E123">
            <v>2</v>
          </cell>
          <cell r="F123">
            <v>1</v>
          </cell>
          <cell r="G123">
            <v>0</v>
          </cell>
          <cell r="H123">
            <v>27</v>
          </cell>
          <cell r="I123">
            <v>1</v>
          </cell>
          <cell r="J123">
            <v>-4</v>
          </cell>
          <cell r="K123">
            <v>0</v>
          </cell>
          <cell r="L123">
            <v>4</v>
          </cell>
          <cell r="M123">
            <v>2</v>
          </cell>
          <cell r="N123">
            <v>1</v>
          </cell>
          <cell r="O123">
            <v>-2</v>
          </cell>
          <cell r="P123">
            <v>0</v>
          </cell>
          <cell r="Q123">
            <v>-2</v>
          </cell>
          <cell r="R123">
            <v>-1</v>
          </cell>
          <cell r="S123">
            <v>1</v>
          </cell>
          <cell r="T123">
            <v>1</v>
          </cell>
          <cell r="U123">
            <v>0</v>
          </cell>
          <cell r="V123">
            <v>0</v>
          </cell>
          <cell r="W123">
            <v>0</v>
          </cell>
          <cell r="X123">
            <v>32</v>
          </cell>
        </row>
      </sheetData>
      <sheetData sheetId="27">
        <row r="4">
          <cell r="A4" t="str">
            <v>Object</v>
          </cell>
          <cell r="B4" t="str">
            <v>0320</v>
          </cell>
          <cell r="C4" t="str">
            <v>0321</v>
          </cell>
          <cell r="D4" t="str">
            <v>0322</v>
          </cell>
          <cell r="E4" t="str">
            <v>0323</v>
          </cell>
          <cell r="F4" t="str">
            <v>0324</v>
          </cell>
          <cell r="G4" t="str">
            <v>0325</v>
          </cell>
          <cell r="H4" t="str">
            <v>0326</v>
          </cell>
          <cell r="I4" t="str">
            <v>0327</v>
          </cell>
          <cell r="J4" t="str">
            <v>0328</v>
          </cell>
          <cell r="K4" t="str">
            <v>0329</v>
          </cell>
          <cell r="L4" t="str">
            <v>0337</v>
          </cell>
          <cell r="M4" t="str">
            <v>0340</v>
          </cell>
          <cell r="N4" t="str">
            <v>0345</v>
          </cell>
          <cell r="O4" t="str">
            <v>0362</v>
          </cell>
          <cell r="P4" t="str">
            <v>0363</v>
          </cell>
          <cell r="Q4" t="str">
            <v>0364</v>
          </cell>
          <cell r="R4" t="str">
            <v>0366</v>
          </cell>
          <cell r="S4" t="str">
            <v>0367</v>
          </cell>
          <cell r="T4" t="str">
            <v>0369</v>
          </cell>
          <cell r="U4" t="str">
            <v>0370</v>
          </cell>
          <cell r="V4" t="str">
            <v>0388</v>
          </cell>
          <cell r="W4" t="str">
            <v>0398</v>
          </cell>
          <cell r="X4" t="str">
            <v>Grand Total</v>
          </cell>
        </row>
        <row r="5">
          <cell r="A5">
            <v>404100</v>
          </cell>
          <cell r="B5">
            <v>-1421413</v>
          </cell>
          <cell r="C5">
            <v>-675083</v>
          </cell>
          <cell r="D5">
            <v>-3244344</v>
          </cell>
          <cell r="H5">
            <v>-4225182</v>
          </cell>
          <cell r="I5">
            <v>-7658015</v>
          </cell>
          <cell r="J5">
            <v>-3998879</v>
          </cell>
          <cell r="K5">
            <v>-2969248</v>
          </cell>
          <cell r="L5">
            <v>-483474</v>
          </cell>
          <cell r="O5">
            <v>-4939355</v>
          </cell>
          <cell r="P5">
            <v>-2242764</v>
          </cell>
          <cell r="Q5">
            <v>-13601</v>
          </cell>
          <cell r="R5">
            <v>-3224434</v>
          </cell>
          <cell r="S5">
            <v>-748832</v>
          </cell>
          <cell r="T5">
            <v>-308688</v>
          </cell>
          <cell r="V5">
            <v>0</v>
          </cell>
          <cell r="W5">
            <v>-2049928</v>
          </cell>
          <cell r="X5">
            <v>-38203240</v>
          </cell>
        </row>
        <row r="6">
          <cell r="A6">
            <v>404110</v>
          </cell>
          <cell r="E6">
            <v>-980771</v>
          </cell>
          <cell r="F6">
            <v>-22697876</v>
          </cell>
          <cell r="G6">
            <v>-7684437</v>
          </cell>
          <cell r="J6">
            <v>-628523</v>
          </cell>
          <cell r="M6">
            <v>-11474852</v>
          </cell>
          <cell r="N6">
            <v>-2038839</v>
          </cell>
          <cell r="U6">
            <v>-6503321</v>
          </cell>
          <cell r="X6">
            <v>-52008619</v>
          </cell>
        </row>
        <row r="7">
          <cell r="A7">
            <v>404200</v>
          </cell>
          <cell r="B7">
            <v>-28254</v>
          </cell>
          <cell r="C7">
            <v>-5750</v>
          </cell>
          <cell r="D7">
            <v>-95196</v>
          </cell>
          <cell r="E7">
            <v>-770337</v>
          </cell>
          <cell r="F7">
            <v>-2534719</v>
          </cell>
          <cell r="G7">
            <v>-180371</v>
          </cell>
          <cell r="H7">
            <v>-2915479</v>
          </cell>
          <cell r="I7">
            <v>-585808</v>
          </cell>
          <cell r="J7">
            <v>-128235</v>
          </cell>
          <cell r="K7">
            <v>-246327</v>
          </cell>
          <cell r="L7">
            <v>-4021</v>
          </cell>
          <cell r="M7">
            <v>-10870</v>
          </cell>
          <cell r="N7">
            <v>0</v>
          </cell>
          <cell r="O7">
            <v>-542981</v>
          </cell>
          <cell r="P7">
            <v>-226561</v>
          </cell>
          <cell r="Q7">
            <v>-16687260</v>
          </cell>
          <cell r="R7">
            <v>-1001354</v>
          </cell>
          <cell r="S7">
            <v>-19129</v>
          </cell>
          <cell r="T7">
            <v>-4312</v>
          </cell>
          <cell r="U7">
            <v>-2057</v>
          </cell>
          <cell r="W7">
            <v>3900</v>
          </cell>
          <cell r="X7">
            <v>-25985121</v>
          </cell>
        </row>
        <row r="8">
          <cell r="A8">
            <v>501200</v>
          </cell>
          <cell r="B8">
            <v>747481</v>
          </cell>
          <cell r="C8">
            <v>390436</v>
          </cell>
          <cell r="D8">
            <v>1391462</v>
          </cell>
          <cell r="E8">
            <v>997648</v>
          </cell>
          <cell r="F8">
            <v>6224149</v>
          </cell>
          <cell r="G8">
            <v>4949105</v>
          </cell>
          <cell r="H8">
            <v>3452327</v>
          </cell>
          <cell r="I8">
            <v>4261862</v>
          </cell>
          <cell r="J8">
            <v>2194428</v>
          </cell>
          <cell r="K8">
            <v>1621996</v>
          </cell>
          <cell r="L8">
            <v>152990</v>
          </cell>
          <cell r="M8">
            <v>5365292</v>
          </cell>
          <cell r="N8">
            <v>718890</v>
          </cell>
          <cell r="O8">
            <v>170361</v>
          </cell>
          <cell r="P8">
            <v>1103453</v>
          </cell>
          <cell r="Q8">
            <v>758311</v>
          </cell>
          <cell r="R8">
            <v>1694700</v>
          </cell>
          <cell r="S8">
            <v>218466</v>
          </cell>
          <cell r="T8">
            <v>98062</v>
          </cell>
          <cell r="U8">
            <v>2820364</v>
          </cell>
          <cell r="W8">
            <v>259959</v>
          </cell>
          <cell r="X8">
            <v>39591742</v>
          </cell>
        </row>
        <row r="9">
          <cell r="A9">
            <v>501203</v>
          </cell>
          <cell r="F9">
            <v>0</v>
          </cell>
          <cell r="X9">
            <v>0</v>
          </cell>
        </row>
        <row r="10">
          <cell r="A10">
            <v>501210</v>
          </cell>
          <cell r="D10">
            <v>404</v>
          </cell>
          <cell r="F10">
            <v>103254</v>
          </cell>
          <cell r="G10">
            <v>11721</v>
          </cell>
          <cell r="H10">
            <v>4674</v>
          </cell>
          <cell r="I10">
            <v>6051</v>
          </cell>
          <cell r="J10">
            <v>2820</v>
          </cell>
          <cell r="K10">
            <v>7818</v>
          </cell>
          <cell r="M10">
            <v>12446</v>
          </cell>
          <cell r="O10">
            <v>207</v>
          </cell>
          <cell r="P10">
            <v>3530</v>
          </cell>
          <cell r="R10">
            <v>18419</v>
          </cell>
          <cell r="S10">
            <v>139</v>
          </cell>
          <cell r="U10">
            <v>23668</v>
          </cell>
          <cell r="X10">
            <v>195151</v>
          </cell>
        </row>
        <row r="11">
          <cell r="A11">
            <v>501211</v>
          </cell>
          <cell r="C11">
            <v>0</v>
          </cell>
          <cell r="D11">
            <v>0</v>
          </cell>
          <cell r="F11">
            <v>863</v>
          </cell>
          <cell r="G11">
            <v>842</v>
          </cell>
          <cell r="H11">
            <v>0</v>
          </cell>
          <cell r="I11">
            <v>0</v>
          </cell>
          <cell r="J11">
            <v>1764</v>
          </cell>
          <cell r="M11">
            <v>434910</v>
          </cell>
          <cell r="O11">
            <v>0</v>
          </cell>
          <cell r="P11">
            <v>0</v>
          </cell>
          <cell r="R11">
            <v>0</v>
          </cell>
          <cell r="S11">
            <v>0</v>
          </cell>
          <cell r="U11">
            <v>320452</v>
          </cell>
          <cell r="X11">
            <v>758831</v>
          </cell>
        </row>
        <row r="12">
          <cell r="A12">
            <v>501711</v>
          </cell>
          <cell r="B12">
            <v>146924</v>
          </cell>
          <cell r="C12">
            <v>55455</v>
          </cell>
          <cell r="D12">
            <v>244273</v>
          </cell>
          <cell r="E12">
            <v>96665</v>
          </cell>
          <cell r="F12">
            <v>531501</v>
          </cell>
          <cell r="G12">
            <v>350111</v>
          </cell>
          <cell r="H12">
            <v>485536</v>
          </cell>
          <cell r="I12">
            <v>576591</v>
          </cell>
          <cell r="J12">
            <v>306135</v>
          </cell>
          <cell r="K12">
            <v>259955</v>
          </cell>
          <cell r="L12">
            <v>26720</v>
          </cell>
          <cell r="M12">
            <v>71674</v>
          </cell>
          <cell r="N12">
            <v>35134</v>
          </cell>
          <cell r="O12">
            <v>1738</v>
          </cell>
          <cell r="P12">
            <v>115948</v>
          </cell>
          <cell r="Q12">
            <v>158408</v>
          </cell>
          <cell r="R12">
            <v>194502</v>
          </cell>
          <cell r="S12">
            <v>104551</v>
          </cell>
          <cell r="T12">
            <v>21679</v>
          </cell>
          <cell r="U12">
            <v>607</v>
          </cell>
          <cell r="W12">
            <v>68942</v>
          </cell>
          <cell r="X12">
            <v>3853049</v>
          </cell>
        </row>
        <row r="13">
          <cell r="A13">
            <v>501716</v>
          </cell>
          <cell r="B13">
            <v>27126</v>
          </cell>
          <cell r="C13">
            <v>2661</v>
          </cell>
          <cell r="D13">
            <v>65880</v>
          </cell>
          <cell r="E13">
            <v>7670</v>
          </cell>
          <cell r="F13">
            <v>39514</v>
          </cell>
          <cell r="G13">
            <v>19894</v>
          </cell>
          <cell r="H13">
            <v>143477</v>
          </cell>
          <cell r="I13">
            <v>89525</v>
          </cell>
          <cell r="J13">
            <v>82175</v>
          </cell>
          <cell r="K13">
            <v>103043</v>
          </cell>
          <cell r="L13">
            <v>10646</v>
          </cell>
          <cell r="M13">
            <v>5974</v>
          </cell>
          <cell r="N13">
            <v>2853</v>
          </cell>
          <cell r="P13">
            <v>28342</v>
          </cell>
          <cell r="Q13">
            <v>34610</v>
          </cell>
          <cell r="R13">
            <v>61520</v>
          </cell>
          <cell r="S13">
            <v>102582</v>
          </cell>
          <cell r="T13">
            <v>9378</v>
          </cell>
          <cell r="W13">
            <v>16119</v>
          </cell>
          <cell r="X13">
            <v>852989</v>
          </cell>
        </row>
        <row r="14">
          <cell r="A14">
            <v>501718</v>
          </cell>
          <cell r="B14">
            <v>46266</v>
          </cell>
          <cell r="C14">
            <v>7318</v>
          </cell>
          <cell r="D14">
            <v>93116</v>
          </cell>
          <cell r="E14">
            <v>9982</v>
          </cell>
          <cell r="F14">
            <v>50538</v>
          </cell>
          <cell r="G14">
            <v>27674</v>
          </cell>
          <cell r="H14">
            <v>166661</v>
          </cell>
          <cell r="I14">
            <v>123520</v>
          </cell>
          <cell r="J14">
            <v>110020</v>
          </cell>
          <cell r="K14">
            <v>118766</v>
          </cell>
          <cell r="L14">
            <v>13743</v>
          </cell>
          <cell r="M14">
            <v>9816</v>
          </cell>
          <cell r="N14">
            <v>3455</v>
          </cell>
          <cell r="P14">
            <v>44860</v>
          </cell>
          <cell r="Q14">
            <v>51427</v>
          </cell>
          <cell r="R14">
            <v>87259</v>
          </cell>
          <cell r="S14">
            <v>154158</v>
          </cell>
          <cell r="T14">
            <v>12172</v>
          </cell>
          <cell r="W14">
            <v>17427</v>
          </cell>
          <cell r="X14">
            <v>1148178</v>
          </cell>
        </row>
        <row r="15">
          <cell r="A15">
            <v>504100</v>
          </cell>
          <cell r="B15">
            <v>56594</v>
          </cell>
          <cell r="C15">
            <v>32207</v>
          </cell>
          <cell r="D15">
            <v>122267</v>
          </cell>
          <cell r="E15">
            <v>111061</v>
          </cell>
          <cell r="F15">
            <v>750783</v>
          </cell>
          <cell r="G15">
            <v>691751</v>
          </cell>
          <cell r="H15">
            <v>368907</v>
          </cell>
          <cell r="I15">
            <v>427548</v>
          </cell>
          <cell r="J15">
            <v>176814</v>
          </cell>
          <cell r="K15">
            <v>118987</v>
          </cell>
          <cell r="L15">
            <v>12119</v>
          </cell>
          <cell r="M15">
            <v>1409862</v>
          </cell>
          <cell r="N15">
            <v>130125</v>
          </cell>
          <cell r="O15">
            <v>35530</v>
          </cell>
          <cell r="P15">
            <v>153917</v>
          </cell>
          <cell r="Q15">
            <v>55431</v>
          </cell>
          <cell r="R15">
            <v>246349</v>
          </cell>
          <cell r="S15">
            <v>8772</v>
          </cell>
          <cell r="T15">
            <v>6152</v>
          </cell>
          <cell r="U15">
            <v>908889</v>
          </cell>
          <cell r="W15">
            <v>19334</v>
          </cell>
          <cell r="X15">
            <v>5843399</v>
          </cell>
        </row>
        <row r="16">
          <cell r="A16">
            <v>504341</v>
          </cell>
          <cell r="B16">
            <v>1584</v>
          </cell>
          <cell r="C16">
            <v>0</v>
          </cell>
          <cell r="D16">
            <v>11774</v>
          </cell>
          <cell r="F16">
            <v>2948</v>
          </cell>
          <cell r="I16">
            <v>6078</v>
          </cell>
          <cell r="J16">
            <v>7576</v>
          </cell>
          <cell r="K16">
            <v>5098</v>
          </cell>
          <cell r="L16">
            <v>3262</v>
          </cell>
          <cell r="Q16">
            <v>8713</v>
          </cell>
          <cell r="X16">
            <v>47033</v>
          </cell>
        </row>
        <row r="17">
          <cell r="A17">
            <v>504342</v>
          </cell>
          <cell r="B17">
            <v>1207</v>
          </cell>
          <cell r="D17">
            <v>1228</v>
          </cell>
          <cell r="F17">
            <v>2154</v>
          </cell>
          <cell r="H17">
            <v>1986</v>
          </cell>
          <cell r="I17">
            <v>206</v>
          </cell>
          <cell r="J17">
            <v>1837</v>
          </cell>
          <cell r="L17">
            <v>-181</v>
          </cell>
          <cell r="P17">
            <v>0</v>
          </cell>
          <cell r="Q17">
            <v>0</v>
          </cell>
          <cell r="R17">
            <v>-1347</v>
          </cell>
          <cell r="S17">
            <v>2693</v>
          </cell>
          <cell r="X17">
            <v>9783</v>
          </cell>
        </row>
        <row r="18">
          <cell r="A18">
            <v>504500</v>
          </cell>
          <cell r="B18">
            <v>624</v>
          </cell>
          <cell r="C18">
            <v>-2250</v>
          </cell>
          <cell r="D18">
            <v>17120</v>
          </cell>
          <cell r="E18">
            <v>3487</v>
          </cell>
          <cell r="F18">
            <v>343237</v>
          </cell>
          <cell r="G18">
            <v>10983</v>
          </cell>
          <cell r="H18">
            <v>82654</v>
          </cell>
          <cell r="I18">
            <v>66499</v>
          </cell>
          <cell r="J18">
            <v>93005</v>
          </cell>
          <cell r="K18">
            <v>2367</v>
          </cell>
          <cell r="L18">
            <v>3</v>
          </cell>
          <cell r="M18">
            <v>34990</v>
          </cell>
          <cell r="N18">
            <v>956</v>
          </cell>
          <cell r="O18">
            <v>-540</v>
          </cell>
          <cell r="P18">
            <v>675</v>
          </cell>
          <cell r="Q18">
            <v>9620</v>
          </cell>
          <cell r="R18">
            <v>23917</v>
          </cell>
          <cell r="S18">
            <v>4</v>
          </cell>
          <cell r="T18">
            <v>148</v>
          </cell>
          <cell r="U18">
            <v>3257</v>
          </cell>
          <cell r="V18">
            <v>0</v>
          </cell>
          <cell r="W18">
            <v>21314</v>
          </cell>
          <cell r="X18">
            <v>712070</v>
          </cell>
        </row>
        <row r="19">
          <cell r="A19">
            <v>504610</v>
          </cell>
          <cell r="C19">
            <v>0</v>
          </cell>
          <cell r="D19">
            <v>55</v>
          </cell>
          <cell r="F19">
            <v>0</v>
          </cell>
          <cell r="G19">
            <v>1754</v>
          </cell>
          <cell r="H19">
            <v>3898</v>
          </cell>
          <cell r="I19">
            <v>137</v>
          </cell>
          <cell r="J19">
            <v>11990</v>
          </cell>
          <cell r="K19">
            <v>137</v>
          </cell>
          <cell r="M19">
            <v>7864</v>
          </cell>
          <cell r="N19">
            <v>662</v>
          </cell>
          <cell r="P19">
            <v>55</v>
          </cell>
          <cell r="R19">
            <v>1204</v>
          </cell>
          <cell r="S19">
            <v>899</v>
          </cell>
          <cell r="U19">
            <v>7576</v>
          </cell>
          <cell r="X19">
            <v>36231</v>
          </cell>
        </row>
        <row r="20">
          <cell r="A20">
            <v>504620</v>
          </cell>
          <cell r="F20">
            <v>-40</v>
          </cell>
          <cell r="G20">
            <v>63</v>
          </cell>
          <cell r="H20">
            <v>200</v>
          </cell>
          <cell r="I20">
            <v>0</v>
          </cell>
          <cell r="J20">
            <v>1364</v>
          </cell>
          <cell r="K20">
            <v>-87</v>
          </cell>
          <cell r="M20">
            <v>0</v>
          </cell>
          <cell r="N20">
            <v>129</v>
          </cell>
          <cell r="P20">
            <v>0</v>
          </cell>
          <cell r="R20">
            <v>164</v>
          </cell>
          <cell r="S20">
            <v>2036</v>
          </cell>
          <cell r="X20">
            <v>3829</v>
          </cell>
        </row>
        <row r="21">
          <cell r="A21">
            <v>504640</v>
          </cell>
          <cell r="H21">
            <v>50</v>
          </cell>
          <cell r="X21">
            <v>50</v>
          </cell>
        </row>
        <row r="22">
          <cell r="A22">
            <v>504660</v>
          </cell>
          <cell r="C22">
            <v>0</v>
          </cell>
          <cell r="D22">
            <v>2100</v>
          </cell>
          <cell r="E22">
            <v>9398</v>
          </cell>
          <cell r="F22">
            <v>34901</v>
          </cell>
          <cell r="G22">
            <v>32525</v>
          </cell>
          <cell r="H22">
            <v>3779</v>
          </cell>
          <cell r="I22">
            <v>6634</v>
          </cell>
          <cell r="J22">
            <v>36232</v>
          </cell>
          <cell r="K22">
            <v>0</v>
          </cell>
          <cell r="L22">
            <v>0</v>
          </cell>
          <cell r="M22">
            <v>0</v>
          </cell>
          <cell r="N22">
            <v>0</v>
          </cell>
          <cell r="P22">
            <v>8917</v>
          </cell>
          <cell r="Q22">
            <v>1359</v>
          </cell>
          <cell r="R22">
            <v>0</v>
          </cell>
          <cell r="X22">
            <v>135845</v>
          </cell>
        </row>
        <row r="23">
          <cell r="A23">
            <v>504670</v>
          </cell>
          <cell r="B23">
            <v>200</v>
          </cell>
          <cell r="C23">
            <v>6737</v>
          </cell>
          <cell r="D23">
            <v>333</v>
          </cell>
          <cell r="E23">
            <v>1808</v>
          </cell>
          <cell r="F23">
            <v>32478</v>
          </cell>
          <cell r="G23">
            <v>21298</v>
          </cell>
          <cell r="H23">
            <v>7370</v>
          </cell>
          <cell r="I23">
            <v>60106</v>
          </cell>
          <cell r="J23">
            <v>33108</v>
          </cell>
          <cell r="K23">
            <v>30</v>
          </cell>
          <cell r="L23">
            <v>0</v>
          </cell>
          <cell r="M23">
            <v>12802</v>
          </cell>
          <cell r="N23">
            <v>1054</v>
          </cell>
          <cell r="O23">
            <v>2808</v>
          </cell>
          <cell r="P23">
            <v>1019</v>
          </cell>
          <cell r="Q23">
            <v>13863</v>
          </cell>
          <cell r="R23">
            <v>508</v>
          </cell>
          <cell r="U23">
            <v>318</v>
          </cell>
          <cell r="X23">
            <v>195840</v>
          </cell>
        </row>
        <row r="24">
          <cell r="A24">
            <v>504671</v>
          </cell>
          <cell r="H24">
            <v>0</v>
          </cell>
          <cell r="X24">
            <v>0</v>
          </cell>
        </row>
        <row r="25">
          <cell r="A25">
            <v>505100</v>
          </cell>
          <cell r="B25">
            <v>28504</v>
          </cell>
          <cell r="C25">
            <v>3514</v>
          </cell>
          <cell r="D25">
            <v>62200</v>
          </cell>
          <cell r="E25">
            <v>69298</v>
          </cell>
          <cell r="F25">
            <v>162078</v>
          </cell>
          <cell r="G25">
            <v>175727</v>
          </cell>
          <cell r="H25">
            <v>223141</v>
          </cell>
          <cell r="I25">
            <v>188681</v>
          </cell>
          <cell r="J25">
            <v>110820</v>
          </cell>
          <cell r="K25">
            <v>71876</v>
          </cell>
          <cell r="L25">
            <v>2165</v>
          </cell>
          <cell r="M25">
            <v>80531</v>
          </cell>
          <cell r="N25">
            <v>40946</v>
          </cell>
          <cell r="O25">
            <v>10208</v>
          </cell>
          <cell r="P25">
            <v>56877</v>
          </cell>
          <cell r="Q25">
            <v>31348</v>
          </cell>
          <cell r="R25">
            <v>122810</v>
          </cell>
          <cell r="S25">
            <v>19911</v>
          </cell>
          <cell r="T25">
            <v>7187</v>
          </cell>
          <cell r="U25">
            <v>26952</v>
          </cell>
          <cell r="W25">
            <v>8333</v>
          </cell>
          <cell r="X25">
            <v>1503107</v>
          </cell>
        </row>
        <row r="26">
          <cell r="A26">
            <v>506100</v>
          </cell>
          <cell r="B26">
            <v>91151</v>
          </cell>
          <cell r="C26">
            <v>11237</v>
          </cell>
          <cell r="D26">
            <v>198903</v>
          </cell>
          <cell r="E26">
            <v>221600</v>
          </cell>
          <cell r="F26">
            <v>706124</v>
          </cell>
          <cell r="G26">
            <v>591238</v>
          </cell>
          <cell r="H26">
            <v>713560</v>
          </cell>
          <cell r="I26">
            <v>603968</v>
          </cell>
          <cell r="J26">
            <v>354380</v>
          </cell>
          <cell r="K26">
            <v>229844</v>
          </cell>
          <cell r="L26">
            <v>6923</v>
          </cell>
          <cell r="M26">
            <v>1041323</v>
          </cell>
          <cell r="N26">
            <v>112083</v>
          </cell>
          <cell r="O26">
            <v>32642</v>
          </cell>
          <cell r="P26">
            <v>181880</v>
          </cell>
          <cell r="Q26">
            <v>100246</v>
          </cell>
          <cell r="R26">
            <v>392721</v>
          </cell>
          <cell r="S26">
            <v>63672</v>
          </cell>
          <cell r="T26">
            <v>22981</v>
          </cell>
          <cell r="U26">
            <v>348508</v>
          </cell>
          <cell r="W26">
            <v>87083</v>
          </cell>
          <cell r="X26">
            <v>6112067</v>
          </cell>
        </row>
        <row r="27">
          <cell r="A27">
            <v>507100</v>
          </cell>
          <cell r="B27">
            <v>20804</v>
          </cell>
          <cell r="C27">
            <v>16158</v>
          </cell>
          <cell r="D27">
            <v>39605</v>
          </cell>
          <cell r="E27">
            <v>23760</v>
          </cell>
          <cell r="F27">
            <v>166227</v>
          </cell>
          <cell r="G27">
            <v>127305</v>
          </cell>
          <cell r="H27">
            <v>90783</v>
          </cell>
          <cell r="I27">
            <v>153813</v>
          </cell>
          <cell r="J27">
            <v>61280</v>
          </cell>
          <cell r="K27">
            <v>55601</v>
          </cell>
          <cell r="L27">
            <v>6432</v>
          </cell>
          <cell r="M27">
            <v>59883</v>
          </cell>
          <cell r="N27">
            <v>16895</v>
          </cell>
          <cell r="O27">
            <v>3388</v>
          </cell>
          <cell r="P27">
            <v>25084</v>
          </cell>
          <cell r="Q27">
            <v>27211</v>
          </cell>
          <cell r="R27">
            <v>38011</v>
          </cell>
          <cell r="S27">
            <v>2582</v>
          </cell>
          <cell r="T27">
            <v>982</v>
          </cell>
          <cell r="U27">
            <v>19458</v>
          </cell>
          <cell r="W27">
            <v>6719</v>
          </cell>
          <cell r="X27">
            <v>961981</v>
          </cell>
        </row>
        <row r="28">
          <cell r="A28">
            <v>508101</v>
          </cell>
          <cell r="B28">
            <v>24029</v>
          </cell>
          <cell r="C28">
            <v>17809</v>
          </cell>
          <cell r="D28">
            <v>41106</v>
          </cell>
          <cell r="E28">
            <v>14713</v>
          </cell>
          <cell r="F28">
            <v>173583</v>
          </cell>
          <cell r="G28">
            <v>132670</v>
          </cell>
          <cell r="H28">
            <v>60271</v>
          </cell>
          <cell r="I28">
            <v>129941</v>
          </cell>
          <cell r="J28">
            <v>51124</v>
          </cell>
          <cell r="K28">
            <v>55211</v>
          </cell>
          <cell r="L28">
            <v>6327</v>
          </cell>
          <cell r="M28">
            <v>15002</v>
          </cell>
          <cell r="N28">
            <v>13734</v>
          </cell>
          <cell r="O28">
            <v>3701</v>
          </cell>
          <cell r="P28">
            <v>28779</v>
          </cell>
          <cell r="Q28">
            <v>26347</v>
          </cell>
          <cell r="R28">
            <v>25081</v>
          </cell>
          <cell r="S28">
            <v>313</v>
          </cell>
          <cell r="T28">
            <v>1130</v>
          </cell>
          <cell r="U28">
            <v>13501</v>
          </cell>
          <cell r="W28">
            <v>488</v>
          </cell>
          <cell r="X28">
            <v>834860</v>
          </cell>
        </row>
        <row r="29">
          <cell r="A29">
            <v>508200</v>
          </cell>
          <cell r="W29">
            <v>56496</v>
          </cell>
          <cell r="X29">
            <v>56496</v>
          </cell>
        </row>
        <row r="30">
          <cell r="A30">
            <v>520100</v>
          </cell>
          <cell r="H30">
            <v>4294</v>
          </cell>
          <cell r="I30">
            <v>0</v>
          </cell>
          <cell r="J30">
            <v>6379</v>
          </cell>
          <cell r="R30">
            <v>2688</v>
          </cell>
          <cell r="X30">
            <v>13361</v>
          </cell>
        </row>
        <row r="31">
          <cell r="A31">
            <v>531000</v>
          </cell>
          <cell r="B31">
            <v>0</v>
          </cell>
          <cell r="H31">
            <v>18279</v>
          </cell>
          <cell r="J31">
            <v>0</v>
          </cell>
          <cell r="M31">
            <v>0</v>
          </cell>
          <cell r="X31">
            <v>18279</v>
          </cell>
        </row>
        <row r="32">
          <cell r="A32">
            <v>532000</v>
          </cell>
          <cell r="B32">
            <v>0</v>
          </cell>
          <cell r="I32">
            <v>15000</v>
          </cell>
          <cell r="W32">
            <v>0</v>
          </cell>
          <cell r="X32">
            <v>15000</v>
          </cell>
        </row>
        <row r="33">
          <cell r="A33">
            <v>533000</v>
          </cell>
          <cell r="B33">
            <v>0</v>
          </cell>
          <cell r="H33">
            <v>1789</v>
          </cell>
          <cell r="I33">
            <v>1684</v>
          </cell>
          <cell r="J33">
            <v>95812</v>
          </cell>
          <cell r="K33">
            <v>99796</v>
          </cell>
          <cell r="U33">
            <v>0</v>
          </cell>
          <cell r="W33">
            <v>0</v>
          </cell>
          <cell r="X33">
            <v>199081</v>
          </cell>
        </row>
        <row r="34">
          <cell r="A34">
            <v>533001</v>
          </cell>
          <cell r="K34">
            <v>0</v>
          </cell>
          <cell r="X34">
            <v>0</v>
          </cell>
        </row>
        <row r="35">
          <cell r="A35">
            <v>535000</v>
          </cell>
          <cell r="B35">
            <v>34318</v>
          </cell>
          <cell r="C35">
            <v>17008</v>
          </cell>
          <cell r="D35">
            <v>282589</v>
          </cell>
          <cell r="E35">
            <v>390</v>
          </cell>
          <cell r="F35">
            <v>1311860</v>
          </cell>
          <cell r="G35">
            <v>140876</v>
          </cell>
          <cell r="H35">
            <v>161046</v>
          </cell>
          <cell r="I35">
            <v>560431</v>
          </cell>
          <cell r="J35">
            <v>315393</v>
          </cell>
          <cell r="K35">
            <v>109048</v>
          </cell>
          <cell r="L35">
            <v>123885</v>
          </cell>
          <cell r="M35">
            <v>16121</v>
          </cell>
          <cell r="N35">
            <v>150</v>
          </cell>
          <cell r="O35">
            <v>355</v>
          </cell>
          <cell r="P35">
            <v>4183</v>
          </cell>
          <cell r="Q35">
            <v>3782227</v>
          </cell>
          <cell r="R35">
            <v>1795</v>
          </cell>
          <cell r="S35">
            <v>0</v>
          </cell>
          <cell r="T35">
            <v>94500</v>
          </cell>
          <cell r="U35">
            <v>56</v>
          </cell>
          <cell r="W35">
            <v>18695</v>
          </cell>
          <cell r="X35">
            <v>6974926</v>
          </cell>
        </row>
        <row r="36">
          <cell r="A36">
            <v>535001</v>
          </cell>
          <cell r="C36">
            <v>54674</v>
          </cell>
          <cell r="F36">
            <v>48574</v>
          </cell>
          <cell r="G36">
            <v>17371</v>
          </cell>
          <cell r="H36">
            <v>4360</v>
          </cell>
          <cell r="I36">
            <v>60697</v>
          </cell>
          <cell r="J36">
            <v>50656</v>
          </cell>
          <cell r="K36">
            <v>0</v>
          </cell>
          <cell r="N36">
            <v>2188</v>
          </cell>
          <cell r="O36">
            <v>18641</v>
          </cell>
          <cell r="P36">
            <v>9</v>
          </cell>
          <cell r="R36">
            <v>0</v>
          </cell>
          <cell r="U36">
            <v>0</v>
          </cell>
          <cell r="X36">
            <v>257170</v>
          </cell>
        </row>
        <row r="37">
          <cell r="A37">
            <v>536000</v>
          </cell>
          <cell r="G37">
            <v>29</v>
          </cell>
          <cell r="H37">
            <v>720</v>
          </cell>
          <cell r="N37">
            <v>-188756</v>
          </cell>
          <cell r="X37">
            <v>-188007</v>
          </cell>
        </row>
        <row r="38">
          <cell r="A38">
            <v>537000</v>
          </cell>
          <cell r="H38">
            <v>276681</v>
          </cell>
          <cell r="X38">
            <v>276681</v>
          </cell>
        </row>
        <row r="39">
          <cell r="A39">
            <v>541000</v>
          </cell>
          <cell r="B39">
            <v>0</v>
          </cell>
          <cell r="D39">
            <v>5500</v>
          </cell>
          <cell r="F39">
            <v>54250</v>
          </cell>
          <cell r="H39">
            <v>0</v>
          </cell>
          <cell r="I39">
            <v>8465</v>
          </cell>
          <cell r="J39">
            <v>0</v>
          </cell>
          <cell r="M39">
            <v>229673</v>
          </cell>
          <cell r="N39">
            <v>2214</v>
          </cell>
          <cell r="O39">
            <v>1044107</v>
          </cell>
          <cell r="P39">
            <v>8680</v>
          </cell>
          <cell r="Q39">
            <v>97405</v>
          </cell>
          <cell r="R39">
            <v>247674</v>
          </cell>
          <cell r="U39">
            <v>469962</v>
          </cell>
          <cell r="X39">
            <v>2167930</v>
          </cell>
        </row>
        <row r="40">
          <cell r="A40">
            <v>541001</v>
          </cell>
          <cell r="B40">
            <v>2406</v>
          </cell>
          <cell r="D40">
            <v>3650</v>
          </cell>
          <cell r="F40">
            <v>138414</v>
          </cell>
          <cell r="H40">
            <v>17240</v>
          </cell>
          <cell r="I40">
            <v>5099</v>
          </cell>
          <cell r="J40">
            <v>4190</v>
          </cell>
          <cell r="K40">
            <v>4314</v>
          </cell>
          <cell r="N40">
            <v>173950</v>
          </cell>
          <cell r="O40">
            <v>722977</v>
          </cell>
          <cell r="P40">
            <v>340295</v>
          </cell>
          <cell r="X40">
            <v>1412535</v>
          </cell>
        </row>
        <row r="41">
          <cell r="A41">
            <v>541400</v>
          </cell>
          <cell r="C41">
            <v>310</v>
          </cell>
          <cell r="D41">
            <v>308</v>
          </cell>
          <cell r="E41">
            <v>0</v>
          </cell>
          <cell r="H41">
            <v>5739</v>
          </cell>
          <cell r="I41">
            <v>2883</v>
          </cell>
          <cell r="J41">
            <v>0</v>
          </cell>
          <cell r="K41">
            <v>2346</v>
          </cell>
          <cell r="M41">
            <v>15613</v>
          </cell>
          <cell r="N41">
            <v>3039</v>
          </cell>
          <cell r="O41">
            <v>76543</v>
          </cell>
          <cell r="P41">
            <v>4391</v>
          </cell>
          <cell r="Q41">
            <v>27499</v>
          </cell>
          <cell r="R41">
            <v>15561</v>
          </cell>
          <cell r="U41">
            <v>7978</v>
          </cell>
          <cell r="X41">
            <v>162210</v>
          </cell>
        </row>
        <row r="42">
          <cell r="A42">
            <v>541401</v>
          </cell>
          <cell r="P42">
            <v>35388</v>
          </cell>
          <cell r="X42">
            <v>35388</v>
          </cell>
        </row>
        <row r="43">
          <cell r="A43">
            <v>550000</v>
          </cell>
          <cell r="B43">
            <v>-2244</v>
          </cell>
          <cell r="C43">
            <v>0</v>
          </cell>
          <cell r="D43">
            <v>891</v>
          </cell>
          <cell r="E43">
            <v>0</v>
          </cell>
          <cell r="F43">
            <v>12</v>
          </cell>
          <cell r="G43">
            <v>0</v>
          </cell>
          <cell r="H43">
            <v>899</v>
          </cell>
          <cell r="I43">
            <v>340</v>
          </cell>
          <cell r="J43">
            <v>49</v>
          </cell>
          <cell r="K43">
            <v>60</v>
          </cell>
          <cell r="L43">
            <v>0</v>
          </cell>
          <cell r="N43">
            <v>0</v>
          </cell>
          <cell r="P43">
            <v>0</v>
          </cell>
          <cell r="Q43">
            <v>0</v>
          </cell>
          <cell r="R43">
            <v>484</v>
          </cell>
          <cell r="S43">
            <v>0</v>
          </cell>
          <cell r="T43">
            <v>0</v>
          </cell>
          <cell r="W43">
            <v>0</v>
          </cell>
          <cell r="X43">
            <v>491</v>
          </cell>
        </row>
        <row r="44">
          <cell r="A44">
            <v>550001</v>
          </cell>
          <cell r="B44">
            <v>6111</v>
          </cell>
          <cell r="D44">
            <v>4603</v>
          </cell>
          <cell r="F44">
            <v>17571</v>
          </cell>
          <cell r="H44">
            <v>27456</v>
          </cell>
          <cell r="J44">
            <v>240</v>
          </cell>
          <cell r="M44">
            <v>2541</v>
          </cell>
          <cell r="N44">
            <v>1436</v>
          </cell>
          <cell r="O44">
            <v>3633</v>
          </cell>
          <cell r="P44">
            <v>27955</v>
          </cell>
          <cell r="R44">
            <v>33736</v>
          </cell>
          <cell r="U44">
            <v>1823</v>
          </cell>
          <cell r="W44">
            <v>16</v>
          </cell>
          <cell r="X44">
            <v>127121</v>
          </cell>
        </row>
        <row r="45">
          <cell r="A45">
            <v>550002</v>
          </cell>
          <cell r="B45">
            <v>2668</v>
          </cell>
          <cell r="D45">
            <v>1751</v>
          </cell>
          <cell r="F45">
            <v>4374</v>
          </cell>
          <cell r="G45">
            <v>24</v>
          </cell>
          <cell r="H45">
            <v>13378</v>
          </cell>
          <cell r="I45">
            <v>0</v>
          </cell>
          <cell r="J45">
            <v>61</v>
          </cell>
          <cell r="M45">
            <v>304</v>
          </cell>
          <cell r="N45">
            <v>314</v>
          </cell>
          <cell r="O45">
            <v>2282</v>
          </cell>
          <cell r="P45">
            <v>8707</v>
          </cell>
          <cell r="R45">
            <v>17356</v>
          </cell>
          <cell r="U45">
            <v>161</v>
          </cell>
          <cell r="W45">
            <v>-70</v>
          </cell>
          <cell r="X45">
            <v>51310</v>
          </cell>
        </row>
        <row r="46">
          <cell r="A46">
            <v>550003</v>
          </cell>
          <cell r="B46">
            <v>1488</v>
          </cell>
          <cell r="D46">
            <v>332</v>
          </cell>
          <cell r="F46">
            <v>2237</v>
          </cell>
          <cell r="H46">
            <v>5449</v>
          </cell>
          <cell r="J46">
            <v>523</v>
          </cell>
          <cell r="M46">
            <v>275</v>
          </cell>
          <cell r="N46">
            <v>38</v>
          </cell>
          <cell r="O46">
            <v>4589</v>
          </cell>
          <cell r="P46">
            <v>3543</v>
          </cell>
          <cell r="R46">
            <v>8047</v>
          </cell>
          <cell r="U46">
            <v>60</v>
          </cell>
          <cell r="W46">
            <v>-1585</v>
          </cell>
          <cell r="X46">
            <v>24996</v>
          </cell>
        </row>
        <row r="47">
          <cell r="A47">
            <v>550005</v>
          </cell>
          <cell r="B47">
            <v>19</v>
          </cell>
          <cell r="C47">
            <v>73</v>
          </cell>
          <cell r="F47">
            <v>3155</v>
          </cell>
          <cell r="H47">
            <v>2400</v>
          </cell>
          <cell r="I47">
            <v>765</v>
          </cell>
          <cell r="J47">
            <v>407</v>
          </cell>
          <cell r="M47">
            <v>75</v>
          </cell>
          <cell r="N47">
            <v>47</v>
          </cell>
          <cell r="O47">
            <v>87</v>
          </cell>
          <cell r="P47">
            <v>152</v>
          </cell>
          <cell r="Q47">
            <v>257</v>
          </cell>
          <cell r="R47">
            <v>777</v>
          </cell>
          <cell r="X47">
            <v>8214</v>
          </cell>
        </row>
        <row r="48">
          <cell r="A48">
            <v>556000</v>
          </cell>
          <cell r="B48">
            <v>194</v>
          </cell>
          <cell r="C48">
            <v>99</v>
          </cell>
          <cell r="D48">
            <v>336</v>
          </cell>
          <cell r="E48">
            <v>238</v>
          </cell>
          <cell r="F48">
            <v>1712</v>
          </cell>
          <cell r="G48">
            <v>1210</v>
          </cell>
          <cell r="H48">
            <v>827</v>
          </cell>
          <cell r="I48">
            <v>1167</v>
          </cell>
          <cell r="J48">
            <v>581</v>
          </cell>
          <cell r="K48">
            <v>421</v>
          </cell>
          <cell r="L48">
            <v>44</v>
          </cell>
          <cell r="M48">
            <v>1500</v>
          </cell>
          <cell r="N48">
            <v>177</v>
          </cell>
          <cell r="O48">
            <v>43</v>
          </cell>
          <cell r="P48">
            <v>291</v>
          </cell>
          <cell r="Q48">
            <v>143</v>
          </cell>
          <cell r="R48">
            <v>446</v>
          </cell>
          <cell r="S48">
            <v>65</v>
          </cell>
          <cell r="T48">
            <v>23</v>
          </cell>
          <cell r="U48">
            <v>872</v>
          </cell>
          <cell r="X48">
            <v>10389</v>
          </cell>
        </row>
        <row r="49">
          <cell r="A49">
            <v>557000</v>
          </cell>
          <cell r="B49">
            <v>13907</v>
          </cell>
          <cell r="C49">
            <v>7114</v>
          </cell>
          <cell r="D49">
            <v>23994</v>
          </cell>
          <cell r="E49">
            <v>16998</v>
          </cell>
          <cell r="F49">
            <v>122413</v>
          </cell>
          <cell r="G49">
            <v>86531</v>
          </cell>
          <cell r="H49">
            <v>59158</v>
          </cell>
          <cell r="I49">
            <v>83470</v>
          </cell>
          <cell r="J49">
            <v>41518</v>
          </cell>
          <cell r="K49">
            <v>30129</v>
          </cell>
          <cell r="L49">
            <v>3110</v>
          </cell>
          <cell r="M49">
            <v>107291</v>
          </cell>
          <cell r="N49">
            <v>12662</v>
          </cell>
          <cell r="O49">
            <v>3106</v>
          </cell>
          <cell r="P49">
            <v>20822</v>
          </cell>
          <cell r="Q49">
            <v>10224</v>
          </cell>
          <cell r="R49">
            <v>31903</v>
          </cell>
          <cell r="S49">
            <v>4668</v>
          </cell>
          <cell r="T49">
            <v>1642</v>
          </cell>
          <cell r="U49">
            <v>62337</v>
          </cell>
          <cell r="W49">
            <v>-229832</v>
          </cell>
          <cell r="X49">
            <v>513165</v>
          </cell>
        </row>
        <row r="50">
          <cell r="A50">
            <v>558000</v>
          </cell>
          <cell r="B50">
            <v>4410</v>
          </cell>
          <cell r="C50">
            <v>2256</v>
          </cell>
          <cell r="D50">
            <v>7609</v>
          </cell>
          <cell r="E50">
            <v>5390</v>
          </cell>
          <cell r="F50">
            <v>38818</v>
          </cell>
          <cell r="G50">
            <v>27439</v>
          </cell>
          <cell r="H50">
            <v>18759</v>
          </cell>
          <cell r="I50">
            <v>26555</v>
          </cell>
          <cell r="J50">
            <v>13165</v>
          </cell>
          <cell r="K50">
            <v>9554</v>
          </cell>
          <cell r="L50">
            <v>986</v>
          </cell>
          <cell r="M50">
            <v>34023</v>
          </cell>
          <cell r="N50">
            <v>4015</v>
          </cell>
          <cell r="O50">
            <v>985</v>
          </cell>
          <cell r="P50">
            <v>6603</v>
          </cell>
          <cell r="Q50">
            <v>3242</v>
          </cell>
          <cell r="R50">
            <v>10117</v>
          </cell>
          <cell r="S50">
            <v>1480</v>
          </cell>
          <cell r="T50">
            <v>521</v>
          </cell>
          <cell r="U50">
            <v>19768</v>
          </cell>
          <cell r="X50">
            <v>235695</v>
          </cell>
        </row>
        <row r="51">
          <cell r="A51">
            <v>559000</v>
          </cell>
          <cell r="B51">
            <v>1437</v>
          </cell>
          <cell r="C51">
            <v>735</v>
          </cell>
          <cell r="D51">
            <v>2479</v>
          </cell>
          <cell r="E51">
            <v>1756</v>
          </cell>
          <cell r="F51">
            <v>12648</v>
          </cell>
          <cell r="G51">
            <v>8940</v>
          </cell>
          <cell r="H51">
            <v>6112</v>
          </cell>
          <cell r="I51">
            <v>8624</v>
          </cell>
          <cell r="J51">
            <v>4290</v>
          </cell>
          <cell r="K51">
            <v>3113</v>
          </cell>
          <cell r="L51">
            <v>321</v>
          </cell>
          <cell r="M51">
            <v>11085</v>
          </cell>
          <cell r="N51">
            <v>1308</v>
          </cell>
          <cell r="O51">
            <v>321</v>
          </cell>
          <cell r="P51">
            <v>2151</v>
          </cell>
          <cell r="Q51">
            <v>1056</v>
          </cell>
          <cell r="R51">
            <v>3296</v>
          </cell>
          <cell r="S51">
            <v>482</v>
          </cell>
          <cell r="T51">
            <v>170</v>
          </cell>
          <cell r="U51">
            <v>6450</v>
          </cell>
          <cell r="W51">
            <v>0</v>
          </cell>
          <cell r="X51">
            <v>76774</v>
          </cell>
        </row>
        <row r="52">
          <cell r="A52">
            <v>570100</v>
          </cell>
          <cell r="W52">
            <v>89429</v>
          </cell>
          <cell r="X52">
            <v>89429</v>
          </cell>
        </row>
        <row r="53">
          <cell r="A53">
            <v>575000</v>
          </cell>
          <cell r="B53">
            <v>3208</v>
          </cell>
          <cell r="C53">
            <v>160</v>
          </cell>
          <cell r="D53">
            <v>82257</v>
          </cell>
          <cell r="E53">
            <v>57</v>
          </cell>
          <cell r="F53">
            <v>22164</v>
          </cell>
          <cell r="G53">
            <v>-147220</v>
          </cell>
          <cell r="H53">
            <v>-276801</v>
          </cell>
          <cell r="I53">
            <v>12626</v>
          </cell>
          <cell r="J53">
            <v>-9923</v>
          </cell>
          <cell r="K53">
            <v>4876</v>
          </cell>
          <cell r="L53">
            <v>7</v>
          </cell>
          <cell r="M53">
            <v>15344</v>
          </cell>
          <cell r="N53">
            <v>2254</v>
          </cell>
          <cell r="O53">
            <v>39307</v>
          </cell>
          <cell r="P53">
            <v>3918</v>
          </cell>
          <cell r="Q53">
            <v>-6943</v>
          </cell>
          <cell r="R53">
            <v>1410</v>
          </cell>
          <cell r="S53">
            <v>21578</v>
          </cell>
          <cell r="T53">
            <v>5</v>
          </cell>
          <cell r="U53">
            <v>14820</v>
          </cell>
          <cell r="W53">
            <v>2005</v>
          </cell>
          <cell r="X53">
            <v>-214891</v>
          </cell>
        </row>
        <row r="54">
          <cell r="A54">
            <v>575002</v>
          </cell>
          <cell r="B54">
            <v>176</v>
          </cell>
          <cell r="C54">
            <v>100</v>
          </cell>
          <cell r="D54">
            <v>38983</v>
          </cell>
          <cell r="F54">
            <v>5099</v>
          </cell>
          <cell r="G54">
            <v>13846</v>
          </cell>
          <cell r="H54">
            <v>1887</v>
          </cell>
          <cell r="I54">
            <v>1512</v>
          </cell>
          <cell r="J54">
            <v>404</v>
          </cell>
          <cell r="K54">
            <v>1343</v>
          </cell>
          <cell r="L54">
            <v>0</v>
          </cell>
          <cell r="M54">
            <v>16612</v>
          </cell>
          <cell r="N54">
            <v>29550</v>
          </cell>
          <cell r="P54">
            <v>584</v>
          </cell>
          <cell r="R54">
            <v>3211</v>
          </cell>
          <cell r="W54">
            <v>175</v>
          </cell>
          <cell r="X54">
            <v>113482</v>
          </cell>
        </row>
        <row r="55">
          <cell r="A55">
            <v>575030</v>
          </cell>
          <cell r="B55">
            <v>321</v>
          </cell>
          <cell r="C55">
            <v>0</v>
          </cell>
          <cell r="D55">
            <v>69455</v>
          </cell>
          <cell r="I55">
            <v>395</v>
          </cell>
          <cell r="J55">
            <v>4821</v>
          </cell>
          <cell r="L55">
            <v>65</v>
          </cell>
          <cell r="M55">
            <v>0</v>
          </cell>
          <cell r="N55">
            <v>145</v>
          </cell>
          <cell r="U55">
            <v>0</v>
          </cell>
          <cell r="X55">
            <v>75202</v>
          </cell>
        </row>
        <row r="56">
          <cell r="A56">
            <v>575100</v>
          </cell>
          <cell r="G56">
            <v>0</v>
          </cell>
          <cell r="R56">
            <v>3</v>
          </cell>
          <cell r="X56">
            <v>3</v>
          </cell>
        </row>
        <row r="57">
          <cell r="A57">
            <v>575130</v>
          </cell>
          <cell r="B57">
            <v>0</v>
          </cell>
          <cell r="D57">
            <v>7051</v>
          </cell>
          <cell r="H57">
            <v>8560</v>
          </cell>
          <cell r="J57">
            <v>67</v>
          </cell>
          <cell r="M57">
            <v>1320</v>
          </cell>
          <cell r="U57">
            <v>264</v>
          </cell>
          <cell r="X57">
            <v>17262</v>
          </cell>
        </row>
        <row r="58">
          <cell r="A58">
            <v>575140</v>
          </cell>
          <cell r="D58">
            <v>1259</v>
          </cell>
          <cell r="M58">
            <v>0</v>
          </cell>
          <cell r="R58">
            <v>0</v>
          </cell>
          <cell r="S58">
            <v>0</v>
          </cell>
          <cell r="X58">
            <v>1259</v>
          </cell>
        </row>
        <row r="59">
          <cell r="A59">
            <v>575141</v>
          </cell>
          <cell r="D59">
            <v>0</v>
          </cell>
          <cell r="X59">
            <v>0</v>
          </cell>
        </row>
        <row r="60">
          <cell r="A60">
            <v>575220</v>
          </cell>
          <cell r="B60">
            <v>825</v>
          </cell>
          <cell r="D60">
            <v>5400</v>
          </cell>
          <cell r="J60">
            <v>0</v>
          </cell>
          <cell r="M60">
            <v>4001</v>
          </cell>
          <cell r="R60">
            <v>85</v>
          </cell>
          <cell r="U60">
            <v>0</v>
          </cell>
          <cell r="X60">
            <v>10311</v>
          </cell>
        </row>
        <row r="61">
          <cell r="A61">
            <v>575240</v>
          </cell>
          <cell r="B61">
            <v>124</v>
          </cell>
          <cell r="C61">
            <v>170</v>
          </cell>
          <cell r="D61">
            <v>0</v>
          </cell>
          <cell r="E61">
            <v>26976</v>
          </cell>
          <cell r="F61">
            <v>0</v>
          </cell>
          <cell r="G61">
            <v>290</v>
          </cell>
          <cell r="H61">
            <v>5166</v>
          </cell>
          <cell r="I61">
            <v>12858</v>
          </cell>
          <cell r="J61">
            <v>0</v>
          </cell>
          <cell r="K61">
            <v>1565</v>
          </cell>
          <cell r="Q61">
            <v>35961</v>
          </cell>
          <cell r="R61">
            <v>6125</v>
          </cell>
          <cell r="X61">
            <v>89235</v>
          </cell>
        </row>
        <row r="62">
          <cell r="A62">
            <v>575241</v>
          </cell>
          <cell r="D62">
            <v>0</v>
          </cell>
          <cell r="R62">
            <v>6375</v>
          </cell>
          <cell r="X62">
            <v>6375</v>
          </cell>
        </row>
        <row r="63">
          <cell r="A63">
            <v>575243</v>
          </cell>
          <cell r="K63">
            <v>0</v>
          </cell>
          <cell r="X63">
            <v>0</v>
          </cell>
        </row>
        <row r="64">
          <cell r="A64">
            <v>575260</v>
          </cell>
          <cell r="N64">
            <v>52</v>
          </cell>
          <cell r="X64">
            <v>52</v>
          </cell>
        </row>
        <row r="65">
          <cell r="A65">
            <v>575261</v>
          </cell>
          <cell r="W65">
            <v>37169</v>
          </cell>
          <cell r="X65">
            <v>37169</v>
          </cell>
        </row>
        <row r="66">
          <cell r="A66">
            <v>575280</v>
          </cell>
          <cell r="B66">
            <v>16180</v>
          </cell>
          <cell r="C66">
            <v>803</v>
          </cell>
          <cell r="D66">
            <v>71573</v>
          </cell>
          <cell r="E66">
            <v>43</v>
          </cell>
          <cell r="F66">
            <v>2171</v>
          </cell>
          <cell r="G66">
            <v>29656</v>
          </cell>
          <cell r="H66">
            <v>11668</v>
          </cell>
          <cell r="I66">
            <v>1548</v>
          </cell>
          <cell r="J66">
            <v>13056</v>
          </cell>
          <cell r="K66">
            <v>12076</v>
          </cell>
          <cell r="L66">
            <v>100</v>
          </cell>
          <cell r="M66">
            <v>1413</v>
          </cell>
          <cell r="N66">
            <v>854</v>
          </cell>
          <cell r="P66">
            <v>80</v>
          </cell>
          <cell r="Q66">
            <v>-26790</v>
          </cell>
          <cell r="R66">
            <v>697</v>
          </cell>
          <cell r="S66">
            <v>219</v>
          </cell>
          <cell r="T66">
            <v>204</v>
          </cell>
          <cell r="U66">
            <v>0</v>
          </cell>
          <cell r="X66">
            <v>135551</v>
          </cell>
        </row>
        <row r="67">
          <cell r="A67">
            <v>575281</v>
          </cell>
          <cell r="H67">
            <v>100</v>
          </cell>
          <cell r="X67">
            <v>100</v>
          </cell>
        </row>
        <row r="68">
          <cell r="A68">
            <v>575320</v>
          </cell>
          <cell r="D68">
            <v>326</v>
          </cell>
          <cell r="I68">
            <v>531</v>
          </cell>
          <cell r="M68">
            <v>76140</v>
          </cell>
          <cell r="N68">
            <v>36735</v>
          </cell>
          <cell r="O68">
            <v>194533</v>
          </cell>
          <cell r="Q68">
            <v>24662</v>
          </cell>
          <cell r="R68">
            <v>5063</v>
          </cell>
          <cell r="U68">
            <v>77902</v>
          </cell>
          <cell r="X68">
            <v>415892</v>
          </cell>
        </row>
        <row r="69">
          <cell r="A69">
            <v>575340</v>
          </cell>
          <cell r="B69">
            <v>28400</v>
          </cell>
          <cell r="C69">
            <v>9786</v>
          </cell>
          <cell r="D69">
            <v>132065</v>
          </cell>
          <cell r="E69">
            <v>12869</v>
          </cell>
          <cell r="F69">
            <v>220976</v>
          </cell>
          <cell r="G69">
            <v>29372</v>
          </cell>
          <cell r="H69">
            <v>284440</v>
          </cell>
          <cell r="I69">
            <v>108193</v>
          </cell>
          <cell r="J69">
            <v>113445</v>
          </cell>
          <cell r="K69">
            <v>77140</v>
          </cell>
          <cell r="L69">
            <v>47549</v>
          </cell>
          <cell r="M69">
            <v>46822</v>
          </cell>
          <cell r="N69">
            <v>3852</v>
          </cell>
          <cell r="O69">
            <v>2694</v>
          </cell>
          <cell r="P69">
            <v>30337</v>
          </cell>
          <cell r="Q69">
            <v>72383</v>
          </cell>
          <cell r="R69">
            <v>69885</v>
          </cell>
          <cell r="S69">
            <v>16169</v>
          </cell>
          <cell r="T69">
            <v>16952</v>
          </cell>
          <cell r="U69">
            <v>4866</v>
          </cell>
          <cell r="W69">
            <v>1258</v>
          </cell>
          <cell r="X69">
            <v>1329453</v>
          </cell>
        </row>
        <row r="70">
          <cell r="A70">
            <v>575342</v>
          </cell>
          <cell r="B70">
            <v>3839</v>
          </cell>
          <cell r="D70">
            <v>9573</v>
          </cell>
          <cell r="E70">
            <v>954</v>
          </cell>
          <cell r="F70">
            <v>-3060</v>
          </cell>
          <cell r="G70">
            <v>3367</v>
          </cell>
          <cell r="H70">
            <v>69160</v>
          </cell>
          <cell r="I70">
            <v>6931</v>
          </cell>
          <cell r="J70">
            <v>12638</v>
          </cell>
          <cell r="K70">
            <v>5409</v>
          </cell>
          <cell r="L70">
            <v>17514</v>
          </cell>
          <cell r="M70">
            <v>5372</v>
          </cell>
          <cell r="N70">
            <v>1005</v>
          </cell>
          <cell r="P70">
            <v>0</v>
          </cell>
          <cell r="R70">
            <v>4672</v>
          </cell>
          <cell r="S70">
            <v>2265</v>
          </cell>
          <cell r="T70">
            <v>2085</v>
          </cell>
          <cell r="U70">
            <v>0</v>
          </cell>
          <cell r="X70">
            <v>141724</v>
          </cell>
        </row>
        <row r="71">
          <cell r="A71">
            <v>575350</v>
          </cell>
          <cell r="B71">
            <v>3360</v>
          </cell>
          <cell r="C71">
            <v>437</v>
          </cell>
          <cell r="D71">
            <v>7842</v>
          </cell>
          <cell r="E71">
            <v>1160</v>
          </cell>
          <cell r="F71">
            <v>25043</v>
          </cell>
          <cell r="G71">
            <v>10206</v>
          </cell>
          <cell r="H71">
            <v>29308</v>
          </cell>
          <cell r="I71">
            <v>10917</v>
          </cell>
          <cell r="J71">
            <v>12619</v>
          </cell>
          <cell r="K71">
            <v>1902</v>
          </cell>
          <cell r="L71">
            <v>1449</v>
          </cell>
          <cell r="M71">
            <v>5707</v>
          </cell>
          <cell r="N71">
            <v>429</v>
          </cell>
          <cell r="O71">
            <v>439</v>
          </cell>
          <cell r="P71">
            <v>2940</v>
          </cell>
          <cell r="Q71">
            <v>14259</v>
          </cell>
          <cell r="R71">
            <v>12912</v>
          </cell>
          <cell r="S71">
            <v>7238</v>
          </cell>
          <cell r="T71">
            <v>900</v>
          </cell>
          <cell r="U71">
            <v>633</v>
          </cell>
          <cell r="W71">
            <v>480</v>
          </cell>
          <cell r="X71">
            <v>150180</v>
          </cell>
        </row>
        <row r="72">
          <cell r="A72">
            <v>575351</v>
          </cell>
          <cell r="B72">
            <v>3360</v>
          </cell>
          <cell r="C72">
            <v>437</v>
          </cell>
          <cell r="D72">
            <v>7842</v>
          </cell>
          <cell r="E72">
            <v>1160</v>
          </cell>
          <cell r="F72">
            <v>25041</v>
          </cell>
          <cell r="G72">
            <v>10206</v>
          </cell>
          <cell r="H72">
            <v>29356</v>
          </cell>
          <cell r="I72">
            <v>11066</v>
          </cell>
          <cell r="J72">
            <v>12512</v>
          </cell>
          <cell r="K72">
            <v>1902</v>
          </cell>
          <cell r="L72">
            <v>1449</v>
          </cell>
          <cell r="M72">
            <v>5707</v>
          </cell>
          <cell r="N72">
            <v>429</v>
          </cell>
          <cell r="O72">
            <v>439</v>
          </cell>
          <cell r="P72">
            <v>2940</v>
          </cell>
          <cell r="Q72">
            <v>14259</v>
          </cell>
          <cell r="R72">
            <v>12913</v>
          </cell>
          <cell r="S72">
            <v>7238</v>
          </cell>
          <cell r="T72">
            <v>900</v>
          </cell>
          <cell r="U72">
            <v>633</v>
          </cell>
          <cell r="W72">
            <v>480</v>
          </cell>
          <cell r="X72">
            <v>150269</v>
          </cell>
        </row>
        <row r="73">
          <cell r="A73">
            <v>575420</v>
          </cell>
          <cell r="H73">
            <v>0</v>
          </cell>
          <cell r="K73">
            <v>13020</v>
          </cell>
          <cell r="P73">
            <v>0</v>
          </cell>
          <cell r="X73">
            <v>13020</v>
          </cell>
        </row>
        <row r="74">
          <cell r="A74">
            <v>575460</v>
          </cell>
          <cell r="D74">
            <v>68</v>
          </cell>
          <cell r="M74">
            <v>912</v>
          </cell>
          <cell r="N74">
            <v>2705</v>
          </cell>
          <cell r="O74">
            <v>0</v>
          </cell>
          <cell r="U74">
            <v>989</v>
          </cell>
          <cell r="X74">
            <v>4674</v>
          </cell>
        </row>
        <row r="75">
          <cell r="A75">
            <v>575480</v>
          </cell>
          <cell r="F75">
            <v>0</v>
          </cell>
          <cell r="H75">
            <v>0</v>
          </cell>
          <cell r="M75">
            <v>6236</v>
          </cell>
          <cell r="N75">
            <v>2189</v>
          </cell>
          <cell r="O75">
            <v>0</v>
          </cell>
          <cell r="R75">
            <v>0</v>
          </cell>
          <cell r="X75">
            <v>8425</v>
          </cell>
        </row>
        <row r="76">
          <cell r="A76">
            <v>575500</v>
          </cell>
          <cell r="D76">
            <v>325</v>
          </cell>
          <cell r="E76">
            <v>0</v>
          </cell>
          <cell r="M76">
            <v>46823</v>
          </cell>
          <cell r="N76">
            <v>8250</v>
          </cell>
          <cell r="O76">
            <v>21671</v>
          </cell>
          <cell r="R76">
            <v>5452</v>
          </cell>
          <cell r="U76">
            <v>42108</v>
          </cell>
          <cell r="X76">
            <v>124629</v>
          </cell>
        </row>
        <row r="77">
          <cell r="A77">
            <v>575545</v>
          </cell>
          <cell r="N77">
            <v>327413</v>
          </cell>
          <cell r="P77">
            <v>0</v>
          </cell>
          <cell r="X77">
            <v>327413</v>
          </cell>
        </row>
        <row r="78">
          <cell r="A78">
            <v>575620</v>
          </cell>
          <cell r="B78">
            <v>4181</v>
          </cell>
          <cell r="C78">
            <v>550</v>
          </cell>
          <cell r="D78">
            <v>6494</v>
          </cell>
          <cell r="E78">
            <v>4413</v>
          </cell>
          <cell r="F78">
            <v>21385</v>
          </cell>
          <cell r="G78">
            <v>5751</v>
          </cell>
          <cell r="H78">
            <v>31133</v>
          </cell>
          <cell r="I78">
            <v>29758</v>
          </cell>
          <cell r="J78">
            <v>20405</v>
          </cell>
          <cell r="K78">
            <v>6841</v>
          </cell>
          <cell r="L78">
            <v>1328</v>
          </cell>
          <cell r="M78">
            <v>21668</v>
          </cell>
          <cell r="N78">
            <v>6159</v>
          </cell>
          <cell r="O78">
            <v>102371</v>
          </cell>
          <cell r="P78">
            <v>9729</v>
          </cell>
          <cell r="Q78">
            <v>7334</v>
          </cell>
          <cell r="R78">
            <v>18087</v>
          </cell>
          <cell r="S78">
            <v>2232</v>
          </cell>
          <cell r="T78">
            <v>0</v>
          </cell>
          <cell r="U78">
            <v>3140</v>
          </cell>
          <cell r="X78">
            <v>302959</v>
          </cell>
        </row>
        <row r="79">
          <cell r="A79">
            <v>575625</v>
          </cell>
          <cell r="B79">
            <v>16</v>
          </cell>
          <cell r="D79">
            <v>431</v>
          </cell>
          <cell r="E79">
            <v>0</v>
          </cell>
          <cell r="F79">
            <v>1727</v>
          </cell>
          <cell r="G79">
            <v>407</v>
          </cell>
          <cell r="H79">
            <v>6584</v>
          </cell>
          <cell r="I79">
            <v>0</v>
          </cell>
          <cell r="J79">
            <v>209</v>
          </cell>
          <cell r="K79">
            <v>0</v>
          </cell>
          <cell r="L79">
            <v>0</v>
          </cell>
          <cell r="M79">
            <v>4060</v>
          </cell>
          <cell r="N79">
            <v>37136</v>
          </cell>
          <cell r="O79">
            <v>100853</v>
          </cell>
          <cell r="P79">
            <v>7782</v>
          </cell>
          <cell r="Q79">
            <v>952</v>
          </cell>
          <cell r="R79">
            <v>7606</v>
          </cell>
          <cell r="U79">
            <v>903</v>
          </cell>
          <cell r="X79">
            <v>168666</v>
          </cell>
        </row>
        <row r="80">
          <cell r="A80">
            <v>575640</v>
          </cell>
          <cell r="J80">
            <v>0</v>
          </cell>
          <cell r="W80">
            <v>-9679</v>
          </cell>
          <cell r="X80">
            <v>-9679</v>
          </cell>
        </row>
        <row r="81">
          <cell r="A81">
            <v>575660</v>
          </cell>
          <cell r="B81">
            <v>7</v>
          </cell>
          <cell r="D81">
            <v>0</v>
          </cell>
          <cell r="E81">
            <v>0</v>
          </cell>
          <cell r="F81">
            <v>0</v>
          </cell>
          <cell r="H81">
            <v>387</v>
          </cell>
          <cell r="I81">
            <v>111</v>
          </cell>
          <cell r="J81">
            <v>0</v>
          </cell>
          <cell r="K81">
            <v>44</v>
          </cell>
          <cell r="L81">
            <v>18386</v>
          </cell>
          <cell r="M81">
            <v>24570</v>
          </cell>
          <cell r="N81">
            <v>890</v>
          </cell>
          <cell r="O81">
            <v>28672</v>
          </cell>
          <cell r="P81">
            <v>264</v>
          </cell>
          <cell r="R81">
            <v>2913</v>
          </cell>
          <cell r="U81">
            <v>44</v>
          </cell>
          <cell r="X81">
            <v>76288</v>
          </cell>
        </row>
        <row r="82">
          <cell r="A82">
            <v>575670</v>
          </cell>
          <cell r="B82">
            <v>0</v>
          </cell>
          <cell r="C82">
            <v>881</v>
          </cell>
          <cell r="D82">
            <v>11093</v>
          </cell>
          <cell r="F82">
            <v>-1237</v>
          </cell>
          <cell r="G82">
            <v>192</v>
          </cell>
          <cell r="H82">
            <v>21398</v>
          </cell>
          <cell r="I82">
            <v>54429</v>
          </cell>
          <cell r="J82">
            <v>122509</v>
          </cell>
          <cell r="K82">
            <v>3913</v>
          </cell>
          <cell r="M82">
            <v>11768</v>
          </cell>
          <cell r="P82">
            <v>203</v>
          </cell>
          <cell r="Q82">
            <v>3913</v>
          </cell>
          <cell r="R82">
            <v>118812</v>
          </cell>
          <cell r="X82">
            <v>347874</v>
          </cell>
        </row>
        <row r="83">
          <cell r="A83">
            <v>575680</v>
          </cell>
          <cell r="F83">
            <v>45</v>
          </cell>
          <cell r="H83">
            <v>0</v>
          </cell>
          <cell r="X83">
            <v>45</v>
          </cell>
        </row>
        <row r="84">
          <cell r="A84">
            <v>575710</v>
          </cell>
          <cell r="D84">
            <v>420</v>
          </cell>
          <cell r="F84">
            <v>598</v>
          </cell>
          <cell r="H84">
            <v>9127</v>
          </cell>
          <cell r="M84">
            <v>14735</v>
          </cell>
          <cell r="N84">
            <v>6245</v>
          </cell>
          <cell r="O84">
            <v>15324</v>
          </cell>
          <cell r="U84">
            <v>14638</v>
          </cell>
          <cell r="X84">
            <v>61087</v>
          </cell>
        </row>
        <row r="85">
          <cell r="A85">
            <v>575715</v>
          </cell>
          <cell r="B85">
            <v>45075</v>
          </cell>
          <cell r="C85">
            <v>1685</v>
          </cell>
          <cell r="D85">
            <v>5427</v>
          </cell>
          <cell r="F85">
            <v>263399</v>
          </cell>
          <cell r="G85">
            <v>-6137</v>
          </cell>
          <cell r="H85">
            <v>38950</v>
          </cell>
          <cell r="I85">
            <v>24951</v>
          </cell>
          <cell r="J85">
            <v>21840</v>
          </cell>
          <cell r="M85">
            <v>360</v>
          </cell>
          <cell r="N85">
            <v>4119</v>
          </cell>
          <cell r="Q85">
            <v>11235000</v>
          </cell>
          <cell r="W85">
            <v>271</v>
          </cell>
          <cell r="X85">
            <v>11634940</v>
          </cell>
        </row>
        <row r="86">
          <cell r="A86">
            <v>575740</v>
          </cell>
          <cell r="B86">
            <v>1921</v>
          </cell>
          <cell r="C86">
            <v>116</v>
          </cell>
          <cell r="D86">
            <v>4117</v>
          </cell>
          <cell r="E86">
            <v>1780</v>
          </cell>
          <cell r="F86">
            <v>30961</v>
          </cell>
          <cell r="G86">
            <v>2001</v>
          </cell>
          <cell r="H86">
            <v>8717</v>
          </cell>
          <cell r="I86">
            <v>12237</v>
          </cell>
          <cell r="J86">
            <v>5484</v>
          </cell>
          <cell r="K86">
            <v>3841</v>
          </cell>
          <cell r="L86">
            <v>2588</v>
          </cell>
          <cell r="M86">
            <v>407787</v>
          </cell>
          <cell r="N86">
            <v>6932</v>
          </cell>
          <cell r="O86">
            <v>68250</v>
          </cell>
          <cell r="P86">
            <v>2676</v>
          </cell>
          <cell r="Q86">
            <v>1169</v>
          </cell>
          <cell r="R86">
            <v>13806</v>
          </cell>
          <cell r="T86">
            <v>112</v>
          </cell>
          <cell r="U86">
            <v>95950</v>
          </cell>
          <cell r="W86">
            <v>627</v>
          </cell>
          <cell r="X86">
            <v>671072</v>
          </cell>
        </row>
        <row r="87">
          <cell r="A87">
            <v>575741</v>
          </cell>
          <cell r="B87">
            <v>8105</v>
          </cell>
          <cell r="C87">
            <v>3265</v>
          </cell>
          <cell r="D87">
            <v>17102</v>
          </cell>
          <cell r="E87">
            <v>7760</v>
          </cell>
          <cell r="F87">
            <v>58710</v>
          </cell>
          <cell r="G87">
            <v>6875</v>
          </cell>
          <cell r="H87">
            <v>41284</v>
          </cell>
          <cell r="I87">
            <v>20690</v>
          </cell>
          <cell r="J87">
            <v>14324</v>
          </cell>
          <cell r="K87">
            <v>9278</v>
          </cell>
          <cell r="L87">
            <v>2619</v>
          </cell>
          <cell r="M87">
            <v>12552</v>
          </cell>
          <cell r="N87">
            <v>628</v>
          </cell>
          <cell r="O87">
            <v>707</v>
          </cell>
          <cell r="P87">
            <v>2766</v>
          </cell>
          <cell r="Q87">
            <v>4837</v>
          </cell>
          <cell r="R87">
            <v>16337</v>
          </cell>
          <cell r="S87">
            <v>1348</v>
          </cell>
          <cell r="T87">
            <v>641</v>
          </cell>
          <cell r="U87">
            <v>3464</v>
          </cell>
          <cell r="W87">
            <v>-55</v>
          </cell>
          <cell r="X87">
            <v>233237</v>
          </cell>
        </row>
        <row r="88">
          <cell r="A88">
            <v>575742</v>
          </cell>
          <cell r="B88">
            <v>0</v>
          </cell>
          <cell r="F88">
            <v>843137</v>
          </cell>
          <cell r="H88">
            <v>424</v>
          </cell>
          <cell r="K88">
            <v>-18</v>
          </cell>
          <cell r="Q88">
            <v>0</v>
          </cell>
          <cell r="U88">
            <v>734</v>
          </cell>
          <cell r="X88">
            <v>844277</v>
          </cell>
        </row>
        <row r="89">
          <cell r="A89">
            <v>575743</v>
          </cell>
          <cell r="K89">
            <v>0</v>
          </cell>
          <cell r="X89">
            <v>0</v>
          </cell>
        </row>
        <row r="90">
          <cell r="A90">
            <v>575775</v>
          </cell>
          <cell r="B90">
            <v>0</v>
          </cell>
          <cell r="D90">
            <v>54033</v>
          </cell>
          <cell r="F90">
            <v>0</v>
          </cell>
          <cell r="J90">
            <v>2096</v>
          </cell>
          <cell r="X90">
            <v>56129</v>
          </cell>
        </row>
        <row r="91">
          <cell r="A91">
            <v>575780</v>
          </cell>
          <cell r="D91">
            <v>63</v>
          </cell>
          <cell r="F91">
            <v>1063</v>
          </cell>
          <cell r="H91">
            <v>0</v>
          </cell>
          <cell r="M91">
            <v>3031</v>
          </cell>
          <cell r="N91">
            <v>2697</v>
          </cell>
          <cell r="O91">
            <v>9347</v>
          </cell>
          <cell r="R91">
            <v>390</v>
          </cell>
          <cell r="U91">
            <v>4308</v>
          </cell>
          <cell r="X91">
            <v>20899</v>
          </cell>
        </row>
        <row r="92">
          <cell r="A92">
            <v>575830</v>
          </cell>
          <cell r="D92">
            <v>133</v>
          </cell>
          <cell r="X92">
            <v>133</v>
          </cell>
        </row>
        <row r="93">
          <cell r="A93">
            <v>575998</v>
          </cell>
          <cell r="B93">
            <v>58</v>
          </cell>
          <cell r="C93">
            <v>0</v>
          </cell>
          <cell r="D93">
            <v>-2020</v>
          </cell>
          <cell r="F93">
            <v>-1604</v>
          </cell>
          <cell r="G93">
            <v>-79</v>
          </cell>
          <cell r="H93">
            <v>6364</v>
          </cell>
          <cell r="I93">
            <v>-305</v>
          </cell>
          <cell r="J93">
            <v>6889</v>
          </cell>
          <cell r="K93">
            <v>-1521</v>
          </cell>
          <cell r="L93">
            <v>5379</v>
          </cell>
          <cell r="M93">
            <v>-372</v>
          </cell>
          <cell r="N93">
            <v>893</v>
          </cell>
          <cell r="O93">
            <v>-7</v>
          </cell>
          <cell r="P93">
            <v>-4735</v>
          </cell>
          <cell r="Q93">
            <v>-2573</v>
          </cell>
          <cell r="R93">
            <v>636</v>
          </cell>
          <cell r="S93">
            <v>180</v>
          </cell>
          <cell r="U93">
            <v>25</v>
          </cell>
          <cell r="X93">
            <v>7208</v>
          </cell>
        </row>
        <row r="94">
          <cell r="A94">
            <v>620000</v>
          </cell>
          <cell r="H94">
            <v>479</v>
          </cell>
          <cell r="X94">
            <v>479</v>
          </cell>
        </row>
        <row r="95">
          <cell r="A95">
            <v>675000</v>
          </cell>
          <cell r="D95">
            <v>0</v>
          </cell>
          <cell r="F95">
            <v>2380168</v>
          </cell>
          <cell r="G95">
            <v>58</v>
          </cell>
          <cell r="H95">
            <v>0</v>
          </cell>
          <cell r="J95">
            <v>361</v>
          </cell>
          <cell r="M95">
            <v>18843</v>
          </cell>
          <cell r="N95">
            <v>72569</v>
          </cell>
          <cell r="O95">
            <v>46173</v>
          </cell>
          <cell r="P95">
            <v>0</v>
          </cell>
          <cell r="Q95">
            <v>1569</v>
          </cell>
          <cell r="R95">
            <v>2461</v>
          </cell>
          <cell r="U95">
            <v>5670</v>
          </cell>
          <cell r="W95">
            <v>822</v>
          </cell>
          <cell r="X95">
            <v>2528694</v>
          </cell>
        </row>
        <row r="96">
          <cell r="A96">
            <v>675250</v>
          </cell>
          <cell r="D96">
            <v>0</v>
          </cell>
          <cell r="F96">
            <v>0</v>
          </cell>
          <cell r="G96">
            <v>-13400</v>
          </cell>
          <cell r="H96">
            <v>0</v>
          </cell>
          <cell r="J96">
            <v>0</v>
          </cell>
          <cell r="M96">
            <v>3865</v>
          </cell>
          <cell r="N96">
            <v>3645</v>
          </cell>
          <cell r="Q96">
            <v>0</v>
          </cell>
          <cell r="R96">
            <v>279</v>
          </cell>
          <cell r="U96">
            <v>3177</v>
          </cell>
          <cell r="X96">
            <v>-2434</v>
          </cell>
        </row>
        <row r="97">
          <cell r="A97">
            <v>675350</v>
          </cell>
          <cell r="F97">
            <v>1722</v>
          </cell>
          <cell r="M97">
            <v>13201</v>
          </cell>
          <cell r="N97">
            <v>4868</v>
          </cell>
          <cell r="O97">
            <v>5618</v>
          </cell>
          <cell r="Q97">
            <v>4546</v>
          </cell>
          <cell r="R97">
            <v>0</v>
          </cell>
          <cell r="U97">
            <v>10892</v>
          </cell>
          <cell r="X97">
            <v>40847</v>
          </cell>
        </row>
        <row r="98">
          <cell r="A98">
            <v>675450</v>
          </cell>
          <cell r="G98">
            <v>3439</v>
          </cell>
          <cell r="H98">
            <v>0</v>
          </cell>
          <cell r="J98">
            <v>550</v>
          </cell>
          <cell r="M98">
            <v>878</v>
          </cell>
          <cell r="O98">
            <v>518</v>
          </cell>
          <cell r="U98">
            <v>322</v>
          </cell>
          <cell r="X98">
            <v>5707</v>
          </cell>
        </row>
        <row r="99">
          <cell r="A99">
            <v>680112</v>
          </cell>
          <cell r="D99">
            <v>21373</v>
          </cell>
          <cell r="E99">
            <v>0</v>
          </cell>
          <cell r="F99">
            <v>9626107</v>
          </cell>
          <cell r="H99">
            <v>12472</v>
          </cell>
          <cell r="K99">
            <v>-308</v>
          </cell>
          <cell r="M99">
            <v>1012842</v>
          </cell>
          <cell r="N99">
            <v>276031</v>
          </cell>
          <cell r="O99">
            <v>1832666</v>
          </cell>
          <cell r="P99">
            <v>73376</v>
          </cell>
          <cell r="Q99">
            <v>41928</v>
          </cell>
          <cell r="R99">
            <v>401965</v>
          </cell>
          <cell r="U99">
            <v>671266</v>
          </cell>
          <cell r="W99">
            <v>-5</v>
          </cell>
          <cell r="X99">
            <v>13969713</v>
          </cell>
        </row>
        <row r="100">
          <cell r="A100">
            <v>685200</v>
          </cell>
          <cell r="G100">
            <v>0</v>
          </cell>
          <cell r="N100">
            <v>15991</v>
          </cell>
          <cell r="O100">
            <v>0</v>
          </cell>
          <cell r="P100">
            <v>944</v>
          </cell>
          <cell r="R100">
            <v>14122</v>
          </cell>
          <cell r="U100">
            <v>25924</v>
          </cell>
          <cell r="W100">
            <v>0</v>
          </cell>
          <cell r="X100">
            <v>56981</v>
          </cell>
        </row>
        <row r="101">
          <cell r="A101">
            <v>685320</v>
          </cell>
          <cell r="B101">
            <v>784</v>
          </cell>
          <cell r="C101">
            <v>504</v>
          </cell>
          <cell r="D101">
            <v>1913</v>
          </cell>
          <cell r="E101">
            <v>1891</v>
          </cell>
          <cell r="F101">
            <v>10059</v>
          </cell>
          <cell r="G101">
            <v>10448</v>
          </cell>
          <cell r="H101">
            <v>5319</v>
          </cell>
          <cell r="I101">
            <v>6298</v>
          </cell>
          <cell r="J101">
            <v>3748</v>
          </cell>
          <cell r="K101">
            <v>1932</v>
          </cell>
          <cell r="L101">
            <v>168</v>
          </cell>
          <cell r="M101">
            <v>20717</v>
          </cell>
          <cell r="N101">
            <v>1903</v>
          </cell>
          <cell r="O101">
            <v>579</v>
          </cell>
          <cell r="P101">
            <v>2126</v>
          </cell>
          <cell r="Q101">
            <v>778</v>
          </cell>
          <cell r="R101">
            <v>3723</v>
          </cell>
          <cell r="S101">
            <v>110</v>
          </cell>
          <cell r="T101">
            <v>112</v>
          </cell>
          <cell r="U101">
            <v>13365</v>
          </cell>
          <cell r="W101">
            <v>279</v>
          </cell>
          <cell r="X101">
            <v>86756</v>
          </cell>
        </row>
        <row r="102">
          <cell r="A102">
            <v>685325</v>
          </cell>
          <cell r="B102">
            <v>65391</v>
          </cell>
          <cell r="C102">
            <v>32756</v>
          </cell>
          <cell r="D102">
            <v>127677</v>
          </cell>
          <cell r="E102">
            <v>82986</v>
          </cell>
          <cell r="F102">
            <v>513551</v>
          </cell>
          <cell r="G102">
            <v>381100</v>
          </cell>
          <cell r="H102">
            <v>303190</v>
          </cell>
          <cell r="I102">
            <v>395694</v>
          </cell>
          <cell r="J102">
            <v>196016</v>
          </cell>
          <cell r="K102">
            <v>148855</v>
          </cell>
          <cell r="L102">
            <v>13295</v>
          </cell>
          <cell r="M102">
            <v>390399</v>
          </cell>
          <cell r="N102">
            <v>52298</v>
          </cell>
          <cell r="O102">
            <v>11026</v>
          </cell>
          <cell r="P102">
            <v>86342</v>
          </cell>
          <cell r="Q102">
            <v>63650</v>
          </cell>
          <cell r="R102">
            <v>155636</v>
          </cell>
          <cell r="S102">
            <v>14644</v>
          </cell>
          <cell r="T102">
            <v>9193</v>
          </cell>
          <cell r="U102">
            <v>204451</v>
          </cell>
          <cell r="W102">
            <v>25406</v>
          </cell>
          <cell r="X102">
            <v>3273556</v>
          </cell>
        </row>
        <row r="103">
          <cell r="A103">
            <v>685350</v>
          </cell>
          <cell r="B103">
            <v>6927</v>
          </cell>
          <cell r="C103">
            <v>5632</v>
          </cell>
          <cell r="D103">
            <v>12820</v>
          </cell>
          <cell r="E103">
            <v>16514</v>
          </cell>
          <cell r="F103">
            <v>84274</v>
          </cell>
          <cell r="G103">
            <v>95812</v>
          </cell>
          <cell r="H103">
            <v>43857</v>
          </cell>
          <cell r="I103">
            <v>45919</v>
          </cell>
          <cell r="J103">
            <v>25782</v>
          </cell>
          <cell r="K103">
            <v>12382</v>
          </cell>
          <cell r="L103">
            <v>1812</v>
          </cell>
          <cell r="M103">
            <v>95553</v>
          </cell>
          <cell r="N103">
            <v>9326</v>
          </cell>
          <cell r="O103">
            <v>3224</v>
          </cell>
          <cell r="P103">
            <v>7243</v>
          </cell>
          <cell r="Q103">
            <v>7243</v>
          </cell>
          <cell r="R103">
            <v>17096</v>
          </cell>
          <cell r="S103">
            <v>1278</v>
          </cell>
          <cell r="T103">
            <v>1124</v>
          </cell>
          <cell r="U103">
            <v>90690</v>
          </cell>
          <cell r="W103">
            <v>2526</v>
          </cell>
          <cell r="X103">
            <v>587034</v>
          </cell>
        </row>
        <row r="104">
          <cell r="A104">
            <v>685430</v>
          </cell>
          <cell r="G104">
            <v>1537</v>
          </cell>
          <cell r="R104">
            <v>47</v>
          </cell>
          <cell r="U104">
            <v>0</v>
          </cell>
          <cell r="W104">
            <v>0</v>
          </cell>
          <cell r="X104">
            <v>1584</v>
          </cell>
        </row>
        <row r="105">
          <cell r="A105">
            <v>690110</v>
          </cell>
          <cell r="W105">
            <v>-1176688</v>
          </cell>
          <cell r="X105">
            <v>-1176688</v>
          </cell>
        </row>
        <row r="106">
          <cell r="A106">
            <v>690120</v>
          </cell>
          <cell r="W106">
            <v>-36324</v>
          </cell>
          <cell r="X106">
            <v>-36324</v>
          </cell>
        </row>
        <row r="107">
          <cell r="A107">
            <v>690220</v>
          </cell>
          <cell r="W107">
            <v>-6711</v>
          </cell>
          <cell r="X107">
            <v>-6711</v>
          </cell>
        </row>
        <row r="108">
          <cell r="A108">
            <v>690610</v>
          </cell>
          <cell r="W108">
            <v>0</v>
          </cell>
          <cell r="X108">
            <v>0</v>
          </cell>
        </row>
        <row r="109">
          <cell r="A109">
            <v>690640</v>
          </cell>
          <cell r="W109">
            <v>0</v>
          </cell>
          <cell r="X109">
            <v>0</v>
          </cell>
        </row>
        <row r="110">
          <cell r="A110">
            <v>690650</v>
          </cell>
          <cell r="W110">
            <v>1148021</v>
          </cell>
          <cell r="X110">
            <v>1148021</v>
          </cell>
        </row>
        <row r="111">
          <cell r="A111">
            <v>690710</v>
          </cell>
          <cell r="W111">
            <v>0</v>
          </cell>
          <cell r="X111">
            <v>0</v>
          </cell>
        </row>
        <row r="112">
          <cell r="A112">
            <v>690750</v>
          </cell>
          <cell r="W112">
            <v>-5561</v>
          </cell>
          <cell r="X112">
            <v>-5561</v>
          </cell>
        </row>
        <row r="113">
          <cell r="A113">
            <v>710400</v>
          </cell>
          <cell r="W113">
            <v>0</v>
          </cell>
          <cell r="X113">
            <v>0</v>
          </cell>
        </row>
        <row r="114">
          <cell r="A114">
            <v>710500</v>
          </cell>
          <cell r="W114">
            <v>0</v>
          </cell>
          <cell r="X114">
            <v>0</v>
          </cell>
        </row>
        <row r="115">
          <cell r="A115">
            <v>721304</v>
          </cell>
          <cell r="F115">
            <v>9212</v>
          </cell>
          <cell r="O115">
            <v>-4815</v>
          </cell>
          <cell r="W115">
            <v>1456354</v>
          </cell>
          <cell r="X115">
            <v>1460751</v>
          </cell>
        </row>
        <row r="116">
          <cell r="A116">
            <v>722306</v>
          </cell>
          <cell r="B116">
            <v>201</v>
          </cell>
          <cell r="D116">
            <v>18574</v>
          </cell>
          <cell r="E116">
            <v>682</v>
          </cell>
          <cell r="F116">
            <v>11556</v>
          </cell>
          <cell r="H116">
            <v>13356</v>
          </cell>
          <cell r="I116">
            <v>11125</v>
          </cell>
          <cell r="J116">
            <v>5655</v>
          </cell>
          <cell r="K116">
            <v>1679</v>
          </cell>
          <cell r="L116">
            <v>4293</v>
          </cell>
          <cell r="P116">
            <v>0</v>
          </cell>
          <cell r="Q116">
            <v>3777</v>
          </cell>
          <cell r="R116">
            <v>11387</v>
          </cell>
          <cell r="S116">
            <v>5988</v>
          </cell>
          <cell r="T116">
            <v>4046</v>
          </cell>
          <cell r="W116">
            <v>126192</v>
          </cell>
          <cell r="X116">
            <v>218511</v>
          </cell>
        </row>
        <row r="117">
          <cell r="A117">
            <v>760100</v>
          </cell>
          <cell r="I117">
            <v>0</v>
          </cell>
          <cell r="R117">
            <v>75</v>
          </cell>
          <cell r="X117">
            <v>75</v>
          </cell>
        </row>
        <row r="118">
          <cell r="A118">
            <v>760200</v>
          </cell>
          <cell r="R118">
            <v>2009</v>
          </cell>
          <cell r="X118">
            <v>2009</v>
          </cell>
        </row>
        <row r="119">
          <cell r="A119">
            <v>810300</v>
          </cell>
          <cell r="H119">
            <v>919</v>
          </cell>
          <cell r="X119">
            <v>919</v>
          </cell>
        </row>
        <row r="120">
          <cell r="A120">
            <v>810301</v>
          </cell>
          <cell r="M120">
            <v>215990</v>
          </cell>
          <cell r="N120">
            <v>30945</v>
          </cell>
          <cell r="O120">
            <v>865036</v>
          </cell>
          <cell r="P120">
            <v>23304</v>
          </cell>
          <cell r="R120">
            <v>29905</v>
          </cell>
          <cell r="U120">
            <v>151182</v>
          </cell>
          <cell r="X120">
            <v>1316362</v>
          </cell>
        </row>
        <row r="121">
          <cell r="A121">
            <v>830100</v>
          </cell>
          <cell r="W121">
            <v>38853</v>
          </cell>
          <cell r="X121">
            <v>38853</v>
          </cell>
        </row>
        <row r="122">
          <cell r="A122">
            <v>840000</v>
          </cell>
          <cell r="W122">
            <v>1269</v>
          </cell>
          <cell r="X122">
            <v>1269</v>
          </cell>
        </row>
        <row r="123">
          <cell r="A123" t="str">
            <v>Grand Total</v>
          </cell>
          <cell r="B123">
            <v>0</v>
          </cell>
          <cell r="C123">
            <v>0</v>
          </cell>
          <cell r="D123">
            <v>-3</v>
          </cell>
          <cell r="E123">
            <v>-1</v>
          </cell>
          <cell r="F123">
            <v>2</v>
          </cell>
          <cell r="G123">
            <v>0</v>
          </cell>
          <cell r="H123">
            <v>3</v>
          </cell>
          <cell r="I123">
            <v>1</v>
          </cell>
          <cell r="J123">
            <v>6</v>
          </cell>
          <cell r="K123">
            <v>-1</v>
          </cell>
          <cell r="L123">
            <v>1</v>
          </cell>
          <cell r="M123">
            <v>4</v>
          </cell>
          <cell r="N123">
            <v>-4</v>
          </cell>
          <cell r="O123">
            <v>1</v>
          </cell>
          <cell r="P123">
            <v>0</v>
          </cell>
          <cell r="Q123">
            <v>0</v>
          </cell>
          <cell r="R123">
            <v>5</v>
          </cell>
          <cell r="S123">
            <v>-1</v>
          </cell>
          <cell r="T123">
            <v>1</v>
          </cell>
          <cell r="U123">
            <v>-1</v>
          </cell>
          <cell r="V123">
            <v>0</v>
          </cell>
          <cell r="W123">
            <v>3</v>
          </cell>
          <cell r="X123">
            <v>16</v>
          </cell>
        </row>
      </sheetData>
      <sheetData sheetId="28">
        <row r="4">
          <cell r="A4" t="str">
            <v>Object</v>
          </cell>
          <cell r="B4" t="str">
            <v>0320</v>
          </cell>
          <cell r="C4" t="str">
            <v>0321</v>
          </cell>
          <cell r="D4" t="str">
            <v>0322</v>
          </cell>
          <cell r="E4" t="str">
            <v>0323</v>
          </cell>
          <cell r="F4" t="str">
            <v>0324</v>
          </cell>
          <cell r="G4" t="str">
            <v>0325</v>
          </cell>
          <cell r="H4" t="str">
            <v>0326</v>
          </cell>
          <cell r="I4" t="str">
            <v>0327</v>
          </cell>
          <cell r="J4" t="str">
            <v>0328</v>
          </cell>
          <cell r="K4" t="str">
            <v>0329</v>
          </cell>
          <cell r="L4" t="str">
            <v>0337</v>
          </cell>
          <cell r="M4" t="str">
            <v>0340</v>
          </cell>
          <cell r="N4" t="str">
            <v>0345</v>
          </cell>
          <cell r="O4" t="str">
            <v>0362</v>
          </cell>
          <cell r="P4" t="str">
            <v>0363</v>
          </cell>
          <cell r="Q4" t="str">
            <v>0364</v>
          </cell>
          <cell r="R4" t="str">
            <v>0366</v>
          </cell>
          <cell r="S4" t="str">
            <v>0367</v>
          </cell>
          <cell r="T4" t="str">
            <v>0369</v>
          </cell>
          <cell r="U4" t="str">
            <v>0370</v>
          </cell>
          <cell r="V4" t="str">
            <v>0388</v>
          </cell>
          <cell r="W4" t="str">
            <v>0398</v>
          </cell>
          <cell r="X4" t="str">
            <v>Grand Total</v>
          </cell>
        </row>
        <row r="5">
          <cell r="A5">
            <v>404100</v>
          </cell>
          <cell r="B5">
            <v>-1710978</v>
          </cell>
          <cell r="C5">
            <v>-819451</v>
          </cell>
          <cell r="D5">
            <v>-3715356</v>
          </cell>
          <cell r="H5">
            <v>-4070494</v>
          </cell>
          <cell r="I5">
            <v>-8869826</v>
          </cell>
          <cell r="J5">
            <v>-4754918</v>
          </cell>
          <cell r="K5">
            <v>-3761930</v>
          </cell>
          <cell r="L5">
            <v>-475004</v>
          </cell>
          <cell r="O5">
            <v>-5020846</v>
          </cell>
          <cell r="P5">
            <v>-2751697</v>
          </cell>
          <cell r="Q5">
            <v>-396523</v>
          </cell>
          <cell r="R5">
            <v>-3386208</v>
          </cell>
          <cell r="S5">
            <v>-775648</v>
          </cell>
          <cell r="T5">
            <v>-308428</v>
          </cell>
          <cell r="V5">
            <v>0</v>
          </cell>
          <cell r="W5">
            <v>1047879</v>
          </cell>
          <cell r="X5">
            <v>-39769428</v>
          </cell>
        </row>
        <row r="6">
          <cell r="A6">
            <v>404110</v>
          </cell>
          <cell r="E6">
            <v>-1028265</v>
          </cell>
          <cell r="F6">
            <v>-20325387</v>
          </cell>
          <cell r="G6">
            <v>-8084986</v>
          </cell>
          <cell r="J6">
            <v>-679395</v>
          </cell>
          <cell r="M6">
            <v>-13052117</v>
          </cell>
          <cell r="N6">
            <v>-2273922</v>
          </cell>
          <cell r="U6">
            <v>-7546689</v>
          </cell>
          <cell r="X6">
            <v>-52990761</v>
          </cell>
        </row>
        <row r="7">
          <cell r="A7">
            <v>404200</v>
          </cell>
          <cell r="B7">
            <v>-38218</v>
          </cell>
          <cell r="C7">
            <v>-11302</v>
          </cell>
          <cell r="D7">
            <v>-97614</v>
          </cell>
          <cell r="E7">
            <v>-837665</v>
          </cell>
          <cell r="F7">
            <v>-3972947</v>
          </cell>
          <cell r="G7">
            <v>-297138</v>
          </cell>
          <cell r="H7">
            <v>-3169791</v>
          </cell>
          <cell r="I7">
            <v>-365129</v>
          </cell>
          <cell r="J7">
            <v>-140028</v>
          </cell>
          <cell r="K7">
            <v>-160253</v>
          </cell>
          <cell r="L7">
            <v>-5847</v>
          </cell>
          <cell r="M7">
            <v>-24633</v>
          </cell>
          <cell r="N7">
            <v>-6004</v>
          </cell>
          <cell r="O7">
            <v>-609747</v>
          </cell>
          <cell r="P7">
            <v>-222245</v>
          </cell>
          <cell r="Q7">
            <v>-54877165</v>
          </cell>
          <cell r="R7">
            <v>-1010974</v>
          </cell>
          <cell r="S7">
            <v>-22336</v>
          </cell>
          <cell r="T7">
            <v>-5066</v>
          </cell>
          <cell r="U7">
            <v>0</v>
          </cell>
          <cell r="W7">
            <v>6153</v>
          </cell>
          <cell r="X7">
            <v>-65867949</v>
          </cell>
        </row>
        <row r="8">
          <cell r="A8">
            <v>501200</v>
          </cell>
          <cell r="B8">
            <v>780314</v>
          </cell>
          <cell r="C8">
            <v>424940</v>
          </cell>
          <cell r="D8">
            <v>1424553</v>
          </cell>
          <cell r="E8">
            <v>1015325</v>
          </cell>
          <cell r="F8">
            <v>6564895</v>
          </cell>
          <cell r="G8">
            <v>5112490</v>
          </cell>
          <cell r="H8">
            <v>3508381</v>
          </cell>
          <cell r="I8">
            <v>4872481</v>
          </cell>
          <cell r="J8">
            <v>2341968</v>
          </cell>
          <cell r="K8">
            <v>1829364</v>
          </cell>
          <cell r="L8">
            <v>152101</v>
          </cell>
          <cell r="M8">
            <v>6011430</v>
          </cell>
          <cell r="N8">
            <v>756943</v>
          </cell>
          <cell r="O8">
            <v>186040</v>
          </cell>
          <cell r="P8">
            <v>1244628</v>
          </cell>
          <cell r="Q8">
            <v>654886</v>
          </cell>
          <cell r="R8">
            <v>1847154</v>
          </cell>
          <cell r="S8">
            <v>241151</v>
          </cell>
          <cell r="T8">
            <v>98052</v>
          </cell>
          <cell r="U8">
            <v>3603047</v>
          </cell>
          <cell r="W8">
            <v>-650841</v>
          </cell>
          <cell r="X8">
            <v>42019302</v>
          </cell>
        </row>
        <row r="9">
          <cell r="A9">
            <v>501203</v>
          </cell>
          <cell r="F9">
            <v>-110000</v>
          </cell>
          <cell r="X9">
            <v>-110000</v>
          </cell>
        </row>
        <row r="10">
          <cell r="A10">
            <v>501210</v>
          </cell>
          <cell r="D10">
            <v>0</v>
          </cell>
          <cell r="F10">
            <v>0</v>
          </cell>
          <cell r="G10">
            <v>0</v>
          </cell>
          <cell r="H10">
            <v>0</v>
          </cell>
          <cell r="I10">
            <v>0</v>
          </cell>
          <cell r="J10">
            <v>0</v>
          </cell>
          <cell r="K10">
            <v>0</v>
          </cell>
          <cell r="M10">
            <v>0</v>
          </cell>
          <cell r="O10">
            <v>0</v>
          </cell>
          <cell r="P10">
            <v>0</v>
          </cell>
          <cell r="R10">
            <v>0</v>
          </cell>
          <cell r="S10">
            <v>0</v>
          </cell>
          <cell r="U10">
            <v>0</v>
          </cell>
          <cell r="X10">
            <v>0</v>
          </cell>
        </row>
        <row r="11">
          <cell r="A11">
            <v>501211</v>
          </cell>
          <cell r="C11">
            <v>514</v>
          </cell>
          <cell r="D11">
            <v>3520</v>
          </cell>
          <cell r="F11">
            <v>202282</v>
          </cell>
          <cell r="G11">
            <v>44291</v>
          </cell>
          <cell r="H11">
            <v>11659</v>
          </cell>
          <cell r="I11">
            <v>2125</v>
          </cell>
          <cell r="J11">
            <v>34173</v>
          </cell>
          <cell r="M11">
            <v>61537</v>
          </cell>
          <cell r="O11">
            <v>645</v>
          </cell>
          <cell r="P11">
            <v>6652</v>
          </cell>
          <cell r="R11">
            <v>10844</v>
          </cell>
          <cell r="S11">
            <v>1805</v>
          </cell>
          <cell r="U11">
            <v>96331</v>
          </cell>
          <cell r="X11">
            <v>476378</v>
          </cell>
        </row>
        <row r="12">
          <cell r="A12">
            <v>501711</v>
          </cell>
          <cell r="B12">
            <v>167636</v>
          </cell>
          <cell r="C12">
            <v>68810</v>
          </cell>
          <cell r="D12">
            <v>285779</v>
          </cell>
          <cell r="E12">
            <v>117907</v>
          </cell>
          <cell r="F12">
            <v>717865</v>
          </cell>
          <cell r="G12">
            <v>455240</v>
          </cell>
          <cell r="H12">
            <v>595382</v>
          </cell>
          <cell r="I12">
            <v>798663</v>
          </cell>
          <cell r="J12">
            <v>399133</v>
          </cell>
          <cell r="K12">
            <v>377373</v>
          </cell>
          <cell r="L12">
            <v>31533</v>
          </cell>
          <cell r="M12">
            <v>164367</v>
          </cell>
          <cell r="N12">
            <v>58833</v>
          </cell>
          <cell r="O12">
            <v>5188</v>
          </cell>
          <cell r="P12">
            <v>161424</v>
          </cell>
          <cell r="Q12">
            <v>151939</v>
          </cell>
          <cell r="R12">
            <v>290021</v>
          </cell>
          <cell r="S12">
            <v>120010</v>
          </cell>
          <cell r="T12">
            <v>24365</v>
          </cell>
          <cell r="U12">
            <v>51323</v>
          </cell>
          <cell r="W12">
            <v>-112056</v>
          </cell>
          <cell r="X12">
            <v>4930735</v>
          </cell>
        </row>
        <row r="13">
          <cell r="A13">
            <v>501716</v>
          </cell>
          <cell r="B13">
            <v>57061</v>
          </cell>
          <cell r="C13">
            <v>11875</v>
          </cell>
          <cell r="D13">
            <v>87385</v>
          </cell>
          <cell r="E13">
            <v>9358</v>
          </cell>
          <cell r="F13">
            <v>38465</v>
          </cell>
          <cell r="G13">
            <v>30739</v>
          </cell>
          <cell r="H13">
            <v>133051</v>
          </cell>
          <cell r="I13">
            <v>152901</v>
          </cell>
          <cell r="J13">
            <v>110106</v>
          </cell>
          <cell r="K13">
            <v>150356</v>
          </cell>
          <cell r="L13">
            <v>12993</v>
          </cell>
          <cell r="M13">
            <v>13854</v>
          </cell>
          <cell r="N13">
            <v>3069</v>
          </cell>
          <cell r="P13">
            <v>53280</v>
          </cell>
          <cell r="Q13">
            <v>45707</v>
          </cell>
          <cell r="R13">
            <v>102942</v>
          </cell>
          <cell r="S13">
            <v>110938</v>
          </cell>
          <cell r="T13">
            <v>11563</v>
          </cell>
          <cell r="W13">
            <v>0</v>
          </cell>
          <cell r="X13">
            <v>1135643</v>
          </cell>
        </row>
        <row r="14">
          <cell r="A14">
            <v>501718</v>
          </cell>
          <cell r="B14">
            <v>57061</v>
          </cell>
          <cell r="C14">
            <v>11875</v>
          </cell>
          <cell r="D14">
            <v>87385</v>
          </cell>
          <cell r="E14">
            <v>9358</v>
          </cell>
          <cell r="F14">
            <v>38465</v>
          </cell>
          <cell r="G14">
            <v>30739</v>
          </cell>
          <cell r="H14">
            <v>133051</v>
          </cell>
          <cell r="I14">
            <v>152901</v>
          </cell>
          <cell r="J14">
            <v>110106</v>
          </cell>
          <cell r="K14">
            <v>150356</v>
          </cell>
          <cell r="L14">
            <v>12993</v>
          </cell>
          <cell r="M14">
            <v>13854</v>
          </cell>
          <cell r="N14">
            <v>3069</v>
          </cell>
          <cell r="P14">
            <v>53280</v>
          </cell>
          <cell r="Q14">
            <v>45707</v>
          </cell>
          <cell r="R14">
            <v>102942</v>
          </cell>
          <cell r="S14">
            <v>110938</v>
          </cell>
          <cell r="T14">
            <v>11563</v>
          </cell>
          <cell r="W14">
            <v>0</v>
          </cell>
          <cell r="X14">
            <v>1135643</v>
          </cell>
        </row>
        <row r="15">
          <cell r="A15">
            <v>504100</v>
          </cell>
          <cell r="B15">
            <v>62924</v>
          </cell>
          <cell r="C15">
            <v>40860</v>
          </cell>
          <cell r="D15">
            <v>138924</v>
          </cell>
          <cell r="E15">
            <v>134838</v>
          </cell>
          <cell r="F15">
            <v>816026</v>
          </cell>
          <cell r="G15">
            <v>708457</v>
          </cell>
          <cell r="H15">
            <v>384084</v>
          </cell>
          <cell r="I15">
            <v>484191</v>
          </cell>
          <cell r="J15">
            <v>272536</v>
          </cell>
          <cell r="K15">
            <v>159354</v>
          </cell>
          <cell r="L15">
            <v>12258</v>
          </cell>
          <cell r="M15">
            <v>1573878</v>
          </cell>
          <cell r="N15">
            <v>147096</v>
          </cell>
          <cell r="O15">
            <v>44946</v>
          </cell>
          <cell r="P15">
            <v>196128</v>
          </cell>
          <cell r="Q15">
            <v>53118</v>
          </cell>
          <cell r="R15">
            <v>241074</v>
          </cell>
          <cell r="S15">
            <v>9806</v>
          </cell>
          <cell r="T15">
            <v>8172</v>
          </cell>
          <cell r="U15">
            <v>1066726</v>
          </cell>
          <cell r="W15">
            <v>-80480</v>
          </cell>
          <cell r="X15">
            <v>6474916</v>
          </cell>
        </row>
        <row r="16">
          <cell r="A16">
            <v>504341</v>
          </cell>
          <cell r="B16">
            <v>0</v>
          </cell>
          <cell r="C16">
            <v>0</v>
          </cell>
          <cell r="D16">
            <v>0</v>
          </cell>
          <cell r="F16">
            <v>0</v>
          </cell>
          <cell r="I16">
            <v>0</v>
          </cell>
          <cell r="J16">
            <v>0</v>
          </cell>
          <cell r="K16">
            <v>0</v>
          </cell>
          <cell r="L16">
            <v>0</v>
          </cell>
          <cell r="Q16">
            <v>0</v>
          </cell>
          <cell r="X16">
            <v>0</v>
          </cell>
        </row>
        <row r="17">
          <cell r="A17">
            <v>504342</v>
          </cell>
          <cell r="B17">
            <v>0</v>
          </cell>
          <cell r="D17">
            <v>0</v>
          </cell>
          <cell r="F17">
            <v>0</v>
          </cell>
          <cell r="H17">
            <v>0</v>
          </cell>
          <cell r="I17">
            <v>0</v>
          </cell>
          <cell r="J17">
            <v>0</v>
          </cell>
          <cell r="L17">
            <v>0</v>
          </cell>
          <cell r="P17">
            <v>0</v>
          </cell>
          <cell r="Q17">
            <v>0</v>
          </cell>
          <cell r="R17">
            <v>0</v>
          </cell>
          <cell r="S17">
            <v>0</v>
          </cell>
          <cell r="X17">
            <v>0</v>
          </cell>
        </row>
        <row r="18">
          <cell r="A18">
            <v>504500</v>
          </cell>
          <cell r="B18">
            <v>0</v>
          </cell>
          <cell r="C18">
            <v>0</v>
          </cell>
          <cell r="D18">
            <v>10200</v>
          </cell>
          <cell r="E18">
            <v>3250</v>
          </cell>
          <cell r="F18">
            <v>58563</v>
          </cell>
          <cell r="G18">
            <v>13969</v>
          </cell>
          <cell r="H18">
            <v>37515</v>
          </cell>
          <cell r="I18">
            <v>16420</v>
          </cell>
          <cell r="J18">
            <v>83649</v>
          </cell>
          <cell r="K18">
            <v>4347</v>
          </cell>
          <cell r="L18">
            <v>0</v>
          </cell>
          <cell r="M18">
            <v>3926</v>
          </cell>
          <cell r="N18">
            <v>400</v>
          </cell>
          <cell r="O18">
            <v>0</v>
          </cell>
          <cell r="P18">
            <v>0</v>
          </cell>
          <cell r="Q18">
            <v>0</v>
          </cell>
          <cell r="R18">
            <v>4072</v>
          </cell>
          <cell r="S18">
            <v>0</v>
          </cell>
          <cell r="T18">
            <v>0</v>
          </cell>
          <cell r="U18">
            <v>0</v>
          </cell>
          <cell r="V18">
            <v>0</v>
          </cell>
          <cell r="W18">
            <v>0</v>
          </cell>
          <cell r="X18">
            <v>236311</v>
          </cell>
        </row>
        <row r="19">
          <cell r="A19">
            <v>504610</v>
          </cell>
          <cell r="C19">
            <v>1042</v>
          </cell>
          <cell r="D19">
            <v>4581</v>
          </cell>
          <cell r="F19">
            <v>250</v>
          </cell>
          <cell r="G19">
            <v>3200</v>
          </cell>
          <cell r="H19">
            <v>3066</v>
          </cell>
          <cell r="I19">
            <v>0</v>
          </cell>
          <cell r="J19">
            <v>52847</v>
          </cell>
          <cell r="K19">
            <v>0</v>
          </cell>
          <cell r="M19">
            <v>23423</v>
          </cell>
          <cell r="N19">
            <v>800</v>
          </cell>
          <cell r="P19">
            <v>652</v>
          </cell>
          <cell r="R19">
            <v>0</v>
          </cell>
          <cell r="S19">
            <v>0</v>
          </cell>
          <cell r="U19">
            <v>9424</v>
          </cell>
          <cell r="X19">
            <v>99285</v>
          </cell>
        </row>
        <row r="20">
          <cell r="A20">
            <v>504620</v>
          </cell>
          <cell r="F20">
            <v>0</v>
          </cell>
          <cell r="G20">
            <v>0</v>
          </cell>
          <cell r="H20">
            <v>1717</v>
          </cell>
          <cell r="I20">
            <v>0</v>
          </cell>
          <cell r="J20">
            <v>140</v>
          </cell>
          <cell r="K20">
            <v>2972</v>
          </cell>
          <cell r="M20">
            <v>12500</v>
          </cell>
          <cell r="N20">
            <v>200</v>
          </cell>
          <cell r="P20">
            <v>4174</v>
          </cell>
          <cell r="R20">
            <v>0</v>
          </cell>
          <cell r="S20">
            <v>0</v>
          </cell>
          <cell r="X20">
            <v>21703</v>
          </cell>
        </row>
        <row r="21">
          <cell r="A21">
            <v>504640</v>
          </cell>
          <cell r="H21">
            <v>0</v>
          </cell>
          <cell r="X21">
            <v>0</v>
          </cell>
        </row>
        <row r="22">
          <cell r="A22">
            <v>504660</v>
          </cell>
          <cell r="C22">
            <v>2083</v>
          </cell>
          <cell r="D22">
            <v>4070</v>
          </cell>
          <cell r="E22">
            <v>0</v>
          </cell>
          <cell r="F22">
            <v>25000</v>
          </cell>
          <cell r="G22">
            <v>25915</v>
          </cell>
          <cell r="H22">
            <v>10236</v>
          </cell>
          <cell r="I22">
            <v>17521</v>
          </cell>
          <cell r="J22">
            <v>50847</v>
          </cell>
          <cell r="K22">
            <v>5665</v>
          </cell>
          <cell r="L22">
            <v>2036</v>
          </cell>
          <cell r="M22">
            <v>0</v>
          </cell>
          <cell r="N22">
            <v>6500</v>
          </cell>
          <cell r="P22">
            <v>3065</v>
          </cell>
          <cell r="Q22">
            <v>0</v>
          </cell>
          <cell r="R22">
            <v>3898</v>
          </cell>
          <cell r="X22">
            <v>156836</v>
          </cell>
        </row>
        <row r="23">
          <cell r="A23">
            <v>504670</v>
          </cell>
          <cell r="B23">
            <v>16158</v>
          </cell>
          <cell r="C23">
            <v>8542</v>
          </cell>
          <cell r="D23">
            <v>5589</v>
          </cell>
          <cell r="E23">
            <v>10255</v>
          </cell>
          <cell r="F23">
            <v>48750</v>
          </cell>
          <cell r="G23">
            <v>59731</v>
          </cell>
          <cell r="H23">
            <v>48191</v>
          </cell>
          <cell r="I23">
            <v>103805</v>
          </cell>
          <cell r="J23">
            <v>54366</v>
          </cell>
          <cell r="K23">
            <v>14466</v>
          </cell>
          <cell r="L23">
            <v>5090</v>
          </cell>
          <cell r="M23">
            <v>29199</v>
          </cell>
          <cell r="N23">
            <v>5000</v>
          </cell>
          <cell r="O23">
            <v>0</v>
          </cell>
          <cell r="P23">
            <v>5625</v>
          </cell>
          <cell r="Q23">
            <v>0</v>
          </cell>
          <cell r="R23">
            <v>6158</v>
          </cell>
          <cell r="U23">
            <v>3882</v>
          </cell>
          <cell r="X23">
            <v>424807</v>
          </cell>
        </row>
        <row r="24">
          <cell r="A24">
            <v>504671</v>
          </cell>
          <cell r="H24">
            <v>0</v>
          </cell>
          <cell r="X24">
            <v>0</v>
          </cell>
        </row>
        <row r="25">
          <cell r="A25">
            <v>505100</v>
          </cell>
          <cell r="B25">
            <v>19590</v>
          </cell>
          <cell r="C25">
            <v>2415</v>
          </cell>
          <cell r="D25">
            <v>42748</v>
          </cell>
          <cell r="E25">
            <v>47626</v>
          </cell>
          <cell r="F25">
            <v>193757</v>
          </cell>
          <cell r="G25">
            <v>172126</v>
          </cell>
          <cell r="H25">
            <v>153356</v>
          </cell>
          <cell r="I25">
            <v>129645</v>
          </cell>
          <cell r="J25">
            <v>76162</v>
          </cell>
          <cell r="K25">
            <v>49398</v>
          </cell>
          <cell r="L25">
            <v>1488</v>
          </cell>
          <cell r="M25">
            <v>297516</v>
          </cell>
          <cell r="N25">
            <v>30748</v>
          </cell>
          <cell r="O25">
            <v>7015</v>
          </cell>
          <cell r="P25">
            <v>39089</v>
          </cell>
          <cell r="Q25">
            <v>21545</v>
          </cell>
          <cell r="R25">
            <v>84402</v>
          </cell>
          <cell r="S25">
            <v>13684</v>
          </cell>
          <cell r="T25">
            <v>4939</v>
          </cell>
          <cell r="U25">
            <v>99572</v>
          </cell>
          <cell r="W25">
            <v>0</v>
          </cell>
          <cell r="X25">
            <v>1486821</v>
          </cell>
        </row>
        <row r="26">
          <cell r="A26">
            <v>506100</v>
          </cell>
          <cell r="B26">
            <v>94306</v>
          </cell>
          <cell r="C26">
            <v>11626</v>
          </cell>
          <cell r="D26">
            <v>205788</v>
          </cell>
          <cell r="E26">
            <v>229271</v>
          </cell>
          <cell r="F26">
            <v>1004979</v>
          </cell>
          <cell r="G26">
            <v>725181</v>
          </cell>
          <cell r="H26">
            <v>738261</v>
          </cell>
          <cell r="I26">
            <v>624115</v>
          </cell>
          <cell r="J26">
            <v>366647</v>
          </cell>
          <cell r="K26">
            <v>237801</v>
          </cell>
          <cell r="L26">
            <v>7162</v>
          </cell>
          <cell r="M26">
            <v>1425256</v>
          </cell>
          <cell r="N26">
            <v>134719</v>
          </cell>
          <cell r="O26">
            <v>33772</v>
          </cell>
          <cell r="P26">
            <v>188176</v>
          </cell>
          <cell r="Q26">
            <v>103716</v>
          </cell>
          <cell r="R26">
            <v>406316</v>
          </cell>
          <cell r="S26">
            <v>65876</v>
          </cell>
          <cell r="T26">
            <v>23777</v>
          </cell>
          <cell r="U26">
            <v>477002</v>
          </cell>
          <cell r="W26">
            <v>0</v>
          </cell>
          <cell r="X26">
            <v>7103747</v>
          </cell>
        </row>
        <row r="27">
          <cell r="A27">
            <v>507100</v>
          </cell>
          <cell r="B27">
            <v>14753</v>
          </cell>
          <cell r="C27">
            <v>8239</v>
          </cell>
          <cell r="D27">
            <v>26833</v>
          </cell>
          <cell r="E27">
            <v>18673</v>
          </cell>
          <cell r="F27">
            <v>127466</v>
          </cell>
          <cell r="G27">
            <v>96493</v>
          </cell>
          <cell r="H27">
            <v>64999</v>
          </cell>
          <cell r="I27">
            <v>92054</v>
          </cell>
          <cell r="J27">
            <v>44391</v>
          </cell>
          <cell r="K27">
            <v>34505</v>
          </cell>
          <cell r="L27">
            <v>2931</v>
          </cell>
          <cell r="M27">
            <v>111056</v>
          </cell>
          <cell r="N27">
            <v>14033</v>
          </cell>
          <cell r="O27">
            <v>3474</v>
          </cell>
          <cell r="P27">
            <v>23475</v>
          </cell>
          <cell r="Q27">
            <v>12261</v>
          </cell>
          <cell r="R27">
            <v>34308</v>
          </cell>
          <cell r="S27">
            <v>4411</v>
          </cell>
          <cell r="T27">
            <v>1795</v>
          </cell>
          <cell r="U27">
            <v>65898</v>
          </cell>
          <cell r="W27">
            <v>-12215</v>
          </cell>
          <cell r="X27">
            <v>789833</v>
          </cell>
        </row>
        <row r="28">
          <cell r="A28">
            <v>508101</v>
          </cell>
          <cell r="B28">
            <v>24756</v>
          </cell>
          <cell r="C28">
            <v>20311</v>
          </cell>
          <cell r="D28">
            <v>39407</v>
          </cell>
          <cell r="E28">
            <v>13891</v>
          </cell>
          <cell r="F28">
            <v>193290</v>
          </cell>
          <cell r="G28">
            <v>126876</v>
          </cell>
          <cell r="H28">
            <v>57240</v>
          </cell>
          <cell r="I28">
            <v>150883</v>
          </cell>
          <cell r="J28">
            <v>60716</v>
          </cell>
          <cell r="K28">
            <v>55161</v>
          </cell>
          <cell r="L28">
            <v>6754</v>
          </cell>
          <cell r="M28">
            <v>128951</v>
          </cell>
          <cell r="N28">
            <v>14278</v>
          </cell>
          <cell r="O28">
            <v>3948</v>
          </cell>
          <cell r="P28">
            <v>32979</v>
          </cell>
          <cell r="Q28">
            <v>16553</v>
          </cell>
          <cell r="R28">
            <v>30215</v>
          </cell>
          <cell r="S28">
            <v>1332</v>
          </cell>
          <cell r="T28">
            <v>1061</v>
          </cell>
          <cell r="U28">
            <v>14780</v>
          </cell>
          <cell r="W28">
            <v>-16181</v>
          </cell>
          <cell r="X28">
            <v>977201</v>
          </cell>
        </row>
        <row r="29">
          <cell r="A29">
            <v>508200</v>
          </cell>
          <cell r="W29">
            <v>0</v>
          </cell>
          <cell r="X29">
            <v>0</v>
          </cell>
        </row>
        <row r="30">
          <cell r="A30">
            <v>520100</v>
          </cell>
          <cell r="H30">
            <v>0</v>
          </cell>
          <cell r="I30">
            <v>0</v>
          </cell>
          <cell r="J30">
            <v>0</v>
          </cell>
          <cell r="R30">
            <v>0</v>
          </cell>
          <cell r="X30">
            <v>0</v>
          </cell>
        </row>
        <row r="31">
          <cell r="A31">
            <v>531000</v>
          </cell>
          <cell r="B31">
            <v>50208</v>
          </cell>
          <cell r="H31">
            <v>17144</v>
          </cell>
          <cell r="J31">
            <v>31304</v>
          </cell>
          <cell r="M31">
            <v>127258</v>
          </cell>
          <cell r="X31">
            <v>225914</v>
          </cell>
        </row>
        <row r="32">
          <cell r="A32">
            <v>532000</v>
          </cell>
          <cell r="B32">
            <v>0</v>
          </cell>
          <cell r="I32">
            <v>75005</v>
          </cell>
          <cell r="W32">
            <v>0</v>
          </cell>
          <cell r="X32">
            <v>75005</v>
          </cell>
        </row>
        <row r="33">
          <cell r="A33">
            <v>533000</v>
          </cell>
          <cell r="B33">
            <v>35083</v>
          </cell>
          <cell r="H33">
            <v>14252</v>
          </cell>
          <cell r="I33">
            <v>0</v>
          </cell>
          <cell r="J33">
            <v>140495</v>
          </cell>
          <cell r="K33">
            <v>229137</v>
          </cell>
          <cell r="U33">
            <v>0</v>
          </cell>
          <cell r="W33">
            <v>0</v>
          </cell>
          <cell r="X33">
            <v>418967</v>
          </cell>
        </row>
        <row r="34">
          <cell r="A34">
            <v>533001</v>
          </cell>
          <cell r="K34">
            <v>0</v>
          </cell>
          <cell r="X34">
            <v>0</v>
          </cell>
        </row>
        <row r="35">
          <cell r="A35">
            <v>535000</v>
          </cell>
          <cell r="B35">
            <v>50507</v>
          </cell>
          <cell r="C35">
            <v>8333</v>
          </cell>
          <cell r="D35">
            <v>476050</v>
          </cell>
          <cell r="E35">
            <v>0</v>
          </cell>
          <cell r="F35">
            <v>1456000</v>
          </cell>
          <cell r="G35">
            <v>80651</v>
          </cell>
          <cell r="H35">
            <v>156105</v>
          </cell>
          <cell r="I35">
            <v>815910</v>
          </cell>
          <cell r="J35">
            <v>627487</v>
          </cell>
          <cell r="K35">
            <v>92930</v>
          </cell>
          <cell r="L35">
            <v>108333</v>
          </cell>
          <cell r="M35">
            <v>33720</v>
          </cell>
          <cell r="N35">
            <v>0</v>
          </cell>
          <cell r="O35">
            <v>0</v>
          </cell>
          <cell r="P35">
            <v>9070</v>
          </cell>
          <cell r="Q35">
            <v>11457233</v>
          </cell>
          <cell r="R35">
            <v>1500</v>
          </cell>
          <cell r="S35">
            <v>0</v>
          </cell>
          <cell r="T35">
            <v>71500</v>
          </cell>
          <cell r="U35">
            <v>765</v>
          </cell>
          <cell r="W35">
            <v>0</v>
          </cell>
          <cell r="X35">
            <v>15446094</v>
          </cell>
        </row>
        <row r="36">
          <cell r="A36">
            <v>535001</v>
          </cell>
          <cell r="C36">
            <v>58333</v>
          </cell>
          <cell r="F36">
            <v>264072</v>
          </cell>
          <cell r="G36">
            <v>28525</v>
          </cell>
          <cell r="H36">
            <v>18178</v>
          </cell>
          <cell r="I36">
            <v>0</v>
          </cell>
          <cell r="J36">
            <v>66572</v>
          </cell>
          <cell r="K36">
            <v>21210</v>
          </cell>
          <cell r="N36">
            <v>5000</v>
          </cell>
          <cell r="O36">
            <v>0</v>
          </cell>
          <cell r="P36">
            <v>0</v>
          </cell>
          <cell r="R36">
            <v>0</v>
          </cell>
          <cell r="U36">
            <v>612</v>
          </cell>
          <cell r="X36">
            <v>462502</v>
          </cell>
        </row>
        <row r="37">
          <cell r="A37">
            <v>536000</v>
          </cell>
          <cell r="G37">
            <v>2315</v>
          </cell>
          <cell r="H37">
            <v>0</v>
          </cell>
          <cell r="N37">
            <v>-100782</v>
          </cell>
          <cell r="X37">
            <v>-98467</v>
          </cell>
        </row>
        <row r="38">
          <cell r="A38">
            <v>537000</v>
          </cell>
          <cell r="H38">
            <v>0</v>
          </cell>
          <cell r="X38">
            <v>0</v>
          </cell>
        </row>
        <row r="39">
          <cell r="A39">
            <v>541000</v>
          </cell>
          <cell r="B39">
            <v>0</v>
          </cell>
          <cell r="D39">
            <v>7635</v>
          </cell>
          <cell r="F39">
            <v>255875</v>
          </cell>
          <cell r="H39">
            <v>17550</v>
          </cell>
          <cell r="I39">
            <v>0</v>
          </cell>
          <cell r="J39">
            <v>0</v>
          </cell>
          <cell r="M39">
            <v>285435</v>
          </cell>
          <cell r="N39">
            <v>182750</v>
          </cell>
          <cell r="O39">
            <v>1649621</v>
          </cell>
          <cell r="P39">
            <v>336134</v>
          </cell>
          <cell r="Q39">
            <v>105000</v>
          </cell>
          <cell r="R39">
            <v>245595</v>
          </cell>
          <cell r="U39">
            <v>464965</v>
          </cell>
          <cell r="X39">
            <v>3550560</v>
          </cell>
        </row>
        <row r="40">
          <cell r="A40">
            <v>541001</v>
          </cell>
          <cell r="B40">
            <v>0</v>
          </cell>
          <cell r="D40">
            <v>0</v>
          </cell>
          <cell r="F40">
            <v>0</v>
          </cell>
          <cell r="H40">
            <v>0</v>
          </cell>
          <cell r="I40">
            <v>0</v>
          </cell>
          <cell r="J40">
            <v>0</v>
          </cell>
          <cell r="K40">
            <v>0</v>
          </cell>
          <cell r="N40">
            <v>0</v>
          </cell>
          <cell r="O40">
            <v>0</v>
          </cell>
          <cell r="P40">
            <v>0</v>
          </cell>
          <cell r="X40">
            <v>0</v>
          </cell>
        </row>
        <row r="41">
          <cell r="A41">
            <v>541400</v>
          </cell>
          <cell r="C41">
            <v>0</v>
          </cell>
          <cell r="D41">
            <v>0</v>
          </cell>
          <cell r="E41">
            <v>5090</v>
          </cell>
          <cell r="H41">
            <v>1589</v>
          </cell>
          <cell r="I41">
            <v>3232</v>
          </cell>
          <cell r="J41">
            <v>1826</v>
          </cell>
          <cell r="K41">
            <v>6200</v>
          </cell>
          <cell r="M41">
            <v>18417</v>
          </cell>
          <cell r="N41">
            <v>4296</v>
          </cell>
          <cell r="O41">
            <v>103290</v>
          </cell>
          <cell r="P41">
            <v>31304</v>
          </cell>
          <cell r="Q41">
            <v>6000</v>
          </cell>
          <cell r="R41">
            <v>41120</v>
          </cell>
          <cell r="U41">
            <v>8160</v>
          </cell>
          <cell r="X41">
            <v>230524</v>
          </cell>
        </row>
        <row r="42">
          <cell r="A42">
            <v>541401</v>
          </cell>
          <cell r="P42">
            <v>0</v>
          </cell>
          <cell r="X42">
            <v>0</v>
          </cell>
        </row>
        <row r="43">
          <cell r="A43">
            <v>550000</v>
          </cell>
          <cell r="B43">
            <v>0</v>
          </cell>
          <cell r="C43">
            <v>0</v>
          </cell>
          <cell r="D43">
            <v>15779</v>
          </cell>
          <cell r="E43">
            <v>3309</v>
          </cell>
          <cell r="F43">
            <v>3500</v>
          </cell>
          <cell r="G43">
            <v>2085</v>
          </cell>
          <cell r="H43">
            <v>9036</v>
          </cell>
          <cell r="I43">
            <v>12559</v>
          </cell>
          <cell r="J43">
            <v>3578</v>
          </cell>
          <cell r="K43">
            <v>0</v>
          </cell>
          <cell r="L43">
            <v>3054</v>
          </cell>
          <cell r="N43">
            <v>0</v>
          </cell>
          <cell r="P43">
            <v>22434</v>
          </cell>
          <cell r="Q43">
            <v>6710</v>
          </cell>
          <cell r="R43">
            <v>8225</v>
          </cell>
          <cell r="S43">
            <v>6782</v>
          </cell>
          <cell r="T43">
            <v>3309</v>
          </cell>
          <cell r="W43">
            <v>0</v>
          </cell>
          <cell r="X43">
            <v>100360</v>
          </cell>
        </row>
        <row r="44">
          <cell r="A44">
            <v>550001</v>
          </cell>
          <cell r="B44">
            <v>10000</v>
          </cell>
          <cell r="D44">
            <v>3250</v>
          </cell>
          <cell r="F44">
            <v>21455</v>
          </cell>
          <cell r="H44">
            <v>27592</v>
          </cell>
          <cell r="J44">
            <v>0</v>
          </cell>
          <cell r="M44">
            <v>2250</v>
          </cell>
          <cell r="N44">
            <v>1630</v>
          </cell>
          <cell r="O44">
            <v>10765</v>
          </cell>
          <cell r="P44">
            <v>59604</v>
          </cell>
          <cell r="R44">
            <v>12023</v>
          </cell>
          <cell r="U44">
            <v>2173</v>
          </cell>
          <cell r="W44">
            <v>0</v>
          </cell>
          <cell r="X44">
            <v>150742</v>
          </cell>
        </row>
        <row r="45">
          <cell r="A45">
            <v>550002</v>
          </cell>
          <cell r="B45">
            <v>6443</v>
          </cell>
          <cell r="D45">
            <v>375</v>
          </cell>
          <cell r="F45">
            <v>9876</v>
          </cell>
          <cell r="G45">
            <v>0</v>
          </cell>
          <cell r="H45">
            <v>18204</v>
          </cell>
          <cell r="I45">
            <v>0</v>
          </cell>
          <cell r="J45">
            <v>0</v>
          </cell>
          <cell r="M45">
            <v>250</v>
          </cell>
          <cell r="N45">
            <v>500</v>
          </cell>
          <cell r="O45">
            <v>4327</v>
          </cell>
          <cell r="P45">
            <v>51242</v>
          </cell>
          <cell r="R45">
            <v>2371</v>
          </cell>
          <cell r="U45">
            <v>255</v>
          </cell>
          <cell r="W45">
            <v>0</v>
          </cell>
          <cell r="X45">
            <v>93843</v>
          </cell>
        </row>
        <row r="46">
          <cell r="A46">
            <v>550003</v>
          </cell>
          <cell r="B46">
            <v>500</v>
          </cell>
          <cell r="D46">
            <v>0</v>
          </cell>
          <cell r="F46">
            <v>1968</v>
          </cell>
          <cell r="H46">
            <v>4670</v>
          </cell>
          <cell r="J46">
            <v>0</v>
          </cell>
          <cell r="M46">
            <v>0</v>
          </cell>
          <cell r="N46">
            <v>300</v>
          </cell>
          <cell r="O46">
            <v>1425</v>
          </cell>
          <cell r="P46">
            <v>15135</v>
          </cell>
          <cell r="R46">
            <v>525</v>
          </cell>
          <cell r="U46">
            <v>188</v>
          </cell>
          <cell r="W46">
            <v>0</v>
          </cell>
          <cell r="X46">
            <v>24711</v>
          </cell>
        </row>
        <row r="47">
          <cell r="A47">
            <v>550005</v>
          </cell>
          <cell r="B47">
            <v>0</v>
          </cell>
          <cell r="C47">
            <v>0</v>
          </cell>
          <cell r="F47">
            <v>0</v>
          </cell>
          <cell r="H47">
            <v>0</v>
          </cell>
          <cell r="I47">
            <v>0</v>
          </cell>
          <cell r="J47">
            <v>0</v>
          </cell>
          <cell r="M47">
            <v>0</v>
          </cell>
          <cell r="N47">
            <v>0</v>
          </cell>
          <cell r="O47">
            <v>0</v>
          </cell>
          <cell r="P47">
            <v>0</v>
          </cell>
          <cell r="Q47">
            <v>0</v>
          </cell>
          <cell r="R47">
            <v>0</v>
          </cell>
          <cell r="X47">
            <v>0</v>
          </cell>
        </row>
        <row r="48">
          <cell r="A48">
            <v>556000</v>
          </cell>
          <cell r="B48">
            <v>97</v>
          </cell>
          <cell r="C48">
            <v>50</v>
          </cell>
          <cell r="D48">
            <v>167</v>
          </cell>
          <cell r="E48">
            <v>118</v>
          </cell>
          <cell r="F48">
            <v>852</v>
          </cell>
          <cell r="G48">
            <v>602</v>
          </cell>
          <cell r="H48">
            <v>412</v>
          </cell>
          <cell r="I48">
            <v>576</v>
          </cell>
          <cell r="J48">
            <v>289</v>
          </cell>
          <cell r="K48">
            <v>210</v>
          </cell>
          <cell r="L48">
            <v>22</v>
          </cell>
          <cell r="M48">
            <v>747</v>
          </cell>
          <cell r="N48">
            <v>88</v>
          </cell>
          <cell r="O48">
            <v>22</v>
          </cell>
          <cell r="P48">
            <v>145</v>
          </cell>
          <cell r="Q48">
            <v>71</v>
          </cell>
          <cell r="R48">
            <v>222</v>
          </cell>
          <cell r="S48">
            <v>33</v>
          </cell>
          <cell r="T48">
            <v>11</v>
          </cell>
          <cell r="U48">
            <v>434</v>
          </cell>
          <cell r="X48">
            <v>5168</v>
          </cell>
        </row>
        <row r="49">
          <cell r="A49">
            <v>557000</v>
          </cell>
          <cell r="B49">
            <v>18367</v>
          </cell>
          <cell r="C49">
            <v>9395</v>
          </cell>
          <cell r="D49">
            <v>31688</v>
          </cell>
          <cell r="E49">
            <v>22449</v>
          </cell>
          <cell r="F49">
            <v>161666</v>
          </cell>
          <cell r="G49">
            <v>114277</v>
          </cell>
          <cell r="H49">
            <v>78127</v>
          </cell>
          <cell r="I49">
            <v>110235</v>
          </cell>
          <cell r="J49">
            <v>54830</v>
          </cell>
          <cell r="K49">
            <v>39790</v>
          </cell>
          <cell r="L49">
            <v>4108</v>
          </cell>
          <cell r="M49">
            <v>141695</v>
          </cell>
          <cell r="N49">
            <v>16723</v>
          </cell>
          <cell r="O49">
            <v>4102</v>
          </cell>
          <cell r="P49">
            <v>27498</v>
          </cell>
          <cell r="Q49">
            <v>13502</v>
          </cell>
          <cell r="R49">
            <v>42132</v>
          </cell>
          <cell r="S49">
            <v>6165</v>
          </cell>
          <cell r="T49">
            <v>2168</v>
          </cell>
          <cell r="U49">
            <v>82326</v>
          </cell>
          <cell r="W49">
            <v>36200</v>
          </cell>
          <cell r="X49">
            <v>1017443</v>
          </cell>
        </row>
        <row r="50">
          <cell r="A50">
            <v>558000</v>
          </cell>
          <cell r="B50">
            <v>4667</v>
          </cell>
          <cell r="C50">
            <v>2387</v>
          </cell>
          <cell r="D50">
            <v>8052</v>
          </cell>
          <cell r="E50">
            <v>5704</v>
          </cell>
          <cell r="F50">
            <v>41079</v>
          </cell>
          <cell r="G50">
            <v>29038</v>
          </cell>
          <cell r="H50">
            <v>19852</v>
          </cell>
          <cell r="I50">
            <v>28011</v>
          </cell>
          <cell r="J50">
            <v>13932</v>
          </cell>
          <cell r="K50">
            <v>10111</v>
          </cell>
          <cell r="L50">
            <v>1044</v>
          </cell>
          <cell r="M50">
            <v>36005</v>
          </cell>
          <cell r="N50">
            <v>4249</v>
          </cell>
          <cell r="O50">
            <v>1042</v>
          </cell>
          <cell r="P50">
            <v>6987</v>
          </cell>
          <cell r="Q50">
            <v>3431</v>
          </cell>
          <cell r="R50">
            <v>10706</v>
          </cell>
          <cell r="S50">
            <v>1567</v>
          </cell>
          <cell r="T50">
            <v>551</v>
          </cell>
          <cell r="U50">
            <v>20919</v>
          </cell>
          <cell r="X50">
            <v>249334</v>
          </cell>
        </row>
        <row r="51">
          <cell r="A51">
            <v>559000</v>
          </cell>
          <cell r="B51">
            <v>446</v>
          </cell>
          <cell r="C51">
            <v>228</v>
          </cell>
          <cell r="D51">
            <v>769</v>
          </cell>
          <cell r="E51">
            <v>545</v>
          </cell>
          <cell r="F51">
            <v>3923</v>
          </cell>
          <cell r="G51">
            <v>2773</v>
          </cell>
          <cell r="H51">
            <v>1896</v>
          </cell>
          <cell r="I51">
            <v>2675</v>
          </cell>
          <cell r="J51">
            <v>1330</v>
          </cell>
          <cell r="K51">
            <v>965</v>
          </cell>
          <cell r="L51">
            <v>100</v>
          </cell>
          <cell r="M51">
            <v>3438</v>
          </cell>
          <cell r="N51">
            <v>406</v>
          </cell>
          <cell r="O51">
            <v>100</v>
          </cell>
          <cell r="P51">
            <v>667</v>
          </cell>
          <cell r="Q51">
            <v>328</v>
          </cell>
          <cell r="R51">
            <v>1022</v>
          </cell>
          <cell r="S51">
            <v>150</v>
          </cell>
          <cell r="T51">
            <v>53</v>
          </cell>
          <cell r="U51">
            <v>1998</v>
          </cell>
          <cell r="W51">
            <v>0</v>
          </cell>
          <cell r="X51">
            <v>23812</v>
          </cell>
        </row>
        <row r="52">
          <cell r="A52">
            <v>570100</v>
          </cell>
          <cell r="W52">
            <v>0</v>
          </cell>
          <cell r="X52">
            <v>0</v>
          </cell>
        </row>
        <row r="53">
          <cell r="A53">
            <v>575000</v>
          </cell>
          <cell r="B53">
            <v>0</v>
          </cell>
          <cell r="C53">
            <v>0</v>
          </cell>
          <cell r="D53">
            <v>51531</v>
          </cell>
          <cell r="E53">
            <v>9467</v>
          </cell>
          <cell r="F53">
            <v>0</v>
          </cell>
          <cell r="G53">
            <v>-224504</v>
          </cell>
          <cell r="H53">
            <v>-361400</v>
          </cell>
          <cell r="I53">
            <v>-392577</v>
          </cell>
          <cell r="J53">
            <v>-229905</v>
          </cell>
          <cell r="K53">
            <v>0</v>
          </cell>
          <cell r="L53">
            <v>0</v>
          </cell>
          <cell r="M53">
            <v>19971</v>
          </cell>
          <cell r="N53">
            <v>7500</v>
          </cell>
          <cell r="O53">
            <v>44000</v>
          </cell>
          <cell r="P53">
            <v>22386</v>
          </cell>
          <cell r="Q53">
            <v>27000</v>
          </cell>
          <cell r="R53">
            <v>2083</v>
          </cell>
          <cell r="S53">
            <v>22522</v>
          </cell>
          <cell r="T53">
            <v>3750</v>
          </cell>
          <cell r="U53">
            <v>22486</v>
          </cell>
          <cell r="W53">
            <v>-194167</v>
          </cell>
          <cell r="X53">
            <v>-1169857</v>
          </cell>
        </row>
        <row r="54">
          <cell r="A54">
            <v>575002</v>
          </cell>
          <cell r="B54">
            <v>0</v>
          </cell>
          <cell r="C54">
            <v>0</v>
          </cell>
          <cell r="D54">
            <v>17500</v>
          </cell>
          <cell r="F54">
            <v>16000</v>
          </cell>
          <cell r="G54">
            <v>27625</v>
          </cell>
          <cell r="H54">
            <v>1211</v>
          </cell>
          <cell r="I54">
            <v>509</v>
          </cell>
          <cell r="J54">
            <v>3283</v>
          </cell>
          <cell r="K54">
            <v>11000</v>
          </cell>
          <cell r="L54">
            <v>2545</v>
          </cell>
          <cell r="M54">
            <v>22500</v>
          </cell>
          <cell r="N54">
            <v>35173</v>
          </cell>
          <cell r="P54">
            <v>0</v>
          </cell>
          <cell r="R54">
            <v>21133</v>
          </cell>
          <cell r="W54">
            <v>0</v>
          </cell>
          <cell r="X54">
            <v>158479</v>
          </cell>
        </row>
        <row r="55">
          <cell r="A55">
            <v>575030</v>
          </cell>
          <cell r="B55">
            <v>0</v>
          </cell>
          <cell r="C55">
            <v>0</v>
          </cell>
          <cell r="D55">
            <v>83471</v>
          </cell>
          <cell r="I55">
            <v>0</v>
          </cell>
          <cell r="J55">
            <v>12917</v>
          </cell>
          <cell r="L55">
            <v>0</v>
          </cell>
          <cell r="M55">
            <v>407</v>
          </cell>
          <cell r="N55">
            <v>0</v>
          </cell>
          <cell r="U55">
            <v>713</v>
          </cell>
          <cell r="X55">
            <v>97508</v>
          </cell>
        </row>
        <row r="56">
          <cell r="A56">
            <v>575100</v>
          </cell>
          <cell r="G56">
            <v>0</v>
          </cell>
          <cell r="R56">
            <v>0</v>
          </cell>
          <cell r="X56">
            <v>0</v>
          </cell>
        </row>
        <row r="57">
          <cell r="A57">
            <v>575130</v>
          </cell>
          <cell r="B57">
            <v>5005</v>
          </cell>
          <cell r="D57">
            <v>50971</v>
          </cell>
          <cell r="H57">
            <v>2365</v>
          </cell>
          <cell r="J57">
            <v>17100</v>
          </cell>
          <cell r="M57">
            <v>4590</v>
          </cell>
          <cell r="U57">
            <v>1200</v>
          </cell>
          <cell r="X57">
            <v>81231</v>
          </cell>
        </row>
        <row r="58">
          <cell r="A58">
            <v>575140</v>
          </cell>
          <cell r="D58">
            <v>23500</v>
          </cell>
          <cell r="M58">
            <v>0</v>
          </cell>
          <cell r="R58">
            <v>2500</v>
          </cell>
          <cell r="S58">
            <v>0</v>
          </cell>
          <cell r="X58">
            <v>26000</v>
          </cell>
        </row>
        <row r="59">
          <cell r="A59">
            <v>575141</v>
          </cell>
          <cell r="D59">
            <v>0</v>
          </cell>
          <cell r="X59">
            <v>0</v>
          </cell>
        </row>
        <row r="60">
          <cell r="A60">
            <v>575220</v>
          </cell>
          <cell r="B60">
            <v>0</v>
          </cell>
          <cell r="D60">
            <v>17800</v>
          </cell>
          <cell r="J60">
            <v>2500</v>
          </cell>
          <cell r="M60">
            <v>5599</v>
          </cell>
          <cell r="R60">
            <v>0</v>
          </cell>
          <cell r="U60">
            <v>4072</v>
          </cell>
          <cell r="X60">
            <v>29971</v>
          </cell>
        </row>
        <row r="61">
          <cell r="A61">
            <v>575240</v>
          </cell>
          <cell r="B61">
            <v>0</v>
          </cell>
          <cell r="C61">
            <v>0</v>
          </cell>
          <cell r="D61">
            <v>0</v>
          </cell>
          <cell r="E61">
            <v>0</v>
          </cell>
          <cell r="F61">
            <v>0</v>
          </cell>
          <cell r="G61">
            <v>0</v>
          </cell>
          <cell r="H61">
            <v>0</v>
          </cell>
          <cell r="I61">
            <v>0</v>
          </cell>
          <cell r="J61">
            <v>0</v>
          </cell>
          <cell r="K61">
            <v>0</v>
          </cell>
          <cell r="Q61">
            <v>0</v>
          </cell>
          <cell r="R61">
            <v>0</v>
          </cell>
          <cell r="X61">
            <v>0</v>
          </cell>
        </row>
        <row r="62">
          <cell r="A62">
            <v>575241</v>
          </cell>
          <cell r="D62">
            <v>0</v>
          </cell>
          <cell r="R62">
            <v>0</v>
          </cell>
          <cell r="X62">
            <v>0</v>
          </cell>
        </row>
        <row r="63">
          <cell r="A63">
            <v>575243</v>
          </cell>
          <cell r="K63">
            <v>0</v>
          </cell>
          <cell r="X63">
            <v>0</v>
          </cell>
        </row>
        <row r="64">
          <cell r="A64">
            <v>575260</v>
          </cell>
          <cell r="N64">
            <v>0</v>
          </cell>
          <cell r="X64">
            <v>0</v>
          </cell>
        </row>
        <row r="65">
          <cell r="A65">
            <v>575261</v>
          </cell>
          <cell r="W65">
            <v>0</v>
          </cell>
          <cell r="X65">
            <v>0</v>
          </cell>
        </row>
        <row r="66">
          <cell r="A66">
            <v>575280</v>
          </cell>
          <cell r="B66">
            <v>17864</v>
          </cell>
          <cell r="C66">
            <v>2545</v>
          </cell>
          <cell r="D66">
            <v>116647</v>
          </cell>
          <cell r="E66">
            <v>15740</v>
          </cell>
          <cell r="F66">
            <v>113294</v>
          </cell>
          <cell r="G66">
            <v>37785</v>
          </cell>
          <cell r="H66">
            <v>17999</v>
          </cell>
          <cell r="I66">
            <v>7671</v>
          </cell>
          <cell r="J66">
            <v>16077</v>
          </cell>
          <cell r="K66">
            <v>42555</v>
          </cell>
          <cell r="L66">
            <v>0</v>
          </cell>
          <cell r="M66">
            <v>3264</v>
          </cell>
          <cell r="N66">
            <v>850</v>
          </cell>
          <cell r="P66">
            <v>77</v>
          </cell>
          <cell r="Q66">
            <v>0</v>
          </cell>
          <cell r="R66">
            <v>2700</v>
          </cell>
          <cell r="S66">
            <v>0</v>
          </cell>
          <cell r="T66">
            <v>7500</v>
          </cell>
          <cell r="U66">
            <v>360</v>
          </cell>
          <cell r="X66">
            <v>402928</v>
          </cell>
        </row>
        <row r="67">
          <cell r="A67">
            <v>575281</v>
          </cell>
          <cell r="H67">
            <v>0</v>
          </cell>
          <cell r="X67">
            <v>0</v>
          </cell>
        </row>
        <row r="68">
          <cell r="A68">
            <v>575320</v>
          </cell>
          <cell r="D68">
            <v>5145</v>
          </cell>
          <cell r="I68">
            <v>0</v>
          </cell>
          <cell r="M68">
            <v>91187</v>
          </cell>
          <cell r="N68">
            <v>52000</v>
          </cell>
          <cell r="O68">
            <v>272246</v>
          </cell>
          <cell r="Q68">
            <v>0</v>
          </cell>
          <cell r="R68">
            <v>0</v>
          </cell>
          <cell r="U68">
            <v>72165</v>
          </cell>
          <cell r="X68">
            <v>492743</v>
          </cell>
        </row>
        <row r="69">
          <cell r="A69">
            <v>575340</v>
          </cell>
          <cell r="B69">
            <v>44800</v>
          </cell>
          <cell r="C69">
            <v>55781</v>
          </cell>
          <cell r="D69">
            <v>200235</v>
          </cell>
          <cell r="E69">
            <v>43401</v>
          </cell>
          <cell r="F69">
            <v>266636</v>
          </cell>
          <cell r="G69">
            <v>36952</v>
          </cell>
          <cell r="H69">
            <v>325691</v>
          </cell>
          <cell r="I69">
            <v>271123</v>
          </cell>
          <cell r="J69">
            <v>170962</v>
          </cell>
          <cell r="K69">
            <v>78802</v>
          </cell>
          <cell r="L69">
            <v>41643</v>
          </cell>
          <cell r="M69">
            <v>61621</v>
          </cell>
          <cell r="N69">
            <v>10000</v>
          </cell>
          <cell r="O69">
            <v>509</v>
          </cell>
          <cell r="P69">
            <v>71397</v>
          </cell>
          <cell r="Q69">
            <v>319000</v>
          </cell>
          <cell r="R69">
            <v>105708</v>
          </cell>
          <cell r="S69">
            <v>38175</v>
          </cell>
          <cell r="T69">
            <v>20833</v>
          </cell>
          <cell r="U69">
            <v>7059</v>
          </cell>
          <cell r="W69">
            <v>0</v>
          </cell>
          <cell r="X69">
            <v>2170328</v>
          </cell>
        </row>
        <row r="70">
          <cell r="A70">
            <v>575342</v>
          </cell>
          <cell r="B70">
            <v>11361</v>
          </cell>
          <cell r="D70">
            <v>18042</v>
          </cell>
          <cell r="E70">
            <v>9843</v>
          </cell>
          <cell r="F70">
            <v>34163</v>
          </cell>
          <cell r="G70">
            <v>7350</v>
          </cell>
          <cell r="H70">
            <v>83489</v>
          </cell>
          <cell r="I70">
            <v>21937</v>
          </cell>
          <cell r="J70">
            <v>45753</v>
          </cell>
          <cell r="K70">
            <v>86635</v>
          </cell>
          <cell r="L70">
            <v>50000</v>
          </cell>
          <cell r="M70">
            <v>8272</v>
          </cell>
          <cell r="N70">
            <v>1000</v>
          </cell>
          <cell r="P70">
            <v>6076</v>
          </cell>
          <cell r="R70">
            <v>4385</v>
          </cell>
          <cell r="S70">
            <v>5061</v>
          </cell>
          <cell r="T70">
            <v>4400</v>
          </cell>
          <cell r="U70">
            <v>907</v>
          </cell>
          <cell r="X70">
            <v>398674</v>
          </cell>
        </row>
        <row r="71">
          <cell r="A71">
            <v>575350</v>
          </cell>
          <cell r="B71">
            <v>32014</v>
          </cell>
          <cell r="C71">
            <v>7105</v>
          </cell>
          <cell r="D71">
            <v>22685</v>
          </cell>
          <cell r="E71">
            <v>3813</v>
          </cell>
          <cell r="F71">
            <v>40774</v>
          </cell>
          <cell r="G71">
            <v>8654</v>
          </cell>
          <cell r="H71">
            <v>33919</v>
          </cell>
          <cell r="I71">
            <v>48570</v>
          </cell>
          <cell r="J71">
            <v>32664</v>
          </cell>
          <cell r="K71">
            <v>3420</v>
          </cell>
          <cell r="L71">
            <v>1273</v>
          </cell>
          <cell r="M71">
            <v>15048</v>
          </cell>
          <cell r="N71">
            <v>1500</v>
          </cell>
          <cell r="O71">
            <v>0</v>
          </cell>
          <cell r="P71">
            <v>9725</v>
          </cell>
          <cell r="Q71">
            <v>15575</v>
          </cell>
          <cell r="R71">
            <v>20139</v>
          </cell>
          <cell r="S71">
            <v>6872</v>
          </cell>
          <cell r="T71">
            <v>750</v>
          </cell>
          <cell r="U71">
            <v>664</v>
          </cell>
          <cell r="W71">
            <v>0</v>
          </cell>
          <cell r="X71">
            <v>305164</v>
          </cell>
        </row>
        <row r="72">
          <cell r="A72">
            <v>575351</v>
          </cell>
          <cell r="B72">
            <v>32014</v>
          </cell>
          <cell r="C72">
            <v>7105</v>
          </cell>
          <cell r="D72">
            <v>22027</v>
          </cell>
          <cell r="E72">
            <v>3813</v>
          </cell>
          <cell r="F72">
            <v>30591</v>
          </cell>
          <cell r="G72">
            <v>6304</v>
          </cell>
          <cell r="H72">
            <v>33919</v>
          </cell>
          <cell r="I72">
            <v>30708</v>
          </cell>
          <cell r="J72">
            <v>32664</v>
          </cell>
          <cell r="K72">
            <v>3420</v>
          </cell>
          <cell r="L72">
            <v>1273</v>
          </cell>
          <cell r="M72">
            <v>15048</v>
          </cell>
          <cell r="N72">
            <v>0</v>
          </cell>
          <cell r="O72">
            <v>0</v>
          </cell>
          <cell r="P72">
            <v>9725</v>
          </cell>
          <cell r="Q72">
            <v>15575</v>
          </cell>
          <cell r="R72">
            <v>13840</v>
          </cell>
          <cell r="S72">
            <v>6872</v>
          </cell>
          <cell r="T72">
            <v>750</v>
          </cell>
          <cell r="U72">
            <v>664</v>
          </cell>
          <cell r="W72">
            <v>0</v>
          </cell>
          <cell r="X72">
            <v>266312</v>
          </cell>
        </row>
        <row r="73">
          <cell r="A73">
            <v>575420</v>
          </cell>
          <cell r="H73">
            <v>424</v>
          </cell>
          <cell r="K73">
            <v>12725</v>
          </cell>
          <cell r="P73">
            <v>0</v>
          </cell>
          <cell r="X73">
            <v>13149</v>
          </cell>
        </row>
        <row r="74">
          <cell r="A74">
            <v>575460</v>
          </cell>
          <cell r="D74">
            <v>0</v>
          </cell>
          <cell r="M74">
            <v>1080</v>
          </cell>
          <cell r="N74">
            <v>3080</v>
          </cell>
          <cell r="O74">
            <v>0</v>
          </cell>
          <cell r="U74">
            <v>850</v>
          </cell>
          <cell r="X74">
            <v>5010</v>
          </cell>
        </row>
        <row r="75">
          <cell r="A75">
            <v>575480</v>
          </cell>
          <cell r="F75">
            <v>5500</v>
          </cell>
          <cell r="H75">
            <v>0</v>
          </cell>
          <cell r="M75">
            <v>12751</v>
          </cell>
          <cell r="N75">
            <v>4800</v>
          </cell>
          <cell r="O75">
            <v>1476</v>
          </cell>
          <cell r="R75">
            <v>500</v>
          </cell>
          <cell r="X75">
            <v>25027</v>
          </cell>
        </row>
        <row r="76">
          <cell r="A76">
            <v>575500</v>
          </cell>
          <cell r="D76">
            <v>1227</v>
          </cell>
          <cell r="E76">
            <v>0</v>
          </cell>
          <cell r="M76">
            <v>61624</v>
          </cell>
          <cell r="N76">
            <v>8250</v>
          </cell>
          <cell r="O76">
            <v>22841</v>
          </cell>
          <cell r="R76">
            <v>6575</v>
          </cell>
          <cell r="U76">
            <v>43906</v>
          </cell>
          <cell r="X76">
            <v>144423</v>
          </cell>
        </row>
        <row r="77">
          <cell r="A77">
            <v>575545</v>
          </cell>
          <cell r="N77">
            <v>341667</v>
          </cell>
          <cell r="P77">
            <v>0</v>
          </cell>
          <cell r="X77">
            <v>341667</v>
          </cell>
        </row>
        <row r="78">
          <cell r="A78">
            <v>575620</v>
          </cell>
          <cell r="B78">
            <v>3217</v>
          </cell>
          <cell r="C78">
            <v>2715</v>
          </cell>
          <cell r="D78">
            <v>12990</v>
          </cell>
          <cell r="E78">
            <v>5189</v>
          </cell>
          <cell r="F78">
            <v>29037</v>
          </cell>
          <cell r="G78">
            <v>50716</v>
          </cell>
          <cell r="H78">
            <v>50952</v>
          </cell>
          <cell r="I78">
            <v>20493</v>
          </cell>
          <cell r="J78">
            <v>30363</v>
          </cell>
          <cell r="K78">
            <v>14127</v>
          </cell>
          <cell r="L78">
            <v>0</v>
          </cell>
          <cell r="M78">
            <v>31064</v>
          </cell>
          <cell r="N78">
            <v>11667</v>
          </cell>
          <cell r="O78">
            <v>159492</v>
          </cell>
          <cell r="P78">
            <v>3544</v>
          </cell>
          <cell r="Q78">
            <v>15000</v>
          </cell>
          <cell r="R78">
            <v>14092</v>
          </cell>
          <cell r="S78">
            <v>2713</v>
          </cell>
          <cell r="T78">
            <v>417</v>
          </cell>
          <cell r="U78">
            <v>3685</v>
          </cell>
          <cell r="X78">
            <v>461473</v>
          </cell>
        </row>
        <row r="79">
          <cell r="A79">
            <v>575625</v>
          </cell>
          <cell r="B79">
            <v>113</v>
          </cell>
          <cell r="D79">
            <v>0</v>
          </cell>
          <cell r="E79">
            <v>3309</v>
          </cell>
          <cell r="F79">
            <v>1188</v>
          </cell>
          <cell r="G79">
            <v>940</v>
          </cell>
          <cell r="H79">
            <v>7830</v>
          </cell>
          <cell r="I79">
            <v>0</v>
          </cell>
          <cell r="J79">
            <v>2794</v>
          </cell>
          <cell r="K79">
            <v>2083</v>
          </cell>
          <cell r="L79">
            <v>0</v>
          </cell>
          <cell r="M79">
            <v>10596</v>
          </cell>
          <cell r="N79">
            <v>35833</v>
          </cell>
          <cell r="O79">
            <v>123550</v>
          </cell>
          <cell r="P79">
            <v>16293</v>
          </cell>
          <cell r="Q79">
            <v>0</v>
          </cell>
          <cell r="R79">
            <v>8458</v>
          </cell>
          <cell r="U79">
            <v>1020</v>
          </cell>
          <cell r="X79">
            <v>214007</v>
          </cell>
        </row>
        <row r="80">
          <cell r="A80">
            <v>575640</v>
          </cell>
          <cell r="J80">
            <v>0</v>
          </cell>
          <cell r="W80">
            <v>0</v>
          </cell>
          <cell r="X80">
            <v>0</v>
          </cell>
        </row>
        <row r="81">
          <cell r="A81">
            <v>575660</v>
          </cell>
          <cell r="B81">
            <v>500</v>
          </cell>
          <cell r="D81">
            <v>509</v>
          </cell>
          <cell r="E81">
            <v>3309</v>
          </cell>
          <cell r="F81">
            <v>83</v>
          </cell>
          <cell r="H81">
            <v>313</v>
          </cell>
          <cell r="I81">
            <v>208</v>
          </cell>
          <cell r="J81">
            <v>219</v>
          </cell>
          <cell r="K81">
            <v>200</v>
          </cell>
          <cell r="L81">
            <v>2036</v>
          </cell>
          <cell r="M81">
            <v>75000</v>
          </cell>
          <cell r="N81">
            <v>1500</v>
          </cell>
          <cell r="O81">
            <v>75563</v>
          </cell>
          <cell r="P81">
            <v>0</v>
          </cell>
          <cell r="R81">
            <v>4600</v>
          </cell>
          <cell r="U81">
            <v>1020</v>
          </cell>
          <cell r="X81">
            <v>165060</v>
          </cell>
        </row>
        <row r="82">
          <cell r="A82">
            <v>575670</v>
          </cell>
          <cell r="B82">
            <v>0</v>
          </cell>
          <cell r="C82">
            <v>16667</v>
          </cell>
          <cell r="D82">
            <v>0</v>
          </cell>
          <cell r="F82">
            <v>0</v>
          </cell>
          <cell r="G82">
            <v>0</v>
          </cell>
          <cell r="H82">
            <v>3054</v>
          </cell>
          <cell r="I82">
            <v>72479</v>
          </cell>
          <cell r="J82">
            <v>42916</v>
          </cell>
          <cell r="K82">
            <v>0</v>
          </cell>
          <cell r="M82">
            <v>20000</v>
          </cell>
          <cell r="P82">
            <v>0</v>
          </cell>
          <cell r="Q82">
            <v>0</v>
          </cell>
          <cell r="R82">
            <v>0</v>
          </cell>
          <cell r="X82">
            <v>155116</v>
          </cell>
        </row>
        <row r="83">
          <cell r="A83">
            <v>575680</v>
          </cell>
          <cell r="F83">
            <v>0</v>
          </cell>
          <cell r="H83">
            <v>697</v>
          </cell>
          <cell r="X83">
            <v>697</v>
          </cell>
        </row>
        <row r="84">
          <cell r="A84">
            <v>575710</v>
          </cell>
          <cell r="D84">
            <v>183</v>
          </cell>
          <cell r="F84">
            <v>4156</v>
          </cell>
          <cell r="H84">
            <v>14042</v>
          </cell>
          <cell r="M84">
            <v>14658</v>
          </cell>
          <cell r="N84">
            <v>5050</v>
          </cell>
          <cell r="O84">
            <v>16822</v>
          </cell>
          <cell r="U84">
            <v>9492</v>
          </cell>
          <cell r="X84">
            <v>64403</v>
          </cell>
        </row>
        <row r="85">
          <cell r="A85">
            <v>575715</v>
          </cell>
          <cell r="B85">
            <v>46970</v>
          </cell>
          <cell r="C85">
            <v>1250</v>
          </cell>
          <cell r="D85">
            <v>8779</v>
          </cell>
          <cell r="F85">
            <v>215186</v>
          </cell>
          <cell r="G85">
            <v>200</v>
          </cell>
          <cell r="H85">
            <v>68105</v>
          </cell>
          <cell r="I85">
            <v>0</v>
          </cell>
          <cell r="J85">
            <v>117251</v>
          </cell>
          <cell r="M85">
            <v>2080</v>
          </cell>
          <cell r="N85">
            <v>1160</v>
          </cell>
          <cell r="Q85">
            <v>42020000</v>
          </cell>
          <cell r="W85">
            <v>0</v>
          </cell>
          <cell r="X85">
            <v>42480981</v>
          </cell>
        </row>
        <row r="86">
          <cell r="A86">
            <v>575740</v>
          </cell>
          <cell r="B86">
            <v>958</v>
          </cell>
          <cell r="C86">
            <v>0</v>
          </cell>
          <cell r="D86">
            <v>7669</v>
          </cell>
          <cell r="E86">
            <v>10180</v>
          </cell>
          <cell r="F86">
            <v>33918</v>
          </cell>
          <cell r="G86">
            <v>2825</v>
          </cell>
          <cell r="H86">
            <v>5402</v>
          </cell>
          <cell r="I86">
            <v>9197</v>
          </cell>
          <cell r="J86">
            <v>6929</v>
          </cell>
          <cell r="K86">
            <v>1546</v>
          </cell>
          <cell r="L86">
            <v>2545</v>
          </cell>
          <cell r="M86">
            <v>435762</v>
          </cell>
          <cell r="N86">
            <v>8500</v>
          </cell>
          <cell r="O86">
            <v>93750</v>
          </cell>
          <cell r="P86">
            <v>1598</v>
          </cell>
          <cell r="Q86">
            <v>13750</v>
          </cell>
          <cell r="R86">
            <v>48675</v>
          </cell>
          <cell r="T86">
            <v>75</v>
          </cell>
          <cell r="U86">
            <v>102540</v>
          </cell>
          <cell r="W86">
            <v>0</v>
          </cell>
          <cell r="X86">
            <v>785819</v>
          </cell>
        </row>
        <row r="87">
          <cell r="A87">
            <v>575741</v>
          </cell>
          <cell r="B87">
            <v>7250</v>
          </cell>
          <cell r="C87">
            <v>2505</v>
          </cell>
          <cell r="D87">
            <v>20466</v>
          </cell>
          <cell r="E87">
            <v>7876</v>
          </cell>
          <cell r="F87">
            <v>82501</v>
          </cell>
          <cell r="G87">
            <v>8000</v>
          </cell>
          <cell r="H87">
            <v>49062</v>
          </cell>
          <cell r="I87">
            <v>16046</v>
          </cell>
          <cell r="J87">
            <v>27861</v>
          </cell>
          <cell r="K87">
            <v>14928</v>
          </cell>
          <cell r="L87">
            <v>0</v>
          </cell>
          <cell r="M87">
            <v>12950</v>
          </cell>
          <cell r="N87">
            <v>1525</v>
          </cell>
          <cell r="O87">
            <v>1511</v>
          </cell>
          <cell r="P87">
            <v>11163</v>
          </cell>
          <cell r="Q87">
            <v>13500</v>
          </cell>
          <cell r="R87">
            <v>18275</v>
          </cell>
          <cell r="S87">
            <v>3522</v>
          </cell>
          <cell r="T87">
            <v>1750</v>
          </cell>
          <cell r="U87">
            <v>4173</v>
          </cell>
          <cell r="W87">
            <v>0</v>
          </cell>
          <cell r="X87">
            <v>304864</v>
          </cell>
        </row>
        <row r="88">
          <cell r="A88">
            <v>575742</v>
          </cell>
          <cell r="B88">
            <v>0</v>
          </cell>
          <cell r="F88">
            <v>518336</v>
          </cell>
          <cell r="H88">
            <v>764</v>
          </cell>
          <cell r="K88">
            <v>0</v>
          </cell>
          <cell r="Q88">
            <v>5000</v>
          </cell>
          <cell r="U88">
            <v>0</v>
          </cell>
          <cell r="X88">
            <v>524100</v>
          </cell>
        </row>
        <row r="89">
          <cell r="A89">
            <v>575743</v>
          </cell>
          <cell r="K89">
            <v>0</v>
          </cell>
          <cell r="X89">
            <v>0</v>
          </cell>
        </row>
        <row r="90">
          <cell r="A90">
            <v>575775</v>
          </cell>
          <cell r="B90">
            <v>0</v>
          </cell>
          <cell r="D90">
            <v>60854</v>
          </cell>
          <cell r="F90">
            <v>0</v>
          </cell>
          <cell r="J90">
            <v>2185</v>
          </cell>
          <cell r="X90">
            <v>63039</v>
          </cell>
        </row>
        <row r="91">
          <cell r="A91">
            <v>575780</v>
          </cell>
          <cell r="D91">
            <v>0</v>
          </cell>
          <cell r="F91">
            <v>0</v>
          </cell>
          <cell r="H91">
            <v>458</v>
          </cell>
          <cell r="M91">
            <v>3528</v>
          </cell>
          <cell r="N91">
            <v>2000</v>
          </cell>
          <cell r="O91">
            <v>6875</v>
          </cell>
          <cell r="R91">
            <v>600</v>
          </cell>
          <cell r="U91">
            <v>3835</v>
          </cell>
          <cell r="X91">
            <v>17296</v>
          </cell>
        </row>
        <row r="92">
          <cell r="A92">
            <v>575830</v>
          </cell>
          <cell r="D92">
            <v>0</v>
          </cell>
          <cell r="X92">
            <v>0</v>
          </cell>
        </row>
        <row r="93">
          <cell r="A93">
            <v>575998</v>
          </cell>
          <cell r="B93">
            <v>0</v>
          </cell>
          <cell r="C93">
            <v>0</v>
          </cell>
          <cell r="D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U93">
            <v>0</v>
          </cell>
          <cell r="X93">
            <v>0</v>
          </cell>
        </row>
        <row r="94">
          <cell r="A94">
            <v>620000</v>
          </cell>
          <cell r="H94">
            <v>0</v>
          </cell>
          <cell r="X94">
            <v>0</v>
          </cell>
        </row>
        <row r="95">
          <cell r="A95">
            <v>675000</v>
          </cell>
          <cell r="D95">
            <v>0</v>
          </cell>
          <cell r="F95">
            <v>3164862</v>
          </cell>
          <cell r="G95">
            <v>0</v>
          </cell>
          <cell r="H95">
            <v>1809</v>
          </cell>
          <cell r="J95">
            <v>340</v>
          </cell>
          <cell r="M95">
            <v>21745</v>
          </cell>
          <cell r="N95">
            <v>71095</v>
          </cell>
          <cell r="O95">
            <v>148311</v>
          </cell>
          <cell r="P95">
            <v>0</v>
          </cell>
          <cell r="Q95">
            <v>5250</v>
          </cell>
          <cell r="R95">
            <v>375</v>
          </cell>
          <cell r="U95">
            <v>6074</v>
          </cell>
          <cell r="W95">
            <v>0</v>
          </cell>
          <cell r="X95">
            <v>3419861</v>
          </cell>
        </row>
        <row r="96">
          <cell r="A96">
            <v>675250</v>
          </cell>
          <cell r="D96">
            <v>0</v>
          </cell>
          <cell r="F96">
            <v>13595</v>
          </cell>
          <cell r="G96">
            <v>18250</v>
          </cell>
          <cell r="H96">
            <v>2709</v>
          </cell>
          <cell r="J96">
            <v>0</v>
          </cell>
          <cell r="M96">
            <v>3000</v>
          </cell>
          <cell r="N96">
            <v>2282</v>
          </cell>
          <cell r="Q96">
            <v>2100</v>
          </cell>
          <cell r="R96">
            <v>0</v>
          </cell>
          <cell r="U96">
            <v>2754</v>
          </cell>
          <cell r="X96">
            <v>44690</v>
          </cell>
        </row>
        <row r="97">
          <cell r="A97">
            <v>675350</v>
          </cell>
          <cell r="F97">
            <v>407</v>
          </cell>
          <cell r="M97">
            <v>12840</v>
          </cell>
          <cell r="N97">
            <v>9170</v>
          </cell>
          <cell r="O97">
            <v>2722</v>
          </cell>
          <cell r="Q97">
            <v>0</v>
          </cell>
          <cell r="R97">
            <v>4800</v>
          </cell>
          <cell r="U97">
            <v>17340</v>
          </cell>
          <cell r="X97">
            <v>47279</v>
          </cell>
        </row>
        <row r="98">
          <cell r="A98">
            <v>675450</v>
          </cell>
          <cell r="G98">
            <v>1600</v>
          </cell>
          <cell r="H98">
            <v>9345</v>
          </cell>
          <cell r="J98">
            <v>0</v>
          </cell>
          <cell r="M98">
            <v>2478</v>
          </cell>
          <cell r="O98">
            <v>0</v>
          </cell>
          <cell r="U98">
            <v>500</v>
          </cell>
          <cell r="X98">
            <v>13923</v>
          </cell>
        </row>
        <row r="99">
          <cell r="A99">
            <v>680112</v>
          </cell>
          <cell r="D99">
            <v>21270</v>
          </cell>
          <cell r="E99">
            <v>83</v>
          </cell>
          <cell r="F99">
            <v>6931168</v>
          </cell>
          <cell r="H99">
            <v>275128</v>
          </cell>
          <cell r="K99">
            <v>-2</v>
          </cell>
          <cell r="M99">
            <v>768275</v>
          </cell>
          <cell r="N99">
            <v>256174</v>
          </cell>
          <cell r="O99">
            <v>1708974</v>
          </cell>
          <cell r="P99">
            <v>107515</v>
          </cell>
          <cell r="Q99">
            <v>57500</v>
          </cell>
          <cell r="R99">
            <v>382622</v>
          </cell>
          <cell r="U99">
            <v>609403</v>
          </cell>
          <cell r="W99">
            <v>78680</v>
          </cell>
          <cell r="X99">
            <v>11196790</v>
          </cell>
        </row>
        <row r="100">
          <cell r="A100">
            <v>685200</v>
          </cell>
          <cell r="G100">
            <v>0</v>
          </cell>
          <cell r="N100">
            <v>10180</v>
          </cell>
          <cell r="O100">
            <v>0</v>
          </cell>
          <cell r="P100">
            <v>0</v>
          </cell>
          <cell r="R100">
            <v>0</v>
          </cell>
          <cell r="U100">
            <v>45810</v>
          </cell>
          <cell r="W100">
            <v>0</v>
          </cell>
          <cell r="X100">
            <v>55990</v>
          </cell>
        </row>
        <row r="101">
          <cell r="A101">
            <v>685320</v>
          </cell>
          <cell r="B101">
            <v>896</v>
          </cell>
          <cell r="C101">
            <v>560</v>
          </cell>
          <cell r="D101">
            <v>1904</v>
          </cell>
          <cell r="E101">
            <v>1848</v>
          </cell>
          <cell r="F101">
            <v>10374</v>
          </cell>
          <cell r="G101">
            <v>10584</v>
          </cell>
          <cell r="H101">
            <v>5264</v>
          </cell>
          <cell r="I101">
            <v>6636</v>
          </cell>
          <cell r="J101">
            <v>3786</v>
          </cell>
          <cell r="K101">
            <v>2184</v>
          </cell>
          <cell r="L101">
            <v>168</v>
          </cell>
          <cell r="M101">
            <v>23965</v>
          </cell>
          <cell r="N101">
            <v>2016</v>
          </cell>
          <cell r="O101">
            <v>616</v>
          </cell>
          <cell r="P101">
            <v>2688</v>
          </cell>
          <cell r="Q101">
            <v>728</v>
          </cell>
          <cell r="R101">
            <v>3304</v>
          </cell>
          <cell r="S101">
            <v>168</v>
          </cell>
          <cell r="T101">
            <v>112</v>
          </cell>
          <cell r="U101">
            <v>17853</v>
          </cell>
          <cell r="W101">
            <v>-996</v>
          </cell>
          <cell r="X101">
            <v>94658</v>
          </cell>
        </row>
        <row r="102">
          <cell r="A102">
            <v>685325</v>
          </cell>
          <cell r="B102">
            <v>68261</v>
          </cell>
          <cell r="C102">
            <v>37811</v>
          </cell>
          <cell r="D102">
            <v>125609</v>
          </cell>
          <cell r="E102">
            <v>86692</v>
          </cell>
          <cell r="F102">
            <v>570978</v>
          </cell>
          <cell r="G102">
            <v>429200</v>
          </cell>
          <cell r="H102">
            <v>302953</v>
          </cell>
          <cell r="I102">
            <v>429016</v>
          </cell>
          <cell r="J102">
            <v>210288</v>
          </cell>
          <cell r="K102">
            <v>163263</v>
          </cell>
          <cell r="L102">
            <v>13867</v>
          </cell>
          <cell r="M102">
            <v>477156</v>
          </cell>
          <cell r="N102">
            <v>62407</v>
          </cell>
          <cell r="O102">
            <v>14678</v>
          </cell>
          <cell r="P102">
            <v>105484</v>
          </cell>
          <cell r="Q102">
            <v>59826</v>
          </cell>
          <cell r="R102">
            <v>155431</v>
          </cell>
          <cell r="S102">
            <v>15852</v>
          </cell>
          <cell r="T102">
            <v>9365</v>
          </cell>
          <cell r="U102">
            <v>286929</v>
          </cell>
          <cell r="W102">
            <v>-56578</v>
          </cell>
          <cell r="X102">
            <v>3568488</v>
          </cell>
        </row>
        <row r="103">
          <cell r="A103">
            <v>685350</v>
          </cell>
          <cell r="B103">
            <v>7096</v>
          </cell>
          <cell r="C103">
            <v>4853</v>
          </cell>
          <cell r="D103">
            <v>11433</v>
          </cell>
          <cell r="E103">
            <v>14400</v>
          </cell>
          <cell r="F103">
            <v>75269</v>
          </cell>
          <cell r="G103">
            <v>83750</v>
          </cell>
          <cell r="H103">
            <v>40112</v>
          </cell>
          <cell r="I103">
            <v>47032</v>
          </cell>
          <cell r="J103">
            <v>25961</v>
          </cell>
          <cell r="K103">
            <v>13625</v>
          </cell>
          <cell r="L103">
            <v>1504</v>
          </cell>
          <cell r="M103">
            <v>102741</v>
          </cell>
          <cell r="N103">
            <v>11755</v>
          </cell>
          <cell r="O103">
            <v>3246</v>
          </cell>
          <cell r="P103">
            <v>10118</v>
          </cell>
          <cell r="Q103">
            <v>6179</v>
          </cell>
          <cell r="R103">
            <v>17092</v>
          </cell>
          <cell r="S103">
            <v>1582</v>
          </cell>
          <cell r="T103">
            <v>915</v>
          </cell>
          <cell r="U103">
            <v>56984</v>
          </cell>
          <cell r="W103">
            <v>-6565</v>
          </cell>
          <cell r="X103">
            <v>529082</v>
          </cell>
        </row>
        <row r="104">
          <cell r="A104">
            <v>685430</v>
          </cell>
          <cell r="G104">
            <v>10180</v>
          </cell>
          <cell r="R104">
            <v>0</v>
          </cell>
          <cell r="U104">
            <v>271</v>
          </cell>
          <cell r="W104">
            <v>0</v>
          </cell>
          <cell r="X104">
            <v>10451</v>
          </cell>
        </row>
        <row r="105">
          <cell r="A105">
            <v>690110</v>
          </cell>
          <cell r="W105">
            <v>-45000</v>
          </cell>
          <cell r="X105">
            <v>-45000</v>
          </cell>
        </row>
        <row r="106">
          <cell r="A106">
            <v>690120</v>
          </cell>
          <cell r="W106">
            <v>0</v>
          </cell>
          <cell r="X106">
            <v>0</v>
          </cell>
        </row>
        <row r="107">
          <cell r="A107">
            <v>690220</v>
          </cell>
          <cell r="W107">
            <v>0</v>
          </cell>
          <cell r="X107">
            <v>0</v>
          </cell>
        </row>
        <row r="108">
          <cell r="A108">
            <v>690610</v>
          </cell>
          <cell r="W108">
            <v>0</v>
          </cell>
          <cell r="X108">
            <v>0</v>
          </cell>
        </row>
        <row r="109">
          <cell r="A109">
            <v>690640</v>
          </cell>
          <cell r="W109">
            <v>0</v>
          </cell>
          <cell r="X109">
            <v>0</v>
          </cell>
        </row>
        <row r="110">
          <cell r="A110">
            <v>690650</v>
          </cell>
          <cell r="W110">
            <v>0</v>
          </cell>
          <cell r="X110">
            <v>0</v>
          </cell>
        </row>
        <row r="111">
          <cell r="A111">
            <v>690710</v>
          </cell>
          <cell r="W111">
            <v>0</v>
          </cell>
          <cell r="X111">
            <v>0</v>
          </cell>
        </row>
        <row r="112">
          <cell r="A112">
            <v>690750</v>
          </cell>
          <cell r="W112">
            <v>0</v>
          </cell>
          <cell r="X112">
            <v>0</v>
          </cell>
        </row>
        <row r="113">
          <cell r="A113">
            <v>710400</v>
          </cell>
          <cell r="W113">
            <v>6168</v>
          </cell>
          <cell r="X113">
            <v>6168</v>
          </cell>
        </row>
        <row r="114">
          <cell r="A114">
            <v>710500</v>
          </cell>
          <cell r="W114">
            <v>0</v>
          </cell>
          <cell r="X114">
            <v>0</v>
          </cell>
        </row>
        <row r="115">
          <cell r="A115">
            <v>721304</v>
          </cell>
          <cell r="F115">
            <v>0</v>
          </cell>
          <cell r="O115">
            <v>0</v>
          </cell>
          <cell r="W115">
            <v>0</v>
          </cell>
          <cell r="X115">
            <v>0</v>
          </cell>
        </row>
        <row r="116">
          <cell r="A116">
            <v>722306</v>
          </cell>
          <cell r="B116">
            <v>0</v>
          </cell>
          <cell r="D116">
            <v>0</v>
          </cell>
          <cell r="E116">
            <v>0</v>
          </cell>
          <cell r="F116">
            <v>0</v>
          </cell>
          <cell r="H116">
            <v>0</v>
          </cell>
          <cell r="I116">
            <v>0</v>
          </cell>
          <cell r="J116">
            <v>0</v>
          </cell>
          <cell r="K116">
            <v>0</v>
          </cell>
          <cell r="L116">
            <v>0</v>
          </cell>
          <cell r="P116">
            <v>0</v>
          </cell>
          <cell r="Q116">
            <v>0</v>
          </cell>
          <cell r="R116">
            <v>0</v>
          </cell>
          <cell r="S116">
            <v>0</v>
          </cell>
          <cell r="T116">
            <v>0</v>
          </cell>
          <cell r="W116">
            <v>0</v>
          </cell>
          <cell r="X116">
            <v>0</v>
          </cell>
        </row>
        <row r="117">
          <cell r="A117">
            <v>760100</v>
          </cell>
          <cell r="I117">
            <v>0</v>
          </cell>
          <cell r="R117">
            <v>0</v>
          </cell>
          <cell r="X117">
            <v>0</v>
          </cell>
        </row>
        <row r="118">
          <cell r="A118">
            <v>760200</v>
          </cell>
          <cell r="R118">
            <v>0</v>
          </cell>
          <cell r="X118">
            <v>0</v>
          </cell>
        </row>
        <row r="119">
          <cell r="A119">
            <v>810300</v>
          </cell>
          <cell r="H119">
            <v>0</v>
          </cell>
          <cell r="X119">
            <v>0</v>
          </cell>
        </row>
        <row r="120">
          <cell r="A120">
            <v>810301</v>
          </cell>
          <cell r="M120">
            <v>215990</v>
          </cell>
          <cell r="N120">
            <v>30945</v>
          </cell>
          <cell r="O120">
            <v>873690</v>
          </cell>
          <cell r="P120">
            <v>23304</v>
          </cell>
          <cell r="R120">
            <v>29505</v>
          </cell>
          <cell r="U120">
            <v>151182</v>
          </cell>
          <cell r="X120">
            <v>1324616</v>
          </cell>
        </row>
        <row r="121">
          <cell r="A121">
            <v>830100</v>
          </cell>
          <cell r="W121">
            <v>0</v>
          </cell>
          <cell r="X121">
            <v>0</v>
          </cell>
        </row>
        <row r="122">
          <cell r="A122">
            <v>840000</v>
          </cell>
          <cell r="W122">
            <v>0</v>
          </cell>
          <cell r="X122">
            <v>0</v>
          </cell>
        </row>
        <row r="123">
          <cell r="A123" t="str">
            <v>Grand Total</v>
          </cell>
          <cell r="B123">
            <v>0</v>
          </cell>
          <cell r="C123">
            <v>2</v>
          </cell>
          <cell r="D123">
            <v>4</v>
          </cell>
          <cell r="E123">
            <v>0</v>
          </cell>
          <cell r="F123">
            <v>1</v>
          </cell>
          <cell r="G123">
            <v>0</v>
          </cell>
          <cell r="H123">
            <v>127</v>
          </cell>
          <cell r="I123">
            <v>1</v>
          </cell>
          <cell r="J123">
            <v>-3</v>
          </cell>
          <cell r="K123">
            <v>-1</v>
          </cell>
          <cell r="L123">
            <v>3</v>
          </cell>
          <cell r="M123">
            <v>2</v>
          </cell>
          <cell r="N123">
            <v>1</v>
          </cell>
          <cell r="O123">
            <v>1</v>
          </cell>
          <cell r="P123">
            <v>-2</v>
          </cell>
          <cell r="Q123">
            <v>2</v>
          </cell>
          <cell r="R123">
            <v>-3</v>
          </cell>
          <cell r="S123">
            <v>3</v>
          </cell>
          <cell r="T123">
            <v>2</v>
          </cell>
          <cell r="U123">
            <v>2</v>
          </cell>
          <cell r="V123">
            <v>0</v>
          </cell>
          <cell r="W123">
            <v>1</v>
          </cell>
          <cell r="X123">
            <v>143</v>
          </cell>
        </row>
      </sheetData>
      <sheetData sheetId="29">
        <row r="4">
          <cell r="A4" t="str">
            <v>Object</v>
          </cell>
          <cell r="B4" t="str">
            <v>0320</v>
          </cell>
          <cell r="C4" t="str">
            <v>0321</v>
          </cell>
          <cell r="D4" t="str">
            <v>0322</v>
          </cell>
          <cell r="E4" t="str">
            <v>0323</v>
          </cell>
          <cell r="F4" t="str">
            <v>0324</v>
          </cell>
          <cell r="G4" t="str">
            <v>0325</v>
          </cell>
          <cell r="H4" t="str">
            <v>0326</v>
          </cell>
          <cell r="I4" t="str">
            <v>0327</v>
          </cell>
          <cell r="J4" t="str">
            <v>0328</v>
          </cell>
          <cell r="K4" t="str">
            <v>0329</v>
          </cell>
          <cell r="L4" t="str">
            <v>0337</v>
          </cell>
          <cell r="M4" t="str">
            <v>0340</v>
          </cell>
          <cell r="N4" t="str">
            <v>0345</v>
          </cell>
          <cell r="O4" t="str">
            <v>0362</v>
          </cell>
          <cell r="P4" t="str">
            <v>0363</v>
          </cell>
          <cell r="Q4" t="str">
            <v>0364</v>
          </cell>
          <cell r="R4" t="str">
            <v>0366</v>
          </cell>
          <cell r="S4" t="str">
            <v>0367</v>
          </cell>
          <cell r="T4" t="str">
            <v>0369</v>
          </cell>
          <cell r="U4" t="str">
            <v>0370</v>
          </cell>
          <cell r="V4" t="str">
            <v>0388</v>
          </cell>
          <cell r="W4" t="str">
            <v>0398</v>
          </cell>
          <cell r="X4" t="str">
            <v>Grand Total</v>
          </cell>
        </row>
        <row r="5">
          <cell r="A5">
            <v>404100</v>
          </cell>
          <cell r="B5">
            <v>-4224638</v>
          </cell>
          <cell r="C5">
            <v>-1966736</v>
          </cell>
          <cell r="D5">
            <v>-8872082</v>
          </cell>
          <cell r="H5">
            <v>-9726196</v>
          </cell>
          <cell r="I5">
            <v>-21135654</v>
          </cell>
          <cell r="J5">
            <v>-11610117</v>
          </cell>
          <cell r="K5">
            <v>-8890808</v>
          </cell>
          <cell r="L5">
            <v>-1244595</v>
          </cell>
          <cell r="O5">
            <v>-11931823</v>
          </cell>
          <cell r="P5">
            <v>-6599754</v>
          </cell>
          <cell r="Q5">
            <v>-1530805</v>
          </cell>
          <cell r="R5">
            <v>-8079298</v>
          </cell>
          <cell r="S5">
            <v>-1935025</v>
          </cell>
          <cell r="T5">
            <v>-724507</v>
          </cell>
          <cell r="V5">
            <v>0</v>
          </cell>
          <cell r="W5">
            <v>2470534</v>
          </cell>
          <cell r="X5">
            <v>-96001504</v>
          </cell>
        </row>
        <row r="6">
          <cell r="A6">
            <v>404110</v>
          </cell>
          <cell r="E6">
            <v>-2478616</v>
          </cell>
          <cell r="F6">
            <v>-51695114</v>
          </cell>
          <cell r="G6">
            <v>-19545216</v>
          </cell>
          <cell r="J6">
            <v>-1652892</v>
          </cell>
          <cell r="M6">
            <v>-31523830</v>
          </cell>
          <cell r="N6">
            <v>-5471057</v>
          </cell>
          <cell r="U6">
            <v>-18323293</v>
          </cell>
          <cell r="X6">
            <v>-130690018</v>
          </cell>
        </row>
        <row r="7">
          <cell r="A7">
            <v>404200</v>
          </cell>
          <cell r="B7">
            <v>-90607</v>
          </cell>
          <cell r="C7">
            <v>-25817</v>
          </cell>
          <cell r="D7">
            <v>-230292</v>
          </cell>
          <cell r="E7">
            <v>-2010069</v>
          </cell>
          <cell r="F7">
            <v>-10295849</v>
          </cell>
          <cell r="G7">
            <v>-719488</v>
          </cell>
          <cell r="H7">
            <v>-7663838</v>
          </cell>
          <cell r="I7">
            <v>-865942</v>
          </cell>
          <cell r="J7">
            <v>-325532</v>
          </cell>
          <cell r="K7">
            <v>-373818</v>
          </cell>
          <cell r="L7">
            <v>-13592</v>
          </cell>
          <cell r="M7">
            <v>-59324</v>
          </cell>
          <cell r="N7">
            <v>-14312</v>
          </cell>
          <cell r="O7">
            <v>-1473812</v>
          </cell>
          <cell r="P7">
            <v>-537113</v>
          </cell>
          <cell r="Q7">
            <v>-105390448</v>
          </cell>
          <cell r="R7">
            <v>-2435543</v>
          </cell>
          <cell r="S7">
            <v>-53807</v>
          </cell>
          <cell r="T7">
            <v>-11572</v>
          </cell>
          <cell r="U7">
            <v>0</v>
          </cell>
          <cell r="W7">
            <v>9666</v>
          </cell>
          <cell r="X7">
            <v>-132581109</v>
          </cell>
        </row>
        <row r="8">
          <cell r="A8">
            <v>501200</v>
          </cell>
          <cell r="B8">
            <v>1975832</v>
          </cell>
          <cell r="C8">
            <v>1036536</v>
          </cell>
          <cell r="D8">
            <v>3474844</v>
          </cell>
          <cell r="E8">
            <v>2476634</v>
          </cell>
          <cell r="F8">
            <v>16524397</v>
          </cell>
          <cell r="G8">
            <v>12470653</v>
          </cell>
          <cell r="H8">
            <v>8628411</v>
          </cell>
          <cell r="I8">
            <v>11835885</v>
          </cell>
          <cell r="J8">
            <v>5714931</v>
          </cell>
          <cell r="K8">
            <v>4462281</v>
          </cell>
          <cell r="L8">
            <v>398699</v>
          </cell>
          <cell r="M8">
            <v>14680975</v>
          </cell>
          <cell r="N8">
            <v>1846376</v>
          </cell>
          <cell r="O8">
            <v>453800</v>
          </cell>
          <cell r="P8">
            <v>3035963</v>
          </cell>
          <cell r="Q8">
            <v>1597431</v>
          </cell>
          <cell r="R8">
            <v>4505675</v>
          </cell>
          <cell r="S8">
            <v>642566</v>
          </cell>
          <cell r="T8">
            <v>239174</v>
          </cell>
          <cell r="U8">
            <v>8934278</v>
          </cell>
          <cell r="W8">
            <v>-1588609</v>
          </cell>
          <cell r="X8">
            <v>103346732</v>
          </cell>
        </row>
        <row r="9">
          <cell r="A9">
            <v>501203</v>
          </cell>
          <cell r="F9">
            <v>-264000</v>
          </cell>
          <cell r="X9">
            <v>-264000</v>
          </cell>
        </row>
        <row r="10">
          <cell r="A10">
            <v>501210</v>
          </cell>
          <cell r="D10">
            <v>0</v>
          </cell>
          <cell r="F10">
            <v>0</v>
          </cell>
          <cell r="G10">
            <v>0</v>
          </cell>
          <cell r="H10">
            <v>0</v>
          </cell>
          <cell r="I10">
            <v>0</v>
          </cell>
          <cell r="J10">
            <v>0</v>
          </cell>
          <cell r="K10">
            <v>0</v>
          </cell>
          <cell r="M10">
            <v>0</v>
          </cell>
          <cell r="O10">
            <v>0</v>
          </cell>
          <cell r="P10">
            <v>0</v>
          </cell>
          <cell r="R10">
            <v>0</v>
          </cell>
          <cell r="S10">
            <v>0</v>
          </cell>
          <cell r="U10">
            <v>0</v>
          </cell>
          <cell r="X10">
            <v>0</v>
          </cell>
        </row>
        <row r="11">
          <cell r="A11">
            <v>501211</v>
          </cell>
          <cell r="C11">
            <v>1233</v>
          </cell>
          <cell r="D11">
            <v>8447</v>
          </cell>
          <cell r="F11">
            <v>491117</v>
          </cell>
          <cell r="G11">
            <v>107156</v>
          </cell>
          <cell r="H11">
            <v>27982</v>
          </cell>
          <cell r="I11">
            <v>5100</v>
          </cell>
          <cell r="J11">
            <v>82014</v>
          </cell>
          <cell r="M11">
            <v>121059</v>
          </cell>
          <cell r="O11">
            <v>2167</v>
          </cell>
          <cell r="P11">
            <v>15930</v>
          </cell>
          <cell r="R11">
            <v>29036</v>
          </cell>
          <cell r="S11">
            <v>4332</v>
          </cell>
          <cell r="U11">
            <v>213367</v>
          </cell>
          <cell r="X11">
            <v>1108940</v>
          </cell>
        </row>
        <row r="12">
          <cell r="A12">
            <v>501711</v>
          </cell>
          <cell r="B12">
            <v>430642</v>
          </cell>
          <cell r="C12">
            <v>167845</v>
          </cell>
          <cell r="D12">
            <v>697087</v>
          </cell>
          <cell r="E12">
            <v>287605</v>
          </cell>
          <cell r="F12">
            <v>1808454</v>
          </cell>
          <cell r="G12">
            <v>1110444</v>
          </cell>
          <cell r="H12">
            <v>1452286</v>
          </cell>
          <cell r="I12">
            <v>1943207</v>
          </cell>
          <cell r="J12">
            <v>973587</v>
          </cell>
          <cell r="K12">
            <v>920508</v>
          </cell>
          <cell r="L12">
            <v>79685</v>
          </cell>
          <cell r="M12">
            <v>391172</v>
          </cell>
          <cell r="N12">
            <v>143507</v>
          </cell>
          <cell r="O12">
            <v>12655</v>
          </cell>
          <cell r="P12">
            <v>393754</v>
          </cell>
          <cell r="Q12">
            <v>370618</v>
          </cell>
          <cell r="R12">
            <v>707434</v>
          </cell>
          <cell r="S12">
            <v>303602</v>
          </cell>
          <cell r="T12">
            <v>59432</v>
          </cell>
          <cell r="U12">
            <v>125190</v>
          </cell>
          <cell r="W12">
            <v>-273268</v>
          </cell>
          <cell r="X12">
            <v>12105446</v>
          </cell>
        </row>
        <row r="13">
          <cell r="A13">
            <v>501716</v>
          </cell>
          <cell r="B13">
            <v>136947</v>
          </cell>
          <cell r="C13">
            <v>28500</v>
          </cell>
          <cell r="D13">
            <v>209723</v>
          </cell>
          <cell r="E13">
            <v>22460</v>
          </cell>
          <cell r="F13">
            <v>92317</v>
          </cell>
          <cell r="G13">
            <v>73774</v>
          </cell>
          <cell r="H13">
            <v>319322</v>
          </cell>
          <cell r="I13">
            <v>366962</v>
          </cell>
          <cell r="J13">
            <v>264255</v>
          </cell>
          <cell r="K13">
            <v>360855</v>
          </cell>
          <cell r="L13">
            <v>31182</v>
          </cell>
          <cell r="M13">
            <v>33250</v>
          </cell>
          <cell r="N13">
            <v>7365</v>
          </cell>
          <cell r="P13">
            <v>127872</v>
          </cell>
          <cell r="Q13">
            <v>109696</v>
          </cell>
          <cell r="R13">
            <v>247062</v>
          </cell>
          <cell r="S13">
            <v>266250</v>
          </cell>
          <cell r="T13">
            <v>27751</v>
          </cell>
          <cell r="W13">
            <v>0</v>
          </cell>
          <cell r="X13">
            <v>2725543</v>
          </cell>
        </row>
        <row r="14">
          <cell r="A14">
            <v>501718</v>
          </cell>
          <cell r="B14">
            <v>136947</v>
          </cell>
          <cell r="C14">
            <v>28500</v>
          </cell>
          <cell r="D14">
            <v>209723</v>
          </cell>
          <cell r="E14">
            <v>22460</v>
          </cell>
          <cell r="F14">
            <v>92317</v>
          </cell>
          <cell r="G14">
            <v>73774</v>
          </cell>
          <cell r="H14">
            <v>319322</v>
          </cell>
          <cell r="I14">
            <v>366962</v>
          </cell>
          <cell r="J14">
            <v>264255</v>
          </cell>
          <cell r="K14">
            <v>360855</v>
          </cell>
          <cell r="L14">
            <v>31182</v>
          </cell>
          <cell r="M14">
            <v>33250</v>
          </cell>
          <cell r="N14">
            <v>7365</v>
          </cell>
          <cell r="P14">
            <v>127872</v>
          </cell>
          <cell r="Q14">
            <v>109696</v>
          </cell>
          <cell r="R14">
            <v>247062</v>
          </cell>
          <cell r="S14">
            <v>266250</v>
          </cell>
          <cell r="T14">
            <v>27751</v>
          </cell>
          <cell r="W14">
            <v>0</v>
          </cell>
          <cell r="X14">
            <v>2725543</v>
          </cell>
        </row>
        <row r="15">
          <cell r="A15">
            <v>504100</v>
          </cell>
          <cell r="B15">
            <v>154451</v>
          </cell>
          <cell r="C15">
            <v>98064</v>
          </cell>
          <cell r="D15">
            <v>333418</v>
          </cell>
          <cell r="E15">
            <v>323611</v>
          </cell>
          <cell r="F15">
            <v>2016615</v>
          </cell>
          <cell r="G15">
            <v>1700297</v>
          </cell>
          <cell r="H15">
            <v>927522</v>
          </cell>
          <cell r="I15">
            <v>1157155</v>
          </cell>
          <cell r="J15">
            <v>656212</v>
          </cell>
          <cell r="K15">
            <v>382450</v>
          </cell>
          <cell r="L15">
            <v>32688</v>
          </cell>
          <cell r="M15">
            <v>3793727</v>
          </cell>
          <cell r="N15">
            <v>353030</v>
          </cell>
          <cell r="O15">
            <v>107870</v>
          </cell>
          <cell r="P15">
            <v>470707</v>
          </cell>
          <cell r="Q15">
            <v>127483</v>
          </cell>
          <cell r="R15">
            <v>578578</v>
          </cell>
          <cell r="S15">
            <v>26968</v>
          </cell>
          <cell r="T15">
            <v>19613</v>
          </cell>
          <cell r="U15">
            <v>2629780</v>
          </cell>
          <cell r="W15">
            <v>-193359</v>
          </cell>
          <cell r="X15">
            <v>15696880</v>
          </cell>
        </row>
        <row r="16">
          <cell r="A16">
            <v>504341</v>
          </cell>
          <cell r="B16">
            <v>0</v>
          </cell>
          <cell r="C16">
            <v>0</v>
          </cell>
          <cell r="D16">
            <v>0</v>
          </cell>
          <cell r="F16">
            <v>0</v>
          </cell>
          <cell r="I16">
            <v>0</v>
          </cell>
          <cell r="J16">
            <v>0</v>
          </cell>
          <cell r="K16">
            <v>0</v>
          </cell>
          <cell r="L16">
            <v>0</v>
          </cell>
          <cell r="Q16">
            <v>0</v>
          </cell>
          <cell r="X16">
            <v>0</v>
          </cell>
        </row>
        <row r="17">
          <cell r="A17">
            <v>504342</v>
          </cell>
          <cell r="B17">
            <v>0</v>
          </cell>
          <cell r="D17">
            <v>0</v>
          </cell>
          <cell r="F17">
            <v>0</v>
          </cell>
          <cell r="H17">
            <v>0</v>
          </cell>
          <cell r="I17">
            <v>0</v>
          </cell>
          <cell r="J17">
            <v>0</v>
          </cell>
          <cell r="L17">
            <v>0</v>
          </cell>
          <cell r="P17">
            <v>0</v>
          </cell>
          <cell r="Q17">
            <v>0</v>
          </cell>
          <cell r="R17">
            <v>0</v>
          </cell>
          <cell r="S17">
            <v>0</v>
          </cell>
          <cell r="X17">
            <v>0</v>
          </cell>
        </row>
        <row r="18">
          <cell r="A18">
            <v>504500</v>
          </cell>
          <cell r="B18">
            <v>0</v>
          </cell>
          <cell r="C18">
            <v>0</v>
          </cell>
          <cell r="D18">
            <v>36320</v>
          </cell>
          <cell r="E18">
            <v>16848</v>
          </cell>
          <cell r="F18">
            <v>169219</v>
          </cell>
          <cell r="G18">
            <v>47398</v>
          </cell>
          <cell r="H18">
            <v>81297</v>
          </cell>
          <cell r="I18">
            <v>39409</v>
          </cell>
          <cell r="J18">
            <v>143826</v>
          </cell>
          <cell r="K18">
            <v>10432</v>
          </cell>
          <cell r="L18">
            <v>0</v>
          </cell>
          <cell r="M18">
            <v>10526</v>
          </cell>
          <cell r="N18">
            <v>1350</v>
          </cell>
          <cell r="O18">
            <v>0</v>
          </cell>
          <cell r="P18">
            <v>0</v>
          </cell>
          <cell r="Q18">
            <v>0</v>
          </cell>
          <cell r="R18">
            <v>13845</v>
          </cell>
          <cell r="S18">
            <v>0</v>
          </cell>
          <cell r="T18">
            <v>0</v>
          </cell>
          <cell r="U18">
            <v>0</v>
          </cell>
          <cell r="V18">
            <v>0</v>
          </cell>
          <cell r="W18">
            <v>0</v>
          </cell>
          <cell r="X18">
            <v>570470</v>
          </cell>
        </row>
        <row r="19">
          <cell r="A19">
            <v>504610</v>
          </cell>
          <cell r="C19">
            <v>2500</v>
          </cell>
          <cell r="D19">
            <v>9569</v>
          </cell>
          <cell r="F19">
            <v>600</v>
          </cell>
          <cell r="G19">
            <v>4600</v>
          </cell>
          <cell r="H19">
            <v>7694</v>
          </cell>
          <cell r="I19">
            <v>123</v>
          </cell>
          <cell r="J19">
            <v>103923</v>
          </cell>
          <cell r="K19">
            <v>0</v>
          </cell>
          <cell r="M19">
            <v>71403</v>
          </cell>
          <cell r="N19">
            <v>5960</v>
          </cell>
          <cell r="P19">
            <v>1565</v>
          </cell>
          <cell r="R19">
            <v>975</v>
          </cell>
          <cell r="S19">
            <v>0</v>
          </cell>
          <cell r="U19">
            <v>24766</v>
          </cell>
          <cell r="X19">
            <v>233678</v>
          </cell>
        </row>
        <row r="20">
          <cell r="A20">
            <v>504620</v>
          </cell>
          <cell r="F20">
            <v>7000</v>
          </cell>
          <cell r="G20">
            <v>0</v>
          </cell>
          <cell r="H20">
            <v>4406</v>
          </cell>
          <cell r="I20">
            <v>300</v>
          </cell>
          <cell r="J20">
            <v>7890</v>
          </cell>
          <cell r="K20">
            <v>7126</v>
          </cell>
          <cell r="M20">
            <v>50000</v>
          </cell>
          <cell r="N20">
            <v>600</v>
          </cell>
          <cell r="P20">
            <v>7826</v>
          </cell>
          <cell r="R20">
            <v>0</v>
          </cell>
          <cell r="S20">
            <v>4000</v>
          </cell>
          <cell r="X20">
            <v>89148</v>
          </cell>
        </row>
        <row r="21">
          <cell r="A21">
            <v>504640</v>
          </cell>
          <cell r="H21">
            <v>0</v>
          </cell>
          <cell r="X21">
            <v>0</v>
          </cell>
        </row>
        <row r="22">
          <cell r="A22">
            <v>504660</v>
          </cell>
          <cell r="C22">
            <v>5000</v>
          </cell>
          <cell r="D22">
            <v>9768</v>
          </cell>
          <cell r="E22">
            <v>0</v>
          </cell>
          <cell r="F22">
            <v>85000</v>
          </cell>
          <cell r="G22">
            <v>73000</v>
          </cell>
          <cell r="H22">
            <v>22834</v>
          </cell>
          <cell r="I22">
            <v>38291</v>
          </cell>
          <cell r="J22">
            <v>203212</v>
          </cell>
          <cell r="K22">
            <v>18483</v>
          </cell>
          <cell r="L22">
            <v>2036</v>
          </cell>
          <cell r="M22">
            <v>0</v>
          </cell>
          <cell r="N22">
            <v>15600</v>
          </cell>
          <cell r="P22">
            <v>7356</v>
          </cell>
          <cell r="Q22">
            <v>0</v>
          </cell>
          <cell r="R22">
            <v>8304</v>
          </cell>
          <cell r="X22">
            <v>488884</v>
          </cell>
        </row>
        <row r="23">
          <cell r="A23">
            <v>504670</v>
          </cell>
          <cell r="B23">
            <v>52500</v>
          </cell>
          <cell r="C23">
            <v>20500</v>
          </cell>
          <cell r="D23">
            <v>15654</v>
          </cell>
          <cell r="E23">
            <v>14267</v>
          </cell>
          <cell r="F23">
            <v>195000</v>
          </cell>
          <cell r="G23">
            <v>198564</v>
          </cell>
          <cell r="H23">
            <v>100101</v>
          </cell>
          <cell r="I23">
            <v>262115</v>
          </cell>
          <cell r="J23">
            <v>152669</v>
          </cell>
          <cell r="K23">
            <v>34718</v>
          </cell>
          <cell r="L23">
            <v>12216</v>
          </cell>
          <cell r="M23">
            <v>81247</v>
          </cell>
          <cell r="N23">
            <v>12000</v>
          </cell>
          <cell r="O23">
            <v>10008</v>
          </cell>
          <cell r="P23">
            <v>13500</v>
          </cell>
          <cell r="Q23">
            <v>0</v>
          </cell>
          <cell r="R23">
            <v>11595</v>
          </cell>
          <cell r="U23">
            <v>10029</v>
          </cell>
          <cell r="X23">
            <v>1196683</v>
          </cell>
        </row>
        <row r="24">
          <cell r="A24">
            <v>504671</v>
          </cell>
          <cell r="H24">
            <v>0</v>
          </cell>
          <cell r="X24">
            <v>0</v>
          </cell>
        </row>
        <row r="25">
          <cell r="A25">
            <v>505100</v>
          </cell>
          <cell r="B25">
            <v>47016</v>
          </cell>
          <cell r="C25">
            <v>5796</v>
          </cell>
          <cell r="D25">
            <v>102594</v>
          </cell>
          <cell r="E25">
            <v>114302</v>
          </cell>
          <cell r="F25">
            <v>465017</v>
          </cell>
          <cell r="G25">
            <v>413102</v>
          </cell>
          <cell r="H25">
            <v>368055</v>
          </cell>
          <cell r="I25">
            <v>311148</v>
          </cell>
          <cell r="J25">
            <v>182790</v>
          </cell>
          <cell r="K25">
            <v>118554</v>
          </cell>
          <cell r="L25">
            <v>3571</v>
          </cell>
          <cell r="M25">
            <v>714038</v>
          </cell>
          <cell r="N25">
            <v>73795</v>
          </cell>
          <cell r="O25">
            <v>16837</v>
          </cell>
          <cell r="P25">
            <v>93814</v>
          </cell>
          <cell r="Q25">
            <v>51707</v>
          </cell>
          <cell r="R25">
            <v>202566</v>
          </cell>
          <cell r="S25">
            <v>32842</v>
          </cell>
          <cell r="T25">
            <v>11854</v>
          </cell>
          <cell r="U25">
            <v>238973</v>
          </cell>
          <cell r="W25">
            <v>0</v>
          </cell>
          <cell r="X25">
            <v>3568371</v>
          </cell>
        </row>
        <row r="26">
          <cell r="A26">
            <v>506100</v>
          </cell>
          <cell r="B26">
            <v>226334</v>
          </cell>
          <cell r="C26">
            <v>27902</v>
          </cell>
          <cell r="D26">
            <v>493891</v>
          </cell>
          <cell r="E26">
            <v>550251</v>
          </cell>
          <cell r="F26">
            <v>2411949</v>
          </cell>
          <cell r="G26">
            <v>1740434</v>
          </cell>
          <cell r="H26">
            <v>1771825</v>
          </cell>
          <cell r="I26">
            <v>1497877</v>
          </cell>
          <cell r="J26">
            <v>879953</v>
          </cell>
          <cell r="K26">
            <v>570722</v>
          </cell>
          <cell r="L26">
            <v>17190</v>
          </cell>
          <cell r="M26">
            <v>3420615</v>
          </cell>
          <cell r="N26">
            <v>323325</v>
          </cell>
          <cell r="O26">
            <v>81053</v>
          </cell>
          <cell r="P26">
            <v>451622</v>
          </cell>
          <cell r="Q26">
            <v>248918</v>
          </cell>
          <cell r="R26">
            <v>975157</v>
          </cell>
          <cell r="S26">
            <v>158103</v>
          </cell>
          <cell r="T26">
            <v>57065</v>
          </cell>
          <cell r="U26">
            <v>1144804</v>
          </cell>
          <cell r="W26">
            <v>0</v>
          </cell>
          <cell r="X26">
            <v>17048990</v>
          </cell>
        </row>
        <row r="27">
          <cell r="A27">
            <v>507100</v>
          </cell>
          <cell r="B27">
            <v>37399</v>
          </cell>
          <cell r="C27">
            <v>20097</v>
          </cell>
          <cell r="D27">
            <v>65450</v>
          </cell>
          <cell r="E27">
            <v>45548</v>
          </cell>
          <cell r="F27">
            <v>320861</v>
          </cell>
          <cell r="G27">
            <v>235355</v>
          </cell>
          <cell r="H27">
            <v>158955</v>
          </cell>
          <cell r="I27">
            <v>223579</v>
          </cell>
          <cell r="J27">
            <v>108301</v>
          </cell>
          <cell r="K27">
            <v>84165</v>
          </cell>
          <cell r="L27">
            <v>7689</v>
          </cell>
          <cell r="M27">
            <v>271261</v>
          </cell>
          <cell r="N27">
            <v>34230</v>
          </cell>
          <cell r="O27">
            <v>8485</v>
          </cell>
          <cell r="P27">
            <v>57255</v>
          </cell>
          <cell r="Q27">
            <v>29907</v>
          </cell>
          <cell r="R27">
            <v>83732</v>
          </cell>
          <cell r="S27">
            <v>11818</v>
          </cell>
          <cell r="T27">
            <v>4379</v>
          </cell>
          <cell r="U27">
            <v>163526</v>
          </cell>
          <cell r="W27">
            <v>-29797</v>
          </cell>
          <cell r="X27">
            <v>1942195</v>
          </cell>
        </row>
        <row r="28">
          <cell r="A28">
            <v>508101</v>
          </cell>
          <cell r="B28">
            <v>61701</v>
          </cell>
          <cell r="C28">
            <v>49544</v>
          </cell>
          <cell r="D28">
            <v>91102</v>
          </cell>
          <cell r="E28">
            <v>33884</v>
          </cell>
          <cell r="F28">
            <v>498248</v>
          </cell>
          <cell r="G28">
            <v>309483</v>
          </cell>
          <cell r="H28">
            <v>140740</v>
          </cell>
          <cell r="I28">
            <v>365453</v>
          </cell>
          <cell r="J28">
            <v>148159</v>
          </cell>
          <cell r="K28">
            <v>134552</v>
          </cell>
          <cell r="L28">
            <v>17929</v>
          </cell>
          <cell r="M28">
            <v>316008</v>
          </cell>
          <cell r="N28">
            <v>34829</v>
          </cell>
          <cell r="O28">
            <v>9631</v>
          </cell>
          <cell r="P28">
            <v>80443</v>
          </cell>
          <cell r="Q28">
            <v>40045</v>
          </cell>
          <cell r="R28">
            <v>70135</v>
          </cell>
          <cell r="S28">
            <v>6101</v>
          </cell>
          <cell r="T28">
            <v>2587</v>
          </cell>
          <cell r="U28">
            <v>36141</v>
          </cell>
          <cell r="W28">
            <v>-39128</v>
          </cell>
          <cell r="X28">
            <v>2407587</v>
          </cell>
        </row>
        <row r="29">
          <cell r="A29">
            <v>508200</v>
          </cell>
          <cell r="W29">
            <v>0</v>
          </cell>
          <cell r="X29">
            <v>0</v>
          </cell>
        </row>
        <row r="30">
          <cell r="A30">
            <v>520100</v>
          </cell>
          <cell r="H30">
            <v>0</v>
          </cell>
          <cell r="I30">
            <v>0</v>
          </cell>
          <cell r="J30">
            <v>0</v>
          </cell>
          <cell r="R30">
            <v>0</v>
          </cell>
          <cell r="X30">
            <v>0</v>
          </cell>
        </row>
        <row r="31">
          <cell r="A31">
            <v>531000</v>
          </cell>
          <cell r="B31">
            <v>120500</v>
          </cell>
          <cell r="H31">
            <v>40767</v>
          </cell>
          <cell r="J31">
            <v>75128</v>
          </cell>
          <cell r="M31">
            <v>305418</v>
          </cell>
          <cell r="X31">
            <v>541813</v>
          </cell>
        </row>
        <row r="32">
          <cell r="A32">
            <v>532000</v>
          </cell>
          <cell r="B32">
            <v>0</v>
          </cell>
          <cell r="I32">
            <v>180012</v>
          </cell>
          <cell r="W32">
            <v>0</v>
          </cell>
          <cell r="X32">
            <v>180012</v>
          </cell>
        </row>
        <row r="33">
          <cell r="A33">
            <v>533000</v>
          </cell>
          <cell r="B33">
            <v>84200</v>
          </cell>
          <cell r="H33">
            <v>41738</v>
          </cell>
          <cell r="I33">
            <v>0</v>
          </cell>
          <cell r="J33">
            <v>456742</v>
          </cell>
          <cell r="K33">
            <v>549929</v>
          </cell>
          <cell r="U33">
            <v>0</v>
          </cell>
          <cell r="W33">
            <v>0</v>
          </cell>
          <cell r="X33">
            <v>1132609</v>
          </cell>
        </row>
        <row r="34">
          <cell r="A34">
            <v>533001</v>
          </cell>
          <cell r="K34">
            <v>0</v>
          </cell>
          <cell r="X34">
            <v>0</v>
          </cell>
        </row>
        <row r="35">
          <cell r="A35">
            <v>535000</v>
          </cell>
          <cell r="B35">
            <v>135367</v>
          </cell>
          <cell r="C35">
            <v>20000</v>
          </cell>
          <cell r="D35">
            <v>931800</v>
          </cell>
          <cell r="E35">
            <v>0</v>
          </cell>
          <cell r="F35">
            <v>3697000</v>
          </cell>
          <cell r="G35">
            <v>201554</v>
          </cell>
          <cell r="H35">
            <v>430059</v>
          </cell>
          <cell r="I35">
            <v>1912347</v>
          </cell>
          <cell r="J35">
            <v>1597578</v>
          </cell>
          <cell r="K35">
            <v>232194</v>
          </cell>
          <cell r="L35">
            <v>260000</v>
          </cell>
          <cell r="M35">
            <v>84072</v>
          </cell>
          <cell r="N35">
            <v>0</v>
          </cell>
          <cell r="O35">
            <v>0</v>
          </cell>
          <cell r="P35">
            <v>21769</v>
          </cell>
          <cell r="Q35">
            <v>39403562</v>
          </cell>
          <cell r="R35">
            <v>3600</v>
          </cell>
          <cell r="S35">
            <v>0</v>
          </cell>
          <cell r="T35">
            <v>163200</v>
          </cell>
          <cell r="U35">
            <v>2447</v>
          </cell>
          <cell r="W35">
            <v>0</v>
          </cell>
          <cell r="X35">
            <v>49096549</v>
          </cell>
        </row>
        <row r="36">
          <cell r="A36">
            <v>535001</v>
          </cell>
          <cell r="C36">
            <v>140000</v>
          </cell>
          <cell r="F36">
            <v>636216</v>
          </cell>
          <cell r="G36">
            <v>28525</v>
          </cell>
          <cell r="H36">
            <v>43627</v>
          </cell>
          <cell r="I36">
            <v>0</v>
          </cell>
          <cell r="J36">
            <v>153256</v>
          </cell>
          <cell r="K36">
            <v>50904</v>
          </cell>
          <cell r="N36">
            <v>12000</v>
          </cell>
          <cell r="O36">
            <v>2036</v>
          </cell>
          <cell r="P36">
            <v>0</v>
          </cell>
          <cell r="R36">
            <v>0</v>
          </cell>
          <cell r="U36">
            <v>612</v>
          </cell>
          <cell r="X36">
            <v>1067176</v>
          </cell>
        </row>
        <row r="37">
          <cell r="A37">
            <v>536000</v>
          </cell>
          <cell r="G37">
            <v>5556</v>
          </cell>
          <cell r="H37">
            <v>0</v>
          </cell>
          <cell r="N37">
            <v>-242284</v>
          </cell>
          <cell r="X37">
            <v>-236728</v>
          </cell>
        </row>
        <row r="38">
          <cell r="A38">
            <v>537000</v>
          </cell>
          <cell r="H38">
            <v>0</v>
          </cell>
          <cell r="X38">
            <v>0</v>
          </cell>
        </row>
        <row r="39">
          <cell r="A39">
            <v>541000</v>
          </cell>
          <cell r="B39">
            <v>0</v>
          </cell>
          <cell r="D39">
            <v>18324</v>
          </cell>
          <cell r="F39">
            <v>614100</v>
          </cell>
          <cell r="H39">
            <v>45175</v>
          </cell>
          <cell r="I39">
            <v>0</v>
          </cell>
          <cell r="J39">
            <v>0</v>
          </cell>
          <cell r="M39">
            <v>685044</v>
          </cell>
          <cell r="N39">
            <v>438600</v>
          </cell>
          <cell r="O39">
            <v>3981630</v>
          </cell>
          <cell r="P39">
            <v>806722</v>
          </cell>
          <cell r="Q39">
            <v>252000</v>
          </cell>
          <cell r="R39">
            <v>589428</v>
          </cell>
          <cell r="U39">
            <v>1115916</v>
          </cell>
          <cell r="X39">
            <v>8546939</v>
          </cell>
        </row>
        <row r="40">
          <cell r="A40">
            <v>541001</v>
          </cell>
          <cell r="B40">
            <v>0</v>
          </cell>
          <cell r="D40">
            <v>0</v>
          </cell>
          <cell r="F40">
            <v>0</v>
          </cell>
          <cell r="H40">
            <v>0</v>
          </cell>
          <cell r="I40">
            <v>0</v>
          </cell>
          <cell r="J40">
            <v>0</v>
          </cell>
          <cell r="K40">
            <v>0</v>
          </cell>
          <cell r="N40">
            <v>0</v>
          </cell>
          <cell r="O40">
            <v>0</v>
          </cell>
          <cell r="P40">
            <v>0</v>
          </cell>
          <cell r="X40">
            <v>0</v>
          </cell>
        </row>
        <row r="41">
          <cell r="A41">
            <v>541400</v>
          </cell>
          <cell r="C41">
            <v>0</v>
          </cell>
          <cell r="D41">
            <v>0</v>
          </cell>
          <cell r="E41">
            <v>12216</v>
          </cell>
          <cell r="H41">
            <v>15943</v>
          </cell>
          <cell r="I41">
            <v>7757</v>
          </cell>
          <cell r="J41">
            <v>1826</v>
          </cell>
          <cell r="K41">
            <v>6200</v>
          </cell>
          <cell r="M41">
            <v>38588</v>
          </cell>
          <cell r="N41">
            <v>9660</v>
          </cell>
          <cell r="O41">
            <v>245096</v>
          </cell>
          <cell r="P41">
            <v>75128</v>
          </cell>
          <cell r="Q41">
            <v>14400</v>
          </cell>
          <cell r="R41">
            <v>95192</v>
          </cell>
          <cell r="U41">
            <v>19584</v>
          </cell>
          <cell r="X41">
            <v>541590</v>
          </cell>
        </row>
        <row r="42">
          <cell r="A42">
            <v>541401</v>
          </cell>
          <cell r="P42">
            <v>0</v>
          </cell>
          <cell r="X42">
            <v>0</v>
          </cell>
        </row>
        <row r="43">
          <cell r="A43">
            <v>550000</v>
          </cell>
          <cell r="B43">
            <v>0</v>
          </cell>
          <cell r="C43">
            <v>0</v>
          </cell>
          <cell r="D43">
            <v>37870</v>
          </cell>
          <cell r="E43">
            <v>7940</v>
          </cell>
          <cell r="F43">
            <v>8400</v>
          </cell>
          <cell r="G43">
            <v>5000</v>
          </cell>
          <cell r="H43">
            <v>22298</v>
          </cell>
          <cell r="I43">
            <v>30140</v>
          </cell>
          <cell r="J43">
            <v>8588</v>
          </cell>
          <cell r="K43">
            <v>0</v>
          </cell>
          <cell r="L43">
            <v>7330</v>
          </cell>
          <cell r="N43">
            <v>0</v>
          </cell>
          <cell r="P43">
            <v>53842</v>
          </cell>
          <cell r="Q43">
            <v>16104</v>
          </cell>
          <cell r="R43">
            <v>19800</v>
          </cell>
          <cell r="S43">
            <v>16278</v>
          </cell>
          <cell r="T43">
            <v>7940</v>
          </cell>
          <cell r="W43">
            <v>0</v>
          </cell>
          <cell r="X43">
            <v>241530</v>
          </cell>
        </row>
        <row r="44">
          <cell r="A44">
            <v>550001</v>
          </cell>
          <cell r="B44">
            <v>24000</v>
          </cell>
          <cell r="D44">
            <v>7800</v>
          </cell>
          <cell r="F44">
            <v>51391</v>
          </cell>
          <cell r="H44">
            <v>66220</v>
          </cell>
          <cell r="J44">
            <v>0</v>
          </cell>
          <cell r="M44">
            <v>5400</v>
          </cell>
          <cell r="N44">
            <v>3912</v>
          </cell>
          <cell r="O44">
            <v>25837</v>
          </cell>
          <cell r="P44">
            <v>143050</v>
          </cell>
          <cell r="R44">
            <v>28856</v>
          </cell>
          <cell r="U44">
            <v>5216</v>
          </cell>
          <cell r="W44">
            <v>0</v>
          </cell>
          <cell r="X44">
            <v>361682</v>
          </cell>
        </row>
        <row r="45">
          <cell r="A45">
            <v>550002</v>
          </cell>
          <cell r="B45">
            <v>15463</v>
          </cell>
          <cell r="D45">
            <v>900</v>
          </cell>
          <cell r="F45">
            <v>23703</v>
          </cell>
          <cell r="G45">
            <v>0</v>
          </cell>
          <cell r="H45">
            <v>43989</v>
          </cell>
          <cell r="I45">
            <v>0</v>
          </cell>
          <cell r="J45">
            <v>0</v>
          </cell>
          <cell r="M45">
            <v>600</v>
          </cell>
          <cell r="N45">
            <v>1200</v>
          </cell>
          <cell r="O45">
            <v>10384</v>
          </cell>
          <cell r="P45">
            <v>122981</v>
          </cell>
          <cell r="R45">
            <v>5691</v>
          </cell>
          <cell r="U45">
            <v>611</v>
          </cell>
          <cell r="W45">
            <v>0</v>
          </cell>
          <cell r="X45">
            <v>225522</v>
          </cell>
        </row>
        <row r="46">
          <cell r="A46">
            <v>550003</v>
          </cell>
          <cell r="B46">
            <v>1200</v>
          </cell>
          <cell r="D46">
            <v>0</v>
          </cell>
          <cell r="F46">
            <v>4324</v>
          </cell>
          <cell r="H46">
            <v>11632</v>
          </cell>
          <cell r="J46">
            <v>0</v>
          </cell>
          <cell r="M46">
            <v>50</v>
          </cell>
          <cell r="N46">
            <v>600</v>
          </cell>
          <cell r="O46">
            <v>4886</v>
          </cell>
          <cell r="P46">
            <v>36325</v>
          </cell>
          <cell r="R46">
            <v>1260</v>
          </cell>
          <cell r="U46">
            <v>407</v>
          </cell>
          <cell r="W46">
            <v>0</v>
          </cell>
          <cell r="X46">
            <v>60684</v>
          </cell>
        </row>
        <row r="47">
          <cell r="A47">
            <v>550005</v>
          </cell>
          <cell r="B47">
            <v>0</v>
          </cell>
          <cell r="C47">
            <v>0</v>
          </cell>
          <cell r="F47">
            <v>0</v>
          </cell>
          <cell r="H47">
            <v>0</v>
          </cell>
          <cell r="I47">
            <v>0</v>
          </cell>
          <cell r="J47">
            <v>0</v>
          </cell>
          <cell r="M47">
            <v>0</v>
          </cell>
          <cell r="N47">
            <v>0</v>
          </cell>
          <cell r="O47">
            <v>0</v>
          </cell>
          <cell r="P47">
            <v>0</v>
          </cell>
          <cell r="Q47">
            <v>0</v>
          </cell>
          <cell r="R47">
            <v>0</v>
          </cell>
          <cell r="X47">
            <v>0</v>
          </cell>
        </row>
        <row r="48">
          <cell r="A48">
            <v>556000</v>
          </cell>
          <cell r="B48">
            <v>232</v>
          </cell>
          <cell r="C48">
            <v>119</v>
          </cell>
          <cell r="D48">
            <v>401</v>
          </cell>
          <cell r="E48">
            <v>284</v>
          </cell>
          <cell r="F48">
            <v>2046</v>
          </cell>
          <cell r="G48">
            <v>1446</v>
          </cell>
          <cell r="H48">
            <v>989</v>
          </cell>
          <cell r="I48">
            <v>1382</v>
          </cell>
          <cell r="J48">
            <v>694</v>
          </cell>
          <cell r="K48">
            <v>504</v>
          </cell>
          <cell r="L48">
            <v>52</v>
          </cell>
          <cell r="M48">
            <v>1793</v>
          </cell>
          <cell r="N48">
            <v>212</v>
          </cell>
          <cell r="O48">
            <v>52</v>
          </cell>
          <cell r="P48">
            <v>348</v>
          </cell>
          <cell r="Q48">
            <v>171</v>
          </cell>
          <cell r="R48">
            <v>533</v>
          </cell>
          <cell r="S48">
            <v>78</v>
          </cell>
          <cell r="T48">
            <v>27</v>
          </cell>
          <cell r="U48">
            <v>1042</v>
          </cell>
          <cell r="X48">
            <v>12405</v>
          </cell>
        </row>
        <row r="49">
          <cell r="A49">
            <v>557000</v>
          </cell>
          <cell r="B49">
            <v>44081</v>
          </cell>
          <cell r="C49">
            <v>22547</v>
          </cell>
          <cell r="D49">
            <v>76050</v>
          </cell>
          <cell r="E49">
            <v>53878</v>
          </cell>
          <cell r="F49">
            <v>387999</v>
          </cell>
          <cell r="G49">
            <v>274266</v>
          </cell>
          <cell r="H49">
            <v>187505</v>
          </cell>
          <cell r="I49">
            <v>264564</v>
          </cell>
          <cell r="J49">
            <v>131593</v>
          </cell>
          <cell r="K49">
            <v>95496</v>
          </cell>
          <cell r="L49">
            <v>9858</v>
          </cell>
          <cell r="M49">
            <v>340068</v>
          </cell>
          <cell r="N49">
            <v>40134</v>
          </cell>
          <cell r="O49">
            <v>9844</v>
          </cell>
          <cell r="P49">
            <v>65996</v>
          </cell>
          <cell r="Q49">
            <v>32405</v>
          </cell>
          <cell r="R49">
            <v>101118</v>
          </cell>
          <cell r="S49">
            <v>14796</v>
          </cell>
          <cell r="T49">
            <v>5203</v>
          </cell>
          <cell r="U49">
            <v>197583</v>
          </cell>
          <cell r="W49">
            <v>86880</v>
          </cell>
          <cell r="X49">
            <v>2441864</v>
          </cell>
        </row>
        <row r="50">
          <cell r="A50">
            <v>558000</v>
          </cell>
          <cell r="B50">
            <v>11201</v>
          </cell>
          <cell r="C50">
            <v>5729</v>
          </cell>
          <cell r="D50">
            <v>19324</v>
          </cell>
          <cell r="E50">
            <v>13690</v>
          </cell>
          <cell r="F50">
            <v>98590</v>
          </cell>
          <cell r="G50">
            <v>69691</v>
          </cell>
          <cell r="H50">
            <v>47645</v>
          </cell>
          <cell r="I50">
            <v>67226</v>
          </cell>
          <cell r="J50">
            <v>33438</v>
          </cell>
          <cell r="K50">
            <v>24266</v>
          </cell>
          <cell r="L50">
            <v>2505</v>
          </cell>
          <cell r="M50">
            <v>86411</v>
          </cell>
          <cell r="N50">
            <v>10198</v>
          </cell>
          <cell r="O50">
            <v>2502</v>
          </cell>
          <cell r="P50">
            <v>16769</v>
          </cell>
          <cell r="Q50">
            <v>8234</v>
          </cell>
          <cell r="R50">
            <v>25694</v>
          </cell>
          <cell r="S50">
            <v>3760</v>
          </cell>
          <cell r="T50">
            <v>1322</v>
          </cell>
          <cell r="U50">
            <v>50206</v>
          </cell>
          <cell r="X50">
            <v>598401</v>
          </cell>
        </row>
        <row r="51">
          <cell r="A51">
            <v>559000</v>
          </cell>
          <cell r="B51">
            <v>1069</v>
          </cell>
          <cell r="C51">
            <v>547</v>
          </cell>
          <cell r="D51">
            <v>1845</v>
          </cell>
          <cell r="E51">
            <v>1307</v>
          </cell>
          <cell r="F51">
            <v>9414</v>
          </cell>
          <cell r="G51">
            <v>6654</v>
          </cell>
          <cell r="H51">
            <v>4550</v>
          </cell>
          <cell r="I51">
            <v>6420</v>
          </cell>
          <cell r="J51">
            <v>3193</v>
          </cell>
          <cell r="K51">
            <v>2317</v>
          </cell>
          <cell r="L51">
            <v>239</v>
          </cell>
          <cell r="M51">
            <v>8251</v>
          </cell>
          <cell r="N51">
            <v>974</v>
          </cell>
          <cell r="O51">
            <v>239</v>
          </cell>
          <cell r="P51">
            <v>1601</v>
          </cell>
          <cell r="Q51">
            <v>786</v>
          </cell>
          <cell r="R51">
            <v>2454</v>
          </cell>
          <cell r="S51">
            <v>359</v>
          </cell>
          <cell r="T51">
            <v>126</v>
          </cell>
          <cell r="U51">
            <v>4794</v>
          </cell>
          <cell r="W51">
            <v>0</v>
          </cell>
          <cell r="X51">
            <v>57139</v>
          </cell>
        </row>
        <row r="52">
          <cell r="A52">
            <v>570100</v>
          </cell>
          <cell r="W52">
            <v>0</v>
          </cell>
          <cell r="X52">
            <v>0</v>
          </cell>
        </row>
        <row r="53">
          <cell r="A53">
            <v>575000</v>
          </cell>
          <cell r="B53">
            <v>0</v>
          </cell>
          <cell r="C53">
            <v>0</v>
          </cell>
          <cell r="D53">
            <v>95350</v>
          </cell>
          <cell r="E53">
            <v>23770</v>
          </cell>
          <cell r="F53">
            <v>0</v>
          </cell>
          <cell r="G53">
            <v>-538800</v>
          </cell>
          <cell r="H53">
            <v>-954438</v>
          </cell>
          <cell r="I53">
            <v>-954910</v>
          </cell>
          <cell r="J53">
            <v>-550178</v>
          </cell>
          <cell r="K53">
            <v>0</v>
          </cell>
          <cell r="L53">
            <v>0</v>
          </cell>
          <cell r="M53">
            <v>48780</v>
          </cell>
          <cell r="N53">
            <v>18000</v>
          </cell>
          <cell r="O53">
            <v>107000</v>
          </cell>
          <cell r="P53">
            <v>49687</v>
          </cell>
          <cell r="Q53">
            <v>64800</v>
          </cell>
          <cell r="R53">
            <v>5000</v>
          </cell>
          <cell r="S53">
            <v>49217</v>
          </cell>
          <cell r="T53">
            <v>9000</v>
          </cell>
          <cell r="U53">
            <v>52079</v>
          </cell>
          <cell r="W53">
            <v>-466000</v>
          </cell>
          <cell r="X53">
            <v>-2941643</v>
          </cell>
        </row>
        <row r="54">
          <cell r="A54">
            <v>575002</v>
          </cell>
          <cell r="B54">
            <v>0</v>
          </cell>
          <cell r="C54">
            <v>0</v>
          </cell>
          <cell r="D54">
            <v>42000</v>
          </cell>
          <cell r="F54">
            <v>17400</v>
          </cell>
          <cell r="G54">
            <v>66300</v>
          </cell>
          <cell r="H54">
            <v>2907</v>
          </cell>
          <cell r="I54">
            <v>2036</v>
          </cell>
          <cell r="J54">
            <v>7616</v>
          </cell>
          <cell r="K54">
            <v>26400</v>
          </cell>
          <cell r="L54">
            <v>6108</v>
          </cell>
          <cell r="M54">
            <v>54000</v>
          </cell>
          <cell r="N54">
            <v>79752</v>
          </cell>
          <cell r="P54">
            <v>0</v>
          </cell>
          <cell r="R54">
            <v>25520</v>
          </cell>
          <cell r="W54">
            <v>0</v>
          </cell>
          <cell r="X54">
            <v>330039</v>
          </cell>
        </row>
        <row r="55">
          <cell r="A55">
            <v>575030</v>
          </cell>
          <cell r="B55">
            <v>0</v>
          </cell>
          <cell r="C55">
            <v>0</v>
          </cell>
          <cell r="D55">
            <v>176558</v>
          </cell>
          <cell r="I55">
            <v>0</v>
          </cell>
          <cell r="J55">
            <v>28900</v>
          </cell>
          <cell r="L55">
            <v>0</v>
          </cell>
          <cell r="M55">
            <v>1222</v>
          </cell>
          <cell r="N55">
            <v>0</v>
          </cell>
          <cell r="U55">
            <v>1832</v>
          </cell>
          <cell r="X55">
            <v>208512</v>
          </cell>
        </row>
        <row r="56">
          <cell r="A56">
            <v>575100</v>
          </cell>
          <cell r="G56">
            <v>0</v>
          </cell>
          <cell r="R56">
            <v>20</v>
          </cell>
          <cell r="X56">
            <v>20</v>
          </cell>
        </row>
        <row r="57">
          <cell r="A57">
            <v>575130</v>
          </cell>
          <cell r="B57">
            <v>12011</v>
          </cell>
          <cell r="D57">
            <v>157069</v>
          </cell>
          <cell r="H57">
            <v>14838</v>
          </cell>
          <cell r="J57">
            <v>81040</v>
          </cell>
          <cell r="M57">
            <v>12402</v>
          </cell>
          <cell r="U57">
            <v>2400</v>
          </cell>
          <cell r="X57">
            <v>279760</v>
          </cell>
        </row>
        <row r="58">
          <cell r="A58">
            <v>575140</v>
          </cell>
          <cell r="D58">
            <v>149500</v>
          </cell>
          <cell r="M58">
            <v>0</v>
          </cell>
          <cell r="R58">
            <v>5000</v>
          </cell>
          <cell r="S58">
            <v>0</v>
          </cell>
          <cell r="X58">
            <v>154500</v>
          </cell>
        </row>
        <row r="59">
          <cell r="A59">
            <v>575141</v>
          </cell>
          <cell r="D59">
            <v>0</v>
          </cell>
          <cell r="X59">
            <v>0</v>
          </cell>
        </row>
        <row r="60">
          <cell r="A60">
            <v>575220</v>
          </cell>
          <cell r="B60">
            <v>0</v>
          </cell>
          <cell r="D60">
            <v>136400</v>
          </cell>
          <cell r="J60">
            <v>6000</v>
          </cell>
          <cell r="M60">
            <v>10689</v>
          </cell>
          <cell r="R60">
            <v>0</v>
          </cell>
          <cell r="U60">
            <v>9162</v>
          </cell>
          <cell r="X60">
            <v>162251</v>
          </cell>
        </row>
        <row r="61">
          <cell r="A61">
            <v>575240</v>
          </cell>
          <cell r="B61">
            <v>0</v>
          </cell>
          <cell r="C61">
            <v>0</v>
          </cell>
          <cell r="D61">
            <v>0</v>
          </cell>
          <cell r="E61">
            <v>0</v>
          </cell>
          <cell r="F61">
            <v>0</v>
          </cell>
          <cell r="G61">
            <v>0</v>
          </cell>
          <cell r="H61">
            <v>0</v>
          </cell>
          <cell r="I61">
            <v>0</v>
          </cell>
          <cell r="J61">
            <v>0</v>
          </cell>
          <cell r="K61">
            <v>0</v>
          </cell>
          <cell r="Q61">
            <v>0</v>
          </cell>
          <cell r="R61">
            <v>0</v>
          </cell>
          <cell r="X61">
            <v>0</v>
          </cell>
        </row>
        <row r="62">
          <cell r="A62">
            <v>575241</v>
          </cell>
          <cell r="D62">
            <v>0</v>
          </cell>
          <cell r="R62">
            <v>0</v>
          </cell>
          <cell r="X62">
            <v>0</v>
          </cell>
        </row>
        <row r="63">
          <cell r="A63">
            <v>575243</v>
          </cell>
          <cell r="K63">
            <v>0</v>
          </cell>
          <cell r="X63">
            <v>0</v>
          </cell>
        </row>
        <row r="64">
          <cell r="A64">
            <v>575260</v>
          </cell>
          <cell r="N64">
            <v>0</v>
          </cell>
          <cell r="X64">
            <v>0</v>
          </cell>
        </row>
        <row r="65">
          <cell r="A65">
            <v>575261</v>
          </cell>
          <cell r="W65">
            <v>0</v>
          </cell>
          <cell r="X65">
            <v>0</v>
          </cell>
        </row>
        <row r="66">
          <cell r="A66">
            <v>575280</v>
          </cell>
          <cell r="B66">
            <v>43365</v>
          </cell>
          <cell r="C66">
            <v>6108</v>
          </cell>
          <cell r="D66">
            <v>265661</v>
          </cell>
          <cell r="E66">
            <v>22243</v>
          </cell>
          <cell r="F66">
            <v>189635</v>
          </cell>
          <cell r="G66">
            <v>52679</v>
          </cell>
          <cell r="H66">
            <v>38200</v>
          </cell>
          <cell r="I66">
            <v>19225</v>
          </cell>
          <cell r="J66">
            <v>39156</v>
          </cell>
          <cell r="K66">
            <v>53434</v>
          </cell>
          <cell r="L66">
            <v>0</v>
          </cell>
          <cell r="M66">
            <v>5142</v>
          </cell>
          <cell r="N66">
            <v>2200</v>
          </cell>
          <cell r="P66">
            <v>1636</v>
          </cell>
          <cell r="Q66">
            <v>18900</v>
          </cell>
          <cell r="R66">
            <v>6671</v>
          </cell>
          <cell r="S66">
            <v>0</v>
          </cell>
          <cell r="T66">
            <v>18000</v>
          </cell>
          <cell r="U66">
            <v>388</v>
          </cell>
          <cell r="X66">
            <v>782643</v>
          </cell>
        </row>
        <row r="67">
          <cell r="A67">
            <v>575281</v>
          </cell>
          <cell r="H67">
            <v>0</v>
          </cell>
          <cell r="X67">
            <v>0</v>
          </cell>
        </row>
        <row r="68">
          <cell r="A68">
            <v>575320</v>
          </cell>
          <cell r="D68">
            <v>6749</v>
          </cell>
          <cell r="I68">
            <v>0</v>
          </cell>
          <cell r="M68">
            <v>218804</v>
          </cell>
          <cell r="N68">
            <v>134000</v>
          </cell>
          <cell r="O68">
            <v>718703</v>
          </cell>
          <cell r="Q68">
            <v>0</v>
          </cell>
          <cell r="R68">
            <v>0</v>
          </cell>
          <cell r="U68">
            <v>173196</v>
          </cell>
          <cell r="X68">
            <v>1251452</v>
          </cell>
        </row>
        <row r="69">
          <cell r="A69">
            <v>575340</v>
          </cell>
          <cell r="B69">
            <v>79800</v>
          </cell>
          <cell r="C69">
            <v>133873</v>
          </cell>
          <cell r="D69">
            <v>428940</v>
          </cell>
          <cell r="E69">
            <v>127918</v>
          </cell>
          <cell r="F69">
            <v>666426</v>
          </cell>
          <cell r="G69">
            <v>122216</v>
          </cell>
          <cell r="H69">
            <v>802967</v>
          </cell>
          <cell r="I69">
            <v>646754</v>
          </cell>
          <cell r="J69">
            <v>412541</v>
          </cell>
          <cell r="K69">
            <v>181125</v>
          </cell>
          <cell r="L69">
            <v>99944</v>
          </cell>
          <cell r="M69">
            <v>151885</v>
          </cell>
          <cell r="N69">
            <v>24000</v>
          </cell>
          <cell r="O69">
            <v>2240</v>
          </cell>
          <cell r="P69">
            <v>174792</v>
          </cell>
          <cell r="Q69">
            <v>886000</v>
          </cell>
          <cell r="R69">
            <v>248524</v>
          </cell>
          <cell r="S69">
            <v>91620</v>
          </cell>
          <cell r="T69">
            <v>50000</v>
          </cell>
          <cell r="U69">
            <v>27624</v>
          </cell>
          <cell r="W69">
            <v>0</v>
          </cell>
          <cell r="X69">
            <v>5359189</v>
          </cell>
        </row>
        <row r="70">
          <cell r="A70">
            <v>575342</v>
          </cell>
          <cell r="B70">
            <v>45530</v>
          </cell>
          <cell r="D70">
            <v>49327</v>
          </cell>
          <cell r="E70">
            <v>16413</v>
          </cell>
          <cell r="F70">
            <v>91445</v>
          </cell>
          <cell r="G70">
            <v>37134</v>
          </cell>
          <cell r="H70">
            <v>160924</v>
          </cell>
          <cell r="I70">
            <v>31270</v>
          </cell>
          <cell r="J70">
            <v>92287</v>
          </cell>
          <cell r="K70">
            <v>141125</v>
          </cell>
          <cell r="L70">
            <v>168000</v>
          </cell>
          <cell r="M70">
            <v>23182</v>
          </cell>
          <cell r="N70">
            <v>2400</v>
          </cell>
          <cell r="P70">
            <v>15790</v>
          </cell>
          <cell r="R70">
            <v>17217</v>
          </cell>
          <cell r="S70">
            <v>10539</v>
          </cell>
          <cell r="T70">
            <v>7100</v>
          </cell>
          <cell r="U70">
            <v>2785</v>
          </cell>
          <cell r="X70">
            <v>912468</v>
          </cell>
        </row>
        <row r="71">
          <cell r="A71">
            <v>575350</v>
          </cell>
          <cell r="B71">
            <v>72614</v>
          </cell>
          <cell r="C71">
            <v>17052</v>
          </cell>
          <cell r="D71">
            <v>48684</v>
          </cell>
          <cell r="E71">
            <v>6007</v>
          </cell>
          <cell r="F71">
            <v>92183</v>
          </cell>
          <cell r="G71">
            <v>30381</v>
          </cell>
          <cell r="H71">
            <v>81640</v>
          </cell>
          <cell r="I71">
            <v>92791</v>
          </cell>
          <cell r="J71">
            <v>73435</v>
          </cell>
          <cell r="K71">
            <v>8839</v>
          </cell>
          <cell r="L71">
            <v>15779</v>
          </cell>
          <cell r="M71">
            <v>36466</v>
          </cell>
          <cell r="N71">
            <v>3600</v>
          </cell>
          <cell r="O71">
            <v>0</v>
          </cell>
          <cell r="P71">
            <v>22618</v>
          </cell>
          <cell r="Q71">
            <v>45525</v>
          </cell>
          <cell r="R71">
            <v>51256</v>
          </cell>
          <cell r="S71">
            <v>15270</v>
          </cell>
          <cell r="T71">
            <v>1800</v>
          </cell>
          <cell r="U71">
            <v>2384</v>
          </cell>
          <cell r="W71">
            <v>0</v>
          </cell>
          <cell r="X71">
            <v>718324</v>
          </cell>
        </row>
        <row r="72">
          <cell r="A72">
            <v>575351</v>
          </cell>
          <cell r="B72">
            <v>72614</v>
          </cell>
          <cell r="C72">
            <v>17052</v>
          </cell>
          <cell r="D72">
            <v>47105</v>
          </cell>
          <cell r="E72">
            <v>6007</v>
          </cell>
          <cell r="F72">
            <v>66578</v>
          </cell>
          <cell r="G72">
            <v>24181</v>
          </cell>
          <cell r="H72">
            <v>81640</v>
          </cell>
          <cell r="I72">
            <v>47051</v>
          </cell>
          <cell r="J72">
            <v>73435</v>
          </cell>
          <cell r="K72">
            <v>8839</v>
          </cell>
          <cell r="L72">
            <v>15779</v>
          </cell>
          <cell r="M72">
            <v>36466</v>
          </cell>
          <cell r="N72">
            <v>0</v>
          </cell>
          <cell r="O72">
            <v>0</v>
          </cell>
          <cell r="P72">
            <v>22618</v>
          </cell>
          <cell r="Q72">
            <v>45525</v>
          </cell>
          <cell r="R72">
            <v>34096</v>
          </cell>
          <cell r="S72">
            <v>15270</v>
          </cell>
          <cell r="T72">
            <v>1800</v>
          </cell>
          <cell r="U72">
            <v>2384</v>
          </cell>
          <cell r="W72">
            <v>0</v>
          </cell>
          <cell r="X72">
            <v>618440</v>
          </cell>
        </row>
        <row r="73">
          <cell r="A73">
            <v>575420</v>
          </cell>
          <cell r="H73">
            <v>1018</v>
          </cell>
          <cell r="K73">
            <v>30540</v>
          </cell>
          <cell r="P73">
            <v>0</v>
          </cell>
          <cell r="X73">
            <v>31558</v>
          </cell>
        </row>
        <row r="74">
          <cell r="A74">
            <v>575460</v>
          </cell>
          <cell r="D74">
            <v>0</v>
          </cell>
          <cell r="M74">
            <v>2781</v>
          </cell>
          <cell r="N74">
            <v>5880</v>
          </cell>
          <cell r="O74">
            <v>0</v>
          </cell>
          <cell r="U74">
            <v>2040</v>
          </cell>
          <cell r="X74">
            <v>10701</v>
          </cell>
        </row>
        <row r="75">
          <cell r="A75">
            <v>575480</v>
          </cell>
          <cell r="F75">
            <v>22000</v>
          </cell>
          <cell r="H75">
            <v>0</v>
          </cell>
          <cell r="M75">
            <v>19579</v>
          </cell>
          <cell r="N75">
            <v>10000</v>
          </cell>
          <cell r="O75">
            <v>2240</v>
          </cell>
          <cell r="R75">
            <v>750</v>
          </cell>
          <cell r="X75">
            <v>54569</v>
          </cell>
        </row>
        <row r="76">
          <cell r="A76">
            <v>575500</v>
          </cell>
          <cell r="D76">
            <v>2944</v>
          </cell>
          <cell r="E76">
            <v>0</v>
          </cell>
          <cell r="M76">
            <v>149383</v>
          </cell>
          <cell r="N76">
            <v>19800</v>
          </cell>
          <cell r="O76">
            <v>55196</v>
          </cell>
          <cell r="R76">
            <v>15375</v>
          </cell>
          <cell r="U76">
            <v>105374</v>
          </cell>
          <cell r="X76">
            <v>348072</v>
          </cell>
        </row>
        <row r="77">
          <cell r="A77">
            <v>575545</v>
          </cell>
          <cell r="N77">
            <v>820000</v>
          </cell>
          <cell r="P77">
            <v>0</v>
          </cell>
          <cell r="X77">
            <v>820000</v>
          </cell>
        </row>
        <row r="78">
          <cell r="A78">
            <v>575620</v>
          </cell>
          <cell r="B78">
            <v>7720</v>
          </cell>
          <cell r="C78">
            <v>6515</v>
          </cell>
          <cell r="D78">
            <v>31984</v>
          </cell>
          <cell r="E78">
            <v>12453</v>
          </cell>
          <cell r="F78">
            <v>69108</v>
          </cell>
          <cell r="G78">
            <v>123022</v>
          </cell>
          <cell r="H78">
            <v>108320</v>
          </cell>
          <cell r="I78">
            <v>43017</v>
          </cell>
          <cell r="J78">
            <v>75948</v>
          </cell>
          <cell r="K78">
            <v>34400</v>
          </cell>
          <cell r="L78">
            <v>0</v>
          </cell>
          <cell r="M78">
            <v>71636</v>
          </cell>
          <cell r="N78">
            <v>28000</v>
          </cell>
          <cell r="O78">
            <v>386218</v>
          </cell>
          <cell r="P78">
            <v>8620</v>
          </cell>
          <cell r="Q78">
            <v>36000</v>
          </cell>
          <cell r="R78">
            <v>33679</v>
          </cell>
          <cell r="S78">
            <v>6626</v>
          </cell>
          <cell r="T78">
            <v>1000</v>
          </cell>
          <cell r="U78">
            <v>8119</v>
          </cell>
          <cell r="X78">
            <v>1092385</v>
          </cell>
        </row>
        <row r="79">
          <cell r="A79">
            <v>575625</v>
          </cell>
          <cell r="B79">
            <v>270</v>
          </cell>
          <cell r="D79">
            <v>0</v>
          </cell>
          <cell r="E79">
            <v>7940</v>
          </cell>
          <cell r="F79">
            <v>3415</v>
          </cell>
          <cell r="G79">
            <v>2240</v>
          </cell>
          <cell r="H79">
            <v>17802</v>
          </cell>
          <cell r="I79">
            <v>0</v>
          </cell>
          <cell r="J79">
            <v>6639</v>
          </cell>
          <cell r="K79">
            <v>5000</v>
          </cell>
          <cell r="L79">
            <v>0</v>
          </cell>
          <cell r="M79">
            <v>25430</v>
          </cell>
          <cell r="N79">
            <v>86000</v>
          </cell>
          <cell r="O79">
            <v>291226</v>
          </cell>
          <cell r="P79">
            <v>39103</v>
          </cell>
          <cell r="Q79">
            <v>0</v>
          </cell>
          <cell r="R79">
            <v>20300</v>
          </cell>
          <cell r="U79">
            <v>2448</v>
          </cell>
          <cell r="X79">
            <v>507813</v>
          </cell>
        </row>
        <row r="80">
          <cell r="A80">
            <v>575640</v>
          </cell>
          <cell r="J80">
            <v>86</v>
          </cell>
          <cell r="W80">
            <v>0</v>
          </cell>
          <cell r="X80">
            <v>86</v>
          </cell>
        </row>
        <row r="81">
          <cell r="A81">
            <v>575660</v>
          </cell>
          <cell r="B81">
            <v>1200</v>
          </cell>
          <cell r="D81">
            <v>1222</v>
          </cell>
          <cell r="E81">
            <v>7940</v>
          </cell>
          <cell r="F81">
            <v>200</v>
          </cell>
          <cell r="H81">
            <v>750</v>
          </cell>
          <cell r="I81">
            <v>500</v>
          </cell>
          <cell r="J81">
            <v>8025</v>
          </cell>
          <cell r="K81">
            <v>200</v>
          </cell>
          <cell r="L81">
            <v>3818</v>
          </cell>
          <cell r="M81">
            <v>180000</v>
          </cell>
          <cell r="N81">
            <v>3000</v>
          </cell>
          <cell r="O81">
            <v>170126</v>
          </cell>
          <cell r="P81">
            <v>0</v>
          </cell>
          <cell r="R81">
            <v>11000</v>
          </cell>
          <cell r="U81">
            <v>2448</v>
          </cell>
          <cell r="X81">
            <v>390429</v>
          </cell>
        </row>
        <row r="82">
          <cell r="A82">
            <v>575670</v>
          </cell>
          <cell r="B82">
            <v>0</v>
          </cell>
          <cell r="C82">
            <v>40000</v>
          </cell>
          <cell r="D82">
            <v>0</v>
          </cell>
          <cell r="F82">
            <v>0</v>
          </cell>
          <cell r="G82">
            <v>0</v>
          </cell>
          <cell r="H82">
            <v>3054</v>
          </cell>
          <cell r="I82">
            <v>173950</v>
          </cell>
          <cell r="J82">
            <v>140707</v>
          </cell>
          <cell r="K82">
            <v>0</v>
          </cell>
          <cell r="M82">
            <v>80000</v>
          </cell>
          <cell r="P82">
            <v>0</v>
          </cell>
          <cell r="Q82">
            <v>0</v>
          </cell>
          <cell r="R82">
            <v>0</v>
          </cell>
          <cell r="X82">
            <v>437711</v>
          </cell>
        </row>
        <row r="83">
          <cell r="A83">
            <v>575680</v>
          </cell>
          <cell r="F83">
            <v>0</v>
          </cell>
          <cell r="H83">
            <v>3477</v>
          </cell>
          <cell r="X83">
            <v>3477</v>
          </cell>
        </row>
        <row r="84">
          <cell r="A84">
            <v>575710</v>
          </cell>
          <cell r="D84">
            <v>183</v>
          </cell>
          <cell r="F84">
            <v>9975</v>
          </cell>
          <cell r="H84">
            <v>33700</v>
          </cell>
          <cell r="M84">
            <v>30616</v>
          </cell>
          <cell r="N84">
            <v>10100</v>
          </cell>
          <cell r="O84">
            <v>37768</v>
          </cell>
          <cell r="U84">
            <v>18984</v>
          </cell>
          <cell r="X84">
            <v>141326</v>
          </cell>
        </row>
        <row r="85">
          <cell r="A85">
            <v>575715</v>
          </cell>
          <cell r="B85">
            <v>120000</v>
          </cell>
          <cell r="C85">
            <v>3000</v>
          </cell>
          <cell r="D85">
            <v>30815</v>
          </cell>
          <cell r="F85">
            <v>556192</v>
          </cell>
          <cell r="G85">
            <v>480</v>
          </cell>
          <cell r="H85">
            <v>119462</v>
          </cell>
          <cell r="I85">
            <v>18325</v>
          </cell>
          <cell r="J85">
            <v>187971</v>
          </cell>
          <cell r="M85">
            <v>8080</v>
          </cell>
          <cell r="N85">
            <v>17475</v>
          </cell>
          <cell r="Q85">
            <v>63060000</v>
          </cell>
          <cell r="W85">
            <v>0</v>
          </cell>
          <cell r="X85">
            <v>64121800</v>
          </cell>
        </row>
        <row r="86">
          <cell r="A86">
            <v>575740</v>
          </cell>
          <cell r="B86">
            <v>2300</v>
          </cell>
          <cell r="C86">
            <v>0</v>
          </cell>
          <cell r="D86">
            <v>18405</v>
          </cell>
          <cell r="E86">
            <v>24432</v>
          </cell>
          <cell r="F86">
            <v>81404</v>
          </cell>
          <cell r="G86">
            <v>6780</v>
          </cell>
          <cell r="H86">
            <v>12964</v>
          </cell>
          <cell r="I86">
            <v>22073</v>
          </cell>
          <cell r="J86">
            <v>21106</v>
          </cell>
          <cell r="K86">
            <v>3711</v>
          </cell>
          <cell r="L86">
            <v>6108</v>
          </cell>
          <cell r="M86">
            <v>1045828</v>
          </cell>
          <cell r="N86">
            <v>20400</v>
          </cell>
          <cell r="O86">
            <v>225000</v>
          </cell>
          <cell r="P86">
            <v>3834</v>
          </cell>
          <cell r="Q86">
            <v>33000</v>
          </cell>
          <cell r="R86">
            <v>113820</v>
          </cell>
          <cell r="T86">
            <v>180</v>
          </cell>
          <cell r="U86">
            <v>246096</v>
          </cell>
          <cell r="W86">
            <v>0</v>
          </cell>
          <cell r="X86">
            <v>1887441</v>
          </cell>
        </row>
        <row r="87">
          <cell r="A87">
            <v>575741</v>
          </cell>
          <cell r="B87">
            <v>17400</v>
          </cell>
          <cell r="C87">
            <v>6000</v>
          </cell>
          <cell r="D87">
            <v>49117</v>
          </cell>
          <cell r="E87">
            <v>18901</v>
          </cell>
          <cell r="F87">
            <v>199265</v>
          </cell>
          <cell r="G87">
            <v>19200</v>
          </cell>
          <cell r="H87">
            <v>117759</v>
          </cell>
          <cell r="I87">
            <v>38489</v>
          </cell>
          <cell r="J87">
            <v>64174</v>
          </cell>
          <cell r="K87">
            <v>35308</v>
          </cell>
          <cell r="L87">
            <v>0</v>
          </cell>
          <cell r="M87">
            <v>31080</v>
          </cell>
          <cell r="N87">
            <v>3660</v>
          </cell>
          <cell r="O87">
            <v>3626</v>
          </cell>
          <cell r="P87">
            <v>26791</v>
          </cell>
          <cell r="Q87">
            <v>32400</v>
          </cell>
          <cell r="R87">
            <v>41369</v>
          </cell>
          <cell r="S87">
            <v>8452</v>
          </cell>
          <cell r="T87">
            <v>4200</v>
          </cell>
          <cell r="U87">
            <v>11596</v>
          </cell>
          <cell r="W87">
            <v>0</v>
          </cell>
          <cell r="X87">
            <v>728787</v>
          </cell>
        </row>
        <row r="88">
          <cell r="A88">
            <v>575742</v>
          </cell>
          <cell r="B88">
            <v>0</v>
          </cell>
          <cell r="F88">
            <v>1244011</v>
          </cell>
          <cell r="H88">
            <v>1832</v>
          </cell>
          <cell r="K88">
            <v>0</v>
          </cell>
          <cell r="Q88">
            <v>12000</v>
          </cell>
          <cell r="U88">
            <v>0</v>
          </cell>
          <cell r="X88">
            <v>1257843</v>
          </cell>
        </row>
        <row r="89">
          <cell r="A89">
            <v>575743</v>
          </cell>
          <cell r="K89">
            <v>0</v>
          </cell>
          <cell r="X89">
            <v>0</v>
          </cell>
        </row>
        <row r="90">
          <cell r="A90">
            <v>575775</v>
          </cell>
          <cell r="B90">
            <v>0</v>
          </cell>
          <cell r="D90">
            <v>186922</v>
          </cell>
          <cell r="F90">
            <v>2500</v>
          </cell>
          <cell r="J90">
            <v>5513</v>
          </cell>
          <cell r="X90">
            <v>194935</v>
          </cell>
        </row>
        <row r="91">
          <cell r="A91">
            <v>575780</v>
          </cell>
          <cell r="D91">
            <v>0</v>
          </cell>
          <cell r="F91">
            <v>0</v>
          </cell>
          <cell r="H91">
            <v>1100</v>
          </cell>
          <cell r="M91">
            <v>8905</v>
          </cell>
          <cell r="N91">
            <v>4800</v>
          </cell>
          <cell r="O91">
            <v>16500</v>
          </cell>
          <cell r="R91">
            <v>1440</v>
          </cell>
          <cell r="U91">
            <v>9204</v>
          </cell>
          <cell r="X91">
            <v>41949</v>
          </cell>
        </row>
        <row r="92">
          <cell r="A92">
            <v>575830</v>
          </cell>
          <cell r="D92">
            <v>0</v>
          </cell>
          <cell r="X92">
            <v>0</v>
          </cell>
        </row>
        <row r="93">
          <cell r="A93">
            <v>575998</v>
          </cell>
          <cell r="B93">
            <v>0</v>
          </cell>
          <cell r="C93">
            <v>0</v>
          </cell>
          <cell r="D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U93">
            <v>0</v>
          </cell>
          <cell r="X93">
            <v>0</v>
          </cell>
        </row>
        <row r="94">
          <cell r="A94">
            <v>620000</v>
          </cell>
          <cell r="H94">
            <v>0</v>
          </cell>
          <cell r="X94">
            <v>0</v>
          </cell>
        </row>
        <row r="95">
          <cell r="A95">
            <v>675000</v>
          </cell>
          <cell r="D95">
            <v>0</v>
          </cell>
          <cell r="F95">
            <v>9337145</v>
          </cell>
          <cell r="G95">
            <v>0</v>
          </cell>
          <cell r="H95">
            <v>4342</v>
          </cell>
          <cell r="J95">
            <v>816</v>
          </cell>
          <cell r="M95">
            <v>68499</v>
          </cell>
          <cell r="N95">
            <v>158912</v>
          </cell>
          <cell r="O95">
            <v>292104</v>
          </cell>
          <cell r="P95">
            <v>0</v>
          </cell>
          <cell r="Q95">
            <v>12600</v>
          </cell>
          <cell r="R95">
            <v>750</v>
          </cell>
          <cell r="U95">
            <v>39744</v>
          </cell>
          <cell r="W95">
            <v>0</v>
          </cell>
          <cell r="X95">
            <v>9914912</v>
          </cell>
        </row>
        <row r="96">
          <cell r="A96">
            <v>675250</v>
          </cell>
          <cell r="D96">
            <v>0</v>
          </cell>
          <cell r="F96">
            <v>43804</v>
          </cell>
          <cell r="G96">
            <v>43800</v>
          </cell>
          <cell r="H96">
            <v>6501</v>
          </cell>
          <cell r="J96">
            <v>0</v>
          </cell>
          <cell r="M96">
            <v>12000</v>
          </cell>
          <cell r="N96">
            <v>4564</v>
          </cell>
          <cell r="Q96">
            <v>4200</v>
          </cell>
          <cell r="R96">
            <v>0</v>
          </cell>
          <cell r="U96">
            <v>7650</v>
          </cell>
          <cell r="X96">
            <v>122519</v>
          </cell>
        </row>
        <row r="97">
          <cell r="A97">
            <v>675350</v>
          </cell>
          <cell r="F97">
            <v>1629</v>
          </cell>
          <cell r="M97">
            <v>34739</v>
          </cell>
          <cell r="N97">
            <v>18536</v>
          </cell>
          <cell r="O97">
            <v>8443</v>
          </cell>
          <cell r="Q97">
            <v>0</v>
          </cell>
          <cell r="R97">
            <v>11300</v>
          </cell>
          <cell r="U97">
            <v>36720</v>
          </cell>
          <cell r="X97">
            <v>111367</v>
          </cell>
        </row>
        <row r="98">
          <cell r="A98">
            <v>675450</v>
          </cell>
          <cell r="G98">
            <v>4800</v>
          </cell>
          <cell r="H98">
            <v>20841</v>
          </cell>
          <cell r="J98">
            <v>0</v>
          </cell>
          <cell r="M98">
            <v>7434</v>
          </cell>
          <cell r="O98">
            <v>0</v>
          </cell>
          <cell r="U98">
            <v>1200</v>
          </cell>
          <cell r="X98">
            <v>34275</v>
          </cell>
        </row>
        <row r="99">
          <cell r="A99">
            <v>680112</v>
          </cell>
          <cell r="D99">
            <v>51048</v>
          </cell>
          <cell r="E99">
            <v>1056</v>
          </cell>
          <cell r="F99">
            <v>17422035</v>
          </cell>
          <cell r="H99">
            <v>672085</v>
          </cell>
          <cell r="K99">
            <v>-4</v>
          </cell>
          <cell r="M99">
            <v>1836468</v>
          </cell>
          <cell r="N99">
            <v>618497</v>
          </cell>
          <cell r="O99">
            <v>4179014</v>
          </cell>
          <cell r="P99">
            <v>253857</v>
          </cell>
          <cell r="Q99">
            <v>138000</v>
          </cell>
          <cell r="R99">
            <v>907669</v>
          </cell>
          <cell r="U99">
            <v>1349345</v>
          </cell>
          <cell r="W99">
            <v>188215</v>
          </cell>
          <cell r="X99">
            <v>27617285</v>
          </cell>
        </row>
        <row r="100">
          <cell r="A100">
            <v>685200</v>
          </cell>
          <cell r="G100">
            <v>0</v>
          </cell>
          <cell r="N100">
            <v>24432</v>
          </cell>
          <cell r="O100">
            <v>0</v>
          </cell>
          <cell r="P100">
            <v>0</v>
          </cell>
          <cell r="R100">
            <v>0</v>
          </cell>
          <cell r="U100">
            <v>109944</v>
          </cell>
          <cell r="W100">
            <v>0</v>
          </cell>
          <cell r="X100">
            <v>134376</v>
          </cell>
        </row>
        <row r="101">
          <cell r="A101">
            <v>685320</v>
          </cell>
          <cell r="B101">
            <v>896</v>
          </cell>
          <cell r="C101">
            <v>560</v>
          </cell>
          <cell r="D101">
            <v>1904</v>
          </cell>
          <cell r="E101">
            <v>1848</v>
          </cell>
          <cell r="F101">
            <v>10746</v>
          </cell>
          <cell r="G101">
            <v>10584</v>
          </cell>
          <cell r="H101">
            <v>5376</v>
          </cell>
          <cell r="I101">
            <v>6636</v>
          </cell>
          <cell r="J101">
            <v>3814</v>
          </cell>
          <cell r="K101">
            <v>2184</v>
          </cell>
          <cell r="L101">
            <v>224</v>
          </cell>
          <cell r="M101">
            <v>24601</v>
          </cell>
          <cell r="N101">
            <v>2016</v>
          </cell>
          <cell r="O101">
            <v>616</v>
          </cell>
          <cell r="P101">
            <v>2688</v>
          </cell>
          <cell r="Q101">
            <v>728</v>
          </cell>
          <cell r="R101">
            <v>3304</v>
          </cell>
          <cell r="S101">
            <v>168</v>
          </cell>
          <cell r="T101">
            <v>112</v>
          </cell>
          <cell r="U101">
            <v>19344</v>
          </cell>
          <cell r="W101">
            <v>-1002</v>
          </cell>
          <cell r="X101">
            <v>97347</v>
          </cell>
        </row>
        <row r="102">
          <cell r="A102">
            <v>685325</v>
          </cell>
          <cell r="B102">
            <v>135162</v>
          </cell>
          <cell r="C102">
            <v>76448</v>
          </cell>
          <cell r="D102">
            <v>260763</v>
          </cell>
          <cell r="E102">
            <v>198462</v>
          </cell>
          <cell r="F102">
            <v>1336379</v>
          </cell>
          <cell r="G102">
            <v>999117</v>
          </cell>
          <cell r="H102">
            <v>655985</v>
          </cell>
          <cell r="I102">
            <v>883183</v>
          </cell>
          <cell r="J102">
            <v>433708</v>
          </cell>
          <cell r="K102">
            <v>292003</v>
          </cell>
          <cell r="L102">
            <v>26268</v>
          </cell>
          <cell r="M102">
            <v>1149432</v>
          </cell>
          <cell r="N102">
            <v>147848</v>
          </cell>
          <cell r="O102">
            <v>35850</v>
          </cell>
          <cell r="P102">
            <v>226330</v>
          </cell>
          <cell r="Q102">
            <v>112191</v>
          </cell>
          <cell r="R102">
            <v>325594</v>
          </cell>
          <cell r="S102">
            <v>31986</v>
          </cell>
          <cell r="T102">
            <v>14408</v>
          </cell>
          <cell r="U102">
            <v>709372</v>
          </cell>
          <cell r="W102">
            <v>-116673</v>
          </cell>
          <cell r="X102">
            <v>7933816</v>
          </cell>
        </row>
        <row r="103">
          <cell r="A103">
            <v>685350</v>
          </cell>
          <cell r="B103">
            <v>7280</v>
          </cell>
          <cell r="C103">
            <v>4987</v>
          </cell>
          <cell r="D103">
            <v>11819</v>
          </cell>
          <cell r="E103">
            <v>16111</v>
          </cell>
          <cell r="F103">
            <v>80195</v>
          </cell>
          <cell r="G103">
            <v>99683</v>
          </cell>
          <cell r="H103">
            <v>42405</v>
          </cell>
          <cell r="I103">
            <v>47793</v>
          </cell>
          <cell r="J103">
            <v>27792</v>
          </cell>
          <cell r="K103">
            <v>14013</v>
          </cell>
          <cell r="L103">
            <v>2110</v>
          </cell>
          <cell r="M103">
            <v>175526</v>
          </cell>
          <cell r="N103">
            <v>14627</v>
          </cell>
          <cell r="O103">
            <v>5802</v>
          </cell>
          <cell r="P103">
            <v>10118</v>
          </cell>
          <cell r="Q103">
            <v>6220</v>
          </cell>
          <cell r="R103">
            <v>20067</v>
          </cell>
          <cell r="S103">
            <v>1582</v>
          </cell>
          <cell r="T103">
            <v>1055</v>
          </cell>
          <cell r="U103">
            <v>122024</v>
          </cell>
          <cell r="W103">
            <v>-7089</v>
          </cell>
          <cell r="X103">
            <v>704120</v>
          </cell>
        </row>
        <row r="104">
          <cell r="A104">
            <v>685430</v>
          </cell>
          <cell r="G104">
            <v>10180</v>
          </cell>
          <cell r="R104">
            <v>0</v>
          </cell>
          <cell r="U104">
            <v>780</v>
          </cell>
          <cell r="W104">
            <v>0</v>
          </cell>
          <cell r="X104">
            <v>10960</v>
          </cell>
        </row>
        <row r="105">
          <cell r="A105">
            <v>690110</v>
          </cell>
          <cell r="W105">
            <v>-108000</v>
          </cell>
          <cell r="X105">
            <v>-108000</v>
          </cell>
        </row>
        <row r="106">
          <cell r="A106">
            <v>690120</v>
          </cell>
          <cell r="W106">
            <v>0</v>
          </cell>
          <cell r="X106">
            <v>0</v>
          </cell>
        </row>
        <row r="107">
          <cell r="A107">
            <v>690220</v>
          </cell>
          <cell r="W107">
            <v>0</v>
          </cell>
          <cell r="X107">
            <v>0</v>
          </cell>
        </row>
        <row r="108">
          <cell r="A108">
            <v>690610</v>
          </cell>
          <cell r="W108">
            <v>0</v>
          </cell>
          <cell r="X108">
            <v>0</v>
          </cell>
        </row>
        <row r="109">
          <cell r="A109">
            <v>690640</v>
          </cell>
          <cell r="W109">
            <v>0</v>
          </cell>
          <cell r="X109">
            <v>0</v>
          </cell>
        </row>
        <row r="110">
          <cell r="A110">
            <v>690650</v>
          </cell>
          <cell r="W110">
            <v>0</v>
          </cell>
          <cell r="X110">
            <v>0</v>
          </cell>
        </row>
        <row r="111">
          <cell r="A111">
            <v>690710</v>
          </cell>
          <cell r="W111">
            <v>0</v>
          </cell>
          <cell r="X111">
            <v>0</v>
          </cell>
        </row>
        <row r="112">
          <cell r="A112">
            <v>690750</v>
          </cell>
          <cell r="W112">
            <v>0</v>
          </cell>
          <cell r="X112">
            <v>0</v>
          </cell>
        </row>
        <row r="113">
          <cell r="A113">
            <v>710400</v>
          </cell>
          <cell r="W113">
            <v>67631</v>
          </cell>
          <cell r="X113">
            <v>67631</v>
          </cell>
        </row>
        <row r="114">
          <cell r="A114">
            <v>710500</v>
          </cell>
          <cell r="W114">
            <v>0</v>
          </cell>
          <cell r="X114">
            <v>0</v>
          </cell>
        </row>
        <row r="115">
          <cell r="A115">
            <v>721304</v>
          </cell>
          <cell r="F115">
            <v>0</v>
          </cell>
          <cell r="O115">
            <v>0</v>
          </cell>
          <cell r="W115">
            <v>0</v>
          </cell>
          <cell r="X115">
            <v>0</v>
          </cell>
        </row>
        <row r="116">
          <cell r="A116">
            <v>722306</v>
          </cell>
          <cell r="B116">
            <v>0</v>
          </cell>
          <cell r="D116">
            <v>0</v>
          </cell>
          <cell r="E116">
            <v>0</v>
          </cell>
          <cell r="F116">
            <v>0</v>
          </cell>
          <cell r="H116">
            <v>0</v>
          </cell>
          <cell r="I116">
            <v>0</v>
          </cell>
          <cell r="J116">
            <v>0</v>
          </cell>
          <cell r="K116">
            <v>0</v>
          </cell>
          <cell r="L116">
            <v>0</v>
          </cell>
          <cell r="P116">
            <v>0</v>
          </cell>
          <cell r="Q116">
            <v>0</v>
          </cell>
          <cell r="R116">
            <v>0</v>
          </cell>
          <cell r="S116">
            <v>0</v>
          </cell>
          <cell r="T116">
            <v>0</v>
          </cell>
          <cell r="W116">
            <v>0</v>
          </cell>
          <cell r="X116">
            <v>0</v>
          </cell>
        </row>
        <row r="117">
          <cell r="A117">
            <v>760100</v>
          </cell>
          <cell r="I117">
            <v>0</v>
          </cell>
          <cell r="R117">
            <v>0</v>
          </cell>
          <cell r="X117">
            <v>0</v>
          </cell>
        </row>
        <row r="118">
          <cell r="A118">
            <v>760200</v>
          </cell>
          <cell r="R118">
            <v>0</v>
          </cell>
          <cell r="X118">
            <v>0</v>
          </cell>
        </row>
        <row r="119">
          <cell r="A119">
            <v>810300</v>
          </cell>
          <cell r="H119">
            <v>0</v>
          </cell>
          <cell r="X119">
            <v>0</v>
          </cell>
        </row>
        <row r="120">
          <cell r="A120">
            <v>810301</v>
          </cell>
          <cell r="M120">
            <v>477876</v>
          </cell>
          <cell r="N120">
            <v>68334</v>
          </cell>
          <cell r="O120">
            <v>1882954</v>
          </cell>
          <cell r="P120">
            <v>48371</v>
          </cell>
          <cell r="R120">
            <v>60341</v>
          </cell>
          <cell r="U120">
            <v>327356</v>
          </cell>
          <cell r="X120">
            <v>2865232</v>
          </cell>
        </row>
        <row r="121">
          <cell r="A121">
            <v>830100</v>
          </cell>
          <cell r="W121">
            <v>0</v>
          </cell>
          <cell r="X121">
            <v>0</v>
          </cell>
        </row>
        <row r="122">
          <cell r="A122">
            <v>840000</v>
          </cell>
          <cell r="W122">
            <v>0</v>
          </cell>
          <cell r="X122">
            <v>0</v>
          </cell>
        </row>
        <row r="123">
          <cell r="A123" t="str">
            <v>Grand Total</v>
          </cell>
          <cell r="B123">
            <v>-1</v>
          </cell>
          <cell r="C123">
            <v>1</v>
          </cell>
          <cell r="D123">
            <v>-1</v>
          </cell>
          <cell r="E123">
            <v>1</v>
          </cell>
          <cell r="F123">
            <v>1</v>
          </cell>
          <cell r="G123">
            <v>-1</v>
          </cell>
          <cell r="H123">
            <v>306</v>
          </cell>
          <cell r="I123">
            <v>1</v>
          </cell>
          <cell r="J123">
            <v>3</v>
          </cell>
          <cell r="K123">
            <v>2</v>
          </cell>
          <cell r="L123">
            <v>2</v>
          </cell>
          <cell r="M123">
            <v>3</v>
          </cell>
          <cell r="N123">
            <v>2</v>
          </cell>
          <cell r="O123">
            <v>3</v>
          </cell>
          <cell r="P123">
            <v>-4</v>
          </cell>
          <cell r="Q123">
            <v>-1</v>
          </cell>
          <cell r="R123">
            <v>3</v>
          </cell>
          <cell r="S123">
            <v>1</v>
          </cell>
          <cell r="T123">
            <v>0</v>
          </cell>
          <cell r="U123">
            <v>1</v>
          </cell>
          <cell r="V123">
            <v>0</v>
          </cell>
          <cell r="W123">
            <v>1</v>
          </cell>
          <cell r="X123">
            <v>323</v>
          </cell>
        </row>
      </sheetData>
      <sheetData sheetId="30" refreshError="1"/>
      <sheetData sheetId="31">
        <row r="2">
          <cell r="A2" t="str">
            <v>0320</v>
          </cell>
          <cell r="B2" t="str">
            <v>SC-CORP Bus Develop</v>
          </cell>
          <cell r="C2">
            <v>15</v>
          </cell>
          <cell r="D2">
            <v>15</v>
          </cell>
          <cell r="E2">
            <v>15</v>
          </cell>
          <cell r="F2">
            <v>16</v>
          </cell>
          <cell r="G2">
            <v>16</v>
          </cell>
          <cell r="H2">
            <v>16</v>
          </cell>
          <cell r="I2">
            <v>16</v>
          </cell>
          <cell r="J2">
            <v>16</v>
          </cell>
          <cell r="K2">
            <v>16</v>
          </cell>
          <cell r="L2">
            <v>16</v>
          </cell>
          <cell r="M2">
            <v>16</v>
          </cell>
          <cell r="N2">
            <v>16</v>
          </cell>
          <cell r="P2" t="str">
            <v>0320</v>
          </cell>
          <cell r="Q2" t="str">
            <v>SC-CORP Bus Develop</v>
          </cell>
          <cell r="R2">
            <v>13</v>
          </cell>
          <cell r="S2">
            <v>14</v>
          </cell>
          <cell r="T2">
            <v>13</v>
          </cell>
          <cell r="U2">
            <v>15</v>
          </cell>
          <cell r="V2">
            <v>15</v>
          </cell>
        </row>
        <row r="3">
          <cell r="A3" t="str">
            <v>0321</v>
          </cell>
          <cell r="B3" t="str">
            <v>SC-CORP Audit</v>
          </cell>
          <cell r="C3">
            <v>10</v>
          </cell>
          <cell r="D3">
            <v>10</v>
          </cell>
          <cell r="E3">
            <v>10</v>
          </cell>
          <cell r="F3">
            <v>10</v>
          </cell>
          <cell r="G3">
            <v>10</v>
          </cell>
          <cell r="H3">
            <v>10</v>
          </cell>
          <cell r="I3">
            <v>10</v>
          </cell>
          <cell r="J3">
            <v>10</v>
          </cell>
          <cell r="K3">
            <v>10</v>
          </cell>
          <cell r="L3">
            <v>10</v>
          </cell>
          <cell r="M3">
            <v>10</v>
          </cell>
          <cell r="N3">
            <v>10</v>
          </cell>
          <cell r="P3" t="str">
            <v>0321</v>
          </cell>
          <cell r="Q3" t="str">
            <v>SC-CORP Audit</v>
          </cell>
          <cell r="R3">
            <v>9</v>
          </cell>
          <cell r="S3">
            <v>9</v>
          </cell>
          <cell r="T3">
            <v>9</v>
          </cell>
          <cell r="U3">
            <v>9</v>
          </cell>
          <cell r="V3">
            <v>9</v>
          </cell>
        </row>
        <row r="4">
          <cell r="A4" t="str">
            <v>0322</v>
          </cell>
          <cell r="B4" t="str">
            <v>SC-CORP External Affairs</v>
          </cell>
          <cell r="C4">
            <v>34</v>
          </cell>
          <cell r="D4">
            <v>34</v>
          </cell>
          <cell r="E4">
            <v>34</v>
          </cell>
          <cell r="F4">
            <v>34</v>
          </cell>
          <cell r="G4">
            <v>34</v>
          </cell>
          <cell r="H4">
            <v>34</v>
          </cell>
          <cell r="I4">
            <v>34</v>
          </cell>
          <cell r="J4">
            <v>34</v>
          </cell>
          <cell r="K4">
            <v>34</v>
          </cell>
          <cell r="L4">
            <v>34</v>
          </cell>
          <cell r="M4">
            <v>34</v>
          </cell>
          <cell r="N4">
            <v>34</v>
          </cell>
          <cell r="P4" t="str">
            <v>0322</v>
          </cell>
          <cell r="Q4" t="str">
            <v>SC-CORP External Affairs</v>
          </cell>
          <cell r="R4">
            <v>32</v>
          </cell>
          <cell r="S4">
            <v>32</v>
          </cell>
          <cell r="T4">
            <v>31</v>
          </cell>
          <cell r="U4">
            <v>32</v>
          </cell>
          <cell r="V4">
            <v>31</v>
          </cell>
        </row>
        <row r="5">
          <cell r="A5" t="str">
            <v>0323</v>
          </cell>
          <cell r="B5" t="str">
            <v>SC-Supply Chain Location</v>
          </cell>
          <cell r="C5">
            <v>33</v>
          </cell>
          <cell r="D5">
            <v>33</v>
          </cell>
          <cell r="E5">
            <v>33</v>
          </cell>
          <cell r="F5">
            <v>33</v>
          </cell>
          <cell r="G5">
            <v>33</v>
          </cell>
          <cell r="H5">
            <v>33</v>
          </cell>
          <cell r="I5">
            <v>33</v>
          </cell>
          <cell r="J5">
            <v>33</v>
          </cell>
          <cell r="K5">
            <v>33</v>
          </cell>
          <cell r="L5">
            <v>33</v>
          </cell>
          <cell r="M5">
            <v>33</v>
          </cell>
          <cell r="N5">
            <v>33</v>
          </cell>
          <cell r="P5" t="str">
            <v>0323</v>
          </cell>
          <cell r="Q5" t="str">
            <v>SC-Supply Chain Location</v>
          </cell>
          <cell r="R5">
            <v>32</v>
          </cell>
          <cell r="S5">
            <v>32</v>
          </cell>
          <cell r="T5">
            <v>32</v>
          </cell>
          <cell r="U5">
            <v>33</v>
          </cell>
          <cell r="V5">
            <v>33</v>
          </cell>
        </row>
        <row r="6">
          <cell r="A6" t="str">
            <v>0324</v>
          </cell>
          <cell r="B6" t="str">
            <v>SC-ITS Location</v>
          </cell>
          <cell r="C6">
            <v>188</v>
          </cell>
          <cell r="D6">
            <v>189</v>
          </cell>
          <cell r="E6">
            <v>191</v>
          </cell>
          <cell r="F6">
            <v>194</v>
          </cell>
          <cell r="G6">
            <v>195</v>
          </cell>
          <cell r="H6">
            <v>199</v>
          </cell>
          <cell r="I6">
            <v>201</v>
          </cell>
          <cell r="J6">
            <v>201</v>
          </cell>
          <cell r="K6">
            <v>201</v>
          </cell>
          <cell r="L6">
            <v>202</v>
          </cell>
          <cell r="M6">
            <v>202</v>
          </cell>
          <cell r="N6">
            <v>202</v>
          </cell>
          <cell r="P6" t="str">
            <v>0324</v>
          </cell>
          <cell r="Q6" t="str">
            <v>SC-ITS Location</v>
          </cell>
          <cell r="R6">
            <v>176</v>
          </cell>
          <cell r="S6">
            <v>177</v>
          </cell>
          <cell r="T6">
            <v>175</v>
          </cell>
          <cell r="U6">
            <v>171</v>
          </cell>
          <cell r="V6">
            <v>174</v>
          </cell>
        </row>
        <row r="7">
          <cell r="A7" t="str">
            <v>0325</v>
          </cell>
          <cell r="B7" t="str">
            <v>SC-SSC Location</v>
          </cell>
          <cell r="C7">
            <v>189</v>
          </cell>
          <cell r="D7">
            <v>189</v>
          </cell>
          <cell r="E7">
            <v>189</v>
          </cell>
          <cell r="F7">
            <v>189</v>
          </cell>
          <cell r="G7">
            <v>189</v>
          </cell>
          <cell r="H7">
            <v>189</v>
          </cell>
          <cell r="I7">
            <v>189</v>
          </cell>
          <cell r="J7">
            <v>189</v>
          </cell>
          <cell r="K7">
            <v>189</v>
          </cell>
          <cell r="L7">
            <v>189</v>
          </cell>
          <cell r="M7">
            <v>189</v>
          </cell>
          <cell r="N7">
            <v>189</v>
          </cell>
          <cell r="P7" t="str">
            <v>0325</v>
          </cell>
          <cell r="Q7" t="str">
            <v>SC-SSC Location</v>
          </cell>
          <cell r="R7">
            <v>185</v>
          </cell>
          <cell r="S7">
            <v>185</v>
          </cell>
          <cell r="T7">
            <v>185</v>
          </cell>
          <cell r="U7">
            <v>184</v>
          </cell>
          <cell r="V7">
            <v>183</v>
          </cell>
        </row>
        <row r="8">
          <cell r="A8" t="str">
            <v>0326</v>
          </cell>
          <cell r="B8" t="str">
            <v>SC-CORP Operations</v>
          </cell>
          <cell r="C8">
            <v>94</v>
          </cell>
          <cell r="D8">
            <v>94</v>
          </cell>
          <cell r="E8">
            <v>94</v>
          </cell>
          <cell r="F8">
            <v>94</v>
          </cell>
          <cell r="G8">
            <v>94</v>
          </cell>
          <cell r="H8">
            <v>96</v>
          </cell>
          <cell r="I8">
            <v>96</v>
          </cell>
          <cell r="J8">
            <v>96</v>
          </cell>
          <cell r="K8">
            <v>96</v>
          </cell>
          <cell r="L8">
            <v>96</v>
          </cell>
          <cell r="M8">
            <v>96</v>
          </cell>
          <cell r="N8">
            <v>96</v>
          </cell>
          <cell r="P8" t="str">
            <v>0326</v>
          </cell>
          <cell r="Q8" t="str">
            <v>SC-CORP Operations</v>
          </cell>
          <cell r="R8">
            <v>91</v>
          </cell>
          <cell r="S8">
            <v>89</v>
          </cell>
          <cell r="T8">
            <v>90</v>
          </cell>
          <cell r="U8">
            <v>91</v>
          </cell>
          <cell r="V8">
            <v>91</v>
          </cell>
        </row>
        <row r="9">
          <cell r="A9" t="str">
            <v>0327</v>
          </cell>
          <cell r="B9" t="str">
            <v>SC-CORP Finance</v>
          </cell>
          <cell r="C9">
            <v>118.5</v>
          </cell>
          <cell r="D9">
            <v>118.5</v>
          </cell>
          <cell r="E9">
            <v>118.5</v>
          </cell>
          <cell r="F9">
            <v>118.5</v>
          </cell>
          <cell r="G9">
            <v>118.5</v>
          </cell>
          <cell r="H9">
            <v>118.5</v>
          </cell>
          <cell r="I9">
            <v>117.5</v>
          </cell>
          <cell r="J9">
            <v>117.5</v>
          </cell>
          <cell r="K9">
            <v>117.5</v>
          </cell>
          <cell r="L9">
            <v>117.5</v>
          </cell>
          <cell r="M9">
            <v>117.5</v>
          </cell>
          <cell r="N9">
            <v>117.5</v>
          </cell>
          <cell r="P9" t="str">
            <v>0327</v>
          </cell>
          <cell r="Q9" t="str">
            <v>SC-CORP Finance</v>
          </cell>
          <cell r="R9">
            <v>105.5</v>
          </cell>
          <cell r="S9">
            <v>104.5</v>
          </cell>
          <cell r="T9">
            <v>102.5</v>
          </cell>
          <cell r="U9">
            <v>103.5</v>
          </cell>
          <cell r="V9">
            <v>103.5</v>
          </cell>
        </row>
        <row r="10">
          <cell r="A10" t="str">
            <v>0328</v>
          </cell>
          <cell r="B10" t="str">
            <v>SC-CORP Human Resources</v>
          </cell>
          <cell r="C10">
            <v>67.5</v>
          </cell>
          <cell r="D10">
            <v>67.5</v>
          </cell>
          <cell r="E10">
            <v>67.5</v>
          </cell>
          <cell r="F10">
            <v>67.5</v>
          </cell>
          <cell r="G10">
            <v>68.5</v>
          </cell>
          <cell r="H10">
            <v>68.5</v>
          </cell>
          <cell r="I10">
            <v>68.5</v>
          </cell>
          <cell r="J10">
            <v>68.5</v>
          </cell>
          <cell r="K10">
            <v>68.5</v>
          </cell>
          <cell r="L10">
            <v>67.5</v>
          </cell>
          <cell r="M10">
            <v>67.5</v>
          </cell>
          <cell r="N10">
            <v>67.5</v>
          </cell>
          <cell r="P10" t="str">
            <v>0328</v>
          </cell>
          <cell r="Q10" t="str">
            <v>SC-CORP Human Resources</v>
          </cell>
          <cell r="R10">
            <v>65</v>
          </cell>
          <cell r="S10">
            <v>63.5</v>
          </cell>
          <cell r="T10">
            <v>63.5</v>
          </cell>
          <cell r="U10">
            <v>63.5</v>
          </cell>
          <cell r="V10">
            <v>62</v>
          </cell>
        </row>
        <row r="11">
          <cell r="A11" t="str">
            <v>0329</v>
          </cell>
          <cell r="B11" t="str">
            <v>SC-CORP Legal</v>
          </cell>
          <cell r="C11">
            <v>39</v>
          </cell>
          <cell r="D11">
            <v>39</v>
          </cell>
          <cell r="E11">
            <v>39</v>
          </cell>
          <cell r="F11">
            <v>39</v>
          </cell>
          <cell r="G11">
            <v>39</v>
          </cell>
          <cell r="H11">
            <v>39</v>
          </cell>
          <cell r="I11">
            <v>39</v>
          </cell>
          <cell r="J11">
            <v>39</v>
          </cell>
          <cell r="K11">
            <v>39</v>
          </cell>
          <cell r="L11">
            <v>39</v>
          </cell>
          <cell r="M11">
            <v>39</v>
          </cell>
          <cell r="N11">
            <v>39</v>
          </cell>
          <cell r="P11" t="str">
            <v>0329</v>
          </cell>
          <cell r="Q11" t="str">
            <v>SC-CORP Legal</v>
          </cell>
          <cell r="R11">
            <v>33</v>
          </cell>
          <cell r="S11">
            <v>33</v>
          </cell>
          <cell r="T11">
            <v>33</v>
          </cell>
          <cell r="U11">
            <v>33</v>
          </cell>
          <cell r="V11">
            <v>33</v>
          </cell>
        </row>
        <row r="12">
          <cell r="A12" t="str">
            <v>0337</v>
          </cell>
          <cell r="B12" t="str">
            <v>SC-Corp IR</v>
          </cell>
          <cell r="C12">
            <v>3</v>
          </cell>
          <cell r="D12">
            <v>3</v>
          </cell>
          <cell r="E12">
            <v>3</v>
          </cell>
          <cell r="F12">
            <v>3</v>
          </cell>
          <cell r="G12">
            <v>3</v>
          </cell>
          <cell r="H12">
            <v>3</v>
          </cell>
          <cell r="I12">
            <v>3</v>
          </cell>
          <cell r="J12">
            <v>3</v>
          </cell>
          <cell r="K12">
            <v>4</v>
          </cell>
          <cell r="L12">
            <v>4</v>
          </cell>
          <cell r="M12">
            <v>4</v>
          </cell>
          <cell r="N12">
            <v>4</v>
          </cell>
          <cell r="P12" t="str">
            <v>0337</v>
          </cell>
          <cell r="Q12" t="str">
            <v>SC-Corp IR</v>
          </cell>
          <cell r="R12">
            <v>3</v>
          </cell>
          <cell r="S12">
            <v>3</v>
          </cell>
          <cell r="T12">
            <v>3</v>
          </cell>
          <cell r="U12">
            <v>3</v>
          </cell>
          <cell r="V12">
            <v>3</v>
          </cell>
        </row>
        <row r="13">
          <cell r="A13" t="str">
            <v>0340</v>
          </cell>
          <cell r="B13" t="str">
            <v>SC-CSC Alton OH Location</v>
          </cell>
          <cell r="C13">
            <v>418</v>
          </cell>
          <cell r="D13">
            <v>425</v>
          </cell>
          <cell r="E13">
            <v>423</v>
          </cell>
          <cell r="F13">
            <v>420</v>
          </cell>
          <cell r="G13">
            <v>426</v>
          </cell>
          <cell r="H13">
            <v>424</v>
          </cell>
          <cell r="I13">
            <v>425</v>
          </cell>
          <cell r="J13">
            <v>423</v>
          </cell>
          <cell r="K13">
            <v>425</v>
          </cell>
          <cell r="L13">
            <v>423</v>
          </cell>
          <cell r="M13">
            <v>421</v>
          </cell>
          <cell r="N13">
            <v>419</v>
          </cell>
          <cell r="P13" t="str">
            <v>0340</v>
          </cell>
          <cell r="Q13" t="str">
            <v>SC-CSC Alton OH Location</v>
          </cell>
          <cell r="R13">
            <v>368.5</v>
          </cell>
          <cell r="S13">
            <v>365</v>
          </cell>
          <cell r="T13">
            <v>362.5</v>
          </cell>
          <cell r="U13">
            <v>354.5</v>
          </cell>
          <cell r="V13">
            <v>349.5</v>
          </cell>
        </row>
        <row r="14">
          <cell r="A14" t="str">
            <v>0345</v>
          </cell>
          <cell r="B14" t="str">
            <v>SC-Belleville Lab Location</v>
          </cell>
          <cell r="C14">
            <v>36</v>
          </cell>
          <cell r="D14">
            <v>36</v>
          </cell>
          <cell r="E14">
            <v>36</v>
          </cell>
          <cell r="F14">
            <v>36</v>
          </cell>
          <cell r="G14">
            <v>36</v>
          </cell>
          <cell r="H14">
            <v>36</v>
          </cell>
          <cell r="I14">
            <v>36</v>
          </cell>
          <cell r="J14">
            <v>36</v>
          </cell>
          <cell r="K14">
            <v>36</v>
          </cell>
          <cell r="L14">
            <v>36</v>
          </cell>
          <cell r="M14">
            <v>36</v>
          </cell>
          <cell r="N14">
            <v>36</v>
          </cell>
          <cell r="P14" t="str">
            <v>0345</v>
          </cell>
          <cell r="Q14" t="str">
            <v>SC-Belleville Lab Location</v>
          </cell>
          <cell r="R14">
            <v>34</v>
          </cell>
          <cell r="S14">
            <v>34</v>
          </cell>
          <cell r="T14">
            <v>34</v>
          </cell>
          <cell r="U14">
            <v>33</v>
          </cell>
          <cell r="V14">
            <v>34</v>
          </cell>
        </row>
        <row r="15">
          <cell r="A15" t="str">
            <v>0362</v>
          </cell>
          <cell r="B15" t="str">
            <v>SC-CORP Property</v>
          </cell>
          <cell r="C15">
            <v>11</v>
          </cell>
          <cell r="D15">
            <v>11</v>
          </cell>
          <cell r="E15">
            <v>11</v>
          </cell>
          <cell r="F15">
            <v>11</v>
          </cell>
          <cell r="G15">
            <v>11</v>
          </cell>
          <cell r="H15">
            <v>11</v>
          </cell>
          <cell r="I15">
            <v>11</v>
          </cell>
          <cell r="J15">
            <v>11</v>
          </cell>
          <cell r="K15">
            <v>11</v>
          </cell>
          <cell r="L15">
            <v>11</v>
          </cell>
          <cell r="M15">
            <v>11</v>
          </cell>
          <cell r="N15">
            <v>11</v>
          </cell>
          <cell r="P15" t="str">
            <v>0362</v>
          </cell>
          <cell r="Q15" t="str">
            <v>SC-CORP Property</v>
          </cell>
          <cell r="R15">
            <v>9</v>
          </cell>
          <cell r="S15">
            <v>11</v>
          </cell>
          <cell r="T15">
            <v>11</v>
          </cell>
          <cell r="U15">
            <v>11</v>
          </cell>
          <cell r="V15">
            <v>11</v>
          </cell>
        </row>
        <row r="16">
          <cell r="A16" t="str">
            <v>0363</v>
          </cell>
          <cell r="B16" t="str">
            <v>SC-CORP Eastern Division Ops</v>
          </cell>
          <cell r="C16">
            <v>48</v>
          </cell>
          <cell r="D16">
            <v>48</v>
          </cell>
          <cell r="E16">
            <v>48</v>
          </cell>
          <cell r="F16">
            <v>48</v>
          </cell>
          <cell r="G16">
            <v>48</v>
          </cell>
          <cell r="H16">
            <v>48</v>
          </cell>
          <cell r="I16">
            <v>48</v>
          </cell>
          <cell r="J16">
            <v>48</v>
          </cell>
          <cell r="K16">
            <v>48</v>
          </cell>
          <cell r="L16">
            <v>48</v>
          </cell>
          <cell r="M16">
            <v>48</v>
          </cell>
          <cell r="N16">
            <v>48</v>
          </cell>
          <cell r="P16" t="str">
            <v>0363</v>
          </cell>
          <cell r="Q16" t="str">
            <v>SC-CORP Eastern Division Ops</v>
          </cell>
          <cell r="R16">
            <v>39</v>
          </cell>
          <cell r="S16">
            <v>43</v>
          </cell>
          <cell r="T16">
            <v>42</v>
          </cell>
          <cell r="U16">
            <v>41</v>
          </cell>
          <cell r="V16">
            <v>41</v>
          </cell>
        </row>
        <row r="17">
          <cell r="A17" t="str">
            <v>0364</v>
          </cell>
          <cell r="B17" t="str">
            <v>SC-CORP Busn Transformation</v>
          </cell>
          <cell r="C17">
            <v>13</v>
          </cell>
          <cell r="D17">
            <v>13</v>
          </cell>
          <cell r="E17">
            <v>13</v>
          </cell>
          <cell r="F17">
            <v>13</v>
          </cell>
          <cell r="G17">
            <v>13</v>
          </cell>
          <cell r="H17">
            <v>13</v>
          </cell>
          <cell r="I17">
            <v>13</v>
          </cell>
          <cell r="J17">
            <v>13</v>
          </cell>
          <cell r="K17">
            <v>13</v>
          </cell>
          <cell r="L17">
            <v>13</v>
          </cell>
          <cell r="M17">
            <v>13</v>
          </cell>
          <cell r="N17">
            <v>13</v>
          </cell>
          <cell r="P17" t="str">
            <v>0364</v>
          </cell>
          <cell r="Q17" t="str">
            <v>SC-CORP Busn Transformation</v>
          </cell>
          <cell r="R17">
            <v>13</v>
          </cell>
          <cell r="S17">
            <v>13</v>
          </cell>
          <cell r="T17">
            <v>13</v>
          </cell>
          <cell r="U17">
            <v>13</v>
          </cell>
          <cell r="V17">
            <v>14</v>
          </cell>
        </row>
        <row r="18">
          <cell r="A18" t="str">
            <v>0366</v>
          </cell>
          <cell r="B18" t="str">
            <v>SC-CORP Western Division Ops</v>
          </cell>
          <cell r="C18">
            <v>59</v>
          </cell>
          <cell r="D18">
            <v>59</v>
          </cell>
          <cell r="E18">
            <v>59</v>
          </cell>
          <cell r="F18">
            <v>59</v>
          </cell>
          <cell r="G18">
            <v>59</v>
          </cell>
          <cell r="H18">
            <v>59</v>
          </cell>
          <cell r="I18">
            <v>59</v>
          </cell>
          <cell r="J18">
            <v>59</v>
          </cell>
          <cell r="K18">
            <v>59</v>
          </cell>
          <cell r="L18">
            <v>59</v>
          </cell>
          <cell r="M18">
            <v>59</v>
          </cell>
          <cell r="N18">
            <v>59</v>
          </cell>
          <cell r="P18" t="str">
            <v>0366</v>
          </cell>
          <cell r="Q18" t="str">
            <v>SC-CORP Western Division Ops</v>
          </cell>
          <cell r="R18">
            <v>59</v>
          </cell>
          <cell r="S18">
            <v>54</v>
          </cell>
          <cell r="T18">
            <v>56</v>
          </cell>
          <cell r="U18">
            <v>57</v>
          </cell>
          <cell r="V18">
            <v>57</v>
          </cell>
        </row>
        <row r="19">
          <cell r="A19" t="str">
            <v>0367</v>
          </cell>
          <cell r="B19" t="str">
            <v>SC-Corp Regulated Ops</v>
          </cell>
          <cell r="C19">
            <v>2</v>
          </cell>
          <cell r="D19">
            <v>2</v>
          </cell>
          <cell r="E19">
            <v>2</v>
          </cell>
          <cell r="F19">
            <v>3</v>
          </cell>
          <cell r="G19">
            <v>3</v>
          </cell>
          <cell r="H19">
            <v>3</v>
          </cell>
          <cell r="I19">
            <v>3</v>
          </cell>
          <cell r="J19">
            <v>3</v>
          </cell>
          <cell r="K19">
            <v>3</v>
          </cell>
          <cell r="L19">
            <v>3</v>
          </cell>
          <cell r="M19">
            <v>3</v>
          </cell>
          <cell r="N19">
            <v>3</v>
          </cell>
          <cell r="P19" t="str">
            <v>0367</v>
          </cell>
          <cell r="Q19" t="str">
            <v>SC-Corp Regulated Ops</v>
          </cell>
          <cell r="R19">
            <v>2</v>
          </cell>
          <cell r="S19">
            <v>2</v>
          </cell>
          <cell r="T19">
            <v>2</v>
          </cell>
          <cell r="U19">
            <v>2</v>
          </cell>
          <cell r="V19">
            <v>2</v>
          </cell>
        </row>
        <row r="20">
          <cell r="A20" t="str">
            <v>0369</v>
          </cell>
          <cell r="B20" t="str">
            <v>SC-CORP Regulatory</v>
          </cell>
          <cell r="C20">
            <v>2</v>
          </cell>
          <cell r="D20">
            <v>2</v>
          </cell>
          <cell r="E20">
            <v>2</v>
          </cell>
          <cell r="F20">
            <v>2</v>
          </cell>
          <cell r="G20">
            <v>2</v>
          </cell>
          <cell r="H20">
            <v>2</v>
          </cell>
          <cell r="I20">
            <v>2</v>
          </cell>
          <cell r="J20">
            <v>2</v>
          </cell>
          <cell r="K20">
            <v>2</v>
          </cell>
          <cell r="L20">
            <v>2</v>
          </cell>
          <cell r="M20">
            <v>2</v>
          </cell>
          <cell r="N20">
            <v>2</v>
          </cell>
          <cell r="P20" t="str">
            <v>0369</v>
          </cell>
          <cell r="Q20" t="str">
            <v>SC-CORP Regulatory</v>
          </cell>
          <cell r="R20">
            <v>2</v>
          </cell>
          <cell r="S20">
            <v>2</v>
          </cell>
          <cell r="T20">
            <v>2</v>
          </cell>
          <cell r="U20">
            <v>2</v>
          </cell>
          <cell r="V20">
            <v>2</v>
          </cell>
        </row>
        <row r="21">
          <cell r="A21" t="str">
            <v>0370</v>
          </cell>
          <cell r="B21" t="str">
            <v>SC-CSC Pensacola OH Location</v>
          </cell>
          <cell r="C21">
            <v>292</v>
          </cell>
          <cell r="D21">
            <v>303</v>
          </cell>
          <cell r="E21">
            <v>299</v>
          </cell>
          <cell r="F21">
            <v>308</v>
          </cell>
          <cell r="G21">
            <v>316</v>
          </cell>
          <cell r="H21">
            <v>318</v>
          </cell>
          <cell r="I21">
            <v>317</v>
          </cell>
          <cell r="J21">
            <v>312</v>
          </cell>
          <cell r="K21">
            <v>313</v>
          </cell>
          <cell r="L21">
            <v>308</v>
          </cell>
          <cell r="M21">
            <v>303</v>
          </cell>
          <cell r="N21">
            <v>298</v>
          </cell>
          <cell r="P21" t="str">
            <v>0370</v>
          </cell>
          <cell r="Q21" t="str">
            <v>SC-CSC Pensacola OH Location</v>
          </cell>
          <cell r="R21">
            <v>241</v>
          </cell>
          <cell r="S21">
            <v>237</v>
          </cell>
          <cell r="T21">
            <v>232</v>
          </cell>
          <cell r="U21">
            <v>238</v>
          </cell>
          <cell r="V21">
            <v>260</v>
          </cell>
        </row>
        <row r="22">
          <cell r="A22" t="str">
            <v>0388</v>
          </cell>
          <cell r="B22" t="str">
            <v>SC-CORP Bus Chng</v>
          </cell>
          <cell r="C22">
            <v>0</v>
          </cell>
          <cell r="D22">
            <v>0</v>
          </cell>
          <cell r="E22">
            <v>0</v>
          </cell>
          <cell r="F22">
            <v>0</v>
          </cell>
          <cell r="G22">
            <v>0</v>
          </cell>
          <cell r="H22">
            <v>0</v>
          </cell>
          <cell r="I22">
            <v>0</v>
          </cell>
          <cell r="J22">
            <v>0</v>
          </cell>
          <cell r="K22">
            <v>0</v>
          </cell>
          <cell r="L22">
            <v>0</v>
          </cell>
          <cell r="M22">
            <v>0</v>
          </cell>
          <cell r="N22">
            <v>0</v>
          </cell>
          <cell r="P22" t="str">
            <v>0388</v>
          </cell>
          <cell r="Q22" t="str">
            <v>SC-CORP Bus Chng</v>
          </cell>
        </row>
        <row r="23">
          <cell r="A23" t="str">
            <v>0398</v>
          </cell>
          <cell r="B23" t="str">
            <v>SC-CORP Other</v>
          </cell>
          <cell r="C23">
            <v>0</v>
          </cell>
          <cell r="D23">
            <v>0</v>
          </cell>
          <cell r="E23">
            <v>0</v>
          </cell>
          <cell r="F23">
            <v>0</v>
          </cell>
          <cell r="G23">
            <v>0</v>
          </cell>
          <cell r="H23">
            <v>0</v>
          </cell>
          <cell r="I23">
            <v>0</v>
          </cell>
          <cell r="J23">
            <v>0</v>
          </cell>
          <cell r="K23">
            <v>0</v>
          </cell>
          <cell r="L23">
            <v>0</v>
          </cell>
          <cell r="M23">
            <v>0</v>
          </cell>
          <cell r="N23">
            <v>0</v>
          </cell>
          <cell r="P23" t="str">
            <v>0398</v>
          </cell>
          <cell r="Q23" t="str">
            <v>SC-CORP Other</v>
          </cell>
          <cell r="R23">
            <v>5</v>
          </cell>
          <cell r="S23">
            <v>5</v>
          </cell>
          <cell r="T23">
            <v>5</v>
          </cell>
          <cell r="U23">
            <v>5</v>
          </cell>
          <cell r="V23">
            <v>5</v>
          </cell>
        </row>
        <row r="24">
          <cell r="A24" t="str">
            <v>00003</v>
          </cell>
          <cell r="B24" t="str">
            <v>American Water Service Company</v>
          </cell>
          <cell r="C24">
            <v>1672</v>
          </cell>
          <cell r="D24">
            <v>1691</v>
          </cell>
          <cell r="E24">
            <v>1687</v>
          </cell>
          <cell r="F24">
            <v>1698</v>
          </cell>
          <cell r="G24">
            <v>1714</v>
          </cell>
          <cell r="H24">
            <v>1720</v>
          </cell>
          <cell r="I24">
            <v>1721</v>
          </cell>
          <cell r="J24">
            <v>1714</v>
          </cell>
          <cell r="K24">
            <v>1718</v>
          </cell>
          <cell r="L24">
            <v>1711</v>
          </cell>
          <cell r="M24">
            <v>1704</v>
          </cell>
          <cell r="N24">
            <v>1697</v>
          </cell>
          <cell r="P24" t="str">
            <v>00003</v>
          </cell>
          <cell r="Q24" t="str">
            <v>American Water Service Company</v>
          </cell>
          <cell r="R24">
            <v>1517</v>
          </cell>
          <cell r="S24">
            <v>1508</v>
          </cell>
          <cell r="T24">
            <v>1496.5</v>
          </cell>
          <cell r="U24">
            <v>1494.5</v>
          </cell>
          <cell r="V24">
            <v>1513</v>
          </cell>
          <cell r="W24">
            <v>0</v>
          </cell>
          <cell r="X24">
            <v>0</v>
          </cell>
          <cell r="Y24">
            <v>0</v>
          </cell>
          <cell r="Z24">
            <v>0</v>
          </cell>
          <cell r="AA24">
            <v>0</v>
          </cell>
          <cell r="AB24">
            <v>0</v>
          </cell>
          <cell r="AC24">
            <v>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Instructions"/>
      <sheetName val="Task List"/>
      <sheetName val="Input"/>
      <sheetName val="Consol Input"/>
      <sheetName val="Assumptions"/>
      <sheetName val="BudgetYr1"/>
      <sheetName val="SummaryYr1"/>
      <sheetName val="BudgetYr2"/>
      <sheetName val="SummaryYr2"/>
      <sheetName val="BudgetYr3"/>
      <sheetName val="SummaryYr3"/>
      <sheetName val="BudgetYr4"/>
      <sheetName val="BudgetYr5"/>
      <sheetName val="Hyp_Upload"/>
      <sheetName val="Pensacola"/>
      <sheetName val="Alton"/>
      <sheetName val="CC - Upld Summary"/>
    </sheetNames>
    <sheetDataSet>
      <sheetData sheetId="0" refreshError="1"/>
      <sheetData sheetId="1" refreshError="1"/>
      <sheetData sheetId="2" refreshError="1"/>
      <sheetData sheetId="3" refreshError="1"/>
      <sheetData sheetId="4">
        <row r="64">
          <cell r="D64" t="str">
            <v>ML1</v>
          </cell>
          <cell r="E64" t="str">
            <v>0</v>
          </cell>
        </row>
        <row r="65">
          <cell r="D65" t="str">
            <v>ML2</v>
          </cell>
          <cell r="E65" t="str">
            <v>0</v>
          </cell>
        </row>
        <row r="66">
          <cell r="D66" t="str">
            <v>ML2L</v>
          </cell>
          <cell r="E66">
            <v>0</v>
          </cell>
        </row>
        <row r="67">
          <cell r="D67" t="str">
            <v>ML2Y</v>
          </cell>
          <cell r="E67">
            <v>0</v>
          </cell>
        </row>
        <row r="68">
          <cell r="D68" t="str">
            <v>ML3</v>
          </cell>
          <cell r="E68">
            <v>0.45</v>
          </cell>
        </row>
        <row r="69">
          <cell r="D69" t="str">
            <v>ML3P</v>
          </cell>
          <cell r="E69">
            <v>0</v>
          </cell>
        </row>
        <row r="70">
          <cell r="D70" t="str">
            <v>ML3b</v>
          </cell>
          <cell r="E70">
            <v>0.4</v>
          </cell>
        </row>
        <row r="71">
          <cell r="D71" t="str">
            <v>ML4</v>
          </cell>
          <cell r="E71">
            <v>0.3</v>
          </cell>
        </row>
        <row r="72">
          <cell r="D72" t="str">
            <v>L05</v>
          </cell>
          <cell r="E72">
            <v>0.2</v>
          </cell>
        </row>
        <row r="73">
          <cell r="D73" t="str">
            <v>L06</v>
          </cell>
          <cell r="E73">
            <v>0.2</v>
          </cell>
        </row>
        <row r="74">
          <cell r="D74" t="str">
            <v>L07</v>
          </cell>
          <cell r="E74">
            <v>0.15</v>
          </cell>
        </row>
        <row r="75">
          <cell r="D75" t="str">
            <v>L08</v>
          </cell>
          <cell r="E75">
            <v>0.1</v>
          </cell>
        </row>
        <row r="76">
          <cell r="D76" t="str">
            <v>L09</v>
          </cell>
          <cell r="E76">
            <v>0.1</v>
          </cell>
        </row>
        <row r="77">
          <cell r="D77" t="str">
            <v>L10</v>
          </cell>
          <cell r="E77">
            <v>0.05</v>
          </cell>
        </row>
        <row r="78">
          <cell r="D78" t="str">
            <v>L11</v>
          </cell>
          <cell r="E78">
            <v>0.05</v>
          </cell>
        </row>
        <row r="79">
          <cell r="D79" t="str">
            <v>L12</v>
          </cell>
          <cell r="E79">
            <v>0.05</v>
          </cell>
        </row>
        <row r="80">
          <cell r="D80" t="str">
            <v>L13</v>
          </cell>
          <cell r="E80" t="str">
            <v>0</v>
          </cell>
        </row>
        <row r="81">
          <cell r="D81" t="str">
            <v>L14</v>
          </cell>
          <cell r="E81" t="str">
            <v>0</v>
          </cell>
        </row>
        <row r="82">
          <cell r="D82" t="str">
            <v>L15</v>
          </cell>
          <cell r="E82" t="str">
            <v>0</v>
          </cell>
        </row>
        <row r="83">
          <cell r="D83" t="str">
            <v>L16</v>
          </cell>
          <cell r="E83" t="str">
            <v>0</v>
          </cell>
        </row>
        <row r="84">
          <cell r="D84" t="str">
            <v>E</v>
          </cell>
          <cell r="E84">
            <v>0.05</v>
          </cell>
        </row>
        <row r="85">
          <cell r="D85" t="str">
            <v>Temporary</v>
          </cell>
          <cell r="E85">
            <v>0</v>
          </cell>
        </row>
        <row r="86">
          <cell r="D86" t="str">
            <v>MGR</v>
          </cell>
          <cell r="E86">
            <v>0.2</v>
          </cell>
        </row>
        <row r="87">
          <cell r="D87" t="str">
            <v>NE</v>
          </cell>
          <cell r="E87">
            <v>0</v>
          </cell>
        </row>
        <row r="88">
          <cell r="D88" t="str">
            <v>SVP</v>
          </cell>
          <cell r="E88">
            <v>0.3</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06 Normalized"/>
      <sheetName val="October"/>
      <sheetName val="JEs"/>
      <sheetName val="Q3RF GAAP"/>
      <sheetName val="September"/>
      <sheetName val="IL - PL"/>
      <sheetName val="IL - BS"/>
      <sheetName val="IL - CF"/>
      <sheetName val="IL - KPI"/>
      <sheetName val="IL - OV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Instructions"/>
      <sheetName val="ColControl"/>
      <sheetName val="Changes"/>
      <sheetName val="MDSummary"/>
      <sheetName val="SUMMARY"/>
      <sheetName val="O&amp;M"/>
      <sheetName val="RESIDUALS"/>
      <sheetName val="ENGINEERING"/>
      <sheetName val="UID"/>
      <sheetName val="CAR"/>
      <sheetName val="MIL"/>
      <sheetName val="OH"/>
      <sheetName val="REGIONAL OH"/>
      <sheetName val="WLPP"/>
      <sheetName val="Validation"/>
    </sheetNames>
    <sheetDataSet>
      <sheetData sheetId="0" refreshError="1"/>
      <sheetData sheetId="1"/>
      <sheetData sheetId="2" refreshError="1"/>
      <sheetData sheetId="3" refreshError="1">
        <row r="3">
          <cell r="D3" t="str">
            <v>AZURIXNA</v>
          </cell>
        </row>
        <row r="10">
          <cell r="D10">
            <v>37956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TPACT"/>
      <sheetName val="Summary - page 1 without Etown"/>
      <sheetName val="Summary  - page 2 without Etown"/>
      <sheetName val="NPPC - page 3 without Etown"/>
      <sheetName val="Summary - page 1 Etown only"/>
      <sheetName val="Summary  - page 2 Etown only"/>
      <sheetName val="NPPC - page 3 Etown only"/>
      <sheetName val="FAS132 - 2005"/>
      <sheetName val="FAS132 - 2004"/>
      <sheetName val="Summary - page 1"/>
      <sheetName val="Summary  - page 2"/>
      <sheetName val="NPPC - page 3"/>
      <sheetName val="FAS132 - 2003"/>
      <sheetName val="FAS132 - 2002"/>
      <sheetName val="Disb - 2005"/>
      <sheetName val="Disb - 2004"/>
      <sheetName val="Disb - 2003"/>
      <sheetName val="FAS132PY2"/>
      <sheetName val="GeorgePatrick"/>
      <sheetName val="Settlement Acctg"/>
      <sheetName val="Input"/>
      <sheetName val="No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row r="1">
          <cell r="B1" t="str">
            <v>American Water</v>
          </cell>
        </row>
        <row r="2">
          <cell r="B2">
            <v>38717</v>
          </cell>
        </row>
        <row r="6">
          <cell r="B6" t="str">
            <v>December</v>
          </cell>
        </row>
      </sheetData>
      <sheetData sheetId="2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TPACT"/>
      <sheetName val="Summary - page 1"/>
      <sheetName val="Summary  - page 2"/>
      <sheetName val="NPPC - page 3"/>
      <sheetName val="FAS132 - 2004"/>
      <sheetName val="FAS132 - 2003"/>
      <sheetName val="FAS132 - 2002"/>
      <sheetName val="Disb - 2004"/>
      <sheetName val="Disb - 2003"/>
      <sheetName val="FAS132PY2"/>
      <sheetName val="GeorgePatrick"/>
      <sheetName val="Settlement Acctg"/>
      <sheetName val="Input"/>
      <sheetName val="Notes"/>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1">
          <cell r="B1" t="str">
            <v>American Water</v>
          </cell>
        </row>
        <row r="2">
          <cell r="B2">
            <v>38352</v>
          </cell>
        </row>
        <row r="6">
          <cell r="B6" t="str">
            <v>December</v>
          </cell>
        </row>
      </sheetData>
      <sheetData sheetId="13"/>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Instructions"/>
      <sheetName val="Task List"/>
      <sheetName val="Input"/>
      <sheetName val="Consol Input"/>
      <sheetName val="Ad Hoc Assump Extract"/>
      <sheetName val="Assumptions"/>
      <sheetName val="BudgetYr1"/>
      <sheetName val="SummaryYr1"/>
      <sheetName val="BudgetYr2"/>
      <sheetName val="SummaryYr2"/>
      <sheetName val="BudgetYr3"/>
      <sheetName val="SummaryYr3"/>
      <sheetName val="BudgetYr4"/>
      <sheetName val="BudgetYr5"/>
      <sheetName val="SummaryYr4"/>
      <sheetName val="Hyp_Upload"/>
      <sheetName val="SmartView Upload"/>
      <sheetName val="Pensacola"/>
      <sheetName val="Alton"/>
      <sheetName val="CC - Upld Summary"/>
    </sheetNames>
    <sheetDataSet>
      <sheetData sheetId="0" refreshError="1"/>
      <sheetData sheetId="1" refreshError="1"/>
      <sheetData sheetId="2" refreshError="1"/>
      <sheetData sheetId="3" refreshError="1"/>
      <sheetData sheetId="4" refreshError="1">
        <row r="8">
          <cell r="D8" t="str">
            <v>GA0009</v>
          </cell>
          <cell r="E8">
            <v>1</v>
          </cell>
          <cell r="F8">
            <v>1</v>
          </cell>
          <cell r="G8">
            <v>1</v>
          </cell>
          <cell r="H8">
            <v>1</v>
          </cell>
          <cell r="I8">
            <v>1</v>
          </cell>
        </row>
        <row r="9">
          <cell r="D9" t="str">
            <v>GA0002</v>
          </cell>
          <cell r="E9">
            <v>0.03</v>
          </cell>
          <cell r="F9">
            <v>3.5000000000000003E-2</v>
          </cell>
          <cell r="G9">
            <v>3.5000000000000003E-2</v>
          </cell>
          <cell r="H9">
            <v>3.5000000000000003E-2</v>
          </cell>
          <cell r="I9">
            <v>3.5000000000000003E-2</v>
          </cell>
        </row>
        <row r="10">
          <cell r="D10" t="str">
            <v>GA0004</v>
          </cell>
          <cell r="E10">
            <v>13032</v>
          </cell>
          <cell r="F10">
            <v>14101</v>
          </cell>
          <cell r="G10">
            <v>15257</v>
          </cell>
          <cell r="H10">
            <v>16508</v>
          </cell>
          <cell r="I10">
            <v>17862</v>
          </cell>
        </row>
        <row r="11">
          <cell r="D11" t="str">
            <v>GA0028</v>
          </cell>
          <cell r="E11">
            <v>2.5000000000000001E-2</v>
          </cell>
          <cell r="F11">
            <v>2.5000000000000001E-2</v>
          </cell>
          <cell r="G11">
            <v>2.5000000000000001E-2</v>
          </cell>
          <cell r="H11">
            <v>2.5000000000000001E-2</v>
          </cell>
          <cell r="I11">
            <v>2.5000000000000001E-2</v>
          </cell>
        </row>
        <row r="12">
          <cell r="D12" t="str">
            <v>GA0029</v>
          </cell>
          <cell r="E12">
            <v>0.03</v>
          </cell>
          <cell r="F12">
            <v>0.03</v>
          </cell>
          <cell r="G12">
            <v>0.03</v>
          </cell>
          <cell r="H12">
            <v>0.03</v>
          </cell>
          <cell r="I12">
            <v>0.03</v>
          </cell>
        </row>
        <row r="13">
          <cell r="D13" t="str">
            <v>GA0030</v>
          </cell>
          <cell r="E13">
            <v>15500</v>
          </cell>
          <cell r="F13">
            <v>15500</v>
          </cell>
          <cell r="G13">
            <v>15500</v>
          </cell>
          <cell r="H13">
            <v>15500</v>
          </cell>
          <cell r="I13">
            <v>15500</v>
          </cell>
        </row>
        <row r="14">
          <cell r="D14" t="str">
            <v>GA0031</v>
          </cell>
          <cell r="E14">
            <v>0.72</v>
          </cell>
          <cell r="F14">
            <v>0.72</v>
          </cell>
          <cell r="G14">
            <v>0.72</v>
          </cell>
          <cell r="H14">
            <v>0.72</v>
          </cell>
          <cell r="I14">
            <v>0.72</v>
          </cell>
        </row>
        <row r="15">
          <cell r="D15" t="str">
            <v>GA0032</v>
          </cell>
          <cell r="E15">
            <v>0.65</v>
          </cell>
          <cell r="F15">
            <v>0.65</v>
          </cell>
          <cell r="G15">
            <v>0.65</v>
          </cell>
          <cell r="H15">
            <v>0.65</v>
          </cell>
          <cell r="I15">
            <v>0.65</v>
          </cell>
        </row>
        <row r="16">
          <cell r="D16" t="str">
            <v>GA0033</v>
          </cell>
          <cell r="E16">
            <v>5.2499999999999998E-2</v>
          </cell>
          <cell r="F16">
            <v>5.2499999999999998E-2</v>
          </cell>
          <cell r="G16">
            <v>5.2499999999999998E-2</v>
          </cell>
          <cell r="H16">
            <v>5.2499999999999998E-2</v>
          </cell>
          <cell r="I16">
            <v>5.2499999999999998E-2</v>
          </cell>
        </row>
        <row r="17">
          <cell r="D17" t="str">
            <v>GA0034</v>
          </cell>
          <cell r="E17">
            <v>250000</v>
          </cell>
          <cell r="F17">
            <v>255000</v>
          </cell>
          <cell r="G17">
            <v>260000</v>
          </cell>
          <cell r="H17">
            <v>265000</v>
          </cell>
          <cell r="I17">
            <v>270000</v>
          </cell>
        </row>
        <row r="18">
          <cell r="D18" t="str">
            <v>GA0035</v>
          </cell>
          <cell r="E18">
            <v>1</v>
          </cell>
          <cell r="F18">
            <v>1</v>
          </cell>
          <cell r="G18">
            <v>1</v>
          </cell>
          <cell r="H18">
            <v>1</v>
          </cell>
          <cell r="I18">
            <v>1</v>
          </cell>
        </row>
        <row r="19">
          <cell r="D19" t="str">
            <v>GA0036</v>
          </cell>
          <cell r="E19">
            <v>8.0000000000000019E-3</v>
          </cell>
          <cell r="F19">
            <v>8.0000000000000019E-3</v>
          </cell>
          <cell r="G19">
            <v>8.0000000000000019E-3</v>
          </cell>
          <cell r="H19">
            <v>8.0000000000000002E-3</v>
          </cell>
          <cell r="I19">
            <v>8.0000000000000002E-3</v>
          </cell>
        </row>
        <row r="20">
          <cell r="D20" t="str">
            <v>GA0037</v>
          </cell>
          <cell r="E20">
            <v>7000</v>
          </cell>
          <cell r="F20">
            <v>7000</v>
          </cell>
          <cell r="G20">
            <v>7000</v>
          </cell>
          <cell r="H20">
            <v>7000</v>
          </cell>
          <cell r="I20">
            <v>7000</v>
          </cell>
        </row>
        <row r="21">
          <cell r="D21" t="str">
            <v>GA0005</v>
          </cell>
          <cell r="E21">
            <v>6.2E-2</v>
          </cell>
          <cell r="F21">
            <v>6.2E-2</v>
          </cell>
          <cell r="G21">
            <v>6.2E-2</v>
          </cell>
          <cell r="H21">
            <v>6.2E-2</v>
          </cell>
          <cell r="I21">
            <v>6.2E-2</v>
          </cell>
        </row>
        <row r="22">
          <cell r="D22" t="str">
            <v>GA0006</v>
          </cell>
          <cell r="E22">
            <v>115000</v>
          </cell>
          <cell r="F22">
            <v>119600</v>
          </cell>
          <cell r="G22">
            <v>124500</v>
          </cell>
          <cell r="H22">
            <v>129500</v>
          </cell>
          <cell r="I22">
            <v>134500</v>
          </cell>
        </row>
        <row r="23">
          <cell r="D23" t="str">
            <v>GA0007</v>
          </cell>
          <cell r="E23">
            <v>1.4500000000000004E-2</v>
          </cell>
          <cell r="F23">
            <v>1.4500000000000004E-2</v>
          </cell>
          <cell r="G23">
            <v>1.4500000000000004E-2</v>
          </cell>
          <cell r="H23">
            <v>1.4500000000000001E-2</v>
          </cell>
          <cell r="I23">
            <v>1.4500000000000001E-2</v>
          </cell>
        </row>
        <row r="24">
          <cell r="D24" t="str">
            <v>GA0001</v>
          </cell>
          <cell r="E24">
            <v>1.3000000000000003E-2</v>
          </cell>
          <cell r="F24">
            <v>1.2000000000000004E-2</v>
          </cell>
          <cell r="G24">
            <v>1.0999999999999998E-2</v>
          </cell>
          <cell r="H24">
            <v>1.2999999999999999E-2</v>
          </cell>
          <cell r="I24">
            <v>1.7000000000000001E-2</v>
          </cell>
        </row>
        <row r="25">
          <cell r="D25" t="str">
            <v>GA0003</v>
          </cell>
          <cell r="E25" t="str">
            <v>-</v>
          </cell>
          <cell r="F25" t="str">
            <v>-</v>
          </cell>
          <cell r="G25" t="str">
            <v>-</v>
          </cell>
          <cell r="H25" t="str">
            <v>-</v>
          </cell>
          <cell r="I25" t="str">
            <v>-</v>
          </cell>
        </row>
        <row r="26">
          <cell r="D26" t="str">
            <v>GA0010</v>
          </cell>
          <cell r="E26">
            <v>0.5</v>
          </cell>
          <cell r="F26">
            <v>0.5</v>
          </cell>
          <cell r="G26">
            <v>0.5</v>
          </cell>
          <cell r="H26">
            <v>0.5</v>
          </cell>
          <cell r="I26">
            <v>0.5</v>
          </cell>
        </row>
        <row r="27">
          <cell r="D27" t="str">
            <v>GA0011</v>
          </cell>
          <cell r="E27">
            <v>0.5</v>
          </cell>
          <cell r="F27">
            <v>0.5</v>
          </cell>
          <cell r="G27">
            <v>0.5</v>
          </cell>
          <cell r="H27">
            <v>0.5</v>
          </cell>
          <cell r="I27">
            <v>0.5</v>
          </cell>
        </row>
        <row r="28">
          <cell r="D28" t="str">
            <v>GA0027_ML1</v>
          </cell>
          <cell r="E28" t="str">
            <v>-</v>
          </cell>
          <cell r="F28" t="str">
            <v>-</v>
          </cell>
          <cell r="G28" t="str">
            <v>-</v>
          </cell>
          <cell r="H28" t="str">
            <v>-</v>
          </cell>
          <cell r="I28" t="str">
            <v>-</v>
          </cell>
        </row>
        <row r="29">
          <cell r="D29" t="str">
            <v>GA0027_ML2</v>
          </cell>
          <cell r="E29">
            <v>0.45</v>
          </cell>
          <cell r="F29">
            <v>0.45</v>
          </cell>
          <cell r="G29">
            <v>0.45</v>
          </cell>
          <cell r="H29">
            <v>0.45</v>
          </cell>
          <cell r="I29">
            <v>0.45</v>
          </cell>
        </row>
        <row r="30">
          <cell r="D30" t="str">
            <v>GA0027_ML3</v>
          </cell>
          <cell r="E30" t="str">
            <v>-</v>
          </cell>
          <cell r="F30" t="str">
            <v>-</v>
          </cell>
          <cell r="G30" t="str">
            <v>-</v>
          </cell>
          <cell r="H30" t="str">
            <v>-</v>
          </cell>
          <cell r="I30" t="str">
            <v>-</v>
          </cell>
        </row>
        <row r="31">
          <cell r="D31" t="str">
            <v>GA0027_ML4</v>
          </cell>
          <cell r="E31">
            <v>0.3</v>
          </cell>
          <cell r="F31">
            <v>0.3</v>
          </cell>
          <cell r="G31">
            <v>0.3</v>
          </cell>
          <cell r="H31">
            <v>0.3</v>
          </cell>
          <cell r="I31">
            <v>0.3</v>
          </cell>
        </row>
        <row r="32">
          <cell r="D32" t="str">
            <v>GA0027_L05</v>
          </cell>
          <cell r="E32">
            <v>0.2</v>
          </cell>
          <cell r="F32">
            <v>0.2</v>
          </cell>
          <cell r="G32">
            <v>0.2</v>
          </cell>
          <cell r="H32">
            <v>0.2</v>
          </cell>
          <cell r="I32">
            <v>0.2</v>
          </cell>
        </row>
        <row r="33">
          <cell r="D33" t="str">
            <v>GA0027_L06</v>
          </cell>
          <cell r="E33">
            <v>0.2</v>
          </cell>
          <cell r="F33">
            <v>0.2</v>
          </cell>
          <cell r="G33">
            <v>0.2</v>
          </cell>
          <cell r="H33">
            <v>0.2</v>
          </cell>
          <cell r="I33">
            <v>0.2</v>
          </cell>
        </row>
        <row r="34">
          <cell r="D34" t="str">
            <v>GA0027_L07</v>
          </cell>
          <cell r="E34">
            <v>0.15</v>
          </cell>
          <cell r="F34">
            <v>0.15</v>
          </cell>
          <cell r="G34">
            <v>0.15</v>
          </cell>
          <cell r="H34">
            <v>0.15</v>
          </cell>
          <cell r="I34">
            <v>0.15</v>
          </cell>
        </row>
        <row r="35">
          <cell r="D35" t="str">
            <v>GA0027_L08</v>
          </cell>
          <cell r="E35">
            <v>0.1</v>
          </cell>
          <cell r="F35">
            <v>0.1</v>
          </cell>
          <cell r="G35">
            <v>0.1</v>
          </cell>
          <cell r="H35">
            <v>0.1</v>
          </cell>
          <cell r="I35">
            <v>0.1</v>
          </cell>
        </row>
        <row r="36">
          <cell r="D36" t="str">
            <v>GA0027_L09</v>
          </cell>
          <cell r="E36">
            <v>0.1</v>
          </cell>
          <cell r="F36">
            <v>0.1</v>
          </cell>
          <cell r="G36">
            <v>0.1</v>
          </cell>
          <cell r="H36">
            <v>0.1</v>
          </cell>
          <cell r="I36">
            <v>0.1</v>
          </cell>
        </row>
        <row r="37">
          <cell r="D37" t="str">
            <v>GA0027_L10</v>
          </cell>
          <cell r="E37">
            <v>0.05</v>
          </cell>
          <cell r="F37">
            <v>0.05</v>
          </cell>
          <cell r="G37">
            <v>0.05</v>
          </cell>
          <cell r="H37">
            <v>0.05</v>
          </cell>
          <cell r="I37">
            <v>0.05</v>
          </cell>
        </row>
        <row r="38">
          <cell r="D38" t="str">
            <v>GA0027_L11</v>
          </cell>
          <cell r="E38">
            <v>0.05</v>
          </cell>
          <cell r="F38">
            <v>0.05</v>
          </cell>
          <cell r="G38">
            <v>0.05</v>
          </cell>
          <cell r="H38">
            <v>0.05</v>
          </cell>
          <cell r="I38">
            <v>0.05</v>
          </cell>
        </row>
        <row r="39">
          <cell r="D39" t="str">
            <v>GA0027_L12</v>
          </cell>
          <cell r="E39">
            <v>0.05</v>
          </cell>
          <cell r="F39">
            <v>0.05</v>
          </cell>
          <cell r="G39">
            <v>0.05</v>
          </cell>
          <cell r="H39">
            <v>0.05</v>
          </cell>
          <cell r="I39">
            <v>0.05</v>
          </cell>
        </row>
        <row r="40">
          <cell r="D40" t="str">
            <v>GA0027_L13</v>
          </cell>
          <cell r="E40" t="str">
            <v>-</v>
          </cell>
          <cell r="F40" t="str">
            <v>-</v>
          </cell>
          <cell r="G40" t="str">
            <v>-</v>
          </cell>
          <cell r="H40" t="str">
            <v>-</v>
          </cell>
          <cell r="I40" t="str">
            <v>-</v>
          </cell>
        </row>
        <row r="41">
          <cell r="D41" t="str">
            <v>GA0027_L14</v>
          </cell>
          <cell r="E41" t="str">
            <v>-</v>
          </cell>
          <cell r="F41" t="str">
            <v>-</v>
          </cell>
          <cell r="G41" t="str">
            <v>-</v>
          </cell>
          <cell r="H41" t="str">
            <v>-</v>
          </cell>
          <cell r="I41" t="str">
            <v>-</v>
          </cell>
        </row>
        <row r="42">
          <cell r="D42" t="str">
            <v>GA0027_L15</v>
          </cell>
          <cell r="E42" t="str">
            <v>-</v>
          </cell>
          <cell r="F42" t="str">
            <v>-</v>
          </cell>
          <cell r="G42" t="str">
            <v>-</v>
          </cell>
          <cell r="H42" t="str">
            <v>-</v>
          </cell>
          <cell r="I42" t="str">
            <v>-</v>
          </cell>
        </row>
        <row r="43">
          <cell r="D43" t="str">
            <v>GA0027_L16</v>
          </cell>
          <cell r="E43" t="str">
            <v>-</v>
          </cell>
          <cell r="F43" t="str">
            <v>-</v>
          </cell>
          <cell r="G43" t="str">
            <v>-</v>
          </cell>
          <cell r="H43" t="str">
            <v>-</v>
          </cell>
          <cell r="I43" t="str">
            <v>-</v>
          </cell>
        </row>
        <row r="44">
          <cell r="D44" t="str">
            <v>GA0002_ML1</v>
          </cell>
          <cell r="E44">
            <v>0.03</v>
          </cell>
          <cell r="F44">
            <v>3.5000000000000003E-2</v>
          </cell>
          <cell r="G44">
            <v>3.5000000000000003E-2</v>
          </cell>
          <cell r="H44">
            <v>3.5000000000000003E-2</v>
          </cell>
          <cell r="I44">
            <v>3.5000000000000003E-2</v>
          </cell>
        </row>
        <row r="45">
          <cell r="D45" t="str">
            <v>GA0002_ML2</v>
          </cell>
          <cell r="E45">
            <v>0.03</v>
          </cell>
          <cell r="F45">
            <v>3.5000000000000003E-2</v>
          </cell>
          <cell r="G45">
            <v>3.5000000000000003E-2</v>
          </cell>
          <cell r="H45">
            <v>3.5000000000000003E-2</v>
          </cell>
          <cell r="I45">
            <v>3.5000000000000003E-2</v>
          </cell>
        </row>
        <row r="46">
          <cell r="D46" t="str">
            <v>GA0002_ML3</v>
          </cell>
          <cell r="E46">
            <v>0.03</v>
          </cell>
          <cell r="F46">
            <v>3.5000000000000003E-2</v>
          </cell>
          <cell r="G46">
            <v>3.5000000000000003E-2</v>
          </cell>
          <cell r="H46">
            <v>3.5000000000000003E-2</v>
          </cell>
          <cell r="I46">
            <v>3.5000000000000003E-2</v>
          </cell>
        </row>
        <row r="47">
          <cell r="D47" t="str">
            <v>GA0002_ML4</v>
          </cell>
          <cell r="E47">
            <v>0.03</v>
          </cell>
          <cell r="F47">
            <v>3.5000000000000003E-2</v>
          </cell>
          <cell r="G47">
            <v>3.5000000000000003E-2</v>
          </cell>
          <cell r="H47">
            <v>3.5000000000000003E-2</v>
          </cell>
          <cell r="I47">
            <v>3.5000000000000003E-2</v>
          </cell>
        </row>
        <row r="48">
          <cell r="D48" t="str">
            <v>GA0002_L05</v>
          </cell>
          <cell r="E48">
            <v>0.03</v>
          </cell>
          <cell r="F48">
            <v>3.5000000000000003E-2</v>
          </cell>
          <cell r="G48">
            <v>3.5000000000000003E-2</v>
          </cell>
          <cell r="H48">
            <v>3.5000000000000003E-2</v>
          </cell>
          <cell r="I48">
            <v>3.5000000000000003E-2</v>
          </cell>
        </row>
        <row r="49">
          <cell r="D49" t="str">
            <v>GA0002_L06</v>
          </cell>
          <cell r="E49">
            <v>0.03</v>
          </cell>
          <cell r="F49">
            <v>3.5000000000000003E-2</v>
          </cell>
          <cell r="G49">
            <v>3.5000000000000003E-2</v>
          </cell>
          <cell r="H49">
            <v>3.5000000000000003E-2</v>
          </cell>
          <cell r="I49">
            <v>3.5000000000000003E-2</v>
          </cell>
        </row>
        <row r="50">
          <cell r="D50" t="str">
            <v>GA0002_L07</v>
          </cell>
          <cell r="E50">
            <v>0.03</v>
          </cell>
          <cell r="F50">
            <v>3.5000000000000003E-2</v>
          </cell>
          <cell r="G50">
            <v>3.5000000000000003E-2</v>
          </cell>
          <cell r="H50">
            <v>3.5000000000000003E-2</v>
          </cell>
          <cell r="I50">
            <v>3.5000000000000003E-2</v>
          </cell>
        </row>
        <row r="51">
          <cell r="D51" t="str">
            <v>GA0002_L08</v>
          </cell>
          <cell r="E51">
            <v>0.03</v>
          </cell>
          <cell r="F51">
            <v>3.5000000000000003E-2</v>
          </cell>
          <cell r="G51">
            <v>3.5000000000000003E-2</v>
          </cell>
          <cell r="H51">
            <v>3.5000000000000003E-2</v>
          </cell>
          <cell r="I51">
            <v>3.5000000000000003E-2</v>
          </cell>
        </row>
        <row r="52">
          <cell r="D52" t="str">
            <v>GA0002_L09</v>
          </cell>
          <cell r="E52">
            <v>0.03</v>
          </cell>
          <cell r="F52">
            <v>3.5000000000000003E-2</v>
          </cell>
          <cell r="G52">
            <v>3.5000000000000003E-2</v>
          </cell>
          <cell r="H52">
            <v>3.5000000000000003E-2</v>
          </cell>
          <cell r="I52">
            <v>3.5000000000000003E-2</v>
          </cell>
        </row>
        <row r="53">
          <cell r="D53" t="str">
            <v>GA0002_L10</v>
          </cell>
          <cell r="E53">
            <v>0.03</v>
          </cell>
          <cell r="F53">
            <v>3.5000000000000003E-2</v>
          </cell>
          <cell r="G53">
            <v>3.5000000000000003E-2</v>
          </cell>
          <cell r="H53">
            <v>3.5000000000000003E-2</v>
          </cell>
          <cell r="I53">
            <v>3.5000000000000003E-2</v>
          </cell>
        </row>
        <row r="54">
          <cell r="D54" t="str">
            <v>GA0002_L11</v>
          </cell>
          <cell r="E54">
            <v>0.03</v>
          </cell>
          <cell r="F54">
            <v>3.5000000000000003E-2</v>
          </cell>
          <cell r="G54">
            <v>3.5000000000000003E-2</v>
          </cell>
          <cell r="H54">
            <v>3.5000000000000003E-2</v>
          </cell>
          <cell r="I54">
            <v>3.5000000000000003E-2</v>
          </cell>
        </row>
        <row r="55">
          <cell r="D55" t="str">
            <v>GA0002_L12</v>
          </cell>
          <cell r="E55">
            <v>0.03</v>
          </cell>
          <cell r="F55">
            <v>3.5000000000000003E-2</v>
          </cell>
          <cell r="G55">
            <v>3.5000000000000003E-2</v>
          </cell>
          <cell r="H55">
            <v>3.5000000000000003E-2</v>
          </cell>
          <cell r="I55">
            <v>3.5000000000000003E-2</v>
          </cell>
        </row>
        <row r="56">
          <cell r="D56" t="str">
            <v>GA0002_L13</v>
          </cell>
          <cell r="E56">
            <v>0.03</v>
          </cell>
          <cell r="F56">
            <v>3.5000000000000003E-2</v>
          </cell>
          <cell r="G56">
            <v>3.5000000000000003E-2</v>
          </cell>
          <cell r="H56">
            <v>3.5000000000000003E-2</v>
          </cell>
          <cell r="I56">
            <v>3.5000000000000003E-2</v>
          </cell>
        </row>
        <row r="57">
          <cell r="D57" t="str">
            <v>GA0002_L14</v>
          </cell>
          <cell r="E57">
            <v>0.03</v>
          </cell>
          <cell r="F57">
            <v>3.5000000000000003E-2</v>
          </cell>
          <cell r="G57">
            <v>3.5000000000000003E-2</v>
          </cell>
          <cell r="H57">
            <v>3.5000000000000003E-2</v>
          </cell>
          <cell r="I57">
            <v>3.5000000000000003E-2</v>
          </cell>
        </row>
        <row r="58">
          <cell r="D58" t="str">
            <v>GA0002_L15</v>
          </cell>
          <cell r="E58">
            <v>0.03</v>
          </cell>
          <cell r="F58">
            <v>3.5000000000000003E-2</v>
          </cell>
          <cell r="G58">
            <v>3.5000000000000003E-2</v>
          </cell>
          <cell r="H58">
            <v>3.5000000000000003E-2</v>
          </cell>
          <cell r="I58">
            <v>3.5000000000000003E-2</v>
          </cell>
        </row>
        <row r="59">
          <cell r="D59" t="str">
            <v>GA0002_L16</v>
          </cell>
          <cell r="E59">
            <v>0.03</v>
          </cell>
          <cell r="F59">
            <v>3.5000000000000003E-2</v>
          </cell>
          <cell r="G59">
            <v>3.5000000000000003E-2</v>
          </cell>
          <cell r="H59">
            <v>3.5000000000000003E-2</v>
          </cell>
          <cell r="I59">
            <v>3.5000000000000003E-2</v>
          </cell>
        </row>
        <row r="60">
          <cell r="D60" t="str">
            <v>GA0010_ML1</v>
          </cell>
          <cell r="E60" t="str">
            <v>-</v>
          </cell>
          <cell r="F60" t="str">
            <v>-</v>
          </cell>
          <cell r="G60" t="str">
            <v>-</v>
          </cell>
          <cell r="H60" t="str">
            <v>-</v>
          </cell>
          <cell r="I60" t="str">
            <v>-</v>
          </cell>
        </row>
        <row r="61">
          <cell r="D61" t="str">
            <v>GA0010_ML2</v>
          </cell>
          <cell r="E61" t="str">
            <v>-</v>
          </cell>
          <cell r="F61" t="str">
            <v>-</v>
          </cell>
          <cell r="G61" t="str">
            <v>-</v>
          </cell>
          <cell r="H61" t="str">
            <v>-</v>
          </cell>
          <cell r="I61" t="str">
            <v>-</v>
          </cell>
        </row>
        <row r="62">
          <cell r="D62" t="str">
            <v>GA0010_ML3</v>
          </cell>
          <cell r="E62" t="str">
            <v>-</v>
          </cell>
          <cell r="F62" t="str">
            <v>-</v>
          </cell>
          <cell r="G62" t="str">
            <v>-</v>
          </cell>
          <cell r="H62" t="str">
            <v>-</v>
          </cell>
          <cell r="I62" t="str">
            <v>-</v>
          </cell>
        </row>
        <row r="63">
          <cell r="D63" t="str">
            <v>GA0010_ML4</v>
          </cell>
          <cell r="E63">
            <v>0.3</v>
          </cell>
          <cell r="F63">
            <v>0.3</v>
          </cell>
          <cell r="G63">
            <v>0.3</v>
          </cell>
          <cell r="H63">
            <v>0.3</v>
          </cell>
          <cell r="I63">
            <v>0.3</v>
          </cell>
        </row>
        <row r="64">
          <cell r="D64" t="str">
            <v>GA0010_L05</v>
          </cell>
          <cell r="E64">
            <v>0.1</v>
          </cell>
          <cell r="F64">
            <v>0.1</v>
          </cell>
          <cell r="G64">
            <v>0.1</v>
          </cell>
          <cell r="H64">
            <v>0.1</v>
          </cell>
          <cell r="I64">
            <v>0.1</v>
          </cell>
        </row>
      </sheetData>
      <sheetData sheetId="5" refreshError="1">
        <row r="2">
          <cell r="AS2" t="str">
            <v>Working</v>
          </cell>
          <cell r="AT2" t="str">
            <v>Actual</v>
          </cell>
          <cell r="AU2" t="str">
            <v>E00051-Input</v>
          </cell>
        </row>
        <row r="3">
          <cell r="AS3" t="str">
            <v>Under Review</v>
          </cell>
          <cell r="AT3" t="str">
            <v>HFM Adjustments</v>
          </cell>
          <cell r="AU3" t="str">
            <v>E00056-Input</v>
          </cell>
        </row>
        <row r="4">
          <cell r="AS4" t="str">
            <v>Final</v>
          </cell>
          <cell r="AT4" t="str">
            <v>HFM Eliminations</v>
          </cell>
          <cell r="AU4" t="str">
            <v>E00055-Input</v>
          </cell>
        </row>
        <row r="5">
          <cell r="AS5" t="str">
            <v>1+11</v>
          </cell>
          <cell r="AT5" t="str">
            <v>Actual Pre-Close</v>
          </cell>
          <cell r="AU5" t="str">
            <v>E00054-Input</v>
          </cell>
        </row>
        <row r="6">
          <cell r="AS6" t="str">
            <v>2+10</v>
          </cell>
          <cell r="AT6" t="str">
            <v>Budget</v>
          </cell>
          <cell r="AU6" t="str">
            <v>E00057-Input</v>
          </cell>
        </row>
        <row r="7">
          <cell r="AS7" t="str">
            <v>3+9</v>
          </cell>
          <cell r="AT7" t="str">
            <v>Budget HFM Adjustments</v>
          </cell>
          <cell r="AU7" t="str">
            <v>E00004-Input</v>
          </cell>
        </row>
        <row r="8">
          <cell r="AS8" t="str">
            <v>4+8</v>
          </cell>
          <cell r="AT8" t="str">
            <v>Budget HFM Eliminations</v>
          </cell>
          <cell r="AU8" t="str">
            <v>E00028-Input</v>
          </cell>
        </row>
        <row r="9">
          <cell r="AS9" t="str">
            <v>5+7</v>
          </cell>
          <cell r="AT9" t="str">
            <v>Budget Pre-Close</v>
          </cell>
          <cell r="AU9" t="str">
            <v>E00042-Input</v>
          </cell>
        </row>
        <row r="10">
          <cell r="AS10" t="str">
            <v>6+6</v>
          </cell>
          <cell r="AT10" t="str">
            <v>Forecast</v>
          </cell>
          <cell r="AU10" t="str">
            <v>E00027-Input</v>
          </cell>
        </row>
        <row r="11">
          <cell r="AS11" t="str">
            <v>7+5</v>
          </cell>
          <cell r="AT11" t="str">
            <v>Forecast HFM Adjustments</v>
          </cell>
          <cell r="AU11" t="str">
            <v>E00026-Input</v>
          </cell>
        </row>
        <row r="12">
          <cell r="AS12" t="str">
            <v>8+4</v>
          </cell>
          <cell r="AT12" t="str">
            <v>Forecast HFM Eliminations</v>
          </cell>
          <cell r="AU12" t="str">
            <v>E00013-Input</v>
          </cell>
        </row>
        <row r="13">
          <cell r="AS13" t="str">
            <v>9+3</v>
          </cell>
          <cell r="AT13" t="str">
            <v>Forecast Pre-Close</v>
          </cell>
          <cell r="AU13" t="str">
            <v>E00012-Input</v>
          </cell>
        </row>
        <row r="14">
          <cell r="AS14" t="str">
            <v>10+2</v>
          </cell>
          <cell r="AT14" t="str">
            <v>Plan</v>
          </cell>
          <cell r="AU14" t="str">
            <v>E00010-Input</v>
          </cell>
        </row>
        <row r="15">
          <cell r="N15" t="str">
            <v>Pl1-Comprehensive</v>
          </cell>
          <cell r="AS15" t="str">
            <v>11+1</v>
          </cell>
          <cell r="AT15" t="str">
            <v>Plan HFM Adjustments</v>
          </cell>
          <cell r="AU15" t="str">
            <v>E00016-Input</v>
          </cell>
        </row>
        <row r="16">
          <cell r="N16" t="str">
            <v>AWPlan1</v>
          </cell>
          <cell r="AS16" t="str">
            <v>Scenario 1</v>
          </cell>
          <cell r="AT16" t="str">
            <v>Plan HFM Eliminations</v>
          </cell>
          <cell r="AU16" t="str">
            <v>E00022-Input</v>
          </cell>
        </row>
        <row r="17">
          <cell r="N17" t="str">
            <v>PlanPlan1</v>
          </cell>
          <cell r="AS17" t="str">
            <v>Scenario 2</v>
          </cell>
          <cell r="AT17" t="str">
            <v>Plan Pre-Close</v>
          </cell>
          <cell r="AU17" t="str">
            <v>E00017-Input</v>
          </cell>
        </row>
        <row r="18">
          <cell r="AS18" t="str">
            <v>Scenario 3</v>
          </cell>
          <cell r="AU18" t="str">
            <v>E00011-Input</v>
          </cell>
        </row>
        <row r="19">
          <cell r="AU19" t="str">
            <v>E00009-Input</v>
          </cell>
        </row>
        <row r="20">
          <cell r="AU20" t="str">
            <v>E00044-Input</v>
          </cell>
        </row>
        <row r="21">
          <cell r="AU21" t="str">
            <v>E00050-Input</v>
          </cell>
        </row>
        <row r="22">
          <cell r="AU22" t="str">
            <v>E00019-Input</v>
          </cell>
        </row>
        <row r="23">
          <cell r="AU23" t="str">
            <v>E00030-Input</v>
          </cell>
        </row>
        <row r="24">
          <cell r="AU24" t="str">
            <v>E00005-Input</v>
          </cell>
        </row>
        <row r="25">
          <cell r="AU25" t="str">
            <v>E00023-Input</v>
          </cell>
        </row>
        <row r="26">
          <cell r="AU26" t="str">
            <v>New Jersey American Input</v>
          </cell>
        </row>
        <row r="27">
          <cell r="AU27" t="str">
            <v>E00024</v>
          </cell>
        </row>
        <row r="28">
          <cell r="AU28" t="str">
            <v>Homeowner Services Input</v>
          </cell>
        </row>
        <row r="29">
          <cell r="AU29" t="str">
            <v>Applied Group Input</v>
          </cell>
        </row>
        <row r="30">
          <cell r="AU30" t="str">
            <v>AWE Corporate Input</v>
          </cell>
        </row>
        <row r="31">
          <cell r="AU31" t="str">
            <v>Carbon Input</v>
          </cell>
        </row>
        <row r="32">
          <cell r="AU32" t="str">
            <v>Contract Operations Input</v>
          </cell>
        </row>
        <row r="33">
          <cell r="AU33" t="str">
            <v>Military Input</v>
          </cell>
        </row>
        <row r="34">
          <cell r="AU34" t="str">
            <v>Engineering Input</v>
          </cell>
        </row>
        <row r="35">
          <cell r="AU35" t="str">
            <v>Residuals Input</v>
          </cell>
        </row>
        <row r="36">
          <cell r="AU36" t="str">
            <v>Underground Infrastructure Input</v>
          </cell>
        </row>
        <row r="37">
          <cell r="AU37" t="str">
            <v>E00080-Input</v>
          </cell>
        </row>
        <row r="38">
          <cell r="AU38" t="str">
            <v>E00092-Input</v>
          </cell>
        </row>
        <row r="39">
          <cell r="AU39" t="str">
            <v>E0946-Input</v>
          </cell>
        </row>
        <row r="40">
          <cell r="AU40" t="str">
            <v>E00003-Input</v>
          </cell>
        </row>
        <row r="41">
          <cell r="AU41" t="str">
            <v>E00024-Input</v>
          </cell>
        </row>
        <row r="42">
          <cell r="AU42" t="str">
            <v>E00002-Input</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sualty Data"/>
      <sheetName val="Sales&amp;Gallons"/>
      <sheetName val="AAETProperty"/>
      <sheetName val="Property Data "/>
      <sheetName val="Builders Risk"/>
    </sheetNames>
    <sheetDataSet>
      <sheetData sheetId="0"/>
      <sheetData sheetId="1"/>
      <sheetData sheetId="2"/>
      <sheetData sheetId="3"/>
      <sheetData sheetId="4"/>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AccruData"/>
      <sheetName val="CostSum"/>
      <sheetName val="O&amp;M Accruals"/>
      <sheetName val="Invoices"/>
      <sheetName val="Sheet1"/>
      <sheetName val="Sheet2"/>
      <sheetName val="Task Orders"/>
      <sheetName val="IA SalesTax"/>
      <sheetName val="American Water"/>
      <sheetName val="Inv Status Sum"/>
      <sheetName val="TaxCode"/>
      <sheetName val="BU"/>
      <sheetName val="American Water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
          <cell r="B1" t="str">
            <v>District</v>
          </cell>
          <cell r="C1" t="str">
            <v>BU</v>
          </cell>
        </row>
        <row r="2">
          <cell r="C2" t="str">
            <v xml:space="preserve">09000 </v>
          </cell>
        </row>
        <row r="3">
          <cell r="B3" t="str">
            <v>Champaign</v>
          </cell>
          <cell r="C3" t="str">
            <v>091405</v>
          </cell>
        </row>
        <row r="4">
          <cell r="B4" t="str">
            <v>Alton</v>
          </cell>
          <cell r="C4" t="str">
            <v>091505</v>
          </cell>
        </row>
        <row r="5">
          <cell r="B5" t="str">
            <v>Streator</v>
          </cell>
          <cell r="C5" t="str">
            <v>092405</v>
          </cell>
        </row>
        <row r="6">
          <cell r="B6" t="str">
            <v>Cairo</v>
          </cell>
          <cell r="C6" t="str">
            <v>092505</v>
          </cell>
        </row>
        <row r="7">
          <cell r="B7" t="str">
            <v>Sterling</v>
          </cell>
          <cell r="C7" t="str">
            <v>093405</v>
          </cell>
        </row>
        <row r="8">
          <cell r="B8" t="str">
            <v>Interurban</v>
          </cell>
          <cell r="C8" t="str">
            <v>093505</v>
          </cell>
        </row>
        <row r="9">
          <cell r="B9" t="str">
            <v>Pontiac</v>
          </cell>
          <cell r="C9" t="str">
            <v>094405</v>
          </cell>
        </row>
        <row r="10">
          <cell r="C10" t="str">
            <v>094505</v>
          </cell>
        </row>
        <row r="11">
          <cell r="C11" t="str">
            <v>094605</v>
          </cell>
        </row>
        <row r="12">
          <cell r="C12" t="str">
            <v>095405</v>
          </cell>
        </row>
        <row r="13">
          <cell r="B13" t="str">
            <v>Pekin</v>
          </cell>
          <cell r="C13" t="str">
            <v>095505</v>
          </cell>
        </row>
        <row r="14">
          <cell r="C14" t="str">
            <v>095605</v>
          </cell>
        </row>
        <row r="15">
          <cell r="B15" t="str">
            <v>Peoria</v>
          </cell>
          <cell r="C15" t="str">
            <v>096505</v>
          </cell>
        </row>
        <row r="16">
          <cell r="C16" t="str">
            <v>097505</v>
          </cell>
        </row>
        <row r="17">
          <cell r="C17" t="str">
            <v>097605</v>
          </cell>
        </row>
        <row r="18">
          <cell r="B18" t="str">
            <v>Lincoln</v>
          </cell>
          <cell r="C18" t="str">
            <v>097705</v>
          </cell>
        </row>
        <row r="19">
          <cell r="C19" t="str">
            <v>098505</v>
          </cell>
        </row>
        <row r="20">
          <cell r="B20" t="str">
            <v>Chicago</v>
          </cell>
          <cell r="C20" t="str">
            <v>098605</v>
          </cell>
        </row>
        <row r="21">
          <cell r="C21" t="str">
            <v>099605</v>
          </cell>
        </row>
        <row r="22">
          <cell r="C22" t="str">
            <v xml:space="preserve">10000 </v>
          </cell>
        </row>
        <row r="23">
          <cell r="C23" t="str">
            <v>100105</v>
          </cell>
        </row>
        <row r="24">
          <cell r="C24" t="str">
            <v>100505</v>
          </cell>
        </row>
        <row r="25">
          <cell r="B25" t="str">
            <v>Kokomo</v>
          </cell>
          <cell r="C25" t="str">
            <v>101005</v>
          </cell>
        </row>
        <row r="26">
          <cell r="B26" t="str">
            <v>Muncie</v>
          </cell>
          <cell r="C26" t="str">
            <v>101505</v>
          </cell>
        </row>
        <row r="27">
          <cell r="C27" t="str">
            <v>102005</v>
          </cell>
        </row>
        <row r="28">
          <cell r="B28" t="str">
            <v>Richmond</v>
          </cell>
          <cell r="C28" t="str">
            <v>102505</v>
          </cell>
        </row>
        <row r="29">
          <cell r="B29" t="str">
            <v>Somerset</v>
          </cell>
          <cell r="C29" t="str">
            <v>103005</v>
          </cell>
        </row>
        <row r="30">
          <cell r="C30" t="str">
            <v>103505</v>
          </cell>
        </row>
        <row r="31">
          <cell r="B31" t="str">
            <v>Summitville</v>
          </cell>
          <cell r="C31" t="str">
            <v>104005</v>
          </cell>
        </row>
        <row r="32">
          <cell r="B32" t="str">
            <v>Wabash</v>
          </cell>
          <cell r="C32" t="str">
            <v>104505</v>
          </cell>
        </row>
        <row r="33">
          <cell r="B33" t="str">
            <v>Warsaw</v>
          </cell>
          <cell r="C33" t="str">
            <v>104605</v>
          </cell>
        </row>
        <row r="34">
          <cell r="B34" t="str">
            <v>West Lafaette</v>
          </cell>
          <cell r="C34" t="str">
            <v>104705</v>
          </cell>
        </row>
        <row r="35">
          <cell r="B35" t="str">
            <v>Winchester</v>
          </cell>
          <cell r="C35" t="str">
            <v>104805</v>
          </cell>
        </row>
        <row r="36">
          <cell r="B36" t="str">
            <v>Crawfordsville</v>
          </cell>
          <cell r="C36" t="str">
            <v>105005</v>
          </cell>
        </row>
        <row r="37">
          <cell r="B37" t="str">
            <v>Johnson County</v>
          </cell>
          <cell r="C37" t="str">
            <v>105505</v>
          </cell>
        </row>
        <row r="38">
          <cell r="B38" t="str">
            <v>Moorseville</v>
          </cell>
          <cell r="C38" t="str">
            <v>105805</v>
          </cell>
        </row>
        <row r="39">
          <cell r="B39" t="str">
            <v>Noblesville</v>
          </cell>
          <cell r="C39" t="str">
            <v>106005</v>
          </cell>
        </row>
        <row r="40">
          <cell r="B40" t="str">
            <v>Shelbyville</v>
          </cell>
          <cell r="C40" t="str">
            <v>106505</v>
          </cell>
        </row>
        <row r="41">
          <cell r="B41" t="str">
            <v>Wabash Valley</v>
          </cell>
          <cell r="C41" t="str">
            <v>107005</v>
          </cell>
        </row>
        <row r="42">
          <cell r="B42" t="str">
            <v>Southern Indiana</v>
          </cell>
          <cell r="C42" t="str">
            <v>107505</v>
          </cell>
        </row>
        <row r="43">
          <cell r="B43" t="str">
            <v>Newberg</v>
          </cell>
          <cell r="C43" t="str">
            <v>108005</v>
          </cell>
        </row>
        <row r="44">
          <cell r="B44" t="str">
            <v>Seymore</v>
          </cell>
          <cell r="C44" t="str">
            <v>108505</v>
          </cell>
        </row>
        <row r="45">
          <cell r="B45" t="str">
            <v>Northwest</v>
          </cell>
          <cell r="C45" t="str">
            <v>109005</v>
          </cell>
        </row>
        <row r="46">
          <cell r="C46" t="str">
            <v xml:space="preserve">11000 </v>
          </cell>
        </row>
        <row r="47">
          <cell r="C47" t="str">
            <v>110105</v>
          </cell>
        </row>
        <row r="48">
          <cell r="B48" t="str">
            <v>Quad Cities</v>
          </cell>
          <cell r="C48" t="str">
            <v>110205</v>
          </cell>
        </row>
        <row r="49">
          <cell r="B49" t="str">
            <v>Clinton</v>
          </cell>
          <cell r="C49" t="str">
            <v>110305</v>
          </cell>
        </row>
        <row r="50">
          <cell r="C50" t="str">
            <v>170105</v>
          </cell>
        </row>
        <row r="51">
          <cell r="B51" t="str">
            <v>St. Louis</v>
          </cell>
          <cell r="C51" t="str">
            <v>170205</v>
          </cell>
        </row>
        <row r="52">
          <cell r="B52" t="str">
            <v>St. Joseph</v>
          </cell>
          <cell r="C52" t="str">
            <v>170305</v>
          </cell>
        </row>
        <row r="53">
          <cell r="B53" t="str">
            <v>Parkville</v>
          </cell>
          <cell r="C53" t="str">
            <v>170405</v>
          </cell>
        </row>
        <row r="54">
          <cell r="C54" t="str">
            <v>170505</v>
          </cell>
        </row>
        <row r="55">
          <cell r="B55" t="str">
            <v>Warrensburg</v>
          </cell>
          <cell r="C55" t="str">
            <v>170605</v>
          </cell>
        </row>
        <row r="56">
          <cell r="B56" t="str">
            <v>Cedar Hill</v>
          </cell>
          <cell r="C56" t="str">
            <v>170705</v>
          </cell>
        </row>
        <row r="57">
          <cell r="B57" t="str">
            <v>Brunswick</v>
          </cell>
          <cell r="C57" t="str">
            <v>170805</v>
          </cell>
        </row>
        <row r="58">
          <cell r="B58" t="str">
            <v>St. Charles</v>
          </cell>
          <cell r="C58" t="str">
            <v>170905</v>
          </cell>
        </row>
        <row r="59">
          <cell r="B59" t="str">
            <v>Mexico</v>
          </cell>
          <cell r="C59" t="str">
            <v>171005</v>
          </cell>
        </row>
        <row r="60">
          <cell r="B60" t="str">
            <v>Joplin</v>
          </cell>
          <cell r="C60" t="str">
            <v>171105</v>
          </cell>
        </row>
        <row r="61">
          <cell r="B61" t="str">
            <v>Jefferson City</v>
          </cell>
          <cell r="C61" t="str">
            <v>171205</v>
          </cell>
        </row>
        <row r="62">
          <cell r="B62" t="str">
            <v>Waren County</v>
          </cell>
          <cell r="C62" t="str">
            <v>171405</v>
          </cell>
        </row>
        <row r="63">
          <cell r="C63" t="str">
            <v>171505</v>
          </cell>
        </row>
        <row r="64">
          <cell r="C64" t="str">
            <v>179908</v>
          </cell>
        </row>
        <row r="65">
          <cell r="C65" t="str">
            <v>220105</v>
          </cell>
        </row>
        <row r="66">
          <cell r="B66" t="str">
            <v>Marion</v>
          </cell>
          <cell r="C66" t="str">
            <v>220205</v>
          </cell>
        </row>
        <row r="67">
          <cell r="B67" t="str">
            <v>Mansfield</v>
          </cell>
          <cell r="C67" t="str">
            <v>220305</v>
          </cell>
        </row>
        <row r="68">
          <cell r="B68" t="str">
            <v>Tiffin</v>
          </cell>
          <cell r="C68" t="str">
            <v>220405</v>
          </cell>
        </row>
        <row r="69">
          <cell r="B69" t="str">
            <v>Ashtabula</v>
          </cell>
          <cell r="C69" t="str">
            <v>220505</v>
          </cell>
        </row>
        <row r="70">
          <cell r="B70" t="str">
            <v>Lawrence County</v>
          </cell>
          <cell r="C70" t="str">
            <v>220605</v>
          </cell>
        </row>
        <row r="71">
          <cell r="B71" t="str">
            <v>Lake White</v>
          </cell>
          <cell r="C71" t="str">
            <v>221005</v>
          </cell>
        </row>
        <row r="72">
          <cell r="B72" t="str">
            <v>Portage</v>
          </cell>
          <cell r="C72" t="str">
            <v>221105</v>
          </cell>
        </row>
        <row r="73">
          <cell r="B73" t="str">
            <v>Franklin County</v>
          </cell>
          <cell r="C73" t="str">
            <v>221205</v>
          </cell>
        </row>
        <row r="74">
          <cell r="C74" t="str">
            <v>221311</v>
          </cell>
        </row>
      </sheetData>
      <sheetData sheetId="12"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LeadSources"/>
      <sheetName val="Pivot"/>
      <sheetName val="AMScorecardReport"/>
      <sheetName val="ScorecardReport"/>
      <sheetName val="FunnelReport"/>
      <sheetName val="TableofDeals"/>
      <sheetName val="HotDealData"/>
      <sheetName val="ScorecardData"/>
      <sheetName val="FunnelData"/>
      <sheetName val="Engines"/>
      <sheetName val="Database"/>
      <sheetName val="In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FT1">
            <v>1</v>
          </cell>
          <cell r="FU1">
            <v>0</v>
          </cell>
          <cell r="FV1">
            <v>0</v>
          </cell>
          <cell r="FW1">
            <v>375000</v>
          </cell>
          <cell r="FX1">
            <v>375000</v>
          </cell>
        </row>
        <row r="2">
          <cell r="FT2">
            <v>2</v>
          </cell>
          <cell r="FU2">
            <v>0</v>
          </cell>
          <cell r="FV2">
            <v>0</v>
          </cell>
          <cell r="FW2">
            <v>0</v>
          </cell>
          <cell r="FX2">
            <v>0</v>
          </cell>
        </row>
        <row r="3">
          <cell r="E3">
            <v>1500000</v>
          </cell>
          <cell r="FT3">
            <v>3</v>
          </cell>
          <cell r="FU3">
            <v>150000</v>
          </cell>
          <cell r="FV3">
            <v>206250</v>
          </cell>
          <cell r="FW3">
            <v>581250</v>
          </cell>
          <cell r="FX3">
            <v>581250</v>
          </cell>
        </row>
        <row r="4">
          <cell r="E4">
            <v>92000</v>
          </cell>
          <cell r="FT4">
            <v>4</v>
          </cell>
          <cell r="FU4">
            <v>0</v>
          </cell>
          <cell r="FV4">
            <v>148200</v>
          </cell>
          <cell r="FW4">
            <v>171200</v>
          </cell>
          <cell r="FX4">
            <v>171200</v>
          </cell>
        </row>
        <row r="5">
          <cell r="FT5">
            <v>5</v>
          </cell>
          <cell r="FU5">
            <v>0</v>
          </cell>
          <cell r="FV5">
            <v>0</v>
          </cell>
          <cell r="FW5">
            <v>0</v>
          </cell>
          <cell r="FX5">
            <v>0</v>
          </cell>
        </row>
        <row r="6">
          <cell r="FT6">
            <v>6</v>
          </cell>
          <cell r="FU6">
            <v>0</v>
          </cell>
          <cell r="FV6">
            <v>148200</v>
          </cell>
          <cell r="FW6">
            <v>171200</v>
          </cell>
          <cell r="FX6">
            <v>171200</v>
          </cell>
        </row>
        <row r="7">
          <cell r="FT7">
            <v>7</v>
          </cell>
          <cell r="FU7">
            <v>0</v>
          </cell>
          <cell r="FV7">
            <v>0</v>
          </cell>
          <cell r="FW7">
            <v>0</v>
          </cell>
          <cell r="FX7">
            <v>0</v>
          </cell>
        </row>
        <row r="8">
          <cell r="FT8">
            <v>8</v>
          </cell>
          <cell r="FU8">
            <v>0</v>
          </cell>
          <cell r="FV8">
            <v>0</v>
          </cell>
          <cell r="FW8">
            <v>0</v>
          </cell>
          <cell r="FX8">
            <v>0</v>
          </cell>
        </row>
        <row r="9">
          <cell r="FT9">
            <v>9</v>
          </cell>
          <cell r="FU9">
            <v>150000</v>
          </cell>
          <cell r="FV9">
            <v>206250</v>
          </cell>
          <cell r="FW9">
            <v>206250</v>
          </cell>
          <cell r="FX9">
            <v>206250</v>
          </cell>
        </row>
        <row r="10">
          <cell r="FT10">
            <v>10</v>
          </cell>
          <cell r="FU10">
            <v>0</v>
          </cell>
          <cell r="FV10">
            <v>0</v>
          </cell>
          <cell r="FW10">
            <v>0</v>
          </cell>
          <cell r="FX10">
            <v>0</v>
          </cell>
        </row>
      </sheetData>
      <sheetData sheetId="8" refreshError="1"/>
      <sheetData sheetId="9" refreshError="1"/>
      <sheetData sheetId="10" refreshError="1"/>
      <sheetData sheetId="11"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Rec"/>
      <sheetName val="Pmts corrected"/>
      <sheetName val="Illinois "/>
      <sheetName val="Prelim Rec"/>
      <sheetName val="AJEs needed"/>
      <sheetName val="G-L bal post-AJEs"/>
      <sheetName val="Pmts as bkd"/>
      <sheetName val="Starting point"/>
      <sheetName val="Business units"/>
      <sheetName val="Cook Co Issues"/>
      <sheetName val="St Clair Co"/>
    </sheetNames>
    <sheetDataSet>
      <sheetData sheetId="0"/>
      <sheetData sheetId="1">
        <row r="8">
          <cell r="A8" t="str">
            <v>091405.236151</v>
          </cell>
          <cell r="B8">
            <v>19955.810000000001</v>
          </cell>
        </row>
        <row r="9">
          <cell r="A9" t="str">
            <v>091405.236151</v>
          </cell>
          <cell r="B9">
            <v>102681.09</v>
          </cell>
        </row>
        <row r="10">
          <cell r="A10" t="str">
            <v>091405.236151</v>
          </cell>
          <cell r="B10">
            <v>19955.810000000001</v>
          </cell>
        </row>
        <row r="11">
          <cell r="A11" t="str">
            <v>091405.236151</v>
          </cell>
          <cell r="B11">
            <v>102681.09</v>
          </cell>
        </row>
        <row r="12">
          <cell r="A12" t="str">
            <v>091505.236151</v>
          </cell>
          <cell r="B12">
            <v>5446.63</v>
          </cell>
        </row>
        <row r="13">
          <cell r="A13" t="str">
            <v>091505.236151</v>
          </cell>
          <cell r="B13">
            <v>388544.58</v>
          </cell>
        </row>
        <row r="14">
          <cell r="A14" t="str">
            <v>093505.236151</v>
          </cell>
          <cell r="B14">
            <v>103360.48</v>
          </cell>
        </row>
        <row r="15">
          <cell r="A15" t="str">
            <v>091505.575640.16</v>
          </cell>
          <cell r="B15">
            <v>5828.18</v>
          </cell>
        </row>
        <row r="16">
          <cell r="A16" t="str">
            <v>093505.575640.16</v>
          </cell>
          <cell r="B16">
            <v>1550.38</v>
          </cell>
        </row>
        <row r="17">
          <cell r="A17" t="str">
            <v>091505.236151</v>
          </cell>
          <cell r="B17">
            <v>5446.63</v>
          </cell>
        </row>
        <row r="18">
          <cell r="A18" t="str">
            <v>092405.236151</v>
          </cell>
          <cell r="B18">
            <v>14748.33</v>
          </cell>
        </row>
        <row r="19">
          <cell r="A19" t="str">
            <v>092405.236151</v>
          </cell>
          <cell r="B19">
            <v>3841.8</v>
          </cell>
        </row>
        <row r="20">
          <cell r="A20" t="str">
            <v>094405.236151</v>
          </cell>
          <cell r="B20">
            <v>19389.77</v>
          </cell>
        </row>
        <row r="21">
          <cell r="A21" t="str">
            <v>092405.236151</v>
          </cell>
          <cell r="B21">
            <v>3841.8</v>
          </cell>
        </row>
        <row r="22">
          <cell r="A22" t="str">
            <v>094405.236151</v>
          </cell>
          <cell r="B22">
            <v>19389.77</v>
          </cell>
        </row>
        <row r="23">
          <cell r="A23" t="str">
            <v>092405.236151</v>
          </cell>
          <cell r="B23">
            <v>14748.33</v>
          </cell>
        </row>
        <row r="24">
          <cell r="A24" t="str">
            <v>092505.236151</v>
          </cell>
          <cell r="B24">
            <v>30330.85</v>
          </cell>
        </row>
        <row r="25">
          <cell r="A25" t="str">
            <v>092505.236151</v>
          </cell>
          <cell r="B25">
            <v>30330.85</v>
          </cell>
        </row>
        <row r="26">
          <cell r="A26" t="str">
            <v>093405.236151</v>
          </cell>
          <cell r="B26">
            <v>45308.31</v>
          </cell>
        </row>
        <row r="27">
          <cell r="A27" t="str">
            <v>093405.236151</v>
          </cell>
          <cell r="B27">
            <v>45308.31</v>
          </cell>
        </row>
        <row r="28">
          <cell r="A28" t="str">
            <v xml:space="preserve">      093505</v>
          </cell>
          <cell r="B28">
            <v>267490.96999999997</v>
          </cell>
        </row>
        <row r="29">
          <cell r="A29" t="str">
            <v>093505.236151</v>
          </cell>
          <cell r="B29">
            <v>691.23</v>
          </cell>
        </row>
        <row r="30">
          <cell r="A30" t="str">
            <v>093505.236151</v>
          </cell>
          <cell r="B30">
            <v>691.23</v>
          </cell>
        </row>
        <row r="31">
          <cell r="A31" t="str">
            <v>093505.236151</v>
          </cell>
          <cell r="B31">
            <v>103360.25</v>
          </cell>
        </row>
        <row r="32">
          <cell r="A32" t="str">
            <v>091505.236151</v>
          </cell>
          <cell r="B32">
            <v>388544.58</v>
          </cell>
        </row>
        <row r="33">
          <cell r="A33" t="str">
            <v>094405.236151</v>
          </cell>
          <cell r="B33">
            <v>-1773.95</v>
          </cell>
        </row>
        <row r="34">
          <cell r="A34" t="str">
            <v>095505.236151</v>
          </cell>
          <cell r="B34">
            <v>29502.12</v>
          </cell>
        </row>
        <row r="35">
          <cell r="A35" t="str">
            <v>095505.236151</v>
          </cell>
          <cell r="B35">
            <v>29502.12</v>
          </cell>
        </row>
        <row r="36">
          <cell r="A36" t="str">
            <v>096505.236151</v>
          </cell>
          <cell r="B36">
            <v>159558.43</v>
          </cell>
        </row>
        <row r="37">
          <cell r="A37" t="str">
            <v>096505.236151</v>
          </cell>
          <cell r="B37">
            <v>159558.39999999999</v>
          </cell>
        </row>
        <row r="38">
          <cell r="A38" t="str">
            <v xml:space="preserve">      097605</v>
          </cell>
          <cell r="B38">
            <v>-44665.67</v>
          </cell>
        </row>
        <row r="39">
          <cell r="A39" t="str">
            <v>099605.236151</v>
          </cell>
          <cell r="B39">
            <v>27754.67</v>
          </cell>
        </row>
        <row r="40">
          <cell r="A40" t="str">
            <v>098605.236151</v>
          </cell>
          <cell r="B40">
            <v>19361.91</v>
          </cell>
        </row>
        <row r="41">
          <cell r="A41" t="str">
            <v>098605.236151</v>
          </cell>
          <cell r="B41">
            <v>8608.7099999999991</v>
          </cell>
        </row>
        <row r="42">
          <cell r="A42" t="str">
            <v>098605.236151</v>
          </cell>
          <cell r="B42">
            <v>11180.02</v>
          </cell>
        </row>
        <row r="43">
          <cell r="A43" t="str">
            <v>098605.236151</v>
          </cell>
          <cell r="B43">
            <v>183842.62</v>
          </cell>
        </row>
        <row r="44">
          <cell r="A44" t="str">
            <v>098605.236151</v>
          </cell>
          <cell r="B44">
            <v>89019.49</v>
          </cell>
        </row>
        <row r="45">
          <cell r="A45" t="str">
            <v>098605.575640.16</v>
          </cell>
          <cell r="B45">
            <v>1335.2599999999948</v>
          </cell>
        </row>
        <row r="46">
          <cell r="A46" t="str">
            <v>098605.236151</v>
          </cell>
          <cell r="B46">
            <v>89019.49</v>
          </cell>
        </row>
        <row r="47">
          <cell r="A47" t="str">
            <v>098605.236151</v>
          </cell>
          <cell r="B47">
            <v>4533.07</v>
          </cell>
        </row>
        <row r="48">
          <cell r="A48" t="str">
            <v>098605.236151</v>
          </cell>
          <cell r="B48">
            <v>4533.07</v>
          </cell>
        </row>
        <row r="49">
          <cell r="A49" t="str">
            <v>098605.236151</v>
          </cell>
          <cell r="B49">
            <v>4467.59</v>
          </cell>
        </row>
        <row r="50">
          <cell r="A50" t="str">
            <v>098605.236151</v>
          </cell>
          <cell r="B50">
            <v>4467.59</v>
          </cell>
        </row>
        <row r="51">
          <cell r="A51" t="str">
            <v>099605.236151</v>
          </cell>
          <cell r="B51">
            <v>29912.93</v>
          </cell>
        </row>
        <row r="52">
          <cell r="A52" t="str">
            <v>098605.236151</v>
          </cell>
          <cell r="B52">
            <v>21444.39</v>
          </cell>
        </row>
        <row r="53">
          <cell r="A53" t="str">
            <v>098605.236151</v>
          </cell>
          <cell r="B53">
            <v>8608.7099999999991</v>
          </cell>
        </row>
        <row r="54">
          <cell r="A54" t="str">
            <v>098605.236151</v>
          </cell>
          <cell r="B54">
            <v>11180.02</v>
          </cell>
        </row>
        <row r="55">
          <cell r="A55" t="str">
            <v>098605.236151</v>
          </cell>
          <cell r="B55">
            <v>183842.62</v>
          </cell>
        </row>
        <row r="56">
          <cell r="A56" t="str">
            <v>097705.236151</v>
          </cell>
          <cell r="B56">
            <v>13865.19</v>
          </cell>
        </row>
        <row r="57">
          <cell r="A57" t="str">
            <v>097705.236151</v>
          </cell>
          <cell r="B57">
            <v>13865.19</v>
          </cell>
        </row>
        <row r="58">
          <cell r="A58" t="str">
            <v xml:space="preserve">      098505</v>
          </cell>
          <cell r="B58">
            <v>7336.92</v>
          </cell>
        </row>
        <row r="59">
          <cell r="A59" t="str">
            <v>098605.236151</v>
          </cell>
          <cell r="B59">
            <v>656.46</v>
          </cell>
        </row>
        <row r="60">
          <cell r="A60" t="str">
            <v>098605.236151</v>
          </cell>
          <cell r="B60">
            <v>6893.16</v>
          </cell>
        </row>
        <row r="61">
          <cell r="A61" t="str">
            <v>099005</v>
          </cell>
          <cell r="B61">
            <v>-874.74</v>
          </cell>
        </row>
        <row r="62">
          <cell r="A62" t="str">
            <v>093505.236151</v>
          </cell>
          <cell r="B62">
            <v>426132.2</v>
          </cell>
        </row>
        <row r="63">
          <cell r="A63" t="str">
            <v>098505.236151</v>
          </cell>
          <cell r="B63">
            <v>123523.58</v>
          </cell>
        </row>
      </sheetData>
      <sheetData sheetId="2"/>
      <sheetData sheetId="3"/>
      <sheetData sheetId="4"/>
      <sheetData sheetId="5"/>
      <sheetData sheetId="6"/>
      <sheetData sheetId="7"/>
      <sheetData sheetId="8">
        <row r="2">
          <cell r="A2" t="str">
            <v>091405.236151</v>
          </cell>
          <cell r="B2" t="str">
            <v>Champaign</v>
          </cell>
        </row>
        <row r="3">
          <cell r="A3" t="str">
            <v>091505.236151</v>
          </cell>
          <cell r="B3" t="str">
            <v>Alton</v>
          </cell>
        </row>
        <row r="4">
          <cell r="A4" t="str">
            <v>092405.236151</v>
          </cell>
          <cell r="B4" t="str">
            <v>Streator</v>
          </cell>
        </row>
        <row r="5">
          <cell r="A5" t="str">
            <v>092505.236151</v>
          </cell>
          <cell r="B5" t="str">
            <v>Cairo</v>
          </cell>
        </row>
        <row r="6">
          <cell r="A6" t="str">
            <v>093405.236151</v>
          </cell>
          <cell r="B6" t="str">
            <v>Sterling</v>
          </cell>
        </row>
        <row r="7">
          <cell r="A7" t="str">
            <v>093505.236151</v>
          </cell>
          <cell r="B7" t="str">
            <v>Interurban</v>
          </cell>
        </row>
        <row r="8">
          <cell r="A8" t="str">
            <v>094405.236151</v>
          </cell>
          <cell r="B8" t="str">
            <v>Pontiac</v>
          </cell>
        </row>
        <row r="9">
          <cell r="A9" t="str">
            <v>095505.236151</v>
          </cell>
          <cell r="B9" t="str">
            <v>Pekin</v>
          </cell>
        </row>
        <row r="10">
          <cell r="A10" t="str">
            <v>096505.236151</v>
          </cell>
          <cell r="B10" t="str">
            <v>Peoria</v>
          </cell>
        </row>
        <row r="11">
          <cell r="A11" t="str">
            <v>097605.236151</v>
          </cell>
          <cell r="B11" t="str">
            <v>Chicago (DISCONTINUED)</v>
          </cell>
        </row>
        <row r="12">
          <cell r="A12" t="str">
            <v>097705.236151</v>
          </cell>
          <cell r="B12" t="str">
            <v>Lincoln</v>
          </cell>
        </row>
        <row r="13">
          <cell r="A13" t="str">
            <v>098505.236151</v>
          </cell>
          <cell r="B13" t="str">
            <v>Corporate</v>
          </cell>
        </row>
        <row r="14">
          <cell r="A14" t="str">
            <v>098605.236151</v>
          </cell>
          <cell r="B14" t="str">
            <v>Chicago Metro</v>
          </cell>
        </row>
        <row r="15">
          <cell r="A15" t="str">
            <v>099005.236151</v>
          </cell>
          <cell r="B15" t="str">
            <v>South Beloit</v>
          </cell>
        </row>
        <row r="16">
          <cell r="A16" t="str">
            <v>099605.236151</v>
          </cell>
          <cell r="B16" t="str">
            <v>Chicago Waste Water</v>
          </cell>
        </row>
      </sheetData>
      <sheetData sheetId="9"/>
      <sheetData sheetId="10"/>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CH Heads"/>
      <sheetName val="Pensacola"/>
      <sheetName val="Alton"/>
      <sheetName val="Assumptions"/>
      <sheetName val="BU List"/>
    </sheetNames>
    <sheetDataSet>
      <sheetData sheetId="0"/>
      <sheetData sheetId="1"/>
      <sheetData sheetId="2"/>
      <sheetData sheetId="3"/>
      <sheetData sheetId="4">
        <row r="2">
          <cell r="A2" t="str">
            <v>Business Unit</v>
          </cell>
          <cell r="B2" t="str">
            <v>BU Description</v>
          </cell>
          <cell r="C2" t="str">
            <v>New Function</v>
          </cell>
          <cell r="D2" t="str">
            <v>Function</v>
          </cell>
          <cell r="E2" t="str">
            <v>Mgmt Fee Group</v>
          </cell>
          <cell r="F2" t="str">
            <v>Location</v>
          </cell>
          <cell r="G2" t="str">
            <v>Location Description</v>
          </cell>
        </row>
        <row r="3">
          <cell r="A3" t="str">
            <v>032000</v>
          </cell>
          <cell r="B3" t="str">
            <v>CORP-Balance Sheet</v>
          </cell>
          <cell r="C3" t="str">
            <v>Other</v>
          </cell>
          <cell r="D3" t="str">
            <v>Other</v>
          </cell>
          <cell r="E3" t="e">
            <v>#N/A</v>
          </cell>
          <cell r="F3" t="str">
            <v>0320</v>
          </cell>
          <cell r="G3" t="str">
            <v>SC-Corporate OH Location</v>
          </cell>
        </row>
        <row r="4">
          <cell r="A4" t="str">
            <v>032001</v>
          </cell>
          <cell r="B4" t="str">
            <v>CORP-Bldg Services Marlton</v>
          </cell>
          <cell r="C4" t="str">
            <v>Other</v>
          </cell>
          <cell r="D4" t="str">
            <v>Other</v>
          </cell>
          <cell r="E4" t="str">
            <v>Corporate</v>
          </cell>
          <cell r="F4" t="str">
            <v>0320</v>
          </cell>
          <cell r="G4" t="str">
            <v>SC-Corporate OH Location</v>
          </cell>
        </row>
        <row r="5">
          <cell r="A5" t="str">
            <v>032002</v>
          </cell>
          <cell r="B5" t="str">
            <v>CORP-HR Comp/Benefits</v>
          </cell>
          <cell r="C5" t="str">
            <v>Human Resources</v>
          </cell>
          <cell r="D5" t="str">
            <v>Human Resources</v>
          </cell>
          <cell r="E5" t="str">
            <v>Corporate</v>
          </cell>
          <cell r="F5" t="str">
            <v>0320</v>
          </cell>
          <cell r="G5" t="str">
            <v>SC-Corporate OH Location</v>
          </cell>
        </row>
        <row r="6">
          <cell r="A6" t="str">
            <v>032003</v>
          </cell>
          <cell r="B6" t="str">
            <v>CORP-HR Talent Development</v>
          </cell>
          <cell r="C6" t="str">
            <v>Human Resources</v>
          </cell>
          <cell r="D6" t="str">
            <v>Human Resources</v>
          </cell>
          <cell r="E6" t="str">
            <v>Corporate</v>
          </cell>
          <cell r="F6" t="str">
            <v>0320</v>
          </cell>
          <cell r="G6" t="str">
            <v>SC-Corporate OH Location</v>
          </cell>
        </row>
        <row r="7">
          <cell r="A7" t="str">
            <v>032004</v>
          </cell>
          <cell r="B7" t="str">
            <v>CORP-HR Labor Relations</v>
          </cell>
          <cell r="C7" t="str">
            <v>Human Resources</v>
          </cell>
          <cell r="D7" t="str">
            <v>Human Resources</v>
          </cell>
          <cell r="E7" t="str">
            <v>Corporate</v>
          </cell>
          <cell r="F7" t="str">
            <v>0320</v>
          </cell>
          <cell r="G7" t="str">
            <v>SC-Corporate OH Location</v>
          </cell>
        </row>
        <row r="8">
          <cell r="A8" t="str">
            <v>032005</v>
          </cell>
          <cell r="B8" t="str">
            <v>CORP-CEO</v>
          </cell>
          <cell r="C8" t="str">
            <v>Other</v>
          </cell>
          <cell r="D8" t="str">
            <v>Other</v>
          </cell>
          <cell r="E8" t="str">
            <v>Corporate</v>
          </cell>
          <cell r="F8" t="str">
            <v>0320</v>
          </cell>
          <cell r="G8" t="str">
            <v>SC-Corporate OH Location</v>
          </cell>
        </row>
        <row r="9">
          <cell r="A9" t="str">
            <v>032006</v>
          </cell>
          <cell r="B9" t="str">
            <v>CORP-Business Center HR</v>
          </cell>
          <cell r="C9" t="str">
            <v>Human Resources</v>
          </cell>
          <cell r="D9" t="str">
            <v>Human Resources</v>
          </cell>
          <cell r="E9" t="str">
            <v>Corporate</v>
          </cell>
          <cell r="F9" t="str">
            <v>0320</v>
          </cell>
          <cell r="G9" t="str">
            <v>SC-Corporate OH Location</v>
          </cell>
        </row>
        <row r="10">
          <cell r="A10" t="str">
            <v>032007</v>
          </cell>
          <cell r="B10" t="str">
            <v>CORP-Finance</v>
          </cell>
          <cell r="C10" t="str">
            <v>Finance</v>
          </cell>
          <cell r="D10" t="str">
            <v>Finance</v>
          </cell>
          <cell r="E10" t="str">
            <v>Corporate</v>
          </cell>
          <cell r="F10" t="str">
            <v>0320</v>
          </cell>
          <cell r="G10" t="str">
            <v>SC-Corporate OH Location</v>
          </cell>
        </row>
        <row r="11">
          <cell r="A11" t="str">
            <v>032008</v>
          </cell>
          <cell r="B11" t="str">
            <v>CORP-Legal Admin</v>
          </cell>
          <cell r="C11" t="str">
            <v>Legal</v>
          </cell>
          <cell r="D11" t="str">
            <v>Legal</v>
          </cell>
          <cell r="E11" t="str">
            <v>Corporate</v>
          </cell>
          <cell r="F11" t="str">
            <v>0320</v>
          </cell>
          <cell r="G11" t="str">
            <v>SC-Corporate OH Location</v>
          </cell>
        </row>
        <row r="12">
          <cell r="A12" t="str">
            <v>032009</v>
          </cell>
          <cell r="B12" t="str">
            <v>CORP-Supply Chain-Pass Thru</v>
          </cell>
          <cell r="C12" t="str">
            <v>Operations</v>
          </cell>
          <cell r="D12" t="str">
            <v xml:space="preserve">Supply Chain </v>
          </cell>
          <cell r="E12" t="str">
            <v>Supply Chain</v>
          </cell>
          <cell r="F12" t="str">
            <v>0325</v>
          </cell>
          <cell r="G12" t="str">
            <v>SC-SSC OH Location</v>
          </cell>
        </row>
        <row r="13">
          <cell r="A13" t="str">
            <v>032010</v>
          </cell>
          <cell r="B13" t="str">
            <v>CORP-Supply Chain-Sourcing</v>
          </cell>
          <cell r="C13" t="str">
            <v>Operations</v>
          </cell>
          <cell r="D13" t="str">
            <v xml:space="preserve">Supply Chain </v>
          </cell>
          <cell r="E13" t="str">
            <v>Supply Chain</v>
          </cell>
          <cell r="F13" t="str">
            <v>0326</v>
          </cell>
          <cell r="G13" t="str">
            <v>SC-Oper Srv Center OH Location</v>
          </cell>
        </row>
        <row r="14">
          <cell r="A14" t="str">
            <v>032011</v>
          </cell>
          <cell r="B14" t="str">
            <v>CORP-Chief Operating Officer</v>
          </cell>
          <cell r="C14" t="str">
            <v>Operations</v>
          </cell>
          <cell r="D14" t="str">
            <v>Operations</v>
          </cell>
          <cell r="E14" t="str">
            <v>Corporate</v>
          </cell>
          <cell r="F14" t="str">
            <v>0320</v>
          </cell>
          <cell r="G14" t="str">
            <v>SC-Corporate OH Location</v>
          </cell>
        </row>
        <row r="15">
          <cell r="A15" t="str">
            <v>032012</v>
          </cell>
          <cell r="B15" t="str">
            <v>CORP-HR Strategic Staffing</v>
          </cell>
          <cell r="C15" t="str">
            <v>Human Resources</v>
          </cell>
          <cell r="D15" t="str">
            <v>Human Resources</v>
          </cell>
          <cell r="E15" t="str">
            <v>Corporate</v>
          </cell>
          <cell r="F15" t="str">
            <v>0320</v>
          </cell>
          <cell r="G15" t="str">
            <v>SC-Corporate OH Location</v>
          </cell>
        </row>
        <row r="16">
          <cell r="A16" t="str">
            <v>032013</v>
          </cell>
          <cell r="B16" t="str">
            <v>CORP-HR Systems &amp; Processes</v>
          </cell>
          <cell r="C16" t="str">
            <v>Human Resources</v>
          </cell>
          <cell r="D16" t="str">
            <v>Human Resources</v>
          </cell>
          <cell r="E16" t="str">
            <v>Corporate</v>
          </cell>
          <cell r="F16" t="str">
            <v>0320</v>
          </cell>
          <cell r="G16" t="str">
            <v>SC-Corporate OH Location</v>
          </cell>
        </row>
        <row r="17">
          <cell r="A17" t="str">
            <v>032014</v>
          </cell>
          <cell r="B17" t="str">
            <v>CORP-Benefits Service Center</v>
          </cell>
          <cell r="C17" t="str">
            <v>Human Resources</v>
          </cell>
          <cell r="D17" t="str">
            <v>Human Resources</v>
          </cell>
          <cell r="E17" t="str">
            <v>Corporate</v>
          </cell>
          <cell r="F17" t="str">
            <v>0375</v>
          </cell>
          <cell r="G17" t="str">
            <v>SC-STEP Project Location</v>
          </cell>
        </row>
        <row r="18">
          <cell r="A18" t="str">
            <v>032015</v>
          </cell>
          <cell r="B18" t="str">
            <v>CORP-Legal</v>
          </cell>
          <cell r="C18" t="str">
            <v>Legal</v>
          </cell>
          <cell r="D18" t="str">
            <v>Legal</v>
          </cell>
          <cell r="E18" t="str">
            <v>Corporate</v>
          </cell>
          <cell r="F18" t="str">
            <v>0320</v>
          </cell>
          <cell r="G18" t="str">
            <v>SC-Corporate OH Location</v>
          </cell>
        </row>
        <row r="19">
          <cell r="A19" t="str">
            <v>032016</v>
          </cell>
          <cell r="B19" t="str">
            <v>CORP-Maintenance</v>
          </cell>
          <cell r="C19" t="str">
            <v>Operations</v>
          </cell>
        </row>
        <row r="20">
          <cell r="A20" t="str">
            <v>032017</v>
          </cell>
          <cell r="B20" t="str">
            <v>CORP-Planning &amp; Reporting</v>
          </cell>
          <cell r="C20" t="str">
            <v>Finance</v>
          </cell>
          <cell r="D20" t="str">
            <v>Finance</v>
          </cell>
          <cell r="E20" t="str">
            <v>Corporate</v>
          </cell>
          <cell r="F20" t="str">
            <v>0320</v>
          </cell>
          <cell r="G20" t="str">
            <v>SC-Corporate OH Location</v>
          </cell>
        </row>
        <row r="21">
          <cell r="A21" t="str">
            <v>032018</v>
          </cell>
          <cell r="B21" t="str">
            <v>CORP-Human Resources</v>
          </cell>
          <cell r="C21" t="str">
            <v>Human Resources</v>
          </cell>
          <cell r="D21" t="str">
            <v>Human Resources</v>
          </cell>
          <cell r="E21" t="str">
            <v>Corporate</v>
          </cell>
          <cell r="F21" t="str">
            <v>0320</v>
          </cell>
          <cell r="G21" t="str">
            <v>SC-Corporate OH Location</v>
          </cell>
        </row>
        <row r="22">
          <cell r="A22" t="str">
            <v>032019</v>
          </cell>
          <cell r="B22" t="str">
            <v>CORP-Operational Risk</v>
          </cell>
          <cell r="C22" t="str">
            <v>Operations</v>
          </cell>
          <cell r="D22" t="str">
            <v>Operations</v>
          </cell>
          <cell r="E22" t="str">
            <v>Corporate</v>
          </cell>
          <cell r="F22" t="str">
            <v>0320</v>
          </cell>
          <cell r="G22" t="str">
            <v>SC-Corporate OH Location</v>
          </cell>
        </row>
        <row r="23">
          <cell r="A23" t="str">
            <v>032020</v>
          </cell>
          <cell r="B23" t="str">
            <v>CORP-Corporate Bus Development</v>
          </cell>
          <cell r="C23" t="str">
            <v>Bus Develop</v>
          </cell>
          <cell r="D23" t="str">
            <v>Bus Develop</v>
          </cell>
          <cell r="E23" t="str">
            <v>Corporate</v>
          </cell>
          <cell r="F23" t="str">
            <v>0320</v>
          </cell>
          <cell r="G23" t="str">
            <v>SC-Corporate OH Location</v>
          </cell>
        </row>
        <row r="24">
          <cell r="A24" t="str">
            <v>032022</v>
          </cell>
          <cell r="B24" t="str">
            <v>CORP-Government Affairs</v>
          </cell>
          <cell r="C24" t="str">
            <v>External Affairs</v>
          </cell>
          <cell r="D24" t="str">
            <v>External Affairs</v>
          </cell>
          <cell r="E24" t="str">
            <v>Corporate</v>
          </cell>
          <cell r="F24" t="str">
            <v>0320</v>
          </cell>
          <cell r="G24" t="str">
            <v>SC-Corporate OH Location</v>
          </cell>
        </row>
        <row r="25">
          <cell r="A25" t="str">
            <v>032023</v>
          </cell>
          <cell r="B25" t="str">
            <v>CORP-Eastern Division Ops</v>
          </cell>
          <cell r="C25" t="str">
            <v>Eastern Division Ops</v>
          </cell>
          <cell r="D25" t="str">
            <v>Eastern Division Ops</v>
          </cell>
          <cell r="E25" t="str">
            <v>Corporate</v>
          </cell>
          <cell r="F25" t="str">
            <v>0320</v>
          </cell>
          <cell r="G25" t="str">
            <v>SC-Corporate OH Location</v>
          </cell>
        </row>
        <row r="26">
          <cell r="A26" t="str">
            <v>032025</v>
          </cell>
          <cell r="B26" t="str">
            <v>CORP-External Affairs</v>
          </cell>
          <cell r="C26" t="str">
            <v>External Affairs</v>
          </cell>
          <cell r="D26" t="str">
            <v>External Affairs</v>
          </cell>
          <cell r="E26" t="str">
            <v>Corporate</v>
          </cell>
          <cell r="F26" t="str">
            <v>0320</v>
          </cell>
          <cell r="G26" t="str">
            <v>SC-Corporate OH Location</v>
          </cell>
        </row>
        <row r="27">
          <cell r="A27" t="str">
            <v>032027</v>
          </cell>
          <cell r="B27" t="str">
            <v>CORP-Reporting &amp; Compliance</v>
          </cell>
          <cell r="C27" t="str">
            <v>Finance</v>
          </cell>
          <cell r="D27" t="str">
            <v>Finance</v>
          </cell>
          <cell r="E27" t="str">
            <v>Corporate</v>
          </cell>
          <cell r="F27" t="str">
            <v>0320</v>
          </cell>
          <cell r="G27" t="str">
            <v>SC-Corporate OH Location</v>
          </cell>
        </row>
        <row r="28">
          <cell r="A28" t="str">
            <v>032030</v>
          </cell>
          <cell r="B28" t="str">
            <v>CORP-ITS Client Rel Admin</v>
          </cell>
          <cell r="C28" t="str">
            <v xml:space="preserve">ITS </v>
          </cell>
          <cell r="D28" t="str">
            <v xml:space="preserve">ITS </v>
          </cell>
          <cell r="E28" t="str">
            <v>ITS</v>
          </cell>
          <cell r="F28" t="str">
            <v>0320</v>
          </cell>
          <cell r="G28" t="str">
            <v>SC-Corporate OH Location</v>
          </cell>
        </row>
        <row r="29">
          <cell r="A29" t="str">
            <v>032031</v>
          </cell>
          <cell r="B29" t="str">
            <v>CORP-Service Desk</v>
          </cell>
          <cell r="C29" t="str">
            <v xml:space="preserve">ITS </v>
          </cell>
          <cell r="D29" t="str">
            <v xml:space="preserve">ITS </v>
          </cell>
          <cell r="E29" t="str">
            <v>ITS</v>
          </cell>
          <cell r="F29" t="str">
            <v>0320</v>
          </cell>
          <cell r="G29" t="str">
            <v>SC-Corporate OH Location</v>
          </cell>
        </row>
        <row r="30">
          <cell r="A30" t="str">
            <v>032032</v>
          </cell>
          <cell r="B30" t="str">
            <v>CORP-ITS Bus Development</v>
          </cell>
          <cell r="C30" t="str">
            <v xml:space="preserve">ITS </v>
          </cell>
          <cell r="D30" t="str">
            <v xml:space="preserve">ITS </v>
          </cell>
          <cell r="E30" t="str">
            <v>ITS</v>
          </cell>
          <cell r="F30" t="str">
            <v>0320</v>
          </cell>
          <cell r="G30" t="str">
            <v>SC-Corporate OH Location</v>
          </cell>
        </row>
        <row r="31">
          <cell r="A31" t="str">
            <v>032033</v>
          </cell>
          <cell r="B31" t="str">
            <v>Chg Ctrl &amp; Desktop Automation</v>
          </cell>
          <cell r="C31" t="str">
            <v xml:space="preserve">ITS </v>
          </cell>
          <cell r="D31" t="str">
            <v xml:space="preserve">ITS </v>
          </cell>
          <cell r="E31" t="str">
            <v>ITS</v>
          </cell>
          <cell r="F31" t="str">
            <v>0320</v>
          </cell>
          <cell r="G31" t="str">
            <v>SC-Corporate OH Location</v>
          </cell>
        </row>
        <row r="32">
          <cell r="A32" t="str">
            <v>032034</v>
          </cell>
          <cell r="B32" t="str">
            <v>CORP-ITS Appl Adm &amp; Security</v>
          </cell>
          <cell r="C32" t="str">
            <v xml:space="preserve">ITS </v>
          </cell>
          <cell r="D32" t="str">
            <v xml:space="preserve">ITS </v>
          </cell>
          <cell r="E32" t="str">
            <v>Corporate</v>
          </cell>
          <cell r="F32" t="str">
            <v>0320</v>
          </cell>
          <cell r="G32" t="str">
            <v>SC-Corporate OH Location</v>
          </cell>
        </row>
        <row r="33">
          <cell r="A33" t="str">
            <v>032037</v>
          </cell>
          <cell r="B33" t="str">
            <v>CORP-Investor Relations</v>
          </cell>
          <cell r="C33" t="str">
            <v>Finance</v>
          </cell>
          <cell r="D33" t="str">
            <v>Finance</v>
          </cell>
          <cell r="E33" t="str">
            <v>Corporate</v>
          </cell>
          <cell r="F33" t="str">
            <v>0320</v>
          </cell>
          <cell r="G33" t="str">
            <v>SC-Corporate OH Location</v>
          </cell>
        </row>
        <row r="34">
          <cell r="A34" t="str">
            <v>032042</v>
          </cell>
          <cell r="B34" t="str">
            <v>CORP-1000 Voorhees Building</v>
          </cell>
          <cell r="C34" t="str">
            <v>Property</v>
          </cell>
          <cell r="D34" t="str">
            <v>Property</v>
          </cell>
          <cell r="E34" t="str">
            <v>Corporate</v>
          </cell>
          <cell r="F34" t="str">
            <v>0375</v>
          </cell>
          <cell r="G34" t="str">
            <v>SC-STEP Project Location</v>
          </cell>
        </row>
        <row r="35">
          <cell r="A35" t="str">
            <v>032046</v>
          </cell>
          <cell r="B35" t="str">
            <v>CORP-3906 Church Road</v>
          </cell>
          <cell r="C35" t="str">
            <v>Property</v>
          </cell>
          <cell r="D35" t="str">
            <v>Property</v>
          </cell>
          <cell r="E35" t="str">
            <v>Corporate</v>
          </cell>
          <cell r="F35" t="str">
            <v>0326</v>
          </cell>
          <cell r="G35" t="str">
            <v>SC-Oper Srv Center OH Location</v>
          </cell>
        </row>
        <row r="36">
          <cell r="A36" t="str">
            <v>032047</v>
          </cell>
          <cell r="B36" t="str">
            <v>CORP-Income Tax</v>
          </cell>
          <cell r="C36" t="str">
            <v>Finance</v>
          </cell>
          <cell r="D36" t="str">
            <v>Finance</v>
          </cell>
          <cell r="E36" t="str">
            <v>Corporate</v>
          </cell>
          <cell r="F36" t="str">
            <v>0325</v>
          </cell>
          <cell r="G36" t="str">
            <v>SC-SSC OH Location</v>
          </cell>
        </row>
        <row r="37">
          <cell r="A37" t="str">
            <v>032050</v>
          </cell>
          <cell r="B37" t="str">
            <v>CORP-Backfill Reg App</v>
          </cell>
          <cell r="C37" t="str">
            <v>Regulatory</v>
          </cell>
          <cell r="D37" t="str">
            <v>Regulatory</v>
          </cell>
          <cell r="E37" t="str">
            <v>Corporate</v>
          </cell>
          <cell r="F37" t="str">
            <v>0320</v>
          </cell>
          <cell r="G37" t="str">
            <v>SC-Corporate OH Location</v>
          </cell>
        </row>
        <row r="38">
          <cell r="A38" t="str">
            <v>032057</v>
          </cell>
          <cell r="B38" t="str">
            <v>CORP-Treasury</v>
          </cell>
          <cell r="C38" t="str">
            <v>Finance</v>
          </cell>
          <cell r="D38" t="str">
            <v>Finance</v>
          </cell>
          <cell r="E38" t="str">
            <v>Corporate</v>
          </cell>
          <cell r="F38" t="str">
            <v>0320</v>
          </cell>
          <cell r="G38" t="str">
            <v>SC-Corporate OH Location</v>
          </cell>
        </row>
        <row r="39">
          <cell r="A39" t="str">
            <v>032060</v>
          </cell>
          <cell r="B39" t="str">
            <v>CORP-Audit</v>
          </cell>
          <cell r="C39" t="str">
            <v>Audit</v>
          </cell>
          <cell r="D39" t="str">
            <v>Audit</v>
          </cell>
          <cell r="E39" t="str">
            <v>Corporate</v>
          </cell>
          <cell r="F39" t="str">
            <v>0320</v>
          </cell>
          <cell r="G39" t="str">
            <v>SC-Corporate OH Location</v>
          </cell>
        </row>
        <row r="40">
          <cell r="A40" t="str">
            <v>032061</v>
          </cell>
          <cell r="B40" t="str">
            <v>CORP-Property Management</v>
          </cell>
          <cell r="C40" t="str">
            <v>Other</v>
          </cell>
          <cell r="D40" t="str">
            <v>Other</v>
          </cell>
          <cell r="E40" t="str">
            <v>Corporate</v>
          </cell>
          <cell r="F40" t="str">
            <v>0320</v>
          </cell>
          <cell r="G40" t="str">
            <v>SC-Corporate OH Location</v>
          </cell>
        </row>
        <row r="41">
          <cell r="A41" t="str">
            <v>032062</v>
          </cell>
          <cell r="B41" t="str">
            <v>CORP-Building Services</v>
          </cell>
          <cell r="C41" t="str">
            <v>Property</v>
          </cell>
          <cell r="D41" t="str">
            <v>Property</v>
          </cell>
          <cell r="E41" t="str">
            <v>Corporate</v>
          </cell>
          <cell r="F41" t="str">
            <v>0320</v>
          </cell>
          <cell r="G41" t="str">
            <v>SC-Corporate OH Location</v>
          </cell>
        </row>
        <row r="42">
          <cell r="A42" t="str">
            <v>032063</v>
          </cell>
          <cell r="B42" t="str">
            <v>CORP-Building Services Woodcre</v>
          </cell>
          <cell r="C42" t="str">
            <v>Property</v>
          </cell>
          <cell r="D42" t="str">
            <v>Property</v>
          </cell>
          <cell r="E42" t="str">
            <v>Corporate</v>
          </cell>
          <cell r="F42" t="str">
            <v>0325</v>
          </cell>
          <cell r="G42" t="str">
            <v>SC-SSC OH Location</v>
          </cell>
        </row>
        <row r="43">
          <cell r="A43" t="str">
            <v>032064</v>
          </cell>
          <cell r="B43" t="str">
            <v>CORP-Operational Performance</v>
          </cell>
          <cell r="C43" t="str">
            <v>Operations</v>
          </cell>
          <cell r="D43" t="str">
            <v>Operations</v>
          </cell>
          <cell r="E43" t="str">
            <v>Corporate</v>
          </cell>
          <cell r="F43" t="str">
            <v>0320</v>
          </cell>
          <cell r="G43" t="str">
            <v>SC-Corporate OH Location</v>
          </cell>
        </row>
        <row r="44">
          <cell r="A44" t="str">
            <v>032065</v>
          </cell>
          <cell r="B44" t="str">
            <v>CORP-Asset Management</v>
          </cell>
          <cell r="C44" t="str">
            <v>Operations</v>
          </cell>
          <cell r="D44" t="str">
            <v>Operations</v>
          </cell>
          <cell r="E44" t="str">
            <v>Corporate</v>
          </cell>
          <cell r="F44" t="str">
            <v>0320</v>
          </cell>
          <cell r="G44" t="str">
            <v>SC-Corporate OH Location</v>
          </cell>
        </row>
        <row r="45">
          <cell r="A45" t="str">
            <v>032066</v>
          </cell>
          <cell r="B45" t="str">
            <v>CORP-Research &amp; Env Excellence</v>
          </cell>
          <cell r="C45" t="str">
            <v>Operations</v>
          </cell>
          <cell r="D45" t="str">
            <v>Operations</v>
          </cell>
          <cell r="E45" t="str">
            <v>Corporate</v>
          </cell>
          <cell r="F45" t="str">
            <v>0320</v>
          </cell>
          <cell r="G45" t="str">
            <v>SC-Corporate OH Location</v>
          </cell>
        </row>
        <row r="46">
          <cell r="A46" t="str">
            <v>032068</v>
          </cell>
          <cell r="B46" t="str">
            <v>CORP-Marketing &amp; Sales</v>
          </cell>
          <cell r="C46" t="str">
            <v>External Affairs</v>
          </cell>
          <cell r="D46" t="str">
            <v>External Affairs</v>
          </cell>
          <cell r="E46" t="str">
            <v>Corporate</v>
          </cell>
          <cell r="F46" t="str">
            <v>0320</v>
          </cell>
          <cell r="G46" t="str">
            <v>SC-Corporate OH Location</v>
          </cell>
        </row>
        <row r="47">
          <cell r="A47" t="str">
            <v>032069</v>
          </cell>
          <cell r="B47" t="str">
            <v>CORP-Regulatory UFS</v>
          </cell>
          <cell r="C47" t="str">
            <v>Regulatory</v>
          </cell>
          <cell r="D47" t="str">
            <v>Regulatory</v>
          </cell>
          <cell r="E47" t="str">
            <v>Corporate</v>
          </cell>
          <cell r="F47" t="str">
            <v>0320</v>
          </cell>
          <cell r="G47" t="str">
            <v>SC-Corporate OH Location</v>
          </cell>
        </row>
        <row r="48">
          <cell r="A48" t="str">
            <v>032070</v>
          </cell>
          <cell r="B48" t="str">
            <v>CORP-Shared Bus Services Admin</v>
          </cell>
          <cell r="C48" t="str">
            <v>Other</v>
          </cell>
          <cell r="D48" t="str">
            <v>Other</v>
          </cell>
          <cell r="E48" t="str">
            <v>ITS</v>
          </cell>
          <cell r="F48" t="str">
            <v>0320</v>
          </cell>
          <cell r="G48" t="str">
            <v>SC-Corporate OH Location</v>
          </cell>
        </row>
        <row r="49">
          <cell r="A49" t="str">
            <v>032071</v>
          </cell>
          <cell r="B49" t="str">
            <v>CORP-ITS Admin</v>
          </cell>
          <cell r="C49" t="str">
            <v xml:space="preserve">ITS </v>
          </cell>
          <cell r="D49" t="str">
            <v xml:space="preserve">ITS </v>
          </cell>
          <cell r="E49" t="str">
            <v>ITS</v>
          </cell>
          <cell r="F49" t="str">
            <v>0320</v>
          </cell>
          <cell r="G49" t="str">
            <v>SC-Corporate OH Location</v>
          </cell>
        </row>
        <row r="50">
          <cell r="A50" t="str">
            <v>032072</v>
          </cell>
          <cell r="B50" t="str">
            <v>CORP-ITS PMO</v>
          </cell>
          <cell r="C50" t="str">
            <v xml:space="preserve">ITS </v>
          </cell>
          <cell r="D50" t="str">
            <v xml:space="preserve">ITS </v>
          </cell>
          <cell r="E50" t="str">
            <v>ITS</v>
          </cell>
          <cell r="F50" t="str">
            <v>0320</v>
          </cell>
          <cell r="G50" t="str">
            <v>SC-Corporate OH Location</v>
          </cell>
        </row>
        <row r="51">
          <cell r="A51" t="str">
            <v>032073</v>
          </cell>
          <cell r="B51" t="str">
            <v>CORP-ITS Infra/Oper Admin</v>
          </cell>
          <cell r="C51" t="str">
            <v xml:space="preserve">ITS </v>
          </cell>
          <cell r="D51" t="str">
            <v xml:space="preserve">ITS </v>
          </cell>
          <cell r="E51" t="str">
            <v>ITS</v>
          </cell>
          <cell r="F51" t="str">
            <v>0320</v>
          </cell>
          <cell r="G51" t="str">
            <v>SC-Corporate OH Location</v>
          </cell>
        </row>
        <row r="52">
          <cell r="A52" t="str">
            <v>032074</v>
          </cell>
          <cell r="B52" t="str">
            <v>CORP-ITS Production</v>
          </cell>
          <cell r="C52" t="str">
            <v xml:space="preserve">ITS </v>
          </cell>
          <cell r="D52" t="str">
            <v xml:space="preserve">ITS </v>
          </cell>
          <cell r="E52" t="str">
            <v>ITS</v>
          </cell>
          <cell r="F52" t="str">
            <v>0320</v>
          </cell>
          <cell r="G52" t="str">
            <v>SC-Corporate OH Location</v>
          </cell>
        </row>
        <row r="53">
          <cell r="A53" t="str">
            <v>032075</v>
          </cell>
          <cell r="B53" t="str">
            <v>CORP-System Maint &amp; Perf</v>
          </cell>
          <cell r="C53" t="str">
            <v xml:space="preserve">ITS </v>
          </cell>
          <cell r="D53" t="str">
            <v xml:space="preserve">ITS </v>
          </cell>
          <cell r="E53" t="str">
            <v>ITS</v>
          </cell>
          <cell r="F53" t="str">
            <v>0320</v>
          </cell>
          <cell r="G53" t="str">
            <v>SC-Corporate OH Location</v>
          </cell>
        </row>
        <row r="54">
          <cell r="A54" t="str">
            <v>032076</v>
          </cell>
          <cell r="B54" t="str">
            <v>CORP-Communications</v>
          </cell>
          <cell r="C54" t="str">
            <v xml:space="preserve">ITS </v>
          </cell>
          <cell r="D54" t="str">
            <v xml:space="preserve">ITS </v>
          </cell>
          <cell r="E54" t="str">
            <v>ITS</v>
          </cell>
          <cell r="F54" t="str">
            <v>0320</v>
          </cell>
          <cell r="G54" t="str">
            <v>SC-Corporate OH Location</v>
          </cell>
        </row>
        <row r="55">
          <cell r="A55" t="str">
            <v>032077</v>
          </cell>
          <cell r="B55" t="str">
            <v>CORP-ITS Telecom</v>
          </cell>
          <cell r="C55" t="str">
            <v xml:space="preserve">ITS </v>
          </cell>
          <cell r="D55" t="str">
            <v xml:space="preserve">ITS </v>
          </cell>
          <cell r="E55" t="str">
            <v>ITS</v>
          </cell>
          <cell r="F55" t="str">
            <v>0320</v>
          </cell>
          <cell r="G55" t="str">
            <v>SC-Corporate OH Location</v>
          </cell>
        </row>
        <row r="56">
          <cell r="A56" t="str">
            <v>032078</v>
          </cell>
          <cell r="B56" t="str">
            <v>CORP-Adm Business Solutions</v>
          </cell>
          <cell r="C56" t="str">
            <v xml:space="preserve">ITS </v>
          </cell>
          <cell r="D56" t="str">
            <v xml:space="preserve">ITS </v>
          </cell>
          <cell r="E56" t="str">
            <v>ITS</v>
          </cell>
          <cell r="F56" t="str">
            <v>0320</v>
          </cell>
          <cell r="G56" t="str">
            <v>SC-Corporate OH Location</v>
          </cell>
        </row>
        <row r="57">
          <cell r="A57" t="str">
            <v>032079</v>
          </cell>
          <cell r="B57" t="str">
            <v>CORP-Technical Applications</v>
          </cell>
          <cell r="C57" t="str">
            <v xml:space="preserve">ITS </v>
          </cell>
          <cell r="D57" t="str">
            <v xml:space="preserve">ITS </v>
          </cell>
          <cell r="E57" t="str">
            <v>ITS</v>
          </cell>
          <cell r="F57" t="str">
            <v>0320</v>
          </cell>
          <cell r="G57" t="str">
            <v>SC-Corporate OH Location</v>
          </cell>
        </row>
        <row r="58">
          <cell r="A58" t="str">
            <v>032080</v>
          </cell>
          <cell r="B58" t="str">
            <v>CORP-Functional Applications</v>
          </cell>
          <cell r="C58" t="str">
            <v xml:space="preserve">ITS </v>
          </cell>
          <cell r="D58" t="str">
            <v xml:space="preserve">ITS </v>
          </cell>
          <cell r="E58" t="str">
            <v>ITS</v>
          </cell>
          <cell r="F58" t="str">
            <v>0320</v>
          </cell>
          <cell r="G58" t="str">
            <v>SC-Corporate OH Location</v>
          </cell>
        </row>
        <row r="59">
          <cell r="A59" t="str">
            <v>032081</v>
          </cell>
          <cell r="B59" t="str">
            <v>CORP-ITS Quality Assurance</v>
          </cell>
          <cell r="C59" t="str">
            <v xml:space="preserve">ITS </v>
          </cell>
          <cell r="D59" t="str">
            <v xml:space="preserve">ITS </v>
          </cell>
          <cell r="E59" t="str">
            <v>ITS</v>
          </cell>
          <cell r="F59" t="str">
            <v>0320</v>
          </cell>
          <cell r="G59" t="str">
            <v>SC-Corporate OH Location</v>
          </cell>
        </row>
        <row r="60">
          <cell r="A60" t="str">
            <v>032082</v>
          </cell>
          <cell r="B60" t="str">
            <v>Client Relationship Management</v>
          </cell>
          <cell r="C60" t="str">
            <v xml:space="preserve">ITS </v>
          </cell>
          <cell r="D60" t="str">
            <v xml:space="preserve">ITS </v>
          </cell>
          <cell r="E60" t="str">
            <v>ITS</v>
          </cell>
          <cell r="F60" t="str">
            <v>0320</v>
          </cell>
          <cell r="G60" t="str">
            <v>SC-Corporate OH Location</v>
          </cell>
        </row>
        <row r="61">
          <cell r="A61" t="str">
            <v>032083</v>
          </cell>
          <cell r="B61" t="str">
            <v>CORP-ITS Strategy/Governance</v>
          </cell>
          <cell r="C61" t="str">
            <v xml:space="preserve">ITS </v>
          </cell>
          <cell r="D61" t="str">
            <v xml:space="preserve">ITS </v>
          </cell>
          <cell r="E61" t="str">
            <v>SSC</v>
          </cell>
          <cell r="F61" t="str">
            <v>0320</v>
          </cell>
          <cell r="G61" t="str">
            <v>SC-Corporate OH Location</v>
          </cell>
        </row>
        <row r="62">
          <cell r="A62" t="str">
            <v>032084</v>
          </cell>
          <cell r="B62" t="str">
            <v>SSC-Accounts Payable</v>
          </cell>
          <cell r="C62" t="str">
            <v xml:space="preserve">SSC </v>
          </cell>
          <cell r="D62" t="str">
            <v xml:space="preserve">SSC </v>
          </cell>
          <cell r="E62" t="str">
            <v>Corporate</v>
          </cell>
          <cell r="F62" t="str">
            <v>0325</v>
          </cell>
          <cell r="G62" t="str">
            <v>SC-SSC OH Location</v>
          </cell>
        </row>
        <row r="63">
          <cell r="A63" t="str">
            <v>032085</v>
          </cell>
          <cell r="B63" t="str">
            <v>CORP-External Communications</v>
          </cell>
          <cell r="C63" t="str">
            <v>External Affairs</v>
          </cell>
          <cell r="D63" t="str">
            <v>External Affairs</v>
          </cell>
          <cell r="E63" t="str">
            <v>Corporate</v>
          </cell>
          <cell r="F63" t="str">
            <v>0320</v>
          </cell>
          <cell r="G63" t="str">
            <v>SC-Corporate OH Location</v>
          </cell>
        </row>
        <row r="64">
          <cell r="A64" t="str">
            <v>032086</v>
          </cell>
          <cell r="B64" t="str">
            <v>CORP-Internal Communications</v>
          </cell>
          <cell r="C64" t="str">
            <v>External Affairs</v>
          </cell>
          <cell r="D64" t="str">
            <v>External Affairs</v>
          </cell>
          <cell r="E64" t="str">
            <v>Corporate</v>
          </cell>
          <cell r="F64" t="str">
            <v>0320</v>
          </cell>
          <cell r="G64" t="str">
            <v>SC-Corporate OH Location</v>
          </cell>
        </row>
        <row r="65">
          <cell r="A65" t="str">
            <v>032087</v>
          </cell>
          <cell r="B65" t="str">
            <v>CORP-Corp Social Resp</v>
          </cell>
          <cell r="C65" t="str">
            <v>External Affairs</v>
          </cell>
          <cell r="D65" t="str">
            <v>External Affairs</v>
          </cell>
          <cell r="E65" t="str">
            <v>Business Change</v>
          </cell>
          <cell r="F65" t="str">
            <v>0320</v>
          </cell>
          <cell r="G65" t="str">
            <v>SC-Corporate OH Location</v>
          </cell>
        </row>
        <row r="66">
          <cell r="A66" t="str">
            <v>032088</v>
          </cell>
          <cell r="B66" t="str">
            <v>CORP-Business Change</v>
          </cell>
          <cell r="C66" t="str">
            <v>Other</v>
          </cell>
          <cell r="D66" t="str">
            <v>Business Change</v>
          </cell>
          <cell r="E66" t="str">
            <v>Corporate</v>
          </cell>
          <cell r="F66" t="str">
            <v>0320</v>
          </cell>
          <cell r="G66" t="str">
            <v>SC-Corporate OH Location</v>
          </cell>
        </row>
        <row r="67">
          <cell r="A67" t="str">
            <v>032089</v>
          </cell>
          <cell r="B67" t="str">
            <v>CORP-AWE Pass-Thru</v>
          </cell>
          <cell r="C67" t="str">
            <v>Other</v>
          </cell>
          <cell r="D67" t="str">
            <v>Other</v>
          </cell>
          <cell r="E67" t="str">
            <v>Corporate</v>
          </cell>
          <cell r="F67" t="str">
            <v>0320</v>
          </cell>
          <cell r="G67" t="str">
            <v>SC-Corporate OH Location</v>
          </cell>
        </row>
        <row r="68">
          <cell r="A68" t="str">
            <v>032090</v>
          </cell>
          <cell r="B68" t="str">
            <v>CORP-Prop Mgmt Development</v>
          </cell>
          <cell r="C68" t="str">
            <v>Operations</v>
          </cell>
          <cell r="D68" t="str">
            <v>Property</v>
          </cell>
          <cell r="E68" t="str">
            <v>Corporate</v>
          </cell>
          <cell r="F68" t="str">
            <v>0320</v>
          </cell>
          <cell r="G68" t="str">
            <v>SC-Corporate OH Location</v>
          </cell>
        </row>
        <row r="69">
          <cell r="A69" t="str">
            <v>032091</v>
          </cell>
          <cell r="B69" t="str">
            <v>CORP-STEP Project</v>
          </cell>
          <cell r="C69" t="str">
            <v xml:space="preserve">STEP Project </v>
          </cell>
          <cell r="D69" t="str">
            <v xml:space="preserve">STEP Project </v>
          </cell>
          <cell r="E69" t="str">
            <v>Corporate</v>
          </cell>
          <cell r="F69" t="str">
            <v>0320</v>
          </cell>
          <cell r="G69" t="str">
            <v>SC-Corporate OH Location</v>
          </cell>
        </row>
        <row r="70">
          <cell r="A70" t="str">
            <v>032092</v>
          </cell>
          <cell r="B70" t="str">
            <v>CORP-Strategy &amp; Planning</v>
          </cell>
          <cell r="C70" t="str">
            <v>Other</v>
          </cell>
          <cell r="D70" t="str">
            <v>Other</v>
          </cell>
          <cell r="E70" t="str">
            <v>ITS</v>
          </cell>
          <cell r="F70" t="str">
            <v>0320</v>
          </cell>
          <cell r="G70" t="str">
            <v>SC-Corporate OH Location</v>
          </cell>
        </row>
        <row r="71">
          <cell r="A71" t="str">
            <v>032093</v>
          </cell>
          <cell r="B71" t="str">
            <v>CORP-ITS Design Authority</v>
          </cell>
          <cell r="C71" t="str">
            <v xml:space="preserve">ITS </v>
          </cell>
          <cell r="D71" t="str">
            <v xml:space="preserve">ITS </v>
          </cell>
          <cell r="E71" t="str">
            <v>Corporate</v>
          </cell>
          <cell r="F71" t="str">
            <v>0320</v>
          </cell>
          <cell r="G71" t="str">
            <v>SC-Corporate OH Location</v>
          </cell>
        </row>
        <row r="72">
          <cell r="A72" t="str">
            <v>032094</v>
          </cell>
          <cell r="B72" t="str">
            <v>CORP-COE O&amp;M</v>
          </cell>
          <cell r="C72" t="str">
            <v>Other</v>
          </cell>
          <cell r="D72" t="str">
            <v>Other</v>
          </cell>
          <cell r="E72" t="str">
            <v>Corporate</v>
          </cell>
          <cell r="F72" t="str">
            <v>0320</v>
          </cell>
          <cell r="G72" t="str">
            <v>SC-Corporate OH Location</v>
          </cell>
        </row>
        <row r="73">
          <cell r="A73" t="str">
            <v>032095</v>
          </cell>
          <cell r="B73" t="str">
            <v>CORP-Project STAR</v>
          </cell>
          <cell r="C73" t="str">
            <v>Other</v>
          </cell>
          <cell r="D73" t="str">
            <v>Other</v>
          </cell>
          <cell r="E73" t="str">
            <v>Corporate</v>
          </cell>
          <cell r="F73" t="str">
            <v>0320</v>
          </cell>
          <cell r="G73" t="str">
            <v>SC-Corporate OH Location</v>
          </cell>
        </row>
        <row r="74">
          <cell r="A74" t="str">
            <v>032096</v>
          </cell>
          <cell r="B74" t="str">
            <v>CORP-Chief Growth Officer</v>
          </cell>
          <cell r="C74" t="str">
            <v>Other</v>
          </cell>
          <cell r="D74" t="str">
            <v>Other</v>
          </cell>
          <cell r="E74" t="str">
            <v>Corporate</v>
          </cell>
          <cell r="F74" t="str">
            <v>0320</v>
          </cell>
          <cell r="G74" t="str">
            <v>SC-Corporate OH Location</v>
          </cell>
        </row>
        <row r="75">
          <cell r="A75" t="str">
            <v>032097</v>
          </cell>
          <cell r="B75" t="str">
            <v>CORP-Product &amp; Serv Innovation</v>
          </cell>
          <cell r="C75" t="str">
            <v>Other</v>
          </cell>
          <cell r="D75" t="str">
            <v>Other</v>
          </cell>
          <cell r="E75" t="str">
            <v>Corporate</v>
          </cell>
          <cell r="F75" t="str">
            <v>0320</v>
          </cell>
          <cell r="G75" t="str">
            <v>SC-Corporate OH Location</v>
          </cell>
        </row>
        <row r="76">
          <cell r="A76" t="str">
            <v>032098</v>
          </cell>
          <cell r="B76" t="str">
            <v>CORP-Non-Departmental Costs</v>
          </cell>
          <cell r="C76" t="str">
            <v>Other</v>
          </cell>
          <cell r="D76" t="str">
            <v>Other</v>
          </cell>
          <cell r="E76" t="str">
            <v>Corporate</v>
          </cell>
          <cell r="F76" t="str">
            <v>0320</v>
          </cell>
          <cell r="G76" t="str">
            <v>SC-Corporate OH Location</v>
          </cell>
        </row>
        <row r="77">
          <cell r="A77" t="str">
            <v>032099</v>
          </cell>
          <cell r="B77" t="str">
            <v>CORP-Unallocated Adjustments</v>
          </cell>
          <cell r="C77" t="str">
            <v>Other</v>
          </cell>
          <cell r="D77" t="str">
            <v>Other</v>
          </cell>
          <cell r="E77" t="str">
            <v>SSC</v>
          </cell>
          <cell r="F77" t="str">
            <v>0320</v>
          </cell>
          <cell r="G77" t="str">
            <v>SC-Corporate OH Location</v>
          </cell>
        </row>
        <row r="78">
          <cell r="A78" t="str">
            <v>032505</v>
          </cell>
          <cell r="B78" t="str">
            <v>SSC-Administration</v>
          </cell>
          <cell r="C78" t="str">
            <v xml:space="preserve">SSC </v>
          </cell>
          <cell r="D78" t="str">
            <v xml:space="preserve">SSC </v>
          </cell>
          <cell r="E78" t="e">
            <v>#N/A</v>
          </cell>
          <cell r="F78" t="str">
            <v>0325</v>
          </cell>
          <cell r="G78" t="str">
            <v>SC-SSC OH Location</v>
          </cell>
        </row>
        <row r="79">
          <cell r="A79" t="str">
            <v>032518</v>
          </cell>
          <cell r="B79" t="str">
            <v>SSC-Do Not Use</v>
          </cell>
          <cell r="C79" t="str">
            <v xml:space="preserve">SSC </v>
          </cell>
          <cell r="D79" t="str">
            <v xml:space="preserve">SSC </v>
          </cell>
          <cell r="E79" t="str">
            <v>SSC</v>
          </cell>
          <cell r="F79" t="str">
            <v>0325</v>
          </cell>
          <cell r="G79" t="str">
            <v>SC-SSC OH Location</v>
          </cell>
        </row>
        <row r="80">
          <cell r="A80" t="str">
            <v>032560</v>
          </cell>
          <cell r="B80" t="str">
            <v>SSC-Financial Reporting</v>
          </cell>
          <cell r="C80" t="str">
            <v xml:space="preserve">SSC </v>
          </cell>
          <cell r="D80" t="str">
            <v xml:space="preserve">SSC </v>
          </cell>
          <cell r="E80" t="str">
            <v>SSC</v>
          </cell>
          <cell r="F80" t="str">
            <v>0325</v>
          </cell>
          <cell r="G80" t="str">
            <v>SC-SSC OH Location</v>
          </cell>
        </row>
        <row r="81">
          <cell r="A81" t="str">
            <v>032570</v>
          </cell>
          <cell r="B81" t="str">
            <v>SSC-General Accounting</v>
          </cell>
          <cell r="C81" t="str">
            <v xml:space="preserve">SSC </v>
          </cell>
          <cell r="D81" t="str">
            <v xml:space="preserve">SSC </v>
          </cell>
          <cell r="E81" t="str">
            <v>SSC</v>
          </cell>
          <cell r="F81" t="str">
            <v>0325</v>
          </cell>
          <cell r="G81" t="str">
            <v>SC-SSC OH Location</v>
          </cell>
        </row>
        <row r="82">
          <cell r="A82" t="str">
            <v>032571</v>
          </cell>
          <cell r="B82" t="str">
            <v>SSC-Tax</v>
          </cell>
          <cell r="C82" t="str">
            <v xml:space="preserve">SSC </v>
          </cell>
          <cell r="D82" t="str">
            <v xml:space="preserve">SSC </v>
          </cell>
          <cell r="E82" t="str">
            <v>SSC</v>
          </cell>
          <cell r="F82" t="str">
            <v>0325</v>
          </cell>
          <cell r="G82" t="str">
            <v>SC-SSC OH Location</v>
          </cell>
        </row>
        <row r="83">
          <cell r="A83" t="str">
            <v>032572</v>
          </cell>
          <cell r="B83" t="str">
            <v>SSC-Business Support Services</v>
          </cell>
          <cell r="C83" t="str">
            <v xml:space="preserve">SSC </v>
          </cell>
          <cell r="D83" t="str">
            <v xml:space="preserve">SSC </v>
          </cell>
          <cell r="E83" t="e">
            <v>#N/A</v>
          </cell>
          <cell r="F83" t="str">
            <v>0325</v>
          </cell>
          <cell r="G83" t="str">
            <v>SC-SSC OH Location</v>
          </cell>
        </row>
        <row r="84">
          <cell r="A84" t="str">
            <v>032573</v>
          </cell>
          <cell r="B84" t="str">
            <v>SSC-Planning &amp; Reporting</v>
          </cell>
          <cell r="C84" t="str">
            <v xml:space="preserve">SSC </v>
          </cell>
          <cell r="D84" t="str">
            <v xml:space="preserve">SSC </v>
          </cell>
          <cell r="E84" t="str">
            <v>SSC</v>
          </cell>
          <cell r="F84" t="str">
            <v>0325</v>
          </cell>
          <cell r="G84" t="str">
            <v>SC-SSC OH Location</v>
          </cell>
        </row>
        <row r="85">
          <cell r="A85" t="str">
            <v>032574</v>
          </cell>
          <cell r="B85" t="str">
            <v>SSC-Rates &amp; Regulation</v>
          </cell>
          <cell r="C85" t="str">
            <v xml:space="preserve">SSC </v>
          </cell>
          <cell r="D85" t="str">
            <v xml:space="preserve">SSC </v>
          </cell>
          <cell r="E85" t="str">
            <v>SSC</v>
          </cell>
          <cell r="F85" t="str">
            <v>0325</v>
          </cell>
          <cell r="G85" t="str">
            <v>SC-SSC OH Location</v>
          </cell>
        </row>
        <row r="86">
          <cell r="A86" t="str">
            <v>032575</v>
          </cell>
          <cell r="B86" t="str">
            <v>SSC-Cash Management</v>
          </cell>
          <cell r="C86" t="str">
            <v xml:space="preserve">SSC </v>
          </cell>
          <cell r="D86" t="str">
            <v xml:space="preserve">SSC </v>
          </cell>
          <cell r="E86" t="str">
            <v>SSC</v>
          </cell>
          <cell r="F86" t="str">
            <v>0325</v>
          </cell>
          <cell r="G86" t="str">
            <v>SC-SSC OH Location</v>
          </cell>
        </row>
        <row r="87">
          <cell r="A87" t="str">
            <v>032576</v>
          </cell>
          <cell r="B87" t="str">
            <v>SSC-Facility Services</v>
          </cell>
          <cell r="C87" t="str">
            <v xml:space="preserve">SSC </v>
          </cell>
          <cell r="D87" t="str">
            <v xml:space="preserve">SSC </v>
          </cell>
          <cell r="E87" t="str">
            <v>SSC</v>
          </cell>
          <cell r="F87" t="str">
            <v>0325</v>
          </cell>
          <cell r="G87" t="str">
            <v>SC-SSC OH Location</v>
          </cell>
        </row>
        <row r="88">
          <cell r="A88" t="str">
            <v>032577</v>
          </cell>
          <cell r="B88" t="str">
            <v>SSC-Fixed Assets/Job Cost</v>
          </cell>
          <cell r="C88" t="str">
            <v xml:space="preserve">SSC </v>
          </cell>
          <cell r="D88" t="str">
            <v xml:space="preserve">SSC </v>
          </cell>
          <cell r="E88" t="str">
            <v>SSC</v>
          </cell>
          <cell r="F88" t="str">
            <v>0325</v>
          </cell>
          <cell r="G88" t="str">
            <v>SC-SSC OH Location</v>
          </cell>
        </row>
        <row r="89">
          <cell r="A89" t="str">
            <v>032578</v>
          </cell>
          <cell r="B89" t="str">
            <v>SSC-Project Management</v>
          </cell>
          <cell r="C89" t="str">
            <v xml:space="preserve">SSC </v>
          </cell>
          <cell r="D89" t="str">
            <v xml:space="preserve">SSC </v>
          </cell>
          <cell r="E89" t="str">
            <v>SSC</v>
          </cell>
          <cell r="F89" t="str">
            <v>0325</v>
          </cell>
          <cell r="G89" t="str">
            <v>SC-SSC OH Location</v>
          </cell>
        </row>
        <row r="90">
          <cell r="A90" t="str">
            <v>032579</v>
          </cell>
          <cell r="B90" t="str">
            <v>SSC-Employee Services</v>
          </cell>
          <cell r="C90" t="str">
            <v xml:space="preserve">SSC </v>
          </cell>
          <cell r="D90" t="str">
            <v xml:space="preserve">SSC </v>
          </cell>
          <cell r="F90" t="str">
            <v>0325</v>
          </cell>
          <cell r="G90" t="str">
            <v>SC-SSC OH Location</v>
          </cell>
        </row>
        <row r="91">
          <cell r="A91" t="str">
            <v>032580</v>
          </cell>
          <cell r="B91" t="str">
            <v>SSC-AWE</v>
          </cell>
          <cell r="C91" t="str">
            <v xml:space="preserve">SSC </v>
          </cell>
          <cell r="D91" t="str">
            <v xml:space="preserve">SSC </v>
          </cell>
          <cell r="E91" t="e">
            <v>#N/A</v>
          </cell>
          <cell r="F91" t="str">
            <v>0325</v>
          </cell>
          <cell r="G91" t="str">
            <v>SC-SSC OH Location</v>
          </cell>
        </row>
        <row r="92">
          <cell r="A92" t="str">
            <v>033001</v>
          </cell>
          <cell r="B92" t="str">
            <v>WE-Production</v>
          </cell>
          <cell r="C92" t="str">
            <v xml:space="preserve">Western Region </v>
          </cell>
          <cell r="D92" t="str">
            <v xml:space="preserve">Western Region </v>
          </cell>
          <cell r="E92" t="e">
            <v>#N/A</v>
          </cell>
          <cell r="F92" t="str">
            <v>0330</v>
          </cell>
          <cell r="G92" t="str">
            <v>SC-Western Region OH Location</v>
          </cell>
        </row>
        <row r="93">
          <cell r="A93" t="str">
            <v>033002</v>
          </cell>
          <cell r="B93" t="str">
            <v>WE-Network</v>
          </cell>
          <cell r="C93" t="str">
            <v>Western Division</v>
          </cell>
          <cell r="D93" t="str">
            <v xml:space="preserve">Western Region </v>
          </cell>
          <cell r="E93" t="e">
            <v>#N/A</v>
          </cell>
          <cell r="F93" t="str">
            <v>0330</v>
          </cell>
          <cell r="G93" t="str">
            <v>SC-Western Region OH Location</v>
          </cell>
        </row>
        <row r="94">
          <cell r="A94" t="str">
            <v>033003</v>
          </cell>
          <cell r="B94" t="str">
            <v>WE-Customer Relations</v>
          </cell>
          <cell r="C94" t="str">
            <v xml:space="preserve">Western Region </v>
          </cell>
          <cell r="D94" t="str">
            <v xml:space="preserve">Western Region </v>
          </cell>
          <cell r="E94" t="e">
            <v>#N/A</v>
          </cell>
          <cell r="F94" t="str">
            <v>0330</v>
          </cell>
          <cell r="G94" t="str">
            <v>SC-Western Region OH Location</v>
          </cell>
        </row>
        <row r="95">
          <cell r="A95" t="str">
            <v>033004</v>
          </cell>
          <cell r="B95" t="str">
            <v>WE-Technical Services</v>
          </cell>
          <cell r="C95" t="str">
            <v>Western Division</v>
          </cell>
          <cell r="D95" t="str">
            <v xml:space="preserve">Western Region </v>
          </cell>
          <cell r="E95" t="e">
            <v>#N/A</v>
          </cell>
          <cell r="F95" t="str">
            <v>0330</v>
          </cell>
          <cell r="G95" t="str">
            <v>SC-Western Region OH Location</v>
          </cell>
        </row>
        <row r="96">
          <cell r="A96" t="str">
            <v>033005</v>
          </cell>
          <cell r="B96" t="str">
            <v>WE-Administration</v>
          </cell>
          <cell r="C96" t="str">
            <v>Western Division</v>
          </cell>
          <cell r="D96" t="str">
            <v xml:space="preserve">Western Region </v>
          </cell>
          <cell r="E96" t="e">
            <v>#N/A</v>
          </cell>
          <cell r="F96" t="str">
            <v>0330</v>
          </cell>
          <cell r="G96" t="str">
            <v>SC-Western Region OH Location</v>
          </cell>
        </row>
        <row r="97">
          <cell r="A97" t="str">
            <v>033006</v>
          </cell>
          <cell r="B97" t="str">
            <v>WE-Service Delivery</v>
          </cell>
          <cell r="C97" t="str">
            <v>Western Division</v>
          </cell>
          <cell r="D97" t="str">
            <v xml:space="preserve">Western Region </v>
          </cell>
          <cell r="E97" t="str">
            <v>Supply Chain</v>
          </cell>
          <cell r="F97" t="str">
            <v>0330</v>
          </cell>
          <cell r="G97" t="str">
            <v>SC-Western Region OH Location</v>
          </cell>
        </row>
        <row r="98">
          <cell r="A98" t="str">
            <v>033007</v>
          </cell>
          <cell r="B98" t="str">
            <v>WE-Finance</v>
          </cell>
          <cell r="C98" t="str">
            <v>Finance</v>
          </cell>
          <cell r="D98" t="str">
            <v xml:space="preserve">Western Region </v>
          </cell>
          <cell r="E98" t="e">
            <v>#N/A</v>
          </cell>
          <cell r="F98" t="str">
            <v>0330</v>
          </cell>
          <cell r="G98" t="str">
            <v>SC-Western Region OH Location</v>
          </cell>
        </row>
        <row r="99">
          <cell r="A99" t="str">
            <v>033010</v>
          </cell>
          <cell r="B99" t="str">
            <v>WE-Supply Chain</v>
          </cell>
          <cell r="C99" t="str">
            <v>Operations</v>
          </cell>
          <cell r="D99" t="str">
            <v xml:space="preserve">Supply Chain </v>
          </cell>
          <cell r="E99" t="e">
            <v>#N/A</v>
          </cell>
          <cell r="F99" t="str">
            <v>0330</v>
          </cell>
          <cell r="G99" t="str">
            <v>SC-Western Region OH Location</v>
          </cell>
        </row>
        <row r="100">
          <cell r="A100" t="str">
            <v>033011</v>
          </cell>
          <cell r="B100" t="str">
            <v>WE-Environmental Mgmt</v>
          </cell>
          <cell r="C100" t="str">
            <v>Western Division</v>
          </cell>
          <cell r="D100" t="str">
            <v xml:space="preserve">Western Region </v>
          </cell>
          <cell r="E100" t="e">
            <v>#N/A</v>
          </cell>
          <cell r="F100" t="str">
            <v>0330</v>
          </cell>
          <cell r="G100" t="str">
            <v>SC-Western Region OH Location</v>
          </cell>
        </row>
        <row r="101">
          <cell r="A101" t="str">
            <v>033014</v>
          </cell>
          <cell r="B101" t="str">
            <v>WE-Engineering</v>
          </cell>
          <cell r="C101" t="str">
            <v>Western Division</v>
          </cell>
          <cell r="D101" t="str">
            <v xml:space="preserve">Western Region </v>
          </cell>
          <cell r="E101" t="e">
            <v>#N/A</v>
          </cell>
          <cell r="F101" t="str">
            <v>0330</v>
          </cell>
          <cell r="G101" t="str">
            <v>SC-Western Region OH Location</v>
          </cell>
        </row>
        <row r="102">
          <cell r="A102" t="str">
            <v>033015</v>
          </cell>
          <cell r="B102" t="str">
            <v>WE-Legal</v>
          </cell>
          <cell r="C102" t="str">
            <v>Legal</v>
          </cell>
          <cell r="D102" t="str">
            <v xml:space="preserve">Western Region </v>
          </cell>
          <cell r="E102" t="e">
            <v>#N/A</v>
          </cell>
          <cell r="F102" t="str">
            <v>0330</v>
          </cell>
          <cell r="G102" t="str">
            <v>SC-Western Region OH Location</v>
          </cell>
        </row>
        <row r="103">
          <cell r="A103" t="str">
            <v>033016</v>
          </cell>
          <cell r="B103" t="str">
            <v>WE-Maintenance</v>
          </cell>
          <cell r="C103" t="str">
            <v>Operations</v>
          </cell>
          <cell r="D103" t="str">
            <v xml:space="preserve">Western Region </v>
          </cell>
          <cell r="E103" t="e">
            <v>#N/A</v>
          </cell>
          <cell r="F103" t="str">
            <v>0330</v>
          </cell>
          <cell r="G103" t="str">
            <v>SC-Western Region OH Location</v>
          </cell>
        </row>
        <row r="104">
          <cell r="A104" t="str">
            <v>033018</v>
          </cell>
          <cell r="B104" t="str">
            <v>WE-Human Resources</v>
          </cell>
          <cell r="C104" t="str">
            <v>Human Resources</v>
          </cell>
          <cell r="D104" t="str">
            <v xml:space="preserve">Western Region </v>
          </cell>
          <cell r="E104" t="e">
            <v>#N/A</v>
          </cell>
          <cell r="F104" t="str">
            <v>0330</v>
          </cell>
          <cell r="G104" t="str">
            <v>SC-Western Region OH Location</v>
          </cell>
        </row>
        <row r="105">
          <cell r="A105" t="str">
            <v>033019</v>
          </cell>
          <cell r="B105" t="str">
            <v>WE-Operational Risk</v>
          </cell>
          <cell r="C105" t="str">
            <v>Operations</v>
          </cell>
          <cell r="D105" t="str">
            <v xml:space="preserve">Western Region </v>
          </cell>
          <cell r="E105" t="e">
            <v>#N/A</v>
          </cell>
          <cell r="F105" t="str">
            <v>0330</v>
          </cell>
          <cell r="G105" t="str">
            <v>SC-Western Region OH Location</v>
          </cell>
        </row>
        <row r="106">
          <cell r="A106" t="str">
            <v>033020</v>
          </cell>
          <cell r="B106" t="str">
            <v>WE-Business Development</v>
          </cell>
          <cell r="C106" t="str">
            <v>Bus Develop</v>
          </cell>
          <cell r="D106" t="str">
            <v xml:space="preserve">Western Region </v>
          </cell>
          <cell r="E106" t="e">
            <v>#N/A</v>
          </cell>
          <cell r="F106" t="str">
            <v>0330</v>
          </cell>
          <cell r="G106" t="str">
            <v>SC-Western Region OH Location</v>
          </cell>
        </row>
        <row r="107">
          <cell r="A107" t="str">
            <v>033025</v>
          </cell>
          <cell r="B107" t="str">
            <v>WE-External Affairs</v>
          </cell>
          <cell r="C107" t="str">
            <v>External Affairs</v>
          </cell>
          <cell r="D107" t="str">
            <v xml:space="preserve">Western Region </v>
          </cell>
          <cell r="E107" t="str">
            <v>ITS</v>
          </cell>
          <cell r="F107" t="str">
            <v>0330</v>
          </cell>
          <cell r="G107" t="str">
            <v>SC-Western Region OH Location</v>
          </cell>
        </row>
        <row r="108">
          <cell r="A108" t="str">
            <v>033028</v>
          </cell>
          <cell r="B108" t="str">
            <v>WE-Asset Planning</v>
          </cell>
          <cell r="C108" t="str">
            <v>Western Division</v>
          </cell>
          <cell r="D108" t="str">
            <v xml:space="preserve">Western Region </v>
          </cell>
          <cell r="E108" t="e">
            <v>#N/A</v>
          </cell>
          <cell r="F108" t="str">
            <v>0330</v>
          </cell>
          <cell r="G108" t="str">
            <v>SC-Western Region OH Location</v>
          </cell>
        </row>
        <row r="109">
          <cell r="A109" t="str">
            <v>033031</v>
          </cell>
          <cell r="B109" t="str">
            <v>WE-ITS Client Relations</v>
          </cell>
          <cell r="C109" t="str">
            <v xml:space="preserve">ITS </v>
          </cell>
          <cell r="D109" t="str">
            <v xml:space="preserve">ITS </v>
          </cell>
          <cell r="E109" t="e">
            <v>#N/A</v>
          </cell>
          <cell r="F109" t="str">
            <v>0330</v>
          </cell>
          <cell r="G109" t="str">
            <v>SC-Western Region OH Location</v>
          </cell>
        </row>
        <row r="110">
          <cell r="A110" t="str">
            <v>033501</v>
          </cell>
          <cell r="B110" t="str">
            <v>CE-Production</v>
          </cell>
          <cell r="C110" t="str">
            <v>Western Division</v>
          </cell>
          <cell r="D110" t="str">
            <v xml:space="preserve">Central Region </v>
          </cell>
          <cell r="E110" t="e">
            <v>#N/A</v>
          </cell>
          <cell r="F110" t="str">
            <v>0335</v>
          </cell>
          <cell r="G110" t="str">
            <v>SC-Central Region OH Location</v>
          </cell>
        </row>
        <row r="111">
          <cell r="A111" t="str">
            <v>033502</v>
          </cell>
          <cell r="B111" t="str">
            <v>CE-Network</v>
          </cell>
          <cell r="C111" t="str">
            <v>Western Division</v>
          </cell>
          <cell r="D111" t="str">
            <v xml:space="preserve">Central Region </v>
          </cell>
          <cell r="E111" t="e">
            <v>#N/A</v>
          </cell>
          <cell r="F111" t="str">
            <v>0335</v>
          </cell>
          <cell r="G111" t="str">
            <v>SC-Central Region OH Location</v>
          </cell>
        </row>
        <row r="112">
          <cell r="A112" t="str">
            <v>033503</v>
          </cell>
          <cell r="B112" t="str">
            <v>CE-Customer Relations</v>
          </cell>
          <cell r="C112" t="str">
            <v>Western Division</v>
          </cell>
          <cell r="D112" t="str">
            <v xml:space="preserve">Central Region </v>
          </cell>
          <cell r="E112" t="e">
            <v>#N/A</v>
          </cell>
          <cell r="F112" t="str">
            <v>0335</v>
          </cell>
          <cell r="G112" t="str">
            <v>SC-Central Region OH Location</v>
          </cell>
        </row>
        <row r="113">
          <cell r="A113" t="str">
            <v>033505</v>
          </cell>
          <cell r="B113" t="str">
            <v>CE-Administration</v>
          </cell>
          <cell r="C113" t="str">
            <v>Western Division</v>
          </cell>
          <cell r="D113" t="str">
            <v xml:space="preserve">Central Region </v>
          </cell>
          <cell r="E113" t="str">
            <v>Supply Chain</v>
          </cell>
          <cell r="F113" t="str">
            <v>0335</v>
          </cell>
          <cell r="G113" t="str">
            <v>SC-Central Region OH Location</v>
          </cell>
        </row>
        <row r="114">
          <cell r="A114" t="str">
            <v>033507</v>
          </cell>
          <cell r="B114" t="str">
            <v>CE-Finance</v>
          </cell>
          <cell r="C114" t="str">
            <v>Finance</v>
          </cell>
          <cell r="D114" t="str">
            <v xml:space="preserve">Central Region </v>
          </cell>
          <cell r="E114" t="e">
            <v>#N/A</v>
          </cell>
          <cell r="F114" t="str">
            <v>0335</v>
          </cell>
          <cell r="G114" t="str">
            <v>SC-Central Region OH Location</v>
          </cell>
        </row>
        <row r="115">
          <cell r="A115" t="str">
            <v>033510</v>
          </cell>
          <cell r="B115" t="str">
            <v>CE-Supply Chain</v>
          </cell>
          <cell r="C115" t="str">
            <v>Operations</v>
          </cell>
          <cell r="D115" t="str">
            <v xml:space="preserve">Supply Chain </v>
          </cell>
          <cell r="E115" t="e">
            <v>#N/A</v>
          </cell>
          <cell r="F115" t="str">
            <v>0335</v>
          </cell>
          <cell r="G115" t="str">
            <v>SC-Central Region OH Location</v>
          </cell>
        </row>
        <row r="116">
          <cell r="A116" t="str">
            <v>033511</v>
          </cell>
          <cell r="B116" t="str">
            <v>CE-Environmental Mgmt</v>
          </cell>
          <cell r="C116" t="str">
            <v>Western Division</v>
          </cell>
          <cell r="D116" t="str">
            <v xml:space="preserve">Central Region </v>
          </cell>
          <cell r="E116" t="e">
            <v>#N/A</v>
          </cell>
          <cell r="F116" t="str">
            <v>0335</v>
          </cell>
          <cell r="G116" t="str">
            <v>SC-Central Region OH Location</v>
          </cell>
        </row>
        <row r="117">
          <cell r="A117" t="str">
            <v>033514</v>
          </cell>
          <cell r="B117" t="str">
            <v>CE-Engineering</v>
          </cell>
          <cell r="C117" t="str">
            <v>Western Division</v>
          </cell>
          <cell r="D117" t="str">
            <v xml:space="preserve">Central Region </v>
          </cell>
          <cell r="E117" t="e">
            <v>#N/A</v>
          </cell>
          <cell r="F117" t="str">
            <v>0335</v>
          </cell>
          <cell r="G117" t="str">
            <v>SC-Central Region OH Location</v>
          </cell>
        </row>
        <row r="118">
          <cell r="A118" t="str">
            <v>033515</v>
          </cell>
          <cell r="B118" t="str">
            <v>CE-Legal</v>
          </cell>
          <cell r="C118" t="str">
            <v>Legal</v>
          </cell>
          <cell r="D118" t="str">
            <v xml:space="preserve">Central Region </v>
          </cell>
          <cell r="E118" t="e">
            <v>#N/A</v>
          </cell>
          <cell r="F118" t="str">
            <v>0335</v>
          </cell>
          <cell r="G118" t="str">
            <v>SC-Central Region OH Location</v>
          </cell>
        </row>
        <row r="119">
          <cell r="A119" t="str">
            <v>033516</v>
          </cell>
          <cell r="B119" t="str">
            <v>CE-Maintenance</v>
          </cell>
          <cell r="C119" t="str">
            <v>Operations</v>
          </cell>
          <cell r="D119" t="str">
            <v xml:space="preserve">Central Region </v>
          </cell>
          <cell r="E119" t="e">
            <v>#N/A</v>
          </cell>
          <cell r="F119" t="str">
            <v>0335</v>
          </cell>
          <cell r="G119" t="str">
            <v>SC-Central Region OH Location</v>
          </cell>
        </row>
        <row r="120">
          <cell r="A120" t="str">
            <v>033518</v>
          </cell>
          <cell r="B120" t="str">
            <v>CE-Human Resources</v>
          </cell>
          <cell r="C120" t="str">
            <v>Human Resources</v>
          </cell>
          <cell r="D120" t="str">
            <v xml:space="preserve">Central Region </v>
          </cell>
          <cell r="E120" t="e">
            <v>#N/A</v>
          </cell>
          <cell r="F120" t="str">
            <v>0335</v>
          </cell>
          <cell r="G120" t="str">
            <v>SC-Central Region OH Location</v>
          </cell>
        </row>
        <row r="121">
          <cell r="A121" t="str">
            <v>033519</v>
          </cell>
          <cell r="B121" t="str">
            <v>CE-Operational Risk</v>
          </cell>
          <cell r="C121" t="str">
            <v>Operations</v>
          </cell>
          <cell r="D121" t="str">
            <v xml:space="preserve">Central Region </v>
          </cell>
          <cell r="E121" t="e">
            <v>#N/A</v>
          </cell>
          <cell r="F121" t="str">
            <v>0335</v>
          </cell>
          <cell r="G121" t="str">
            <v>SC-Central Region OH Location</v>
          </cell>
        </row>
        <row r="122">
          <cell r="A122" t="str">
            <v>033520</v>
          </cell>
          <cell r="B122" t="str">
            <v>CE-Business Development</v>
          </cell>
          <cell r="C122" t="str">
            <v>Bus Develop</v>
          </cell>
          <cell r="D122" t="str">
            <v xml:space="preserve">Central Region </v>
          </cell>
          <cell r="E122" t="str">
            <v>ITS</v>
          </cell>
          <cell r="F122" t="str">
            <v>0335</v>
          </cell>
          <cell r="G122" t="str">
            <v>SC-Central Region OH Location</v>
          </cell>
        </row>
        <row r="123">
          <cell r="A123" t="str">
            <v>033525</v>
          </cell>
          <cell r="B123" t="str">
            <v>CE-External Affairs</v>
          </cell>
          <cell r="C123" t="str">
            <v>External Affairs</v>
          </cell>
          <cell r="D123" t="str">
            <v xml:space="preserve">Central Region </v>
          </cell>
          <cell r="E123" t="str">
            <v>CSC-Alton</v>
          </cell>
          <cell r="F123" t="str">
            <v>0335</v>
          </cell>
          <cell r="G123" t="str">
            <v>SC-Central Region OH Location</v>
          </cell>
        </row>
        <row r="124">
          <cell r="A124" t="str">
            <v>033531</v>
          </cell>
          <cell r="B124" t="str">
            <v>CE-Western CS &amp; S</v>
          </cell>
          <cell r="C124" t="str">
            <v xml:space="preserve">ITS </v>
          </cell>
          <cell r="D124" t="str">
            <v xml:space="preserve">ITS </v>
          </cell>
          <cell r="E124" t="str">
            <v>CSC-Alton</v>
          </cell>
          <cell r="F124" t="str">
            <v>0335</v>
          </cell>
          <cell r="G124" t="str">
            <v>SC-Central Region OH Location</v>
          </cell>
        </row>
        <row r="125">
          <cell r="A125" t="str">
            <v>034005</v>
          </cell>
          <cell r="B125" t="str">
            <v>CCA-Administration</v>
          </cell>
          <cell r="C125" t="str">
            <v xml:space="preserve">CSC Alton </v>
          </cell>
          <cell r="D125" t="str">
            <v xml:space="preserve">CSC Alton </v>
          </cell>
          <cell r="E125" t="e">
            <v>#N/A</v>
          </cell>
          <cell r="F125" t="str">
            <v>0340</v>
          </cell>
          <cell r="G125" t="str">
            <v>SC-CSC Alton OH Location</v>
          </cell>
        </row>
        <row r="126">
          <cell r="A126" t="str">
            <v>034018</v>
          </cell>
          <cell r="B126" t="str">
            <v>CCA-Human Resources</v>
          </cell>
          <cell r="C126" t="str">
            <v>Human Resources</v>
          </cell>
          <cell r="D126" t="str">
            <v xml:space="preserve">CSC Alton </v>
          </cell>
          <cell r="E126" t="str">
            <v>CSC-Alton</v>
          </cell>
          <cell r="F126" t="str">
            <v>0340</v>
          </cell>
          <cell r="G126" t="str">
            <v>SC-CSC Alton OH Location</v>
          </cell>
        </row>
        <row r="127">
          <cell r="A127" t="str">
            <v>034031</v>
          </cell>
          <cell r="B127" t="str">
            <v>CCA-Do Not Use</v>
          </cell>
          <cell r="C127" t="str">
            <v xml:space="preserve">CSC Alton </v>
          </cell>
          <cell r="D127" t="str">
            <v xml:space="preserve">CSC Alton </v>
          </cell>
          <cell r="E127" t="str">
            <v>CSC-Alton</v>
          </cell>
          <cell r="F127" t="str">
            <v>0340</v>
          </cell>
          <cell r="G127" t="str">
            <v>SC-CSC Alton OH Location</v>
          </cell>
        </row>
        <row r="128">
          <cell r="A128" t="str">
            <v>034070</v>
          </cell>
          <cell r="B128" t="str">
            <v>CCA-Call Handling</v>
          </cell>
          <cell r="C128" t="str">
            <v xml:space="preserve">CSC Alton </v>
          </cell>
          <cell r="D128" t="str">
            <v xml:space="preserve">CSC Alton </v>
          </cell>
          <cell r="E128" t="str">
            <v>CSC-Alton</v>
          </cell>
          <cell r="F128" t="str">
            <v>0340</v>
          </cell>
          <cell r="G128" t="str">
            <v>SC-CSC Alton OH Location</v>
          </cell>
        </row>
        <row r="129">
          <cell r="A129" t="str">
            <v>034071</v>
          </cell>
          <cell r="B129" t="str">
            <v>CCA-Billing</v>
          </cell>
          <cell r="C129" t="str">
            <v xml:space="preserve">CSC Alton </v>
          </cell>
          <cell r="D129" t="str">
            <v xml:space="preserve">CSC Alton </v>
          </cell>
          <cell r="E129" t="str">
            <v>CSC-Alton</v>
          </cell>
          <cell r="F129" t="str">
            <v>0340</v>
          </cell>
          <cell r="G129" t="str">
            <v>SC-CSC Alton OH Location</v>
          </cell>
        </row>
        <row r="130">
          <cell r="A130" t="str">
            <v>034072</v>
          </cell>
          <cell r="B130" t="str">
            <v>CCA-Collections</v>
          </cell>
          <cell r="C130" t="str">
            <v xml:space="preserve">CSC Alton </v>
          </cell>
          <cell r="D130" t="str">
            <v xml:space="preserve">CSC Alton </v>
          </cell>
          <cell r="E130" t="str">
            <v>CSC-Alton</v>
          </cell>
          <cell r="F130" t="str">
            <v>0340</v>
          </cell>
          <cell r="G130" t="str">
            <v>SC-CSC Alton OH Location</v>
          </cell>
        </row>
        <row r="131">
          <cell r="A131" t="str">
            <v>034073</v>
          </cell>
          <cell r="B131" t="str">
            <v>CCA-Operations &amp; Performance</v>
          </cell>
          <cell r="C131" t="str">
            <v xml:space="preserve">CSC Alton </v>
          </cell>
          <cell r="D131" t="str">
            <v xml:space="preserve">CSC Alton </v>
          </cell>
          <cell r="E131" t="str">
            <v>CSC-Alton</v>
          </cell>
          <cell r="F131" t="str">
            <v>0340</v>
          </cell>
          <cell r="G131" t="str">
            <v>SC-CSC Alton OH Location</v>
          </cell>
        </row>
        <row r="132">
          <cell r="A132" t="str">
            <v>034074</v>
          </cell>
          <cell r="B132" t="str">
            <v>CCA-Business Services</v>
          </cell>
          <cell r="C132" t="str">
            <v xml:space="preserve">CSC Alton </v>
          </cell>
          <cell r="D132" t="str">
            <v xml:space="preserve">CSC Alton </v>
          </cell>
          <cell r="E132" t="str">
            <v>Belleville Lab</v>
          </cell>
          <cell r="F132" t="str">
            <v>0340</v>
          </cell>
          <cell r="G132" t="str">
            <v>SC-CSC Alton OH Location</v>
          </cell>
        </row>
        <row r="133">
          <cell r="A133" t="str">
            <v>034075</v>
          </cell>
          <cell r="B133" t="str">
            <v>CCA-Education &amp; Development</v>
          </cell>
          <cell r="C133" t="str">
            <v xml:space="preserve">CSC Alton </v>
          </cell>
          <cell r="D133" t="str">
            <v xml:space="preserve">CSC Alton </v>
          </cell>
          <cell r="E133" t="e">
            <v>#N/A</v>
          </cell>
          <cell r="F133" t="str">
            <v>0340</v>
          </cell>
          <cell r="G133" t="str">
            <v>SC-CSC Alton OH Location</v>
          </cell>
        </row>
        <row r="134">
          <cell r="A134" t="str">
            <v>034517</v>
          </cell>
          <cell r="B134" t="str">
            <v>BVLAB-Water Quality</v>
          </cell>
          <cell r="C134" t="str">
            <v>Operations</v>
          </cell>
          <cell r="D134" t="str">
            <v xml:space="preserve">Belleville Lab </v>
          </cell>
          <cell r="E134" t="e">
            <v>#N/A</v>
          </cell>
          <cell r="F134" t="str">
            <v>0345</v>
          </cell>
          <cell r="G134" t="str">
            <v>SC-Belleville Lab OH Location</v>
          </cell>
        </row>
        <row r="135">
          <cell r="A135" t="str">
            <v>034531</v>
          </cell>
          <cell r="B135" t="str">
            <v>BVLAB-Do Not Use</v>
          </cell>
          <cell r="C135" t="str">
            <v xml:space="preserve">Belleville Lab </v>
          </cell>
          <cell r="D135" t="str">
            <v xml:space="preserve">Belleville Lab </v>
          </cell>
          <cell r="E135" t="e">
            <v>#N/A</v>
          </cell>
          <cell r="F135" t="str">
            <v>0345</v>
          </cell>
          <cell r="G135" t="str">
            <v>SC-Belleville Lab OH Location</v>
          </cell>
        </row>
        <row r="136">
          <cell r="A136" t="str">
            <v>035001</v>
          </cell>
          <cell r="B136" t="str">
            <v>SE-Production</v>
          </cell>
          <cell r="C136" t="str">
            <v xml:space="preserve">Southeast Region </v>
          </cell>
          <cell r="D136" t="str">
            <v xml:space="preserve">Southeast Region </v>
          </cell>
          <cell r="E136" t="e">
            <v>#N/A</v>
          </cell>
          <cell r="F136" t="str">
            <v>0350</v>
          </cell>
          <cell r="G136" t="str">
            <v>SC-Southeast Reg OH Location</v>
          </cell>
        </row>
        <row r="137">
          <cell r="A137" t="str">
            <v>035002</v>
          </cell>
          <cell r="B137" t="str">
            <v>SE-Network</v>
          </cell>
          <cell r="C137" t="str">
            <v>Eastern Division Ops</v>
          </cell>
          <cell r="D137" t="str">
            <v xml:space="preserve">Southeast Region </v>
          </cell>
          <cell r="E137" t="e">
            <v>#N/A</v>
          </cell>
          <cell r="F137" t="str">
            <v>0350</v>
          </cell>
          <cell r="G137" t="str">
            <v>SC-Southeast Reg OH Location</v>
          </cell>
        </row>
        <row r="138">
          <cell r="A138" t="str">
            <v>035003</v>
          </cell>
          <cell r="B138" t="str">
            <v>SE-Customer Relations</v>
          </cell>
          <cell r="C138" t="str">
            <v>Eastern Division Ops</v>
          </cell>
          <cell r="D138" t="str">
            <v xml:space="preserve">Southeast Region </v>
          </cell>
          <cell r="E138" t="e">
            <v>#N/A</v>
          </cell>
          <cell r="F138" t="str">
            <v>0350</v>
          </cell>
          <cell r="G138" t="str">
            <v>SC-Southeast Reg OH Location</v>
          </cell>
        </row>
        <row r="139">
          <cell r="A139" t="str">
            <v>035005</v>
          </cell>
          <cell r="B139" t="str">
            <v>SE-Administration</v>
          </cell>
          <cell r="C139" t="str">
            <v>Eastern Division Ops</v>
          </cell>
          <cell r="D139" t="str">
            <v xml:space="preserve">Southeast Region </v>
          </cell>
          <cell r="E139" t="str">
            <v>Supply Chain</v>
          </cell>
          <cell r="F139" t="str">
            <v>0350</v>
          </cell>
          <cell r="G139" t="str">
            <v>SC-Southeast Reg OH Location</v>
          </cell>
        </row>
        <row r="140">
          <cell r="A140" t="str">
            <v>035007</v>
          </cell>
          <cell r="B140" t="str">
            <v>SE-Finance</v>
          </cell>
          <cell r="C140" t="str">
            <v>Finance</v>
          </cell>
          <cell r="D140" t="str">
            <v xml:space="preserve">Southeast Region </v>
          </cell>
          <cell r="E140" t="e">
            <v>#N/A</v>
          </cell>
          <cell r="F140" t="str">
            <v>0350</v>
          </cell>
          <cell r="G140" t="str">
            <v>SC-Southeast Reg OH Location</v>
          </cell>
        </row>
        <row r="141">
          <cell r="A141" t="str">
            <v>035010</v>
          </cell>
          <cell r="B141" t="str">
            <v>SE-Supply Chain</v>
          </cell>
          <cell r="C141" t="str">
            <v>Operations</v>
          </cell>
          <cell r="D141" t="str">
            <v xml:space="preserve">Supply Chain </v>
          </cell>
          <cell r="E141" t="e">
            <v>#N/A</v>
          </cell>
          <cell r="F141" t="str">
            <v>0350</v>
          </cell>
          <cell r="G141" t="str">
            <v>SC-Southeast Reg OH Location</v>
          </cell>
        </row>
        <row r="142">
          <cell r="A142" t="str">
            <v>035011</v>
          </cell>
          <cell r="B142" t="str">
            <v>SE-Environmental Mgmt</v>
          </cell>
          <cell r="C142" t="str">
            <v>Eastern Division Ops</v>
          </cell>
          <cell r="D142" t="str">
            <v xml:space="preserve">Southeast Region </v>
          </cell>
          <cell r="E142" t="e">
            <v>#N/A</v>
          </cell>
          <cell r="F142" t="str">
            <v>0350</v>
          </cell>
          <cell r="G142" t="str">
            <v>SC-Southeast Reg OH Location</v>
          </cell>
        </row>
        <row r="143">
          <cell r="A143" t="str">
            <v>035014</v>
          </cell>
          <cell r="B143" t="str">
            <v>SE-Engineering</v>
          </cell>
          <cell r="C143" t="str">
            <v>Eastern Division Ops</v>
          </cell>
          <cell r="D143" t="str">
            <v xml:space="preserve">Southeast Region </v>
          </cell>
          <cell r="E143" t="e">
            <v>#N/A</v>
          </cell>
          <cell r="F143" t="str">
            <v>0350</v>
          </cell>
          <cell r="G143" t="str">
            <v>SC-Southeast Reg OH Location</v>
          </cell>
        </row>
        <row r="144">
          <cell r="A144" t="str">
            <v>035015</v>
          </cell>
          <cell r="B144" t="str">
            <v>SE-Legal</v>
          </cell>
          <cell r="C144" t="str">
            <v>Legal</v>
          </cell>
          <cell r="D144" t="str">
            <v xml:space="preserve">Southeast Region </v>
          </cell>
          <cell r="E144" t="e">
            <v>#N/A</v>
          </cell>
          <cell r="F144" t="str">
            <v>0350</v>
          </cell>
          <cell r="G144" t="str">
            <v>SC-Southeast Reg OH Location</v>
          </cell>
        </row>
        <row r="145">
          <cell r="A145" t="str">
            <v>035016</v>
          </cell>
          <cell r="B145" t="str">
            <v>SE-Maintenance</v>
          </cell>
          <cell r="C145" t="str">
            <v>Operations</v>
          </cell>
          <cell r="D145" t="str">
            <v xml:space="preserve">Southeast Region </v>
          </cell>
          <cell r="E145" t="e">
            <v>#N/A</v>
          </cell>
          <cell r="F145" t="str">
            <v>0350</v>
          </cell>
          <cell r="G145" t="str">
            <v>SC-Southeast Reg OH Location</v>
          </cell>
        </row>
        <row r="146">
          <cell r="A146" t="str">
            <v>035018</v>
          </cell>
          <cell r="B146" t="str">
            <v>SE-Human Resources</v>
          </cell>
          <cell r="C146" t="str">
            <v>Human Resources</v>
          </cell>
          <cell r="D146" t="str">
            <v xml:space="preserve">Southeast Region </v>
          </cell>
          <cell r="E146" t="e">
            <v>#N/A</v>
          </cell>
          <cell r="F146" t="str">
            <v>0350</v>
          </cell>
          <cell r="G146" t="str">
            <v>SC-Southeast Reg OH Location</v>
          </cell>
        </row>
        <row r="147">
          <cell r="A147" t="str">
            <v>035019</v>
          </cell>
          <cell r="B147" t="str">
            <v>SE-Operational Risk</v>
          </cell>
          <cell r="C147" t="str">
            <v>Operations</v>
          </cell>
          <cell r="D147" t="str">
            <v xml:space="preserve">Southeast Region </v>
          </cell>
          <cell r="E147" t="e">
            <v>#N/A</v>
          </cell>
          <cell r="F147" t="str">
            <v>0350</v>
          </cell>
          <cell r="G147" t="str">
            <v>SC-Southeast Reg OH Location</v>
          </cell>
        </row>
        <row r="148">
          <cell r="A148" t="str">
            <v>035020</v>
          </cell>
          <cell r="B148" t="str">
            <v>SE-Business Development</v>
          </cell>
          <cell r="C148" t="str">
            <v>Bus Develop</v>
          </cell>
          <cell r="D148" t="str">
            <v xml:space="preserve">Southeast Region </v>
          </cell>
          <cell r="E148" t="str">
            <v>ITS</v>
          </cell>
          <cell r="F148" t="str">
            <v>0350</v>
          </cell>
          <cell r="G148" t="str">
            <v>SC-Southeast Reg OH Location</v>
          </cell>
        </row>
        <row r="149">
          <cell r="A149" t="str">
            <v>035025</v>
          </cell>
          <cell r="B149" t="str">
            <v>SE-External Affairs</v>
          </cell>
          <cell r="C149" t="str">
            <v>External Affairs</v>
          </cell>
          <cell r="D149" t="str">
            <v xml:space="preserve">Southeast Region </v>
          </cell>
          <cell r="E149" t="e">
            <v>#N/A</v>
          </cell>
          <cell r="F149" t="str">
            <v>0350</v>
          </cell>
          <cell r="G149" t="str">
            <v>SC-Southeast Reg OH Location</v>
          </cell>
        </row>
        <row r="150">
          <cell r="A150" t="str">
            <v>035031</v>
          </cell>
          <cell r="B150" t="str">
            <v>SE-ITS Client Relations</v>
          </cell>
          <cell r="C150" t="str">
            <v xml:space="preserve">ITS </v>
          </cell>
          <cell r="D150" t="str">
            <v xml:space="preserve">ITS </v>
          </cell>
          <cell r="E150" t="e">
            <v>#N/A</v>
          </cell>
          <cell r="F150" t="str">
            <v>0350</v>
          </cell>
          <cell r="G150" t="str">
            <v>SC-Southeast Reg OH Location</v>
          </cell>
        </row>
        <row r="151">
          <cell r="A151" t="str">
            <v>036501</v>
          </cell>
          <cell r="B151" t="str">
            <v>NE-Production</v>
          </cell>
          <cell r="C151" t="str">
            <v>Eastern Division Ops</v>
          </cell>
          <cell r="D151" t="str">
            <v xml:space="preserve">Northeast Region </v>
          </cell>
          <cell r="E151" t="e">
            <v>#N/A</v>
          </cell>
          <cell r="F151" t="str">
            <v>0365</v>
          </cell>
          <cell r="G151" t="str">
            <v>SC-Northeast Reg OH Location</v>
          </cell>
        </row>
        <row r="152">
          <cell r="A152" t="str">
            <v>036502</v>
          </cell>
          <cell r="B152" t="str">
            <v>NE-Network</v>
          </cell>
          <cell r="C152" t="str">
            <v xml:space="preserve">Northeast Region </v>
          </cell>
          <cell r="D152" t="str">
            <v xml:space="preserve">Northeast Region </v>
          </cell>
          <cell r="E152" t="e">
            <v>#N/A</v>
          </cell>
          <cell r="F152" t="str">
            <v>0365</v>
          </cell>
          <cell r="G152" t="str">
            <v>SC-Northeast Reg OH Location</v>
          </cell>
        </row>
        <row r="153">
          <cell r="A153" t="str">
            <v>036503</v>
          </cell>
          <cell r="B153" t="str">
            <v>NE-Customer Field Services</v>
          </cell>
          <cell r="C153" t="str">
            <v xml:space="preserve">Northeast Region </v>
          </cell>
          <cell r="D153" t="str">
            <v xml:space="preserve">Northeast Region </v>
          </cell>
          <cell r="E153" t="e">
            <v>#N/A</v>
          </cell>
          <cell r="F153" t="str">
            <v>0365</v>
          </cell>
          <cell r="G153" t="str">
            <v>SC-Northeast Reg OH Location</v>
          </cell>
        </row>
        <row r="154">
          <cell r="A154" t="str">
            <v>036505</v>
          </cell>
          <cell r="B154" t="str">
            <v>NE-Administration</v>
          </cell>
          <cell r="C154" t="str">
            <v xml:space="preserve">Northeast Region </v>
          </cell>
          <cell r="D154" t="str">
            <v xml:space="preserve">Northeast Region </v>
          </cell>
          <cell r="E154" t="str">
            <v>Supply Chain</v>
          </cell>
          <cell r="F154" t="str">
            <v>0365</v>
          </cell>
          <cell r="G154" t="str">
            <v>SC-Northeast Reg OH Location</v>
          </cell>
        </row>
        <row r="155">
          <cell r="A155" t="str">
            <v>036507</v>
          </cell>
          <cell r="B155" t="str">
            <v>NE-Finance</v>
          </cell>
          <cell r="C155" t="str">
            <v>Finance</v>
          </cell>
          <cell r="D155" t="str">
            <v xml:space="preserve">Northeast Region </v>
          </cell>
          <cell r="E155" t="e">
            <v>#N/A</v>
          </cell>
          <cell r="F155" t="str">
            <v>0365</v>
          </cell>
          <cell r="G155" t="str">
            <v>SC-Northeast Reg OH Location</v>
          </cell>
        </row>
        <row r="156">
          <cell r="A156" t="str">
            <v>036510</v>
          </cell>
          <cell r="B156" t="str">
            <v>NE-Supply Chain</v>
          </cell>
          <cell r="C156" t="str">
            <v>Operations</v>
          </cell>
          <cell r="D156" t="str">
            <v xml:space="preserve">Supply Chain </v>
          </cell>
          <cell r="F156" t="str">
            <v>0365</v>
          </cell>
          <cell r="G156" t="str">
            <v>SC-Northeast Reg OH Location</v>
          </cell>
        </row>
        <row r="157">
          <cell r="A157" t="str">
            <v>036511</v>
          </cell>
          <cell r="B157" t="str">
            <v>NE-Environmental Mgmt</v>
          </cell>
          <cell r="C157" t="str">
            <v xml:space="preserve">Northeast Region </v>
          </cell>
          <cell r="D157" t="str">
            <v xml:space="preserve">Northeast Region </v>
          </cell>
          <cell r="F157" t="str">
            <v>0365</v>
          </cell>
          <cell r="G157" t="str">
            <v>SC-Northeast Reg OH Location</v>
          </cell>
        </row>
        <row r="158">
          <cell r="A158" t="str">
            <v>036514</v>
          </cell>
          <cell r="B158" t="str">
            <v>NE-Engineering</v>
          </cell>
          <cell r="C158" t="str">
            <v>Eastern Division Ops</v>
          </cell>
          <cell r="D158" t="str">
            <v xml:space="preserve">Northeast Region </v>
          </cell>
          <cell r="F158" t="str">
            <v>0365</v>
          </cell>
          <cell r="G158" t="str">
            <v>SC-Northeast Reg OH Location</v>
          </cell>
        </row>
        <row r="159">
          <cell r="A159" t="str">
            <v>036515</v>
          </cell>
          <cell r="B159" t="str">
            <v>NE-Legal</v>
          </cell>
          <cell r="C159" t="str">
            <v>Legal</v>
          </cell>
          <cell r="D159" t="str">
            <v xml:space="preserve">Northeast Region </v>
          </cell>
          <cell r="F159" t="str">
            <v>0365</v>
          </cell>
          <cell r="G159" t="str">
            <v>SC-Northeast Reg OH Location</v>
          </cell>
        </row>
        <row r="160">
          <cell r="A160" t="str">
            <v>036516</v>
          </cell>
          <cell r="B160" t="str">
            <v>NE-Maintenance</v>
          </cell>
          <cell r="C160" t="str">
            <v>Operations</v>
          </cell>
          <cell r="D160" t="str">
            <v xml:space="preserve">Northeast Region </v>
          </cell>
          <cell r="F160" t="str">
            <v>0365</v>
          </cell>
          <cell r="G160" t="str">
            <v>SC-Northeast Reg OH Location</v>
          </cell>
        </row>
        <row r="161">
          <cell r="A161" t="str">
            <v>036518</v>
          </cell>
          <cell r="B161" t="str">
            <v>NE-Human Resources</v>
          </cell>
          <cell r="C161" t="str">
            <v>Human Resources</v>
          </cell>
          <cell r="D161" t="str">
            <v xml:space="preserve">Northeast Region </v>
          </cell>
          <cell r="F161" t="str">
            <v>0365</v>
          </cell>
          <cell r="G161" t="str">
            <v>SC-Northeast Reg OH Location</v>
          </cell>
        </row>
        <row r="162">
          <cell r="A162" t="str">
            <v>036519</v>
          </cell>
          <cell r="B162" t="str">
            <v>NE-Operational Risk</v>
          </cell>
          <cell r="C162" t="str">
            <v>Operations</v>
          </cell>
          <cell r="D162" t="str">
            <v xml:space="preserve">Northeast Region </v>
          </cell>
          <cell r="F162" t="str">
            <v>0365</v>
          </cell>
          <cell r="G162" t="str">
            <v>SC-Northeast Reg OH Location</v>
          </cell>
        </row>
        <row r="163">
          <cell r="A163" t="str">
            <v>036520</v>
          </cell>
          <cell r="B163" t="str">
            <v>NE-Business Development</v>
          </cell>
          <cell r="C163" t="str">
            <v xml:space="preserve">Northeast Region </v>
          </cell>
          <cell r="D163" t="str">
            <v xml:space="preserve">Northeast Region </v>
          </cell>
          <cell r="F163" t="str">
            <v>0365</v>
          </cell>
          <cell r="G163" t="str">
            <v>SC-Northeast Reg OH Location</v>
          </cell>
        </row>
        <row r="164">
          <cell r="A164" t="str">
            <v>036525</v>
          </cell>
          <cell r="B164" t="str">
            <v>NE-External Affairs</v>
          </cell>
          <cell r="C164" t="str">
            <v>External Affairs</v>
          </cell>
          <cell r="D164" t="str">
            <v xml:space="preserve">Northeast Region </v>
          </cell>
          <cell r="F164" t="str">
            <v>0365</v>
          </cell>
          <cell r="G164" t="str">
            <v>SC-Northeast Reg OH Location</v>
          </cell>
        </row>
        <row r="165">
          <cell r="A165" t="str">
            <v>036531</v>
          </cell>
          <cell r="B165" t="str">
            <v>NE-Eastern CS &amp; S</v>
          </cell>
          <cell r="C165" t="str">
            <v xml:space="preserve">ITS </v>
          </cell>
          <cell r="D165" t="str">
            <v xml:space="preserve">ITS </v>
          </cell>
          <cell r="F165" t="str">
            <v>0320</v>
          </cell>
          <cell r="G165" t="str">
            <v>SC-Corporate OH Location</v>
          </cell>
        </row>
        <row r="166">
          <cell r="A166" t="str">
            <v>036550</v>
          </cell>
          <cell r="B166" t="str">
            <v>CORP-COE-Engineering</v>
          </cell>
          <cell r="C166" t="str">
            <v>Operations</v>
          </cell>
          <cell r="D166" t="str">
            <v>Operations</v>
          </cell>
          <cell r="F166" t="str">
            <v>0326</v>
          </cell>
          <cell r="G166" t="str">
            <v>SC-Oper Srv Center OH Location</v>
          </cell>
        </row>
        <row r="167">
          <cell r="A167" t="str">
            <v>036551</v>
          </cell>
          <cell r="B167" t="str">
            <v>CORP-COE-Technical Services</v>
          </cell>
          <cell r="C167" t="str">
            <v>Operations</v>
          </cell>
          <cell r="D167" t="str">
            <v>Operations</v>
          </cell>
          <cell r="F167" t="str">
            <v>0326</v>
          </cell>
          <cell r="G167" t="str">
            <v>SC-Oper Srv Center OH Location</v>
          </cell>
        </row>
        <row r="168">
          <cell r="A168" t="str">
            <v>036576</v>
          </cell>
          <cell r="B168" t="str">
            <v>NE-Building Services Woodcrest</v>
          </cell>
          <cell r="C168" t="str">
            <v>Property</v>
          </cell>
          <cell r="D168" t="str">
            <v xml:space="preserve">Northeast Region </v>
          </cell>
          <cell r="F168" t="str">
            <v>0365</v>
          </cell>
          <cell r="G168" t="str">
            <v>SC-Northeast Reg OH Location</v>
          </cell>
        </row>
        <row r="169">
          <cell r="A169" t="str">
            <v>036591</v>
          </cell>
          <cell r="B169" t="str">
            <v>NE-SAP Conversion</v>
          </cell>
          <cell r="C169" t="str">
            <v xml:space="preserve">Northeast Region </v>
          </cell>
          <cell r="D169" t="str">
            <v xml:space="preserve">Northeast Region </v>
          </cell>
          <cell r="F169" t="str">
            <v>0375</v>
          </cell>
          <cell r="G169" t="str">
            <v>SC-STEP Project Location</v>
          </cell>
        </row>
        <row r="170">
          <cell r="A170" t="str">
            <v>037005</v>
          </cell>
          <cell r="B170" t="str">
            <v>CCP-Administration</v>
          </cell>
          <cell r="C170" t="str">
            <v xml:space="preserve">CSC Pensacola </v>
          </cell>
          <cell r="D170" t="str">
            <v xml:space="preserve">CSC Pensacola </v>
          </cell>
          <cell r="F170" t="str">
            <v>0370</v>
          </cell>
          <cell r="G170" t="str">
            <v>SC-CSC Pensacola OH Location</v>
          </cell>
        </row>
        <row r="171">
          <cell r="A171" t="str">
            <v>037018</v>
          </cell>
          <cell r="B171" t="str">
            <v>CCP-Human Resources ODI</v>
          </cell>
          <cell r="C171" t="str">
            <v>Human Resources</v>
          </cell>
          <cell r="D171" t="str">
            <v xml:space="preserve">CSC Pensacola </v>
          </cell>
          <cell r="F171" t="str">
            <v>0370</v>
          </cell>
          <cell r="G171" t="str">
            <v>SC-CSC Pensacola OH Location</v>
          </cell>
        </row>
        <row r="172">
          <cell r="A172" t="str">
            <v>037070</v>
          </cell>
          <cell r="B172" t="str">
            <v>CCP-Call Handling</v>
          </cell>
          <cell r="C172" t="str">
            <v xml:space="preserve">CSC Pensacola </v>
          </cell>
          <cell r="D172" t="str">
            <v xml:space="preserve">CSC Pensacola </v>
          </cell>
          <cell r="E172" t="e">
            <v>#N/A</v>
          </cell>
          <cell r="F172" t="str">
            <v>0370</v>
          </cell>
          <cell r="G172" t="str">
            <v>SC-CSC Pensacola OH Location</v>
          </cell>
        </row>
        <row r="173">
          <cell r="A173" t="str">
            <v>037071</v>
          </cell>
          <cell r="B173" t="str">
            <v>CCP-Billing</v>
          </cell>
          <cell r="C173" t="str">
            <v xml:space="preserve">CSC Pensacola </v>
          </cell>
          <cell r="D173" t="str">
            <v xml:space="preserve">CSC Pensacola </v>
          </cell>
          <cell r="E173" t="e">
            <v>#N/A</v>
          </cell>
          <cell r="F173" t="str">
            <v>0370</v>
          </cell>
          <cell r="G173" t="str">
            <v>SC-CSC Pensacola OH Location</v>
          </cell>
        </row>
        <row r="174">
          <cell r="A174" t="str">
            <v>037072</v>
          </cell>
          <cell r="B174" t="str">
            <v>CCP-Collections</v>
          </cell>
          <cell r="C174" t="str">
            <v xml:space="preserve">CSC Pensacola </v>
          </cell>
          <cell r="D174" t="str">
            <v xml:space="preserve">CSC Pensacola </v>
          </cell>
          <cell r="E174" t="e">
            <v>#N/A</v>
          </cell>
          <cell r="F174" t="str">
            <v>0370</v>
          </cell>
          <cell r="G174" t="str">
            <v>SC-CSC Pensacola OH Location</v>
          </cell>
        </row>
        <row r="175">
          <cell r="A175" t="str">
            <v>037073</v>
          </cell>
          <cell r="B175" t="str">
            <v>CCP-Operations and Support</v>
          </cell>
          <cell r="C175" t="str">
            <v xml:space="preserve">CSC Pensacola </v>
          </cell>
          <cell r="D175" t="str">
            <v xml:space="preserve">CSC Pensacola </v>
          </cell>
          <cell r="E175" t="e">
            <v>#N/A</v>
          </cell>
          <cell r="F175" t="str">
            <v>0370</v>
          </cell>
          <cell r="G175" t="str">
            <v>SC-CSC Pensacola OH Location</v>
          </cell>
        </row>
        <row r="176">
          <cell r="A176" t="str">
            <v>037074</v>
          </cell>
          <cell r="B176" t="str">
            <v>CCP-Business Services</v>
          </cell>
          <cell r="C176" t="str">
            <v xml:space="preserve">CSC Pensacola </v>
          </cell>
          <cell r="D176" t="str">
            <v xml:space="preserve">CSC Pensacola </v>
          </cell>
          <cell r="E176" t="e">
            <v>#N/A</v>
          </cell>
          <cell r="F176" t="str">
            <v>0370</v>
          </cell>
          <cell r="G176" t="str">
            <v>SC-CSC Pensacola OH Location</v>
          </cell>
        </row>
        <row r="177">
          <cell r="A177" t="str">
            <v>037075</v>
          </cell>
          <cell r="B177" t="str">
            <v>CCP-Education &amp; Development</v>
          </cell>
          <cell r="C177" t="str">
            <v xml:space="preserve">CSC Pensacola </v>
          </cell>
          <cell r="D177" t="str">
            <v xml:space="preserve">CSC Pensacola </v>
          </cell>
          <cell r="E177" t="e">
            <v>#N/A</v>
          </cell>
          <cell r="F177" t="str">
            <v>0370</v>
          </cell>
          <cell r="G177" t="str">
            <v>SC-CSC Pensacola OH Location</v>
          </cell>
        </row>
        <row r="178">
          <cell r="A178" t="str">
            <v>039998</v>
          </cell>
          <cell r="B178" t="str">
            <v>Benefits OH Clearing</v>
          </cell>
          <cell r="C178" t="str">
            <v>Other</v>
          </cell>
          <cell r="D178" t="str">
            <v>Other</v>
          </cell>
          <cell r="E178" t="e">
            <v>#N/A</v>
          </cell>
          <cell r="F178" t="str">
            <v>0320</v>
          </cell>
          <cell r="G178" t="str">
            <v>SC-Corporate OH Location</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2012-2016"/>
      <sheetName val="PP Budgets"/>
      <sheetName val="2012 Proj"/>
      <sheetName val="Changes needed"/>
      <sheetName val="Sheet1"/>
      <sheetName val="2011-2016 BP_Query_20110823"/>
      <sheetName val="2012 Forecasts"/>
      <sheetName val="PCode-Def"/>
      <sheetName val="Project Descriptions"/>
      <sheetName val="Drop Down Lists"/>
    </sheetNames>
    <sheetDataSet>
      <sheetData sheetId="0"/>
      <sheetData sheetId="1"/>
      <sheetData sheetId="2"/>
      <sheetData sheetId="3"/>
      <sheetData sheetId="4"/>
      <sheetData sheetId="5"/>
      <sheetData sheetId="6"/>
      <sheetData sheetId="7">
        <row r="2">
          <cell r="A2" t="str">
            <v>Reg Comp &lt;3 yrs</v>
          </cell>
        </row>
        <row r="3">
          <cell r="A3" t="str">
            <v>Reg Comp &gt;3 yrs</v>
          </cell>
        </row>
        <row r="4">
          <cell r="A4" t="str">
            <v>Reg Comp relocation</v>
          </cell>
        </row>
        <row r="5">
          <cell r="A5" t="str">
            <v>Reg Comp other</v>
          </cell>
        </row>
        <row r="6">
          <cell r="A6" t="str">
            <v>Growth/Cap in franchise &lt;3 yrs</v>
          </cell>
        </row>
        <row r="7">
          <cell r="A7" t="str">
            <v>Growth/Cap in franchise &gt;3 yrs</v>
          </cell>
        </row>
        <row r="8">
          <cell r="A8" t="str">
            <v>Growth/Cap out of franchise &lt;3 yrs</v>
          </cell>
        </row>
        <row r="9">
          <cell r="A9" t="str">
            <v>Growth/Cap out of franchise &gt;3 yrs</v>
          </cell>
        </row>
        <row r="10">
          <cell r="A10" t="str">
            <v>Growth/Cap post acquisition</v>
          </cell>
        </row>
        <row r="11">
          <cell r="A11" t="str">
            <v>Efficiency payback &lt;5 yrs</v>
          </cell>
        </row>
        <row r="12">
          <cell r="A12" t="str">
            <v>Efficiency payback &gt;5 yrs</v>
          </cell>
        </row>
        <row r="13">
          <cell r="A13" t="str">
            <v>Rel/Qual backup or standby</v>
          </cell>
        </row>
        <row r="14">
          <cell r="A14" t="str">
            <v>Rel/Qual improved technology</v>
          </cell>
        </row>
        <row r="15">
          <cell r="A15" t="str">
            <v>Rel/Qual customer (pres taste etc)</v>
          </cell>
        </row>
        <row r="16">
          <cell r="A16" t="str">
            <v>Asset Renewal imm/actual failure</v>
          </cell>
        </row>
        <row r="17">
          <cell r="A17" t="str">
            <v>Asset Renewal poor condition</v>
          </cell>
        </row>
        <row r="18">
          <cell r="A18" t="str">
            <v>Asset Renewal proactive measure</v>
          </cell>
        </row>
        <row r="19">
          <cell r="A19" t="str">
            <v>Security physical and ITS</v>
          </cell>
        </row>
        <row r="20">
          <cell r="A20" t="str">
            <v>Developer (Externally) Funded</v>
          </cell>
        </row>
        <row r="21">
          <cell r="A21" t="str">
            <v>Admin and Operational Support</v>
          </cell>
        </row>
      </sheetData>
      <sheetData sheetId="8"/>
      <sheetData sheetId="9">
        <row r="2">
          <cell r="A2" t="str">
            <v>5 Yr</v>
          </cell>
          <cell r="D2" t="str">
            <v>Customer Focus</v>
          </cell>
          <cell r="F2" t="str">
            <v>Keep Things Supported</v>
          </cell>
        </row>
        <row r="3">
          <cell r="A3" t="str">
            <v>3 Yr</v>
          </cell>
          <cell r="D3" t="str">
            <v>Operational Excellence</v>
          </cell>
          <cell r="F3" t="str">
            <v>Bring Your Own Device</v>
          </cell>
        </row>
        <row r="4">
          <cell r="A4" t="str">
            <v>4 Yr</v>
          </cell>
          <cell r="D4" t="str">
            <v>Employer of Choice</v>
          </cell>
          <cell r="F4" t="str">
            <v>Integrated Collaboration</v>
          </cell>
        </row>
        <row r="5">
          <cell r="A5" t="str">
            <v>5 Yr - Hardware</v>
          </cell>
          <cell r="D5" t="str">
            <v>Sustainability</v>
          </cell>
          <cell r="F5" t="str">
            <v>Technology Innovation</v>
          </cell>
        </row>
        <row r="6">
          <cell r="A6" t="str">
            <v>5 Yr - Enterprise Software</v>
          </cell>
          <cell r="D6" t="str">
            <v>Targeted Growth</v>
          </cell>
          <cell r="F6" t="str">
            <v>Chargebacks Powered by JAA's</v>
          </cell>
        </row>
        <row r="7">
          <cell r="A7" t="str">
            <v>3 Yr - Software (Other)</v>
          </cell>
          <cell r="D7" t="str">
            <v>Regulatory Policy</v>
          </cell>
          <cell r="F7" t="str">
            <v>Optimized Cost Model</v>
          </cell>
        </row>
        <row r="8">
          <cell r="A8" t="str">
            <v>4 Yr - Server</v>
          </cell>
          <cell r="D8" t="str">
            <v>IT Foundational</v>
          </cell>
          <cell r="F8" t="str">
            <v>Seamless User Experience</v>
          </cell>
        </row>
        <row r="9">
          <cell r="A9" t="str">
            <v>Land</v>
          </cell>
          <cell r="D9" t="str">
            <v>Timely/Effective Service</v>
          </cell>
          <cell r="F9" t="str">
            <v>Support Business Efficiencies</v>
          </cell>
        </row>
        <row r="10">
          <cell r="A10" t="str">
            <v>Buildings</v>
          </cell>
          <cell r="D10" t="str">
            <v>Eliminating the Variations</v>
          </cell>
        </row>
        <row r="11">
          <cell r="A11" t="str">
            <v>10 Yr - Other Equip</v>
          </cell>
          <cell r="D11" t="str">
            <v>Support BT</v>
          </cell>
        </row>
        <row r="12">
          <cell r="A12" t="str">
            <v>5 Yr - Other Equip</v>
          </cell>
          <cell r="D12" t="str">
            <v>Streamline Resource Mgmt</v>
          </cell>
        </row>
        <row r="17">
          <cell r="A17">
            <v>2012</v>
          </cell>
        </row>
        <row r="18">
          <cell r="A18">
            <v>2013</v>
          </cell>
        </row>
        <row r="19">
          <cell r="A19">
            <v>2014</v>
          </cell>
        </row>
        <row r="20">
          <cell r="A20">
            <v>2015</v>
          </cell>
        </row>
        <row r="21">
          <cell r="A21">
            <v>2016</v>
          </cell>
        </row>
        <row r="22">
          <cell r="A22">
            <v>2017</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REPORT"/>
      <sheetName val="Budget Finance"/>
      <sheetName val="Actual Finance"/>
      <sheetName val="Budget Stats"/>
      <sheetName val="Actual Stats"/>
      <sheetName val="TABLES"/>
    </sheetNames>
    <sheetDataSet>
      <sheetData sheetId="0"/>
      <sheetData sheetId="1"/>
      <sheetData sheetId="2"/>
      <sheetData sheetId="3"/>
      <sheetData sheetId="4"/>
      <sheetData sheetId="5" refreshError="1">
        <row r="76">
          <cell r="S76" t="str">
            <v>091401</v>
          </cell>
          <cell r="T76" t="str">
            <v>091401 CHAM-Production</v>
          </cell>
        </row>
        <row r="77">
          <cell r="S77" t="str">
            <v>091405</v>
          </cell>
          <cell r="T77" t="str">
            <v>091405 CHAM-Admin &amp; Gen</v>
          </cell>
        </row>
        <row r="78">
          <cell r="S78" t="str">
            <v>091406</v>
          </cell>
          <cell r="T78" t="str">
            <v>091406 CHAM-Field Services</v>
          </cell>
        </row>
        <row r="79">
          <cell r="S79" t="str">
            <v>091417</v>
          </cell>
          <cell r="T79" t="str">
            <v>091417 CHAM-Water Quality</v>
          </cell>
        </row>
        <row r="80">
          <cell r="S80" t="str">
            <v>091501</v>
          </cell>
          <cell r="T80" t="str">
            <v>091501 ALT-Production</v>
          </cell>
        </row>
        <row r="81">
          <cell r="S81" t="str">
            <v>091505</v>
          </cell>
          <cell r="T81" t="str">
            <v>091505 ALT-Admin &amp; Gen</v>
          </cell>
        </row>
        <row r="82">
          <cell r="S82" t="str">
            <v>091506</v>
          </cell>
          <cell r="T82" t="str">
            <v>091506 ALT-Field Services</v>
          </cell>
        </row>
        <row r="83">
          <cell r="S83" t="str">
            <v>091517</v>
          </cell>
          <cell r="T83" t="str">
            <v>091517 ALT-Water Quality</v>
          </cell>
        </row>
        <row r="84">
          <cell r="S84" t="str">
            <v>092401</v>
          </cell>
          <cell r="T84" t="str">
            <v>092401 STRT-Production</v>
          </cell>
        </row>
        <row r="85">
          <cell r="S85" t="str">
            <v>092405</v>
          </cell>
          <cell r="T85" t="str">
            <v>092405 STRT-Admin &amp; Gen</v>
          </cell>
        </row>
        <row r="86">
          <cell r="S86" t="str">
            <v>092406</v>
          </cell>
          <cell r="T86" t="str">
            <v>092406 STRT-Field Services</v>
          </cell>
        </row>
        <row r="87">
          <cell r="S87" t="str">
            <v>092501</v>
          </cell>
          <cell r="T87" t="str">
            <v>092501 CAIR-Production</v>
          </cell>
        </row>
        <row r="88">
          <cell r="S88" t="str">
            <v>092505</v>
          </cell>
          <cell r="T88" t="str">
            <v>092505 CAIR-Admin &amp; Gen</v>
          </cell>
        </row>
        <row r="89">
          <cell r="S89" t="str">
            <v>092506</v>
          </cell>
          <cell r="T89" t="str">
            <v>092506 CAIR-Field Services</v>
          </cell>
        </row>
        <row r="90">
          <cell r="S90" t="str">
            <v>093401</v>
          </cell>
          <cell r="T90" t="str">
            <v>093401 STLG-Production</v>
          </cell>
        </row>
        <row r="91">
          <cell r="S91" t="str">
            <v>093405</v>
          </cell>
          <cell r="T91" t="str">
            <v>093405 STLG-Admin &amp; Gen</v>
          </cell>
        </row>
        <row r="92">
          <cell r="S92" t="str">
            <v>093406</v>
          </cell>
          <cell r="T92" t="str">
            <v>093406 STLG-Field Services</v>
          </cell>
        </row>
        <row r="93">
          <cell r="S93" t="str">
            <v>093501</v>
          </cell>
          <cell r="T93" t="str">
            <v>093501 INT-Production</v>
          </cell>
        </row>
        <row r="94">
          <cell r="S94" t="str">
            <v>093505</v>
          </cell>
          <cell r="T94" t="str">
            <v>093505 INT-Admin &amp; Gen</v>
          </cell>
        </row>
        <row r="95">
          <cell r="S95" t="str">
            <v>093506</v>
          </cell>
          <cell r="T95" t="str">
            <v>093506 INT-Field Services</v>
          </cell>
        </row>
        <row r="96">
          <cell r="S96" t="str">
            <v>093517</v>
          </cell>
          <cell r="T96" t="str">
            <v>093517 INT-Water Quality</v>
          </cell>
        </row>
        <row r="97">
          <cell r="S97" t="str">
            <v>094401</v>
          </cell>
          <cell r="T97" t="str">
            <v>094401 PONT-Production</v>
          </cell>
        </row>
        <row r="98">
          <cell r="S98" t="str">
            <v>094405</v>
          </cell>
          <cell r="T98" t="str">
            <v>094405 PONT-Admin &amp; Gen</v>
          </cell>
        </row>
        <row r="99">
          <cell r="S99" t="str">
            <v>094406</v>
          </cell>
          <cell r="T99" t="str">
            <v>094406 PONT-Field Services</v>
          </cell>
        </row>
        <row r="100">
          <cell r="S100" t="str">
            <v>094601</v>
          </cell>
          <cell r="T100" t="str">
            <v>094601 CMSFWW-Production</v>
          </cell>
        </row>
        <row r="101">
          <cell r="S101" t="str">
            <v>094605</v>
          </cell>
          <cell r="T101" t="str">
            <v>094605 CMSFWW-Admin &amp; Gen</v>
          </cell>
        </row>
        <row r="102">
          <cell r="S102" t="str">
            <v>095405</v>
          </cell>
          <cell r="T102" t="str">
            <v>095405 EDC-Admin &amp; Gen</v>
          </cell>
        </row>
        <row r="103">
          <cell r="S103" t="str">
            <v>095417</v>
          </cell>
          <cell r="T103" t="str">
            <v>095417 EDC-Water Quality</v>
          </cell>
        </row>
        <row r="104">
          <cell r="S104" t="str">
            <v>095501</v>
          </cell>
          <cell r="T104" t="str">
            <v>095501 PEKN-Production</v>
          </cell>
        </row>
        <row r="105">
          <cell r="S105" t="str">
            <v>095505</v>
          </cell>
          <cell r="T105" t="str">
            <v>095505 PEKN-Admin &amp; Gen</v>
          </cell>
        </row>
        <row r="106">
          <cell r="S106" t="str">
            <v>095506</v>
          </cell>
          <cell r="T106" t="str">
            <v>095506 PEKN-Field Services</v>
          </cell>
        </row>
        <row r="107">
          <cell r="S107" t="str">
            <v>095601</v>
          </cell>
          <cell r="T107" t="str">
            <v>095601 CMSF-Production</v>
          </cell>
        </row>
        <row r="108">
          <cell r="S108" t="str">
            <v>095605</v>
          </cell>
          <cell r="T108" t="str">
            <v>095605 CMSF-Admin &amp; Gen</v>
          </cell>
        </row>
        <row r="109">
          <cell r="S109" t="str">
            <v>095606</v>
          </cell>
          <cell r="T109" t="str">
            <v>095606 CMSF-Field Services</v>
          </cell>
        </row>
        <row r="110">
          <cell r="S110" t="str">
            <v>096501</v>
          </cell>
          <cell r="T110" t="str">
            <v>096501 PEOR-Production</v>
          </cell>
        </row>
        <row r="111">
          <cell r="S111" t="str">
            <v>096503</v>
          </cell>
          <cell r="T111" t="str">
            <v>096503 PEOR-Customer Service</v>
          </cell>
        </row>
        <row r="112">
          <cell r="S112" t="str">
            <v>096505</v>
          </cell>
          <cell r="T112" t="str">
            <v>096505 PEOR-Admin &amp; Gen</v>
          </cell>
        </row>
        <row r="113">
          <cell r="S113" t="str">
            <v>096506</v>
          </cell>
          <cell r="T113" t="str">
            <v>096506 PEOR-Field Services</v>
          </cell>
        </row>
        <row r="114">
          <cell r="S114" t="str">
            <v>096517</v>
          </cell>
          <cell r="T114" t="str">
            <v>096517 PEOR-Water Quality</v>
          </cell>
        </row>
        <row r="115">
          <cell r="S115" t="str">
            <v>097505</v>
          </cell>
          <cell r="T115" t="str">
            <v>097505 NDC-Admin &amp; Gen</v>
          </cell>
        </row>
        <row r="116">
          <cell r="S116" t="str">
            <v>097521</v>
          </cell>
          <cell r="T116" t="str">
            <v>097521 NDC-Communications</v>
          </cell>
        </row>
        <row r="117">
          <cell r="S117" t="str">
            <v>097605</v>
          </cell>
          <cell r="T117" t="str">
            <v>097605 CMC-Admin &amp; Gen</v>
          </cell>
        </row>
        <row r="118">
          <cell r="S118" t="str">
            <v>097617</v>
          </cell>
          <cell r="T118" t="str">
            <v>097617 CMC-Water Quality</v>
          </cell>
        </row>
        <row r="119">
          <cell r="S119" t="str">
            <v>097701</v>
          </cell>
          <cell r="T119" t="str">
            <v>097701 LINC-Production</v>
          </cell>
        </row>
        <row r="120">
          <cell r="S120" t="str">
            <v>097705</v>
          </cell>
          <cell r="T120" t="str">
            <v>097705 LINC-Admin &amp; Gen</v>
          </cell>
        </row>
        <row r="121">
          <cell r="S121" t="str">
            <v>097706</v>
          </cell>
          <cell r="T121" t="str">
            <v>097706 LINC-Field Services</v>
          </cell>
        </row>
        <row r="122">
          <cell r="S122" t="str">
            <v>098501</v>
          </cell>
          <cell r="T122" t="str">
            <v>098501 CORP-Production</v>
          </cell>
        </row>
        <row r="123">
          <cell r="S123" t="str">
            <v>098503</v>
          </cell>
          <cell r="T123" t="str">
            <v>098503 CORP-Customer Service</v>
          </cell>
        </row>
        <row r="124">
          <cell r="S124" t="str">
            <v>098505</v>
          </cell>
          <cell r="T124" t="str">
            <v>098505 CORP-Admin &amp; Gen</v>
          </cell>
        </row>
        <row r="125">
          <cell r="S125" t="str">
            <v>098506</v>
          </cell>
          <cell r="T125" t="str">
            <v>098506 CORP-Field Services</v>
          </cell>
        </row>
        <row r="126">
          <cell r="S126" t="str">
            <v>098512</v>
          </cell>
          <cell r="T126" t="str">
            <v>098512 CORP-Rates &amp; Revenue</v>
          </cell>
        </row>
        <row r="127">
          <cell r="S127" t="str">
            <v>098513</v>
          </cell>
          <cell r="T127" t="str">
            <v>098513 CORP-Info Systems</v>
          </cell>
        </row>
        <row r="128">
          <cell r="S128" t="str">
            <v>098514</v>
          </cell>
          <cell r="T128" t="str">
            <v>098514 CORP-Engineering</v>
          </cell>
        </row>
        <row r="129">
          <cell r="S129" t="str">
            <v>098515</v>
          </cell>
          <cell r="T129" t="str">
            <v>098515 CORP-Legal</v>
          </cell>
        </row>
        <row r="130">
          <cell r="S130" t="str">
            <v>098516</v>
          </cell>
          <cell r="T130" t="str">
            <v>098516 CORP-Maintenance Services</v>
          </cell>
        </row>
        <row r="131">
          <cell r="S131" t="str">
            <v>098517</v>
          </cell>
          <cell r="T131" t="str">
            <v>098517 CORP-Water Quality</v>
          </cell>
        </row>
        <row r="132">
          <cell r="S132" t="str">
            <v>098518</v>
          </cell>
          <cell r="T132" t="str">
            <v>098518 CORP-Human Resources</v>
          </cell>
        </row>
        <row r="133">
          <cell r="S133" t="str">
            <v>098519</v>
          </cell>
          <cell r="T133" t="str">
            <v>098519 CORP-Loss Control</v>
          </cell>
        </row>
        <row r="134">
          <cell r="S134" t="str">
            <v>098521</v>
          </cell>
          <cell r="T134" t="str">
            <v>098521 CORP-Community Relations</v>
          </cell>
        </row>
        <row r="135">
          <cell r="S135" t="str">
            <v>098522</v>
          </cell>
          <cell r="T135" t="str">
            <v>098522 CORP-Governmental Relatio</v>
          </cell>
        </row>
        <row r="136">
          <cell r="S136" t="str">
            <v>098601</v>
          </cell>
          <cell r="T136" t="str">
            <v>098601 CHGO-Production</v>
          </cell>
        </row>
        <row r="137">
          <cell r="S137" t="str">
            <v>098603</v>
          </cell>
          <cell r="T137" t="str">
            <v>098603 CHGO-Customer Service</v>
          </cell>
        </row>
        <row r="138">
          <cell r="S138" t="str">
            <v>098605</v>
          </cell>
          <cell r="T138" t="str">
            <v>098605 CHGO-Admin &amp; Gen</v>
          </cell>
        </row>
        <row r="139">
          <cell r="S139" t="str">
            <v>098606</v>
          </cell>
          <cell r="T139" t="str">
            <v>098606 CHGO-Field Services</v>
          </cell>
        </row>
        <row r="140">
          <cell r="S140" t="str">
            <v>098617</v>
          </cell>
          <cell r="T140" t="str">
            <v>098617 Chicago-Metro WQ</v>
          </cell>
        </row>
        <row r="141">
          <cell r="S141" t="str">
            <v>099001</v>
          </cell>
          <cell r="T141" t="str">
            <v>099001 SBEL-Production</v>
          </cell>
        </row>
        <row r="142">
          <cell r="S142" t="str">
            <v>099005</v>
          </cell>
          <cell r="T142" t="str">
            <v>099005 SBEL-Admin &amp; Gen</v>
          </cell>
        </row>
        <row r="143">
          <cell r="S143" t="str">
            <v>099006</v>
          </cell>
          <cell r="T143" t="str">
            <v>099006 SBEL-Field Services</v>
          </cell>
        </row>
        <row r="144">
          <cell r="S144" t="str">
            <v>099017</v>
          </cell>
          <cell r="T144" t="str">
            <v>099017 SBEL-Water Quality</v>
          </cell>
        </row>
        <row r="145">
          <cell r="S145" t="str">
            <v>099601</v>
          </cell>
          <cell r="T145" t="str">
            <v>099601 CHGOWW-Treatment</v>
          </cell>
        </row>
        <row r="146">
          <cell r="S146" t="str">
            <v>099605</v>
          </cell>
          <cell r="T146" t="str">
            <v>099605 CHGOWW-Admin &amp; Gen</v>
          </cell>
        </row>
        <row r="147">
          <cell r="S147" t="str">
            <v>099606</v>
          </cell>
          <cell r="T147" t="str">
            <v>099606 CHGOWW-Sewer Field Servic</v>
          </cell>
        </row>
        <row r="148">
          <cell r="S148" t="str">
            <v>099617</v>
          </cell>
          <cell r="T148" t="str">
            <v>099617 Chicago-Metro Sewer WQ</v>
          </cell>
        </row>
        <row r="149">
          <cell r="S149" t="str">
            <v>100101</v>
          </cell>
          <cell r="T149" t="str">
            <v>100101 CORP-Production</v>
          </cell>
        </row>
        <row r="150">
          <cell r="S150" t="str">
            <v>100103</v>
          </cell>
          <cell r="T150" t="str">
            <v>100103 CORP-Customer Service</v>
          </cell>
        </row>
        <row r="151">
          <cell r="S151" t="str">
            <v>100105</v>
          </cell>
          <cell r="T151" t="str">
            <v>100105 CORP-Admin &amp; Gen</v>
          </cell>
        </row>
        <row r="152">
          <cell r="S152" t="str">
            <v>100113</v>
          </cell>
          <cell r="T152" t="str">
            <v>100113 CORP-Information Systems</v>
          </cell>
        </row>
        <row r="153">
          <cell r="S153" t="str">
            <v>100115</v>
          </cell>
          <cell r="T153" t="str">
            <v>100115 CORP-Legal</v>
          </cell>
        </row>
        <row r="154">
          <cell r="S154" t="str">
            <v>100116</v>
          </cell>
          <cell r="T154" t="str">
            <v>100116 CORP-Maintenance Services</v>
          </cell>
        </row>
        <row r="155">
          <cell r="S155" t="str">
            <v>100117</v>
          </cell>
          <cell r="T155" t="str">
            <v>100117 CORP-Water Quality</v>
          </cell>
        </row>
        <row r="156">
          <cell r="S156" t="str">
            <v>100118</v>
          </cell>
          <cell r="T156" t="str">
            <v>100118 CORP-Human Resources</v>
          </cell>
        </row>
        <row r="157">
          <cell r="S157" t="str">
            <v>100119</v>
          </cell>
          <cell r="T157" t="str">
            <v>100119 CORP-Loss Control</v>
          </cell>
        </row>
        <row r="158">
          <cell r="S158" t="str">
            <v>100121</v>
          </cell>
          <cell r="T158" t="str">
            <v>100121 CORP-Community Relations</v>
          </cell>
        </row>
        <row r="159">
          <cell r="S159" t="str">
            <v>100122</v>
          </cell>
          <cell r="T159" t="str">
            <v>100122 CORP-Governmental Relatio</v>
          </cell>
        </row>
        <row r="160">
          <cell r="S160" t="str">
            <v>101001</v>
          </cell>
          <cell r="T160" t="str">
            <v>101001 KOK-Production</v>
          </cell>
        </row>
        <row r="161">
          <cell r="S161" t="str">
            <v>101005</v>
          </cell>
          <cell r="T161" t="str">
            <v>101005 KOK-Admin &amp; Gen</v>
          </cell>
        </row>
        <row r="162">
          <cell r="S162" t="str">
            <v>101006</v>
          </cell>
          <cell r="T162" t="str">
            <v>101006 KOK-Field Service</v>
          </cell>
        </row>
        <row r="163">
          <cell r="S163" t="str">
            <v>101501</v>
          </cell>
          <cell r="T163" t="str">
            <v>101501 MUN-Production</v>
          </cell>
        </row>
        <row r="164">
          <cell r="S164" t="str">
            <v>101505</v>
          </cell>
          <cell r="T164" t="str">
            <v>101505 MUN-Admin &amp; General</v>
          </cell>
        </row>
        <row r="165">
          <cell r="S165" t="str">
            <v>101506</v>
          </cell>
          <cell r="T165" t="str">
            <v>101506 MUN-Field Service</v>
          </cell>
        </row>
        <row r="166">
          <cell r="S166" t="str">
            <v>102001</v>
          </cell>
          <cell r="T166" t="str">
            <v>102001 MUNWW-Production</v>
          </cell>
        </row>
        <row r="167">
          <cell r="S167" t="str">
            <v>102005</v>
          </cell>
          <cell r="T167" t="str">
            <v>102005 MUNWW-Admin &amp; General</v>
          </cell>
        </row>
        <row r="168">
          <cell r="S168" t="str">
            <v>102006</v>
          </cell>
          <cell r="T168" t="str">
            <v>102006 MUNWW-Sewer Field Service</v>
          </cell>
        </row>
        <row r="169">
          <cell r="S169" t="str">
            <v>102501</v>
          </cell>
          <cell r="T169" t="str">
            <v>102501 RIC-Production</v>
          </cell>
        </row>
        <row r="170">
          <cell r="S170" t="str">
            <v>102505</v>
          </cell>
          <cell r="T170" t="str">
            <v>102505 RIC-Admin &amp; General</v>
          </cell>
        </row>
        <row r="171">
          <cell r="S171" t="str">
            <v>102506</v>
          </cell>
          <cell r="T171" t="str">
            <v>102506 RIC-Field Services</v>
          </cell>
        </row>
        <row r="172">
          <cell r="S172" t="str">
            <v>103001</v>
          </cell>
          <cell r="T172" t="str">
            <v>103001 SOM-Production</v>
          </cell>
        </row>
        <row r="173">
          <cell r="S173" t="str">
            <v>103005</v>
          </cell>
          <cell r="T173" t="str">
            <v>103005 SOM-Admin &amp; General</v>
          </cell>
        </row>
        <row r="174">
          <cell r="S174" t="str">
            <v>103006</v>
          </cell>
          <cell r="T174" t="str">
            <v>103006 SOM-Field Services</v>
          </cell>
        </row>
        <row r="175">
          <cell r="S175" t="str">
            <v>103501</v>
          </cell>
          <cell r="T175" t="str">
            <v>103501 SOMWW-Treatment</v>
          </cell>
        </row>
        <row r="176">
          <cell r="S176" t="str">
            <v>103505</v>
          </cell>
          <cell r="T176" t="str">
            <v>103505 SOMWW-Admin &amp; General</v>
          </cell>
        </row>
        <row r="177">
          <cell r="S177" t="str">
            <v>103506</v>
          </cell>
          <cell r="T177" t="str">
            <v>103506 SOMWW-Sewer Field Service</v>
          </cell>
        </row>
        <row r="178">
          <cell r="S178" t="str">
            <v>104001</v>
          </cell>
          <cell r="T178" t="str">
            <v>104001 SUM-Production</v>
          </cell>
        </row>
        <row r="179">
          <cell r="S179" t="str">
            <v>104005</v>
          </cell>
          <cell r="T179" t="str">
            <v>104005 SUM-Admin &amp; General</v>
          </cell>
        </row>
        <row r="180">
          <cell r="S180" t="str">
            <v>104006</v>
          </cell>
          <cell r="T180" t="str">
            <v>104006 SUM-Field Services</v>
          </cell>
        </row>
        <row r="181">
          <cell r="S181" t="str">
            <v>104501</v>
          </cell>
          <cell r="T181" t="str">
            <v>104501 WAB-Production</v>
          </cell>
        </row>
        <row r="182">
          <cell r="S182" t="str">
            <v>104505</v>
          </cell>
          <cell r="T182" t="str">
            <v>104505 WAB-Admin &amp; General</v>
          </cell>
        </row>
        <row r="183">
          <cell r="S183" t="str">
            <v>104506</v>
          </cell>
          <cell r="T183" t="str">
            <v>104506 WAB-Field Services</v>
          </cell>
        </row>
        <row r="184">
          <cell r="S184" t="str">
            <v>104601</v>
          </cell>
          <cell r="T184" t="str">
            <v>104601 WAR-Production</v>
          </cell>
        </row>
        <row r="185">
          <cell r="S185" t="str">
            <v>104605</v>
          </cell>
          <cell r="T185" t="str">
            <v>104605 WAR-Admin &amp; General</v>
          </cell>
        </row>
        <row r="186">
          <cell r="S186" t="str">
            <v>104606</v>
          </cell>
          <cell r="T186" t="str">
            <v>104606 WAR-Field Services</v>
          </cell>
        </row>
        <row r="187">
          <cell r="S187" t="str">
            <v>104701</v>
          </cell>
          <cell r="T187" t="str">
            <v>104701 WLA-Production</v>
          </cell>
        </row>
        <row r="188">
          <cell r="S188" t="str">
            <v>104705</v>
          </cell>
          <cell r="T188" t="str">
            <v>104705 WLA-Admin &amp; General</v>
          </cell>
        </row>
        <row r="189">
          <cell r="S189" t="str">
            <v>104706</v>
          </cell>
          <cell r="T189" t="str">
            <v>104706 WLA-Field Services</v>
          </cell>
        </row>
        <row r="190">
          <cell r="S190" t="str">
            <v>104801</v>
          </cell>
          <cell r="T190" t="str">
            <v>104801 WIN-Production</v>
          </cell>
        </row>
        <row r="191">
          <cell r="S191" t="str">
            <v>104805</v>
          </cell>
          <cell r="T191" t="str">
            <v>104805 WIN-Admin &amp; General</v>
          </cell>
        </row>
        <row r="192">
          <cell r="S192" t="str">
            <v>104806</v>
          </cell>
          <cell r="T192" t="str">
            <v>104806 WIN-Field Services</v>
          </cell>
        </row>
        <row r="193">
          <cell r="S193" t="str">
            <v>105001</v>
          </cell>
          <cell r="T193" t="str">
            <v>105001 CRW-Production</v>
          </cell>
        </row>
        <row r="194">
          <cell r="S194" t="str">
            <v>105005</v>
          </cell>
          <cell r="T194" t="str">
            <v>105005 CRW-Admin &amp; General</v>
          </cell>
        </row>
        <row r="195">
          <cell r="S195" t="str">
            <v>105006</v>
          </cell>
          <cell r="T195" t="str">
            <v>105006 CRW-Field Services</v>
          </cell>
        </row>
        <row r="196">
          <cell r="S196" t="str">
            <v>105501</v>
          </cell>
          <cell r="T196" t="str">
            <v>105501 JCO-Production</v>
          </cell>
        </row>
        <row r="197">
          <cell r="S197" t="str">
            <v>105505</v>
          </cell>
          <cell r="T197" t="str">
            <v>105505 JCO-Admin &amp; General</v>
          </cell>
        </row>
        <row r="198">
          <cell r="S198" t="str">
            <v>105506</v>
          </cell>
          <cell r="T198" t="str">
            <v>105506 JCO-Field Services</v>
          </cell>
        </row>
        <row r="199">
          <cell r="S199" t="str">
            <v>105801</v>
          </cell>
          <cell r="T199" t="str">
            <v>105801 MOO-Production</v>
          </cell>
        </row>
        <row r="200">
          <cell r="S200" t="str">
            <v>105805</v>
          </cell>
          <cell r="T200" t="str">
            <v>105805 MOO-Admin &amp; General</v>
          </cell>
        </row>
        <row r="201">
          <cell r="S201" t="str">
            <v>105806</v>
          </cell>
          <cell r="T201" t="str">
            <v>105806 MOO-Field Services</v>
          </cell>
        </row>
        <row r="202">
          <cell r="S202" t="str">
            <v>106001</v>
          </cell>
          <cell r="T202" t="str">
            <v>106001 NOB-Production</v>
          </cell>
        </row>
        <row r="203">
          <cell r="S203" t="str">
            <v>106005</v>
          </cell>
          <cell r="T203" t="str">
            <v>106005 NOB-Admin &amp; General</v>
          </cell>
        </row>
        <row r="204">
          <cell r="S204" t="str">
            <v>106006</v>
          </cell>
          <cell r="T204" t="str">
            <v>106006 NOB-Field Services</v>
          </cell>
        </row>
        <row r="205">
          <cell r="S205" t="str">
            <v>106501</v>
          </cell>
          <cell r="T205" t="str">
            <v>106501 SHL-Production</v>
          </cell>
        </row>
        <row r="206">
          <cell r="S206" t="str">
            <v>106505</v>
          </cell>
          <cell r="T206" t="str">
            <v>106505 SHL-Admin &amp; General</v>
          </cell>
        </row>
        <row r="207">
          <cell r="S207" t="str">
            <v>106506</v>
          </cell>
          <cell r="T207" t="str">
            <v>106506 SHL-Field Services</v>
          </cell>
        </row>
        <row r="208">
          <cell r="S208" t="str">
            <v>107001</v>
          </cell>
          <cell r="T208" t="str">
            <v>107001 WBV-Production</v>
          </cell>
        </row>
        <row r="209">
          <cell r="S209" t="str">
            <v>107005</v>
          </cell>
          <cell r="T209" t="str">
            <v>107005 WBV-Admin &amp; General</v>
          </cell>
        </row>
        <row r="210">
          <cell r="S210" t="str">
            <v>107006</v>
          </cell>
          <cell r="T210" t="str">
            <v>107006 WBV-Field Services</v>
          </cell>
        </row>
        <row r="211">
          <cell r="S211" t="str">
            <v>107501</v>
          </cell>
          <cell r="T211" t="str">
            <v>107501 SIO-Production</v>
          </cell>
        </row>
        <row r="212">
          <cell r="S212" t="str">
            <v>107505</v>
          </cell>
          <cell r="T212" t="str">
            <v>107505 SIO-Admin &amp; General</v>
          </cell>
        </row>
        <row r="213">
          <cell r="S213" t="str">
            <v>107506</v>
          </cell>
          <cell r="T213" t="str">
            <v>107506 SIO-Field Services</v>
          </cell>
        </row>
        <row r="214">
          <cell r="S214" t="str">
            <v>108001</v>
          </cell>
          <cell r="T214" t="str">
            <v>108001 NBG-Production</v>
          </cell>
        </row>
        <row r="215">
          <cell r="S215" t="str">
            <v>108005</v>
          </cell>
          <cell r="T215" t="str">
            <v>108005 NBG-Admin &amp; General</v>
          </cell>
        </row>
        <row r="216">
          <cell r="S216" t="str">
            <v>108006</v>
          </cell>
          <cell r="T216" t="str">
            <v>108006 NBG-Field Services</v>
          </cell>
        </row>
        <row r="217">
          <cell r="S217" t="str">
            <v>108501</v>
          </cell>
          <cell r="T217" t="str">
            <v>108501 SEY-Production</v>
          </cell>
        </row>
        <row r="218">
          <cell r="S218" t="str">
            <v>108505</v>
          </cell>
          <cell r="T218" t="str">
            <v>108505 SEY-Admin &amp; General</v>
          </cell>
        </row>
        <row r="219">
          <cell r="S219" t="str">
            <v>108506</v>
          </cell>
          <cell r="T219" t="str">
            <v>108506 SEY-Field Services</v>
          </cell>
        </row>
        <row r="220">
          <cell r="S220" t="str">
            <v>109001</v>
          </cell>
          <cell r="T220" t="str">
            <v>109001 NWO-Production</v>
          </cell>
        </row>
        <row r="221">
          <cell r="S221" t="str">
            <v>109005</v>
          </cell>
          <cell r="T221" t="str">
            <v>109005 NWO-Admin &amp; General</v>
          </cell>
        </row>
        <row r="222">
          <cell r="S222" t="str">
            <v>109006</v>
          </cell>
          <cell r="T222" t="str">
            <v>109006 NWO-Field Services</v>
          </cell>
        </row>
        <row r="223">
          <cell r="S223" t="str">
            <v>110101</v>
          </cell>
          <cell r="T223" t="str">
            <v>110101 CORP-Production</v>
          </cell>
        </row>
        <row r="224">
          <cell r="S224" t="str">
            <v>110103</v>
          </cell>
          <cell r="T224" t="str">
            <v>110103 CORP-Customer Service</v>
          </cell>
        </row>
        <row r="225">
          <cell r="S225" t="str">
            <v>110105</v>
          </cell>
          <cell r="T225" t="str">
            <v>110105 CORP-Admin &amp; Gen</v>
          </cell>
        </row>
        <row r="226">
          <cell r="S226" t="str">
            <v>110106</v>
          </cell>
          <cell r="T226" t="str">
            <v>110106 CORP-Field Services</v>
          </cell>
        </row>
        <row r="227">
          <cell r="S227" t="str">
            <v>110113</v>
          </cell>
          <cell r="T227" t="str">
            <v>110113 CORP-Info Systems</v>
          </cell>
        </row>
        <row r="228">
          <cell r="S228" t="str">
            <v>110115</v>
          </cell>
          <cell r="T228" t="str">
            <v>110115 CORP-Legal</v>
          </cell>
        </row>
        <row r="229">
          <cell r="S229" t="str">
            <v>110117</v>
          </cell>
          <cell r="T229" t="str">
            <v>110117 CORP-Water Quality</v>
          </cell>
        </row>
        <row r="230">
          <cell r="S230" t="str">
            <v>110121</v>
          </cell>
          <cell r="T230" t="str">
            <v>110121 CORP-Community Relations</v>
          </cell>
        </row>
        <row r="231">
          <cell r="S231" t="str">
            <v>110201</v>
          </cell>
          <cell r="T231" t="str">
            <v>110201 QUAD-Production</v>
          </cell>
        </row>
        <row r="232">
          <cell r="S232" t="str">
            <v>110203</v>
          </cell>
          <cell r="T232" t="str">
            <v>110203 QUAD-Customer Service</v>
          </cell>
        </row>
        <row r="233">
          <cell r="S233" t="str">
            <v>110205</v>
          </cell>
          <cell r="T233" t="str">
            <v>110205 QUAD-Admin &amp; Gen</v>
          </cell>
        </row>
        <row r="234">
          <cell r="S234" t="str">
            <v>110206</v>
          </cell>
          <cell r="T234" t="str">
            <v>110206 QUAD-Field Services</v>
          </cell>
        </row>
        <row r="235">
          <cell r="S235" t="str">
            <v>110217</v>
          </cell>
          <cell r="T235" t="str">
            <v>110217 QUAD-Water Quality</v>
          </cell>
        </row>
        <row r="236">
          <cell r="S236" t="str">
            <v>110301</v>
          </cell>
          <cell r="T236" t="str">
            <v>110301 CLIN-Production</v>
          </cell>
        </row>
        <row r="237">
          <cell r="S237" t="str">
            <v>110303</v>
          </cell>
          <cell r="T237" t="str">
            <v>110303 CLIN-Customer Service</v>
          </cell>
        </row>
        <row r="238">
          <cell r="S238" t="str">
            <v>110305</v>
          </cell>
          <cell r="T238" t="str">
            <v>110305 CLIN-Admin &amp; Gen</v>
          </cell>
        </row>
        <row r="239">
          <cell r="S239" t="str">
            <v>110306</v>
          </cell>
          <cell r="T239" t="str">
            <v>110306 CLIN-Field Services</v>
          </cell>
        </row>
        <row r="240">
          <cell r="S240" t="str">
            <v>110317</v>
          </cell>
          <cell r="T240" t="str">
            <v>110317 CLIN-Water Quality</v>
          </cell>
        </row>
        <row r="241">
          <cell r="S241" t="str">
            <v>160201</v>
          </cell>
          <cell r="T241" t="str">
            <v>160201 MICH-Production</v>
          </cell>
        </row>
        <row r="242">
          <cell r="S242" t="str">
            <v>160203</v>
          </cell>
          <cell r="T242" t="str">
            <v>160203 MICH-Customer Service</v>
          </cell>
        </row>
        <row r="243">
          <cell r="S243" t="str">
            <v>160205</v>
          </cell>
          <cell r="T243" t="str">
            <v>160205 MICH-Admin &amp; Gen</v>
          </cell>
        </row>
        <row r="244">
          <cell r="S244" t="str">
            <v>160206</v>
          </cell>
          <cell r="T244" t="str">
            <v>160206 MICH-Field Services</v>
          </cell>
        </row>
        <row r="245">
          <cell r="S245" t="str">
            <v>160221</v>
          </cell>
          <cell r="T245" t="str">
            <v>160221 MICH-Community Relations</v>
          </cell>
        </row>
        <row r="246">
          <cell r="S246" t="str">
            <v>170101</v>
          </cell>
          <cell r="T246" t="str">
            <v>170101 CORP-Production</v>
          </cell>
        </row>
        <row r="247">
          <cell r="S247" t="str">
            <v>170103</v>
          </cell>
          <cell r="T247" t="str">
            <v>170103 CORP-Customer Service</v>
          </cell>
        </row>
        <row r="248">
          <cell r="S248" t="str">
            <v>170105</v>
          </cell>
          <cell r="T248" t="str">
            <v>170105 CORP-Admin &amp; Gen</v>
          </cell>
        </row>
        <row r="249">
          <cell r="S249" t="str">
            <v>170106</v>
          </cell>
          <cell r="T249" t="str">
            <v>170106 CORP-Field Services</v>
          </cell>
        </row>
        <row r="250">
          <cell r="S250" t="str">
            <v>170112</v>
          </cell>
          <cell r="T250" t="str">
            <v>170112 CORP-Rates &amp; Revenue</v>
          </cell>
        </row>
        <row r="251">
          <cell r="S251" t="str">
            <v>170113</v>
          </cell>
          <cell r="T251" t="str">
            <v>170113 CORP-Info Systems</v>
          </cell>
        </row>
        <row r="252">
          <cell r="S252" t="str">
            <v>170114</v>
          </cell>
          <cell r="T252" t="str">
            <v>170114 CORP-Engineering</v>
          </cell>
        </row>
        <row r="253">
          <cell r="S253" t="str">
            <v>170115</v>
          </cell>
          <cell r="T253" t="str">
            <v>170115 CORP-Legal</v>
          </cell>
        </row>
        <row r="254">
          <cell r="S254" t="str">
            <v>170116</v>
          </cell>
          <cell r="T254" t="str">
            <v>170116 CORP-Maintenance Services</v>
          </cell>
        </row>
        <row r="255">
          <cell r="S255" t="str">
            <v>170117</v>
          </cell>
          <cell r="T255" t="str">
            <v>170117 CORP-Water Quality</v>
          </cell>
        </row>
        <row r="256">
          <cell r="S256" t="str">
            <v>170118</v>
          </cell>
          <cell r="T256" t="str">
            <v>170118 CORP-Human Resources</v>
          </cell>
        </row>
        <row r="257">
          <cell r="S257" t="str">
            <v>170119</v>
          </cell>
          <cell r="T257" t="str">
            <v>170119 CORP-Loss Control</v>
          </cell>
        </row>
        <row r="258">
          <cell r="S258" t="str">
            <v>170121</v>
          </cell>
          <cell r="T258" t="str">
            <v>170121 CORP-Community Relations</v>
          </cell>
        </row>
        <row r="259">
          <cell r="S259" t="str">
            <v>170122</v>
          </cell>
          <cell r="T259" t="str">
            <v>170122 CORP-Governmental Relatio</v>
          </cell>
        </row>
        <row r="260">
          <cell r="S260" t="str">
            <v>170201</v>
          </cell>
          <cell r="T260" t="str">
            <v>170201 STLC-Production</v>
          </cell>
        </row>
        <row r="261">
          <cell r="S261" t="str">
            <v>170202</v>
          </cell>
          <cell r="T261" t="str">
            <v>170202 STLC-Network (Maintenance</v>
          </cell>
        </row>
        <row r="262">
          <cell r="S262" t="str">
            <v>170203</v>
          </cell>
          <cell r="T262" t="str">
            <v>170203 STLC-Customer Service</v>
          </cell>
        </row>
        <row r="263">
          <cell r="S263" t="str">
            <v>170205</v>
          </cell>
          <cell r="T263" t="str">
            <v>170205 STLC-Admin &amp; Gen</v>
          </cell>
        </row>
        <row r="264">
          <cell r="S264" t="str">
            <v>170206</v>
          </cell>
          <cell r="T264" t="str">
            <v>170206 STLC-Field Services</v>
          </cell>
        </row>
        <row r="265">
          <cell r="S265" t="str">
            <v>170212</v>
          </cell>
          <cell r="T265" t="str">
            <v>170212 STLC-Rates &amp; Revenue</v>
          </cell>
        </row>
        <row r="266">
          <cell r="S266" t="str">
            <v>170213</v>
          </cell>
          <cell r="T266" t="str">
            <v>170213 STLC-Info Systems</v>
          </cell>
        </row>
        <row r="267">
          <cell r="S267" t="str">
            <v>170217</v>
          </cell>
          <cell r="T267" t="str">
            <v>170217 STLC-Water Quality</v>
          </cell>
        </row>
        <row r="268">
          <cell r="S268" t="str">
            <v>170218</v>
          </cell>
          <cell r="T268" t="str">
            <v>170218 STLC-Human Resources</v>
          </cell>
        </row>
        <row r="269">
          <cell r="S269" t="str">
            <v>170221</v>
          </cell>
          <cell r="T269" t="str">
            <v>170221 STLC-Customer Field Servi</v>
          </cell>
        </row>
        <row r="270">
          <cell r="S270" t="str">
            <v>170222</v>
          </cell>
          <cell r="T270" t="str">
            <v>170222 STLC-Meter Management</v>
          </cell>
        </row>
        <row r="271">
          <cell r="S271" t="str">
            <v>170224</v>
          </cell>
          <cell r="T271" t="str">
            <v>170224 STLC-Environmental Compli</v>
          </cell>
        </row>
        <row r="272">
          <cell r="S272" t="str">
            <v>170251</v>
          </cell>
          <cell r="T272" t="str">
            <v>170251 STLC-Production North Pla</v>
          </cell>
        </row>
        <row r="273">
          <cell r="S273" t="str">
            <v>170252</v>
          </cell>
          <cell r="T273" t="str">
            <v>170252 STLC-Production South Pla</v>
          </cell>
        </row>
        <row r="274">
          <cell r="S274" t="str">
            <v>170253</v>
          </cell>
          <cell r="T274" t="str">
            <v>170253 STLC-Production Central P</v>
          </cell>
        </row>
        <row r="275">
          <cell r="S275" t="str">
            <v>170254</v>
          </cell>
          <cell r="T275" t="str">
            <v>170254 STLC-Production Meramec P</v>
          </cell>
        </row>
        <row r="276">
          <cell r="S276" t="str">
            <v>170255</v>
          </cell>
          <cell r="T276" t="str">
            <v>170255 STLC-Production Tank Site</v>
          </cell>
        </row>
        <row r="277">
          <cell r="S277" t="str">
            <v>170256</v>
          </cell>
          <cell r="T277" t="str">
            <v>170256 STLC-Production Booster S</v>
          </cell>
        </row>
        <row r="278">
          <cell r="S278" t="str">
            <v>170301</v>
          </cell>
          <cell r="T278" t="str">
            <v>170301 STJO-Production</v>
          </cell>
        </row>
        <row r="279">
          <cell r="S279" t="str">
            <v>170303</v>
          </cell>
          <cell r="T279" t="str">
            <v>170303 STJO-Customer Service</v>
          </cell>
        </row>
        <row r="280">
          <cell r="S280" t="str">
            <v>170305</v>
          </cell>
          <cell r="T280" t="str">
            <v>170305 STJO-Admin &amp; Gen</v>
          </cell>
        </row>
        <row r="281">
          <cell r="S281" t="str">
            <v>170306</v>
          </cell>
          <cell r="T281" t="str">
            <v>170306 STJO-Field Services</v>
          </cell>
        </row>
        <row r="282">
          <cell r="S282" t="str">
            <v>170317</v>
          </cell>
          <cell r="T282" t="str">
            <v>170317 STJO-Water Quality</v>
          </cell>
        </row>
        <row r="283">
          <cell r="S283" t="str">
            <v>170321</v>
          </cell>
          <cell r="T283" t="str">
            <v>170321 STJO-Customer Field Servi</v>
          </cell>
        </row>
        <row r="284">
          <cell r="S284" t="str">
            <v>170401</v>
          </cell>
          <cell r="T284" t="str">
            <v>170401 PARK-Production</v>
          </cell>
        </row>
        <row r="285">
          <cell r="S285" t="str">
            <v>170405</v>
          </cell>
          <cell r="T285" t="str">
            <v>170405 PARK-Admin &amp; Gen</v>
          </cell>
        </row>
        <row r="286">
          <cell r="S286" t="str">
            <v>170406</v>
          </cell>
          <cell r="T286" t="str">
            <v>170406 PARK-Field Services</v>
          </cell>
        </row>
        <row r="287">
          <cell r="S287" t="str">
            <v>170417</v>
          </cell>
          <cell r="T287" t="str">
            <v>170417 PARK-Water Quality</v>
          </cell>
        </row>
        <row r="288">
          <cell r="S288" t="str">
            <v>170505</v>
          </cell>
          <cell r="T288" t="str">
            <v>170505 PARKWW-Admin &amp; Gen</v>
          </cell>
        </row>
        <row r="289">
          <cell r="S289" t="str">
            <v>170506</v>
          </cell>
          <cell r="T289" t="str">
            <v>170506 PARKWW-Field Services</v>
          </cell>
        </row>
        <row r="290">
          <cell r="S290" t="str">
            <v>170601</v>
          </cell>
          <cell r="T290" t="str">
            <v>170601 WARR-Production</v>
          </cell>
        </row>
        <row r="291">
          <cell r="S291" t="str">
            <v>170605</v>
          </cell>
          <cell r="T291" t="str">
            <v>170605 WARR-Admin &amp; Gen</v>
          </cell>
        </row>
        <row r="292">
          <cell r="S292" t="str">
            <v>170606</v>
          </cell>
          <cell r="T292" t="str">
            <v>170606 WARR-Field Services</v>
          </cell>
        </row>
        <row r="293">
          <cell r="S293" t="str">
            <v>170617</v>
          </cell>
          <cell r="T293" t="str">
            <v>170617 WARR-Water Quality</v>
          </cell>
        </row>
        <row r="294">
          <cell r="S294" t="str">
            <v>170701</v>
          </cell>
          <cell r="T294" t="str">
            <v>170701 CEDAR HILL-Production</v>
          </cell>
        </row>
        <row r="295">
          <cell r="S295" t="str">
            <v>170703</v>
          </cell>
          <cell r="T295" t="str">
            <v>170703 CEDAR HILL-Customer Servi</v>
          </cell>
        </row>
        <row r="296">
          <cell r="S296" t="str">
            <v>170705</v>
          </cell>
          <cell r="T296" t="str">
            <v>170705 CEDAR HILL-Admin &amp; Gen</v>
          </cell>
        </row>
        <row r="297">
          <cell r="S297" t="str">
            <v>170706</v>
          </cell>
          <cell r="T297" t="str">
            <v>170706 CEDAR HILL-Field Services</v>
          </cell>
        </row>
        <row r="298">
          <cell r="S298" t="str">
            <v>170717</v>
          </cell>
          <cell r="T298" t="str">
            <v>170717 CEDAR HILL-Water Quality</v>
          </cell>
        </row>
        <row r="299">
          <cell r="S299" t="str">
            <v>170801</v>
          </cell>
          <cell r="T299" t="str">
            <v>170801 BRUN-Production</v>
          </cell>
        </row>
        <row r="300">
          <cell r="S300" t="str">
            <v>170805</v>
          </cell>
          <cell r="T300" t="str">
            <v>170805 BRUN-Admin &amp; Gen</v>
          </cell>
        </row>
        <row r="301">
          <cell r="S301" t="str">
            <v>170806</v>
          </cell>
          <cell r="T301" t="str">
            <v>170806 BRUN-Fied Services</v>
          </cell>
        </row>
        <row r="302">
          <cell r="S302" t="str">
            <v>170817</v>
          </cell>
          <cell r="T302" t="str">
            <v>170817 BRUN-Water Quality</v>
          </cell>
        </row>
        <row r="303">
          <cell r="S303" t="str">
            <v>170901</v>
          </cell>
          <cell r="T303" t="str">
            <v>170901 STCH-Production</v>
          </cell>
        </row>
        <row r="304">
          <cell r="S304" t="str">
            <v>170905</v>
          </cell>
          <cell r="T304" t="str">
            <v>170905 STCH-Admin &amp; Gen</v>
          </cell>
        </row>
        <row r="305">
          <cell r="S305" t="str">
            <v>170906</v>
          </cell>
          <cell r="T305" t="str">
            <v>170906 STCH-Field Services</v>
          </cell>
        </row>
        <row r="306">
          <cell r="S306" t="str">
            <v>170917</v>
          </cell>
          <cell r="T306" t="str">
            <v>170917 STCH-Water Quality</v>
          </cell>
        </row>
        <row r="307">
          <cell r="S307" t="str">
            <v>171001</v>
          </cell>
          <cell r="T307" t="str">
            <v>171001 MEXI-Production</v>
          </cell>
        </row>
        <row r="308">
          <cell r="S308" t="str">
            <v>171003</v>
          </cell>
          <cell r="T308" t="str">
            <v>171003 MEXI-Customer Service</v>
          </cell>
        </row>
        <row r="309">
          <cell r="S309" t="str">
            <v>171005</v>
          </cell>
          <cell r="T309" t="str">
            <v>171005 MEXI-Admin &amp; Gen</v>
          </cell>
        </row>
        <row r="310">
          <cell r="S310" t="str">
            <v>171006</v>
          </cell>
          <cell r="T310" t="str">
            <v>171006 MEXI-Field Services</v>
          </cell>
        </row>
        <row r="311">
          <cell r="S311" t="str">
            <v>171017</v>
          </cell>
          <cell r="T311" t="str">
            <v>171017 MEXI-Water Quality</v>
          </cell>
        </row>
        <row r="312">
          <cell r="S312" t="str">
            <v>171101</v>
          </cell>
          <cell r="T312" t="str">
            <v>171101 JOPL-Production</v>
          </cell>
        </row>
        <row r="313">
          <cell r="S313" t="str">
            <v>171103</v>
          </cell>
          <cell r="T313" t="str">
            <v>171103 JOPL-Customer Service</v>
          </cell>
        </row>
        <row r="314">
          <cell r="S314" t="str">
            <v>171105</v>
          </cell>
          <cell r="T314" t="str">
            <v>171105 JOPL-Admin &amp; Gen</v>
          </cell>
        </row>
        <row r="315">
          <cell r="S315" t="str">
            <v>171106</v>
          </cell>
          <cell r="T315" t="str">
            <v>171106 JOPL-Field Services</v>
          </cell>
        </row>
        <row r="316">
          <cell r="S316" t="str">
            <v>171117</v>
          </cell>
          <cell r="T316" t="str">
            <v>171117 JOPL-Water Quality</v>
          </cell>
        </row>
        <row r="317">
          <cell r="S317" t="str">
            <v>171121</v>
          </cell>
          <cell r="T317" t="str">
            <v>171121 JOPL-Customer Field Servi</v>
          </cell>
        </row>
        <row r="318">
          <cell r="S318" t="str">
            <v>171201</v>
          </cell>
          <cell r="T318" t="str">
            <v>171201 JEFF-Production</v>
          </cell>
        </row>
        <row r="319">
          <cell r="S319" t="str">
            <v>171205</v>
          </cell>
          <cell r="T319" t="str">
            <v>171205 JEFF-Admin &amp; Gen</v>
          </cell>
        </row>
        <row r="320">
          <cell r="S320" t="str">
            <v>171206</v>
          </cell>
          <cell r="T320" t="str">
            <v>171206 JEFF-Field Services</v>
          </cell>
        </row>
        <row r="321">
          <cell r="S321" t="str">
            <v>171217</v>
          </cell>
          <cell r="T321" t="str">
            <v>171217 JEFF-Water Quality</v>
          </cell>
        </row>
        <row r="322">
          <cell r="S322" t="str">
            <v>171401</v>
          </cell>
          <cell r="T322" t="str">
            <v>171401 WARN-Production</v>
          </cell>
        </row>
        <row r="323">
          <cell r="S323" t="str">
            <v>171405</v>
          </cell>
          <cell r="T323" t="str">
            <v>171405 WARN-Admin &amp; Gen</v>
          </cell>
        </row>
        <row r="324">
          <cell r="S324" t="str">
            <v>171406</v>
          </cell>
          <cell r="T324" t="str">
            <v>171406 WARN-Field Services</v>
          </cell>
        </row>
        <row r="325">
          <cell r="S325" t="str">
            <v>171505</v>
          </cell>
          <cell r="T325" t="str">
            <v>171505 WARNWW-Admin &amp; Gen</v>
          </cell>
        </row>
        <row r="326">
          <cell r="S326" t="str">
            <v>171506</v>
          </cell>
          <cell r="T326" t="str">
            <v>171506 WARNWW-Field Services</v>
          </cell>
        </row>
        <row r="327">
          <cell r="S327" t="str">
            <v>220101</v>
          </cell>
          <cell r="T327" t="str">
            <v>220101 CORP-Production</v>
          </cell>
        </row>
        <row r="328">
          <cell r="S328" t="str">
            <v>220103</v>
          </cell>
          <cell r="T328" t="str">
            <v>220103 CORP-Customer Service</v>
          </cell>
        </row>
        <row r="329">
          <cell r="S329" t="str">
            <v>220105</v>
          </cell>
          <cell r="T329" t="str">
            <v>220105 CORP-Admin &amp; Gen</v>
          </cell>
        </row>
        <row r="330">
          <cell r="S330" t="str">
            <v>220106</v>
          </cell>
          <cell r="T330" t="str">
            <v>220106 CORP-Field Services</v>
          </cell>
        </row>
        <row r="331">
          <cell r="S331" t="str">
            <v>220112</v>
          </cell>
          <cell r="T331" t="str">
            <v>220112 CORP-Rates &amp; Revenue</v>
          </cell>
        </row>
        <row r="332">
          <cell r="S332" t="str">
            <v>220113</v>
          </cell>
          <cell r="T332" t="str">
            <v>220113 CORP-Info Systems</v>
          </cell>
        </row>
        <row r="333">
          <cell r="S333" t="str">
            <v>220115</v>
          </cell>
          <cell r="T333" t="str">
            <v>220115 CORP-Legal</v>
          </cell>
        </row>
        <row r="334">
          <cell r="S334" t="str">
            <v>220116</v>
          </cell>
          <cell r="T334" t="str">
            <v>220116 CORP-Maintenance Services</v>
          </cell>
        </row>
        <row r="335">
          <cell r="S335" t="str">
            <v>220117</v>
          </cell>
          <cell r="T335" t="str">
            <v>220117 CORP-Water Quality</v>
          </cell>
        </row>
        <row r="336">
          <cell r="S336" t="str">
            <v>220118</v>
          </cell>
          <cell r="T336" t="str">
            <v>220118 CORP-Human Resources</v>
          </cell>
        </row>
        <row r="337">
          <cell r="S337" t="str">
            <v>220119</v>
          </cell>
          <cell r="T337" t="str">
            <v>220119 CORP-Loss Control</v>
          </cell>
        </row>
        <row r="338">
          <cell r="S338" t="str">
            <v>220121</v>
          </cell>
          <cell r="T338" t="str">
            <v>220121 CORP-Community Relations</v>
          </cell>
        </row>
        <row r="339">
          <cell r="S339" t="str">
            <v>220122</v>
          </cell>
          <cell r="T339" t="str">
            <v>220122 CORP-Gov't Relations</v>
          </cell>
        </row>
        <row r="340">
          <cell r="S340" t="str">
            <v>220201</v>
          </cell>
          <cell r="T340" t="str">
            <v>220201 MAR-Production</v>
          </cell>
        </row>
        <row r="341">
          <cell r="S341" t="str">
            <v>220205</v>
          </cell>
          <cell r="T341" t="str">
            <v>220205 MAR-Admin &amp; Gen</v>
          </cell>
        </row>
        <row r="342">
          <cell r="S342" t="str">
            <v>220206</v>
          </cell>
          <cell r="T342" t="str">
            <v>220206 MAR-Field Services</v>
          </cell>
        </row>
        <row r="343">
          <cell r="S343" t="str">
            <v>220217</v>
          </cell>
          <cell r="T343" t="str">
            <v>220217 MAR-Water Quality</v>
          </cell>
        </row>
        <row r="344">
          <cell r="S344" t="str">
            <v>220301</v>
          </cell>
          <cell r="T344" t="str">
            <v>220301 MAN-Production</v>
          </cell>
        </row>
        <row r="345">
          <cell r="S345" t="str">
            <v>220305</v>
          </cell>
          <cell r="T345" t="str">
            <v>220305 MAN-Admin &amp; Gen</v>
          </cell>
        </row>
        <row r="346">
          <cell r="S346" t="str">
            <v>220306</v>
          </cell>
          <cell r="T346" t="str">
            <v>220306 MAN-Field Services</v>
          </cell>
        </row>
        <row r="347">
          <cell r="S347" t="str">
            <v>220401</v>
          </cell>
          <cell r="T347" t="str">
            <v>220401 TIFF-Production</v>
          </cell>
        </row>
        <row r="348">
          <cell r="S348" t="str">
            <v>220405</v>
          </cell>
          <cell r="T348" t="str">
            <v>220405 TIFF-Admin &amp; Gen</v>
          </cell>
        </row>
        <row r="349">
          <cell r="S349" t="str">
            <v>220406</v>
          </cell>
          <cell r="T349" t="str">
            <v>220406 TIFF-Field Services</v>
          </cell>
        </row>
        <row r="350">
          <cell r="S350" t="str">
            <v>220501</v>
          </cell>
          <cell r="T350" t="str">
            <v>220501 ASH-Production</v>
          </cell>
        </row>
        <row r="351">
          <cell r="S351" t="str">
            <v>220505</v>
          </cell>
          <cell r="T351" t="str">
            <v>220505 ASH-Admin &amp; Gen</v>
          </cell>
        </row>
        <row r="352">
          <cell r="S352" t="str">
            <v>220506</v>
          </cell>
          <cell r="T352" t="str">
            <v>220506 ASH-Field Services</v>
          </cell>
        </row>
        <row r="353">
          <cell r="S353" t="str">
            <v>220601</v>
          </cell>
          <cell r="T353" t="str">
            <v>220601 LAWC-Production</v>
          </cell>
        </row>
        <row r="354">
          <cell r="S354" t="str">
            <v>220605</v>
          </cell>
          <cell r="T354" t="str">
            <v>220605 LAWC-Admin &amp; Gen</v>
          </cell>
        </row>
        <row r="355">
          <cell r="S355" t="str">
            <v>220606</v>
          </cell>
          <cell r="T355" t="str">
            <v>220606 LAWC-Field Services</v>
          </cell>
        </row>
        <row r="356">
          <cell r="S356" t="str">
            <v>221001</v>
          </cell>
          <cell r="T356" t="str">
            <v>221001 LAKE-Production</v>
          </cell>
        </row>
        <row r="357">
          <cell r="S357" t="str">
            <v>221005</v>
          </cell>
          <cell r="T357" t="str">
            <v>221005 LAKE-Admin &amp; Gen</v>
          </cell>
        </row>
        <row r="358">
          <cell r="S358" t="str">
            <v>221006</v>
          </cell>
          <cell r="T358" t="str">
            <v>221006 LAKE-Field Services</v>
          </cell>
        </row>
        <row r="359">
          <cell r="S359" t="str">
            <v>221101</v>
          </cell>
          <cell r="T359" t="str">
            <v>221101 PORT-Production</v>
          </cell>
        </row>
        <row r="360">
          <cell r="S360" t="str">
            <v>221105</v>
          </cell>
          <cell r="T360" t="str">
            <v>221105 PORT-Admin &amp; Gen</v>
          </cell>
        </row>
        <row r="361">
          <cell r="S361" t="str">
            <v>221106</v>
          </cell>
          <cell r="T361" t="str">
            <v>221106 PORT-Field Services</v>
          </cell>
        </row>
        <row r="362">
          <cell r="S362" t="str">
            <v>221201</v>
          </cell>
          <cell r="T362" t="str">
            <v>221201 FRNK-Production</v>
          </cell>
        </row>
        <row r="363">
          <cell r="S363" t="str">
            <v>221205</v>
          </cell>
          <cell r="T363" t="str">
            <v>221205 FRNK-Admin &amp; Gen</v>
          </cell>
        </row>
        <row r="364">
          <cell r="S364" t="str">
            <v>221206</v>
          </cell>
          <cell r="T364" t="str">
            <v>221206 FRNK-Field Services</v>
          </cell>
        </row>
        <row r="365">
          <cell r="S365" t="str">
            <v>221305</v>
          </cell>
          <cell r="T365" t="str">
            <v>221305 FRNKWW-Admin &amp; Gen</v>
          </cell>
        </row>
        <row r="366">
          <cell r="S366" t="str">
            <v>221308</v>
          </cell>
          <cell r="T366" t="str">
            <v>221308 FRNKWW-Treatment</v>
          </cell>
        </row>
        <row r="367">
          <cell r="S367" t="str">
            <v>221309</v>
          </cell>
          <cell r="T367" t="str">
            <v>221309 FRNKWW-Field Service</v>
          </cell>
        </row>
        <row r="368">
          <cell r="S368" t="str">
            <v>221311</v>
          </cell>
          <cell r="T368" t="str">
            <v>221311 FRNKWW-Admin &amp; Gen</v>
          </cell>
        </row>
        <row r="369">
          <cell r="S369" t="str">
            <v>446605</v>
          </cell>
          <cell r="T369" t="str">
            <v>446605 CORP-Admin &amp; Gen</v>
          </cell>
        </row>
        <row r="370">
          <cell r="S370" t="str">
            <v>091400MJ</v>
          </cell>
          <cell r="T370" t="str">
            <v>091400MJ CHAM-M&amp;J</v>
          </cell>
        </row>
        <row r="371">
          <cell r="S371" t="str">
            <v>091500MJ</v>
          </cell>
          <cell r="T371" t="str">
            <v>091500MJ ALT-M&amp;J</v>
          </cell>
        </row>
        <row r="372">
          <cell r="S372" t="str">
            <v>093400MJ</v>
          </cell>
          <cell r="T372" t="str">
            <v>093400MJ STLG-M&amp;J</v>
          </cell>
        </row>
        <row r="373">
          <cell r="S373" t="str">
            <v>093500MJ</v>
          </cell>
          <cell r="T373" t="str">
            <v>093500MJ INT-M&amp;J</v>
          </cell>
        </row>
        <row r="374">
          <cell r="S374" t="str">
            <v>095500MJ</v>
          </cell>
          <cell r="T374" t="str">
            <v>095500MJ PEKN-M&amp;J</v>
          </cell>
        </row>
        <row r="375">
          <cell r="S375" t="str">
            <v>096500MJ</v>
          </cell>
          <cell r="T375" t="str">
            <v>096500MJ PEOR-M&amp;J</v>
          </cell>
        </row>
        <row r="376">
          <cell r="S376" t="str">
            <v>097700MJ</v>
          </cell>
          <cell r="T376" t="str">
            <v>097700MJ LINC-M&amp;J</v>
          </cell>
        </row>
        <row r="377">
          <cell r="S377" t="str">
            <v>098500MJ</v>
          </cell>
          <cell r="T377" t="str">
            <v>098500MJ CORP-M&amp;J</v>
          </cell>
        </row>
        <row r="378">
          <cell r="S378" t="str">
            <v>098600MJ</v>
          </cell>
          <cell r="T378" t="str">
            <v>098600MJ CHGO-M&amp;J</v>
          </cell>
        </row>
        <row r="379">
          <cell r="S379" t="str">
            <v>10010089</v>
          </cell>
          <cell r="T379" t="str">
            <v>10010089 ITS Equipment &amp; Systems</v>
          </cell>
        </row>
        <row r="380">
          <cell r="S380" t="str">
            <v>10010090</v>
          </cell>
          <cell r="T380" t="str">
            <v>10010090 Offices &amp; Operations Cent</v>
          </cell>
        </row>
        <row r="381">
          <cell r="S381" t="str">
            <v>10010096</v>
          </cell>
          <cell r="T381" t="str">
            <v>10010096 Tank Rehabilitation/Paint</v>
          </cell>
        </row>
        <row r="382">
          <cell r="S382" t="str">
            <v>10010205</v>
          </cell>
          <cell r="T382" t="str">
            <v>10010205 CORP R W Improv Main Relo</v>
          </cell>
        </row>
        <row r="383">
          <cell r="S383" t="str">
            <v>10010406</v>
          </cell>
          <cell r="T383" t="str">
            <v>10010406 Business Process Efficien</v>
          </cell>
        </row>
        <row r="384">
          <cell r="S384" t="str">
            <v>10100080</v>
          </cell>
          <cell r="T384" t="str">
            <v>10100080 Developer/Govt. Contribut</v>
          </cell>
        </row>
        <row r="385">
          <cell r="S385" t="str">
            <v>10100087</v>
          </cell>
          <cell r="T385" t="str">
            <v>10100087 Meters - Replacement</v>
          </cell>
        </row>
        <row r="386">
          <cell r="S386" t="str">
            <v>10100092</v>
          </cell>
          <cell r="T386" t="str">
            <v>10100092 Tools and Equipment</v>
          </cell>
        </row>
        <row r="387">
          <cell r="S387" t="str">
            <v>10100093</v>
          </cell>
          <cell r="T387" t="str">
            <v>10100093 Process Plant - Replaceme</v>
          </cell>
        </row>
        <row r="388">
          <cell r="S388" t="str">
            <v>10100202</v>
          </cell>
          <cell r="T388" t="str">
            <v>10100202 KOK-Source of Supply</v>
          </cell>
        </row>
        <row r="389">
          <cell r="S389" t="str">
            <v>10100408</v>
          </cell>
          <cell r="T389" t="str">
            <v>10100408 KOKOMO- Wildcat Creek Dam</v>
          </cell>
        </row>
        <row r="390">
          <cell r="S390" t="str">
            <v>10150080</v>
          </cell>
          <cell r="T390" t="str">
            <v>10150080 Developer/Govt. Contribut</v>
          </cell>
        </row>
        <row r="391">
          <cell r="S391" t="str">
            <v>10150081</v>
          </cell>
          <cell r="T391" t="str">
            <v>10150081 Network - Replace/Renew</v>
          </cell>
        </row>
        <row r="392">
          <cell r="S392" t="str">
            <v>10150082</v>
          </cell>
          <cell r="T392" t="str">
            <v>10150082 Network - Extension</v>
          </cell>
        </row>
        <row r="393">
          <cell r="S393" t="str">
            <v>10150089</v>
          </cell>
          <cell r="T393" t="str">
            <v>10150089 ITS Equipment &amp; Systems</v>
          </cell>
        </row>
        <row r="394">
          <cell r="S394" t="str">
            <v>10150090</v>
          </cell>
          <cell r="T394" t="str">
            <v>10150090 Offices &amp; Operations Cent</v>
          </cell>
        </row>
        <row r="395">
          <cell r="S395" t="str">
            <v>10150093</v>
          </cell>
          <cell r="T395" t="str">
            <v>10150093 Process Plant - Replaceme</v>
          </cell>
        </row>
        <row r="396">
          <cell r="S396" t="str">
            <v>10200094</v>
          </cell>
          <cell r="T396" t="str">
            <v>10200094 Process Plant - Additions</v>
          </cell>
        </row>
        <row r="397">
          <cell r="S397" t="str">
            <v>10250080</v>
          </cell>
          <cell r="T397" t="str">
            <v>10250080 Developer/Govt. Contribut</v>
          </cell>
        </row>
        <row r="398">
          <cell r="S398" t="str">
            <v>10250082</v>
          </cell>
          <cell r="T398" t="str">
            <v>10250082 Network - Extension</v>
          </cell>
        </row>
        <row r="399">
          <cell r="S399" t="str">
            <v>10250093</v>
          </cell>
          <cell r="T399" t="str">
            <v>10250093 Process Plant - Replaceme</v>
          </cell>
        </row>
        <row r="400">
          <cell r="S400" t="str">
            <v>10460080</v>
          </cell>
          <cell r="T400" t="str">
            <v>10460080 Developer/Govt. Contribut</v>
          </cell>
        </row>
        <row r="401">
          <cell r="S401" t="str">
            <v>10460081</v>
          </cell>
          <cell r="T401" t="str">
            <v>10460081 Network - Replace/Renew</v>
          </cell>
        </row>
        <row r="402">
          <cell r="S402" t="str">
            <v>10460084</v>
          </cell>
          <cell r="T402" t="str">
            <v>10460084 Hydrants New</v>
          </cell>
        </row>
        <row r="403">
          <cell r="S403" t="str">
            <v>10460093</v>
          </cell>
          <cell r="T403" t="str">
            <v>10460093 Process Plant - Replaceme</v>
          </cell>
        </row>
        <row r="404">
          <cell r="S404" t="str">
            <v>10470092</v>
          </cell>
          <cell r="T404" t="str">
            <v>10470092 Tools and Equipment</v>
          </cell>
        </row>
        <row r="405">
          <cell r="S405" t="str">
            <v>10470093</v>
          </cell>
          <cell r="T405" t="str">
            <v>10470093 Process Plant - Replaceme</v>
          </cell>
        </row>
        <row r="406">
          <cell r="S406" t="str">
            <v>10470094</v>
          </cell>
          <cell r="T406" t="str">
            <v>10470094 Process Plant - Additions</v>
          </cell>
        </row>
        <row r="407">
          <cell r="S407" t="str">
            <v>10470301</v>
          </cell>
          <cell r="T407" t="str">
            <v>10470301 WLA-System Delivery Cap I</v>
          </cell>
        </row>
        <row r="408">
          <cell r="S408" t="str">
            <v>10480080</v>
          </cell>
          <cell r="T408" t="str">
            <v>10480080 Developer/Govt. Contribut</v>
          </cell>
        </row>
        <row r="409">
          <cell r="S409" t="str">
            <v>10480089</v>
          </cell>
          <cell r="T409" t="str">
            <v>10480089 ITS Equipment &amp; Systems</v>
          </cell>
        </row>
        <row r="410">
          <cell r="S410" t="str">
            <v>10480093</v>
          </cell>
          <cell r="T410" t="str">
            <v>10480093 Process Plant - Replaceme</v>
          </cell>
        </row>
        <row r="411">
          <cell r="S411" t="str">
            <v>10480094</v>
          </cell>
          <cell r="T411" t="str">
            <v>10480094 Process Plant - Additions</v>
          </cell>
        </row>
        <row r="412">
          <cell r="S412" t="str">
            <v>10500080</v>
          </cell>
          <cell r="T412" t="str">
            <v>10500080 Developer/Govt. Contribut</v>
          </cell>
        </row>
        <row r="413">
          <cell r="S413" t="str">
            <v>10500081</v>
          </cell>
          <cell r="T413" t="str">
            <v>10500081 Network - Replace/Renew</v>
          </cell>
        </row>
        <row r="414">
          <cell r="S414" t="str">
            <v>10500082</v>
          </cell>
          <cell r="T414" t="str">
            <v>10500082 Network - Extension</v>
          </cell>
        </row>
        <row r="415">
          <cell r="S415" t="str">
            <v>10500093</v>
          </cell>
          <cell r="T415" t="str">
            <v>10500093 Process Plant - Replaceme</v>
          </cell>
        </row>
        <row r="416">
          <cell r="S416" t="str">
            <v>10550093</v>
          </cell>
          <cell r="T416" t="str">
            <v>10550093 Process Plant - Replaceme</v>
          </cell>
        </row>
        <row r="417">
          <cell r="S417" t="str">
            <v>10550603</v>
          </cell>
          <cell r="T417" t="str">
            <v>10550603 TRANSMISSION REINFORCEMEN</v>
          </cell>
        </row>
        <row r="418">
          <cell r="S418" t="str">
            <v>10580081</v>
          </cell>
          <cell r="T418" t="str">
            <v>10580081 Network - Replace/Renew</v>
          </cell>
        </row>
        <row r="419">
          <cell r="S419" t="str">
            <v>10580093</v>
          </cell>
          <cell r="T419" t="str">
            <v>10580093 Process Plant - Replaceme</v>
          </cell>
        </row>
        <row r="420">
          <cell r="S420" t="str">
            <v>10580094</v>
          </cell>
          <cell r="T420" t="str">
            <v>10580094 Process Plant - Additions</v>
          </cell>
        </row>
        <row r="421">
          <cell r="S421" t="str">
            <v>10600082</v>
          </cell>
          <cell r="T421" t="str">
            <v>10600082 Network - Extension</v>
          </cell>
        </row>
        <row r="422">
          <cell r="S422" t="str">
            <v>10650081</v>
          </cell>
          <cell r="T422" t="str">
            <v>10650081 Network - Replace/Renew</v>
          </cell>
        </row>
        <row r="423">
          <cell r="S423" t="str">
            <v>10650083</v>
          </cell>
          <cell r="T423" t="str">
            <v>10650083 Hydrants - Replacement</v>
          </cell>
        </row>
        <row r="424">
          <cell r="S424" t="str">
            <v>10650093</v>
          </cell>
          <cell r="T424" t="str">
            <v>10650093 Process Plant - Replaceme</v>
          </cell>
        </row>
        <row r="425">
          <cell r="S425" t="str">
            <v>10700080</v>
          </cell>
          <cell r="T425" t="str">
            <v>10700080 Developer/Govt. Contribut</v>
          </cell>
        </row>
        <row r="426">
          <cell r="S426" t="str">
            <v>10700093</v>
          </cell>
          <cell r="T426" t="str">
            <v>10700093 Process Plant - Replaceme</v>
          </cell>
        </row>
        <row r="427">
          <cell r="S427" t="str">
            <v>10700507</v>
          </cell>
          <cell r="T427" t="str">
            <v>10700507 WBV-Source of Supply</v>
          </cell>
        </row>
        <row r="428">
          <cell r="S428" t="str">
            <v>10750080</v>
          </cell>
          <cell r="T428" t="str">
            <v>10750080 Developer/Govt. Contribut</v>
          </cell>
        </row>
        <row r="429">
          <cell r="S429" t="str">
            <v>10750081</v>
          </cell>
          <cell r="T429" t="str">
            <v>10750081 Network - Replace/Renew</v>
          </cell>
        </row>
        <row r="430">
          <cell r="S430" t="str">
            <v>10750084</v>
          </cell>
          <cell r="T430" t="str">
            <v>10750084 Hydrants New</v>
          </cell>
        </row>
        <row r="431">
          <cell r="S431" t="str">
            <v>10750086</v>
          </cell>
          <cell r="T431" t="str">
            <v>10750086 Services New</v>
          </cell>
        </row>
        <row r="432">
          <cell r="S432" t="str">
            <v>10750088</v>
          </cell>
          <cell r="T432" t="str">
            <v>10750088 Meters New</v>
          </cell>
        </row>
        <row r="433">
          <cell r="S433" t="str">
            <v>10750090</v>
          </cell>
          <cell r="T433" t="str">
            <v>10750090 Offices &amp; Operations Cent</v>
          </cell>
        </row>
        <row r="434">
          <cell r="S434" t="str">
            <v>10750092</v>
          </cell>
          <cell r="T434" t="str">
            <v>10750092 Tools and Equipment</v>
          </cell>
        </row>
        <row r="435">
          <cell r="S435" t="str">
            <v>10750093</v>
          </cell>
          <cell r="T435" t="str">
            <v>10750093 Process Plant - Replaceme</v>
          </cell>
        </row>
        <row r="436">
          <cell r="S436" t="str">
            <v>10800007</v>
          </cell>
          <cell r="T436" t="str">
            <v>10800007 NBG-S R 66 Relocation</v>
          </cell>
        </row>
        <row r="437">
          <cell r="S437" t="str">
            <v>10800082</v>
          </cell>
          <cell r="T437" t="str">
            <v>10800082 Network - Extension</v>
          </cell>
        </row>
        <row r="438">
          <cell r="S438" t="str">
            <v>10800604</v>
          </cell>
          <cell r="T438" t="str">
            <v>10800604 WELL-AERATOR-FILTER &amp; HIG</v>
          </cell>
        </row>
        <row r="439">
          <cell r="S439" t="str">
            <v>10850080</v>
          </cell>
          <cell r="T439" t="str">
            <v>10850080 Developer/Govt. Contribut</v>
          </cell>
        </row>
        <row r="440">
          <cell r="S440" t="str">
            <v>10850081</v>
          </cell>
          <cell r="T440" t="str">
            <v>10850081 Network - Replace/Renew</v>
          </cell>
        </row>
        <row r="441">
          <cell r="S441" t="str">
            <v>10850082</v>
          </cell>
          <cell r="T441" t="str">
            <v>10850082 Network - Extension</v>
          </cell>
        </row>
        <row r="442">
          <cell r="S442" t="str">
            <v>10850083</v>
          </cell>
          <cell r="T442" t="str">
            <v>10850083 Hydrants - Replacement</v>
          </cell>
        </row>
        <row r="443">
          <cell r="S443" t="str">
            <v>10850093</v>
          </cell>
          <cell r="T443" t="str">
            <v>10850093 Process Plant - Replaceme</v>
          </cell>
        </row>
        <row r="444">
          <cell r="S444" t="str">
            <v>10850094</v>
          </cell>
          <cell r="T444" t="str">
            <v>10850094 Process Plant - Additions</v>
          </cell>
        </row>
        <row r="445">
          <cell r="S445" t="str">
            <v>10900081</v>
          </cell>
          <cell r="T445" t="str">
            <v>10900081 Network - Replace/Renew</v>
          </cell>
        </row>
        <row r="446">
          <cell r="S446" t="str">
            <v>10900093</v>
          </cell>
          <cell r="T446" t="str">
            <v>10900093 Process Plant - Replaceme</v>
          </cell>
        </row>
        <row r="447">
          <cell r="S447" t="str">
            <v>10900094</v>
          </cell>
          <cell r="T447" t="str">
            <v>10900094 Process Plant - Additions</v>
          </cell>
        </row>
        <row r="448">
          <cell r="S448" t="str">
            <v>109000MJ</v>
          </cell>
          <cell r="T448" t="str">
            <v>109000MJ NOIND-Misc &amp; Jobbing</v>
          </cell>
        </row>
        <row r="449">
          <cell r="S449" t="str">
            <v>10900403</v>
          </cell>
          <cell r="T449" t="str">
            <v>10900403 Portage Elevated Storage</v>
          </cell>
        </row>
        <row r="450">
          <cell r="S450" t="str">
            <v>10900404</v>
          </cell>
          <cell r="T450" t="str">
            <v>10900404 Main Replacement 49th Ave</v>
          </cell>
        </row>
        <row r="451">
          <cell r="S451" t="str">
            <v>10900505</v>
          </cell>
          <cell r="T451" t="str">
            <v>10900505 Pump Station Generators @</v>
          </cell>
        </row>
        <row r="452">
          <cell r="S452" t="str">
            <v>10900515</v>
          </cell>
          <cell r="T452" t="str">
            <v>10900515 OGDEN DUNES GENERATOR</v>
          </cell>
        </row>
        <row r="453">
          <cell r="S453" t="str">
            <v>11010401</v>
          </cell>
          <cell r="T453" t="str">
            <v>11010401 Business Process Efficien</v>
          </cell>
        </row>
        <row r="454">
          <cell r="S454" t="str">
            <v>11020093</v>
          </cell>
          <cell r="T454" t="str">
            <v>11020093 Process Plant - Replaceme</v>
          </cell>
        </row>
        <row r="455">
          <cell r="S455" t="str">
            <v>11020096</v>
          </cell>
          <cell r="T455" t="str">
            <v>11020096 Tank Rehabilitation/Paint</v>
          </cell>
        </row>
        <row r="456">
          <cell r="S456" t="str">
            <v>11020097</v>
          </cell>
          <cell r="T456" t="str">
            <v>11020097 Comprehensive Planning St</v>
          </cell>
        </row>
        <row r="457">
          <cell r="S457" t="str">
            <v>110200MJ</v>
          </cell>
          <cell r="T457" t="str">
            <v>110200MJ QUAD-M&amp;J</v>
          </cell>
        </row>
        <row r="458">
          <cell r="S458" t="str">
            <v>11020105</v>
          </cell>
          <cell r="T458" t="str">
            <v>11020105 QUAD-Central Park Tank</v>
          </cell>
        </row>
        <row r="459">
          <cell r="S459" t="str">
            <v>11020302</v>
          </cell>
          <cell r="T459" t="str">
            <v>11020302 Quad-East River Sta Flood</v>
          </cell>
        </row>
        <row r="460">
          <cell r="S460" t="str">
            <v>11020602</v>
          </cell>
          <cell r="T460" t="str">
            <v>11020602 Upgrade Utica Ridge Boost</v>
          </cell>
        </row>
        <row r="461">
          <cell r="S461" t="str">
            <v>110300MJ</v>
          </cell>
          <cell r="T461" t="str">
            <v>110300MJ CLIN-M&amp;J</v>
          </cell>
        </row>
        <row r="462">
          <cell r="S462" t="str">
            <v>11030503</v>
          </cell>
          <cell r="T462" t="str">
            <v>11030503 Radium Removal Wells No 8</v>
          </cell>
        </row>
        <row r="463">
          <cell r="S463" t="str">
            <v>11039901</v>
          </cell>
          <cell r="T463" t="str">
            <v>11039901 CLIN-Chem Sys Impr Main S</v>
          </cell>
        </row>
        <row r="464">
          <cell r="S464" t="str">
            <v>170100MJ</v>
          </cell>
          <cell r="T464" t="str">
            <v>170100MJ CORP-M&amp;J</v>
          </cell>
        </row>
        <row r="465">
          <cell r="S465" t="str">
            <v>17010410</v>
          </cell>
          <cell r="T465" t="str">
            <v>17010410 Business Process Effecien</v>
          </cell>
        </row>
        <row r="466">
          <cell r="S466" t="str">
            <v>17010423</v>
          </cell>
          <cell r="T466" t="str">
            <v>17010423 Warren County Water &amp; Sew</v>
          </cell>
        </row>
        <row r="467">
          <cell r="S467" t="str">
            <v>17010617</v>
          </cell>
          <cell r="T467" t="str">
            <v>17010617 Statewide Relocation</v>
          </cell>
        </row>
        <row r="468">
          <cell r="S468" t="str">
            <v>17020015</v>
          </cell>
          <cell r="T468" t="str">
            <v>17020015 STLC Reloc Lwrngs Trnsfr</v>
          </cell>
        </row>
        <row r="469">
          <cell r="S469" t="str">
            <v>17020080</v>
          </cell>
          <cell r="T469" t="str">
            <v>17020080 Developer Govt Contributi</v>
          </cell>
        </row>
        <row r="470">
          <cell r="S470" t="str">
            <v>17020081</v>
          </cell>
          <cell r="T470" t="str">
            <v>17020081 Network - Replace/Renew</v>
          </cell>
        </row>
        <row r="471">
          <cell r="S471" t="str">
            <v>17020083</v>
          </cell>
          <cell r="T471" t="str">
            <v>17020083 Hydrants - Replacement</v>
          </cell>
        </row>
        <row r="472">
          <cell r="S472" t="str">
            <v>17020084</v>
          </cell>
          <cell r="T472" t="str">
            <v>17020084 Hydrants New</v>
          </cell>
        </row>
        <row r="473">
          <cell r="S473" t="str">
            <v>17020087</v>
          </cell>
          <cell r="T473" t="str">
            <v>17020087 Meters - Replacement</v>
          </cell>
        </row>
        <row r="474">
          <cell r="S474" t="str">
            <v>17020090</v>
          </cell>
          <cell r="T474" t="str">
            <v>17020090 Offices &amp; Operations Cent</v>
          </cell>
        </row>
        <row r="475">
          <cell r="S475" t="str">
            <v>17020092</v>
          </cell>
          <cell r="T475" t="str">
            <v>17020092 Tools and Equipment</v>
          </cell>
        </row>
        <row r="476">
          <cell r="S476" t="str">
            <v>17020093</v>
          </cell>
          <cell r="T476" t="str">
            <v>17020093 Process Plant Replacemen</v>
          </cell>
        </row>
        <row r="477">
          <cell r="S477" t="str">
            <v>17020094</v>
          </cell>
          <cell r="T477" t="str">
            <v>17020094 STLC SCADA Hardware &amp; Sof</v>
          </cell>
        </row>
        <row r="478">
          <cell r="S478" t="str">
            <v>17020095</v>
          </cell>
          <cell r="T478" t="str">
            <v>17020095 Treatment Media Replace R</v>
          </cell>
        </row>
        <row r="479">
          <cell r="S479" t="str">
            <v>17020097</v>
          </cell>
          <cell r="T479" t="str">
            <v>17020097 STLC Customer Service Sys</v>
          </cell>
        </row>
        <row r="480">
          <cell r="S480" t="str">
            <v>170200MJ</v>
          </cell>
          <cell r="T480" t="str">
            <v>170200MJ STLC-M&amp;J</v>
          </cell>
        </row>
        <row r="481">
          <cell r="S481" t="str">
            <v>17020101</v>
          </cell>
          <cell r="T481" t="str">
            <v>17020101 STLC Hydr Mdlng Sys Grwth</v>
          </cell>
        </row>
        <row r="482">
          <cell r="S482" t="str">
            <v>17020109</v>
          </cell>
          <cell r="T482" t="str">
            <v>17020109 STLC Reloc Lwrngs Trans S</v>
          </cell>
        </row>
        <row r="483">
          <cell r="S483" t="str">
            <v>17020202</v>
          </cell>
          <cell r="T483" t="str">
            <v>17020202 STLC Reloc Lwrngs Trans S</v>
          </cell>
        </row>
        <row r="484">
          <cell r="S484" t="str">
            <v>17020301</v>
          </cell>
          <cell r="T484" t="str">
            <v>17020301 STLC Relocate Lower Trnf</v>
          </cell>
        </row>
        <row r="485">
          <cell r="S485" t="str">
            <v>17020302</v>
          </cell>
          <cell r="T485" t="str">
            <v>17020302 STLC Replace Obsolete Mai</v>
          </cell>
        </row>
        <row r="486">
          <cell r="S486" t="str">
            <v>17020304</v>
          </cell>
          <cell r="T486" t="str">
            <v>17020304 STLC CCP Chlorine Room Up</v>
          </cell>
        </row>
        <row r="487">
          <cell r="S487" t="str">
            <v>17020306</v>
          </cell>
          <cell r="T487" t="str">
            <v>17020306 STLC Kirkwood Wholesale</v>
          </cell>
        </row>
        <row r="488">
          <cell r="S488" t="str">
            <v>17020401</v>
          </cell>
          <cell r="T488" t="str">
            <v>17020401 Relocate Lower Transfer</v>
          </cell>
        </row>
        <row r="489">
          <cell r="S489" t="str">
            <v>17020402</v>
          </cell>
          <cell r="T489" t="str">
            <v>17020402 Replacement of Obsolete M</v>
          </cell>
        </row>
        <row r="490">
          <cell r="S490" t="str">
            <v>17020501</v>
          </cell>
          <cell r="T490" t="str">
            <v>17020501 Relocations Lowerings TSF</v>
          </cell>
        </row>
        <row r="491">
          <cell r="S491" t="str">
            <v>17020502</v>
          </cell>
          <cell r="T491" t="str">
            <v>17020502 Replacement of Obsolete M</v>
          </cell>
        </row>
        <row r="492">
          <cell r="S492" t="str">
            <v>17020503</v>
          </cell>
          <cell r="T492" t="str">
            <v>17020503 SCADA System Hardware &amp; S</v>
          </cell>
        </row>
        <row r="493">
          <cell r="S493" t="str">
            <v>17030081</v>
          </cell>
          <cell r="T493" t="str">
            <v>17030081 Network - Replace/Renew</v>
          </cell>
        </row>
        <row r="494">
          <cell r="S494" t="str">
            <v>17030087</v>
          </cell>
          <cell r="T494" t="str">
            <v>17030087 Meters - Replacement</v>
          </cell>
        </row>
        <row r="495">
          <cell r="S495" t="str">
            <v>17030094</v>
          </cell>
          <cell r="T495" t="str">
            <v>17030094 Process Plant - Additions</v>
          </cell>
        </row>
        <row r="496">
          <cell r="S496" t="str">
            <v>170300MJ</v>
          </cell>
          <cell r="T496" t="str">
            <v>170300MJ STJO M&amp;J</v>
          </cell>
        </row>
        <row r="497">
          <cell r="S497" t="str">
            <v>17040080</v>
          </cell>
          <cell r="T497" t="str">
            <v>17040080 Developer/Govt. Contribut</v>
          </cell>
        </row>
        <row r="498">
          <cell r="S498" t="str">
            <v>170400MJ</v>
          </cell>
          <cell r="T498" t="str">
            <v>170400MJ PARK-M&amp;J</v>
          </cell>
        </row>
        <row r="499">
          <cell r="S499" t="str">
            <v>17040114</v>
          </cell>
          <cell r="T499" t="str">
            <v>17040114 PARK Platte Cty SS Pipeln</v>
          </cell>
        </row>
        <row r="500">
          <cell r="S500" t="str">
            <v>17060081</v>
          </cell>
          <cell r="T500" t="str">
            <v>17060081 Network - Replace/Renew</v>
          </cell>
        </row>
        <row r="501">
          <cell r="S501" t="str">
            <v>17060083</v>
          </cell>
          <cell r="T501" t="str">
            <v>17060083 Hydrants - Replacement</v>
          </cell>
        </row>
        <row r="502">
          <cell r="S502" t="str">
            <v>170600MJ</v>
          </cell>
          <cell r="T502" t="str">
            <v>170600MJ WARR-M&amp;J</v>
          </cell>
        </row>
        <row r="503">
          <cell r="S503" t="str">
            <v>17060204</v>
          </cell>
          <cell r="T503" t="str">
            <v>17060204 WARR-1 MG Storage Tank</v>
          </cell>
        </row>
        <row r="504">
          <cell r="S504" t="str">
            <v>17070094</v>
          </cell>
          <cell r="T504" t="str">
            <v>17070094 Process Plant - Additions</v>
          </cell>
        </row>
        <row r="505">
          <cell r="S505" t="str">
            <v>17080094</v>
          </cell>
          <cell r="T505" t="str">
            <v>17080094 Process Plant - Additions</v>
          </cell>
        </row>
        <row r="506">
          <cell r="S506" t="str">
            <v>17090081</v>
          </cell>
          <cell r="T506" t="str">
            <v>17090081 Network - Replace/Renew</v>
          </cell>
        </row>
        <row r="507">
          <cell r="S507" t="str">
            <v>170900MJ</v>
          </cell>
          <cell r="T507" t="str">
            <v>170900MJ STCH-M&amp;J</v>
          </cell>
        </row>
        <row r="508">
          <cell r="S508" t="str">
            <v>17090305</v>
          </cell>
          <cell r="T508" t="str">
            <v>17090305 Knaust Road Tank &amp; Booste</v>
          </cell>
        </row>
        <row r="509">
          <cell r="S509" t="str">
            <v>17090307</v>
          </cell>
          <cell r="T509" t="str">
            <v>17090307 STCH St Charles Relo Lowe</v>
          </cell>
        </row>
        <row r="510">
          <cell r="S510" t="str">
            <v>17090407</v>
          </cell>
          <cell r="T510" t="str">
            <v>17090407 St Charles Relocations</v>
          </cell>
        </row>
        <row r="511">
          <cell r="S511" t="str">
            <v>17090412</v>
          </cell>
          <cell r="T511" t="str">
            <v>17090412 Ehlmann Road Booster</v>
          </cell>
        </row>
        <row r="512">
          <cell r="S512" t="str">
            <v>17090507</v>
          </cell>
          <cell r="T512" t="str">
            <v>17090507 St Charles Relocations</v>
          </cell>
        </row>
        <row r="513">
          <cell r="S513" t="str">
            <v>17099801</v>
          </cell>
          <cell r="T513" t="str">
            <v>17099801 STCH Relocations</v>
          </cell>
        </row>
        <row r="514">
          <cell r="S514" t="str">
            <v>17099807</v>
          </cell>
          <cell r="T514" t="str">
            <v>17099807 STCH Source Transmission</v>
          </cell>
        </row>
        <row r="515">
          <cell r="S515" t="str">
            <v>17100081</v>
          </cell>
          <cell r="T515" t="str">
            <v>17100081 Network - Replace/Renew</v>
          </cell>
        </row>
        <row r="516">
          <cell r="S516" t="str">
            <v>17100083</v>
          </cell>
          <cell r="T516" t="str">
            <v>17100083 Hydrants - Replacement</v>
          </cell>
        </row>
        <row r="517">
          <cell r="S517" t="str">
            <v>17100097</v>
          </cell>
          <cell r="T517" t="str">
            <v>17100097 Comprehensive Planning St</v>
          </cell>
        </row>
        <row r="518">
          <cell r="S518" t="str">
            <v>17100504</v>
          </cell>
          <cell r="T518" t="str">
            <v>17100504 Install 4650'of 12on Lak"</v>
          </cell>
        </row>
        <row r="519">
          <cell r="S519" t="str">
            <v>17110080</v>
          </cell>
          <cell r="T519" t="str">
            <v>17110080 Developer/Govt. Contribut</v>
          </cell>
        </row>
        <row r="520">
          <cell r="S520" t="str">
            <v>17110081</v>
          </cell>
          <cell r="T520" t="str">
            <v>17110081 Network - Replace/Renew</v>
          </cell>
        </row>
        <row r="521">
          <cell r="S521" t="str">
            <v>171100MJ</v>
          </cell>
          <cell r="T521" t="str">
            <v>171100MJ JOPL-M&amp;J</v>
          </cell>
        </row>
        <row r="522">
          <cell r="S522" t="str">
            <v>17110206</v>
          </cell>
          <cell r="T522" t="str">
            <v>17110206 JOPL Pretreat &amp; Chem Impr</v>
          </cell>
        </row>
        <row r="523">
          <cell r="S523" t="str">
            <v>17110406</v>
          </cell>
          <cell r="T523" t="str">
            <v>17110406 Joplin Wells NOs 9 10 &amp; 1</v>
          </cell>
        </row>
        <row r="524">
          <cell r="S524" t="str">
            <v>171200MJ</v>
          </cell>
          <cell r="T524" t="str">
            <v>171200MJ JEFF-M&amp;J</v>
          </cell>
        </row>
        <row r="525">
          <cell r="S525" t="str">
            <v>17120411</v>
          </cell>
          <cell r="T525" t="str">
            <v>17120411 Jeff City River Intake Pu</v>
          </cell>
        </row>
        <row r="526">
          <cell r="S526" t="str">
            <v>17120505</v>
          </cell>
          <cell r="T526" t="str">
            <v>17120505 Rehab First Rectangular B</v>
          </cell>
        </row>
        <row r="527">
          <cell r="S527" t="str">
            <v>17150081</v>
          </cell>
          <cell r="T527" t="str">
            <v>17150081 Network - Replace/Renew</v>
          </cell>
        </row>
        <row r="528">
          <cell r="S528" t="str">
            <v>17150094</v>
          </cell>
          <cell r="T528" t="str">
            <v>17150094 Process Plant - Additions</v>
          </cell>
        </row>
        <row r="529">
          <cell r="S529" t="str">
            <v>22010093</v>
          </cell>
          <cell r="T529" t="str">
            <v>22010093 Process Plant - Replaceme</v>
          </cell>
        </row>
        <row r="530">
          <cell r="S530" t="str">
            <v>22010402</v>
          </cell>
          <cell r="T530" t="str">
            <v>22010402 Main Repl- Right-of-Way I</v>
          </cell>
        </row>
        <row r="531">
          <cell r="S531" t="str">
            <v>22010406</v>
          </cell>
          <cell r="T531" t="str">
            <v>22010406 Business Process Efficien</v>
          </cell>
        </row>
        <row r="532">
          <cell r="S532" t="str">
            <v>22020081</v>
          </cell>
          <cell r="T532" t="str">
            <v>22020081 Network - Replace/Renew</v>
          </cell>
        </row>
        <row r="533">
          <cell r="S533" t="str">
            <v>22020093</v>
          </cell>
          <cell r="T533" t="str">
            <v>22020093 Process Plant - Replaceme</v>
          </cell>
        </row>
        <row r="534">
          <cell r="S534" t="str">
            <v>22020094</v>
          </cell>
          <cell r="T534" t="str">
            <v>22020094 Process Plant - Additions</v>
          </cell>
        </row>
        <row r="535">
          <cell r="S535" t="str">
            <v>22020097</v>
          </cell>
          <cell r="T535" t="str">
            <v>22020097 Comprehensive Planning St</v>
          </cell>
        </row>
        <row r="536">
          <cell r="S536" t="str">
            <v>22020404</v>
          </cell>
          <cell r="T536" t="str">
            <v>22020404 Wellfield Improvements</v>
          </cell>
        </row>
        <row r="537">
          <cell r="S537" t="str">
            <v>22020503</v>
          </cell>
          <cell r="T537" t="str">
            <v>22020503 Marion Plant Electrical</v>
          </cell>
        </row>
        <row r="538">
          <cell r="S538" t="str">
            <v>22030086</v>
          </cell>
          <cell r="T538" t="str">
            <v>22030086 Services New</v>
          </cell>
        </row>
        <row r="539">
          <cell r="S539" t="str">
            <v>22040081</v>
          </cell>
          <cell r="T539" t="str">
            <v>22040081 Network - Replace/Renew</v>
          </cell>
        </row>
        <row r="540">
          <cell r="S540" t="str">
            <v>22040084</v>
          </cell>
          <cell r="T540" t="str">
            <v>22040084 Hydrants New</v>
          </cell>
        </row>
        <row r="541">
          <cell r="S541" t="str">
            <v>22040088</v>
          </cell>
          <cell r="T541" t="str">
            <v>22040088 Meters New</v>
          </cell>
        </row>
        <row r="542">
          <cell r="S542" t="str">
            <v>22050081</v>
          </cell>
          <cell r="T542" t="str">
            <v>22050081 Network - Replace/Renew</v>
          </cell>
        </row>
        <row r="543">
          <cell r="S543" t="str">
            <v>22050083</v>
          </cell>
          <cell r="T543" t="str">
            <v>22050083 Hydrants - Replacement</v>
          </cell>
        </row>
        <row r="544">
          <cell r="S544" t="str">
            <v>22050084</v>
          </cell>
          <cell r="T544" t="str">
            <v>22050084 Hydrants New</v>
          </cell>
        </row>
        <row r="545">
          <cell r="S545" t="str">
            <v>22050087</v>
          </cell>
          <cell r="T545" t="str">
            <v>22050087 Meters - Replacement</v>
          </cell>
        </row>
        <row r="546">
          <cell r="S546" t="str">
            <v>22050093</v>
          </cell>
          <cell r="T546" t="str">
            <v>22050093 Process Plant - Replaceme</v>
          </cell>
        </row>
        <row r="547">
          <cell r="S547" t="str">
            <v>22050094</v>
          </cell>
          <cell r="T547" t="str">
            <v>22050094 Process Plant - Additions</v>
          </cell>
        </row>
        <row r="548">
          <cell r="S548" t="str">
            <v>22050095</v>
          </cell>
          <cell r="T548" t="str">
            <v>22050095 Treatment Media Replace/R</v>
          </cell>
        </row>
        <row r="549">
          <cell r="S549" t="str">
            <v>220500MJ</v>
          </cell>
          <cell r="T549" t="str">
            <v>220500MJ ASH-M&amp;J</v>
          </cell>
        </row>
        <row r="550">
          <cell r="S550" t="str">
            <v>22060081</v>
          </cell>
          <cell r="T550" t="str">
            <v>22060081 Network - Replace/Renew</v>
          </cell>
        </row>
        <row r="551">
          <cell r="S551" t="str">
            <v>22060082</v>
          </cell>
          <cell r="T551" t="str">
            <v>22060082 Network - Extension</v>
          </cell>
        </row>
        <row r="552">
          <cell r="S552" t="str">
            <v>22060084</v>
          </cell>
          <cell r="T552" t="str">
            <v>22060084 Hydrants New</v>
          </cell>
        </row>
        <row r="553">
          <cell r="S553" t="str">
            <v>22100093</v>
          </cell>
          <cell r="T553" t="str">
            <v>22100093 Process Plant - Replaceme</v>
          </cell>
        </row>
        <row r="554">
          <cell r="S554" t="str">
            <v>22110082</v>
          </cell>
          <cell r="T554" t="str">
            <v>22110082 Network - Extension</v>
          </cell>
        </row>
        <row r="555">
          <cell r="S555" t="str">
            <v>22110084</v>
          </cell>
          <cell r="T555" t="str">
            <v>22110084 Hydrants New</v>
          </cell>
        </row>
        <row r="556">
          <cell r="S556" t="str">
            <v>22120081</v>
          </cell>
          <cell r="T556" t="str">
            <v>22120081 Network - Replace/Renew</v>
          </cell>
        </row>
        <row r="557">
          <cell r="S557" t="str">
            <v>22120082</v>
          </cell>
          <cell r="T557" t="str">
            <v>22120082 Network - Extension</v>
          </cell>
        </row>
        <row r="558">
          <cell r="S558" t="str">
            <v>22120087</v>
          </cell>
          <cell r="T558" t="str">
            <v>22120087 Meters - Replacement</v>
          </cell>
        </row>
        <row r="559">
          <cell r="S559" t="str">
            <v>22120088</v>
          </cell>
          <cell r="T559" t="str">
            <v>22120088 Meters New</v>
          </cell>
        </row>
        <row r="560">
          <cell r="S560" t="str">
            <v>22120090</v>
          </cell>
          <cell r="T560" t="str">
            <v>22120090 Offices &amp; Operations Cent</v>
          </cell>
        </row>
        <row r="561">
          <cell r="S561" t="str">
            <v>22120092</v>
          </cell>
          <cell r="T561" t="str">
            <v>22120092 Tools and Equipment</v>
          </cell>
        </row>
        <row r="562">
          <cell r="S562" t="str">
            <v>22120093</v>
          </cell>
          <cell r="T562" t="str">
            <v>22120093 Process Plant - Replaceme</v>
          </cell>
        </row>
        <row r="563">
          <cell r="S563" t="str">
            <v>22120094</v>
          </cell>
          <cell r="T563" t="str">
            <v>22120094 Process Plant - Additions</v>
          </cell>
        </row>
        <row r="564">
          <cell r="S564" t="str">
            <v>22120601</v>
          </cell>
          <cell r="T564" t="str">
            <v>22120601 FRANKLIN COUNTY WW TREATM</v>
          </cell>
        </row>
        <row r="565">
          <cell r="S565" t="str">
            <v>22130081</v>
          </cell>
          <cell r="T565" t="str">
            <v>22130081 Network - Replace/Renew</v>
          </cell>
        </row>
        <row r="566">
          <cell r="S566" t="str">
            <v>22130092</v>
          </cell>
          <cell r="T566" t="str">
            <v>22130092 Tools and Equipment</v>
          </cell>
        </row>
        <row r="567">
          <cell r="S567" t="str">
            <v>22130093</v>
          </cell>
          <cell r="T567" t="str">
            <v>22130093 Process Plant - Replaceme</v>
          </cell>
        </row>
        <row r="568">
          <cell r="S568" t="str">
            <v>22130094</v>
          </cell>
          <cell r="T568" t="str">
            <v>22130094 Process Plant - Additions</v>
          </cell>
        </row>
        <row r="569">
          <cell r="S569" t="str">
            <v>44660301</v>
          </cell>
          <cell r="T569" t="str">
            <v>44660301 ALWP Pump Sta-Chlorine Sc</v>
          </cell>
        </row>
        <row r="570">
          <cell r="S570" t="str">
            <v>44660401</v>
          </cell>
          <cell r="T570" t="str">
            <v>44660401 ALWP Pump Station-New 5 M</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Table 1-1 Summary of Earnings"/>
      <sheetName val="Table 2-1 Cust"/>
      <sheetName val="Table 2-2 Avg Cust"/>
      <sheetName val="Table 2-3 Consumption per cust"/>
      <sheetName val="Table 2-4 Annual Consumption"/>
      <sheetName val="Table 2-5 Water Production"/>
      <sheetName val="Table 2-6 Present Rev"/>
      <sheetName val="Table 2-7 Proposed Rev"/>
      <sheetName val="Table 2-8 Calc Present"/>
      <sheetName val="Table 2-9 Calc Proposed"/>
      <sheetName val="Table 3-1 "/>
      <sheetName val="Table 3-2 "/>
      <sheetName val="Table 3-3"/>
      <sheetName val="Table 3-4"/>
      <sheetName val="Table 3-5"/>
      <sheetName val="Table 4-1 WGT AVERAGE"/>
      <sheetName val="Table 4-2 BEG. BALANCE"/>
      <sheetName val="Table 4-3 ADDITIONS"/>
      <sheetName val="Table 4-4 RETIREMENTS"/>
      <sheetName val="Table 4-5 END BALANCE"/>
      <sheetName val="Table 5-2 WGT AVERAGE"/>
      <sheetName val="Table 5-3 BEG. BALANCE"/>
      <sheetName val="Table 5-4 ACCRUAL"/>
      <sheetName val="Table 5-5 RETIREMENT"/>
      <sheetName val="Table 5-6 SALVAGE"/>
      <sheetName val="Table 5-7 END YEAR"/>
      <sheetName val="COR Estimate"/>
      <sheetName val="Table 6-1 WGT. AVERAGE"/>
      <sheetName val="Table 6-2 to 6-4 Adv and Cont"/>
      <sheetName val="Table 6-5 to 6-6 DEF. TAXES"/>
      <sheetName val="Table 6-7 MAT.SUPPLY"/>
      <sheetName val="Table 6-8  OP. WORK CASH"/>
      <sheetName val="Ratebase"/>
      <sheetName val="Table 7-1 Gen Tax Summary"/>
      <sheetName val="Table 7-2 Ad Valorem Tax"/>
      <sheetName val="Table 7-3 Income Taxes"/>
      <sheetName val="Table 8-1 Revenue Req"/>
      <sheetName val="Table 8-2 Attrition Allow"/>
      <sheetName val="Table 9-1 Present Tariff"/>
      <sheetName val="table 9.2"/>
      <sheetName val="table 9.3"/>
      <sheetName val="Table 9-4 PROPOSED Tariff 2005"/>
      <sheetName val="Table 9-4 PROPOSED Tariff 2006"/>
      <sheetName val="table 9.5"/>
      <sheetName val="table 9.6"/>
      <sheetName val="table 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ONTROL"/>
      <sheetName val="EXECUTIVE"/>
      <sheetName val="BSC"/>
      <sheetName val="Commentary"/>
      <sheetName val="Demand"/>
      <sheetName val="KPI TYP"/>
      <sheetName val="Growth Track"/>
      <sheetName val="KPI TYP vs LYP"/>
      <sheetName val="Variance Analysis"/>
      <sheetName val="New Business Initiatives"/>
      <sheetName val="Revenues"/>
      <sheetName val="Capex Summary"/>
      <sheetName val="Os and Vs"/>
      <sheetName val="PL Year on Year"/>
      <sheetName val="BS Year on Year"/>
      <sheetName val="FCF Year on Year"/>
      <sheetName val="Year on Year KPIs"/>
      <sheetName val="Last Years Plan"/>
      <sheetName val="P&amp;L Variances LYP"/>
      <sheetName val="FCF Variances LYP"/>
      <sheetName val="KPI Variances LYP"/>
      <sheetName val="Cust Per employee"/>
      <sheetName val="Supplemental Information"/>
      <sheetName val="TABLES"/>
    </sheetNames>
    <sheetDataSet>
      <sheetData sheetId="0" refreshError="1">
        <row r="2">
          <cell r="B2" t="str">
            <v>Western</v>
          </cell>
        </row>
        <row r="4">
          <cell r="B4" t="str">
            <v>Q3RF</v>
          </cell>
          <cell r="C4" t="str">
            <v>M.CTD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Input"/>
      <sheetName val="Budget v Q2RF"/>
      <sheetName val="Q1RF v Q2RF"/>
    </sheetNames>
    <sheetDataSet>
      <sheetData sheetId="0" refreshError="1">
        <row r="7">
          <cell r="B7" t="str">
            <v>AMERICASBPADJ</v>
          </cell>
        </row>
        <row r="11">
          <cell r="B11" t="str">
            <v>TYA</v>
          </cell>
        </row>
      </sheetData>
      <sheetData sheetId="1" refreshError="1"/>
      <sheetData sheetId="2"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Input"/>
      <sheetName val="Budget v Q2RF"/>
      <sheetName val="Q1RF v Q2RF"/>
    </sheetNames>
    <sheetDataSet>
      <sheetData sheetId="0" refreshError="1">
        <row r="12">
          <cell r="B12" t="str">
            <v>TYB</v>
          </cell>
        </row>
        <row r="14">
          <cell r="B14" t="str">
            <v>M.CTD</v>
          </cell>
        </row>
        <row r="17">
          <cell r="B17">
            <v>12</v>
          </cell>
        </row>
        <row r="19">
          <cell r="B19" t="str">
            <v>Q1RF</v>
          </cell>
        </row>
        <row r="21">
          <cell r="B21" t="str">
            <v>M.CTD</v>
          </cell>
        </row>
        <row r="53">
          <cell r="B53" t="str">
            <v>LYA</v>
          </cell>
        </row>
        <row r="54">
          <cell r="B54" t="str">
            <v>OTYB</v>
          </cell>
        </row>
        <row r="55">
          <cell r="B55">
            <v>13</v>
          </cell>
        </row>
      </sheetData>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IAMOND"/>
      <sheetName val="STATIA"/>
      <sheetName val="Cover"/>
      <sheetName val="Index"/>
      <sheetName val="__FDSCACHE__"/>
      <sheetName val="Summary"/>
      <sheetName val="RevBuild"/>
      <sheetName val="ExpBuild"/>
      <sheetName val="TargetIS"/>
      <sheetName val="TargetBS"/>
      <sheetName val="Target D&amp;A"/>
      <sheetName val="Debt"/>
      <sheetName val="Taxes"/>
      <sheetName val="DCF"/>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A"/>
      <sheetName val="Charts"/>
      <sheetName val="Charts 2 "/>
      <sheetName val="Historical"/>
    </sheetNames>
    <sheetDataSet>
      <sheetData sheetId="0"/>
      <sheetData sheetId="1">
        <row r="1">
          <cell r="B1" t="str">
            <v>Iowa American Water</v>
          </cell>
        </row>
        <row r="2">
          <cell r="B2" t="str">
            <v>System Delivery</v>
          </cell>
        </row>
      </sheetData>
      <sheetData sheetId="2"/>
      <sheetData sheetId="3"/>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ashOut Def Summ"/>
      <sheetName val="CashOut Def - Details"/>
      <sheetName val="CashOut"/>
      <sheetName val="Summ"/>
      <sheetName val="Retention Bonus"/>
      <sheetName val="PSUs 02-04"/>
      <sheetName val="LTIP In Progress 01-03 Max"/>
      <sheetName val="Outstanding Options 2001-2000"/>
      <sheetName val="Restricted Stock 00 Max"/>
      <sheetName val="DO NOT PRINT - RS 97 Table"/>
      <sheetName val="DO NOT PRINT - Deferrals"/>
      <sheetName val="DO NOT PRINT - Div Eq"/>
      <sheetName val="DO NOT PRINT - Prices"/>
      <sheetName val="DO NOT PRINT - Notes"/>
      <sheetName val="DO NOT PRINT - Names"/>
      <sheetName val="LTIP In Progress 01-03"/>
      <sheetName val="Restricted Stock 00"/>
    </sheetNames>
    <sheetDataSet>
      <sheetData sheetId="0" refreshError="1"/>
      <sheetData sheetId="1" refreshError="1"/>
      <sheetData sheetId="2" refreshError="1"/>
      <sheetData sheetId="3" refreshError="1">
        <row r="1">
          <cell r="A1">
            <v>37631</v>
          </cell>
          <cell r="D1">
            <v>2</v>
          </cell>
        </row>
        <row r="2">
          <cell r="A2">
            <v>46</v>
          </cell>
        </row>
      </sheetData>
      <sheetData sheetId="4" refreshError="1"/>
      <sheetData sheetId="5" refreshError="1"/>
      <sheetData sheetId="6" refreshError="1"/>
      <sheetData sheetId="7" refreshError="1"/>
      <sheetData sheetId="8" refreshError="1"/>
      <sheetData sheetId="9" refreshError="1"/>
      <sheetData sheetId="10" refreshError="1">
        <row r="13">
          <cell r="C13">
            <v>1</v>
          </cell>
          <cell r="E13" t="str">
            <v>Barr, J. James</v>
          </cell>
          <cell r="G13">
            <v>100</v>
          </cell>
          <cell r="H13">
            <v>100</v>
          </cell>
          <cell r="I13">
            <v>100</v>
          </cell>
          <cell r="J13">
            <v>100</v>
          </cell>
          <cell r="K13">
            <v>100</v>
          </cell>
          <cell r="L13">
            <v>0</v>
          </cell>
          <cell r="M13">
            <v>0</v>
          </cell>
          <cell r="N13">
            <v>0</v>
          </cell>
          <cell r="O13">
            <v>0</v>
          </cell>
          <cell r="P13">
            <v>0</v>
          </cell>
        </row>
        <row r="14">
          <cell r="C14">
            <v>2</v>
          </cell>
          <cell r="E14" t="str">
            <v>Wolf, Ellen C.</v>
          </cell>
          <cell r="G14">
            <v>0</v>
          </cell>
          <cell r="H14">
            <v>0</v>
          </cell>
          <cell r="I14">
            <v>0</v>
          </cell>
          <cell r="J14">
            <v>0</v>
          </cell>
          <cell r="K14">
            <v>0</v>
          </cell>
          <cell r="L14">
            <v>0</v>
          </cell>
          <cell r="M14">
            <v>0</v>
          </cell>
          <cell r="N14">
            <v>0</v>
          </cell>
          <cell r="O14">
            <v>0</v>
          </cell>
          <cell r="P14">
            <v>0</v>
          </cell>
        </row>
        <row r="15">
          <cell r="C15">
            <v>3</v>
          </cell>
          <cell r="E15" t="str">
            <v>Kelleher, Daniel L.</v>
          </cell>
          <cell r="G15">
            <v>10</v>
          </cell>
          <cell r="H15">
            <v>10</v>
          </cell>
          <cell r="I15">
            <v>90</v>
          </cell>
          <cell r="J15">
            <v>90</v>
          </cell>
          <cell r="K15">
            <v>90</v>
          </cell>
          <cell r="L15">
            <v>100</v>
          </cell>
          <cell r="M15">
            <v>100</v>
          </cell>
          <cell r="N15">
            <v>100</v>
          </cell>
          <cell r="O15">
            <v>100</v>
          </cell>
          <cell r="P15">
            <v>100</v>
          </cell>
        </row>
        <row r="16">
          <cell r="C16">
            <v>4</v>
          </cell>
          <cell r="E16" t="str">
            <v>Pohl, W. Timothy</v>
          </cell>
          <cell r="G16">
            <v>100</v>
          </cell>
          <cell r="H16">
            <v>100</v>
          </cell>
          <cell r="I16">
            <v>100</v>
          </cell>
          <cell r="J16">
            <v>0</v>
          </cell>
          <cell r="K16">
            <v>0</v>
          </cell>
          <cell r="L16">
            <v>100</v>
          </cell>
          <cell r="M16">
            <v>100</v>
          </cell>
          <cell r="N16">
            <v>100</v>
          </cell>
          <cell r="O16">
            <v>100</v>
          </cell>
          <cell r="P16">
            <v>100</v>
          </cell>
        </row>
        <row r="17">
          <cell r="C17">
            <v>5</v>
          </cell>
          <cell r="E17" t="str">
            <v>Carrasco, Jorge</v>
          </cell>
          <cell r="G17">
            <v>100</v>
          </cell>
          <cell r="H17">
            <v>100</v>
          </cell>
          <cell r="I17">
            <v>100</v>
          </cell>
          <cell r="J17">
            <v>100</v>
          </cell>
          <cell r="K17">
            <v>100</v>
          </cell>
          <cell r="L17">
            <v>100</v>
          </cell>
          <cell r="M17">
            <v>75</v>
          </cell>
          <cell r="N17">
            <v>75</v>
          </cell>
          <cell r="O17">
            <v>75</v>
          </cell>
          <cell r="P17">
            <v>100</v>
          </cell>
        </row>
        <row r="18">
          <cell r="C18">
            <v>6</v>
          </cell>
          <cell r="E18" t="str">
            <v>Gorden, Stephen, F.</v>
          </cell>
          <cell r="G18">
            <v>100</v>
          </cell>
          <cell r="H18">
            <v>100</v>
          </cell>
          <cell r="I18">
            <v>0</v>
          </cell>
          <cell r="J18">
            <v>100</v>
          </cell>
          <cell r="K18">
            <v>100</v>
          </cell>
          <cell r="L18">
            <v>100</v>
          </cell>
          <cell r="M18">
            <v>100</v>
          </cell>
          <cell r="N18">
            <v>100</v>
          </cell>
          <cell r="O18">
            <v>100</v>
          </cell>
          <cell r="P18">
            <v>100</v>
          </cell>
        </row>
        <row r="19">
          <cell r="C19">
            <v>7</v>
          </cell>
          <cell r="E19" t="str">
            <v>Patrick, George W.</v>
          </cell>
          <cell r="G19">
            <v>0</v>
          </cell>
          <cell r="H19">
            <v>0</v>
          </cell>
          <cell r="I19">
            <v>0</v>
          </cell>
          <cell r="J19">
            <v>0</v>
          </cell>
          <cell r="K19">
            <v>0</v>
          </cell>
          <cell r="L19">
            <v>0</v>
          </cell>
          <cell r="M19">
            <v>0</v>
          </cell>
          <cell r="N19">
            <v>0</v>
          </cell>
          <cell r="O19">
            <v>0</v>
          </cell>
          <cell r="P19">
            <v>0</v>
          </cell>
        </row>
        <row r="20">
          <cell r="C20">
            <v>8</v>
          </cell>
          <cell r="E20" t="str">
            <v>Pierce, II, C. Glenn</v>
          </cell>
          <cell r="G20">
            <v>0</v>
          </cell>
          <cell r="H20">
            <v>0</v>
          </cell>
          <cell r="I20">
            <v>100</v>
          </cell>
          <cell r="J20">
            <v>100</v>
          </cell>
          <cell r="K20">
            <v>100</v>
          </cell>
          <cell r="L20">
            <v>100</v>
          </cell>
          <cell r="M20">
            <v>100</v>
          </cell>
          <cell r="N20">
            <v>100</v>
          </cell>
          <cell r="O20">
            <v>100</v>
          </cell>
          <cell r="P20">
            <v>100</v>
          </cell>
        </row>
        <row r="21">
          <cell r="C21">
            <v>9</v>
          </cell>
          <cell r="E21" t="str">
            <v>Ross, Robert M.</v>
          </cell>
          <cell r="G21">
            <v>0</v>
          </cell>
          <cell r="H21">
            <v>0</v>
          </cell>
          <cell r="I21">
            <v>100</v>
          </cell>
          <cell r="J21">
            <v>100</v>
          </cell>
          <cell r="K21">
            <v>100</v>
          </cell>
          <cell r="L21">
            <v>100</v>
          </cell>
          <cell r="M21">
            <v>100</v>
          </cell>
          <cell r="N21">
            <v>100</v>
          </cell>
          <cell r="O21">
            <v>100</v>
          </cell>
          <cell r="P21">
            <v>100</v>
          </cell>
        </row>
        <row r="22">
          <cell r="C22">
            <v>10</v>
          </cell>
          <cell r="E22" t="str">
            <v>Gallo, Robert J.</v>
          </cell>
          <cell r="G22">
            <v>100</v>
          </cell>
          <cell r="H22">
            <v>100</v>
          </cell>
          <cell r="I22">
            <v>50</v>
          </cell>
          <cell r="J22">
            <v>100</v>
          </cell>
          <cell r="K22">
            <v>100</v>
          </cell>
          <cell r="L22">
            <v>100</v>
          </cell>
          <cell r="M22">
            <v>100</v>
          </cell>
          <cell r="N22">
            <v>100</v>
          </cell>
          <cell r="O22">
            <v>100</v>
          </cell>
          <cell r="P22">
            <v>50</v>
          </cell>
        </row>
        <row r="23">
          <cell r="C23">
            <v>11</v>
          </cell>
          <cell r="E23" t="str">
            <v>Gloriod, Terry L.</v>
          </cell>
          <cell r="G23">
            <v>100</v>
          </cell>
          <cell r="H23">
            <v>100</v>
          </cell>
          <cell r="I23">
            <v>100</v>
          </cell>
          <cell r="J23">
            <v>100</v>
          </cell>
          <cell r="K23">
            <v>100</v>
          </cell>
          <cell r="L23">
            <v>100</v>
          </cell>
          <cell r="M23">
            <v>100</v>
          </cell>
          <cell r="N23">
            <v>100</v>
          </cell>
          <cell r="O23">
            <v>100</v>
          </cell>
          <cell r="P23">
            <v>100</v>
          </cell>
        </row>
        <row r="24">
          <cell r="C24">
            <v>12</v>
          </cell>
          <cell r="E24" t="str">
            <v>Eckart, John E.</v>
          </cell>
          <cell r="G24">
            <v>50</v>
          </cell>
          <cell r="H24">
            <v>100</v>
          </cell>
          <cell r="I24">
            <v>100</v>
          </cell>
          <cell r="J24">
            <v>100</v>
          </cell>
          <cell r="K24">
            <v>100</v>
          </cell>
          <cell r="L24">
            <v>100</v>
          </cell>
          <cell r="M24">
            <v>100</v>
          </cell>
          <cell r="N24">
            <v>100</v>
          </cell>
          <cell r="O24">
            <v>100</v>
          </cell>
          <cell r="P24">
            <v>50</v>
          </cell>
        </row>
        <row r="25">
          <cell r="C25">
            <v>13</v>
          </cell>
          <cell r="E25" t="str">
            <v>Jarrett, Chris E.</v>
          </cell>
          <cell r="G25">
            <v>50</v>
          </cell>
          <cell r="H25">
            <v>50</v>
          </cell>
          <cell r="I25">
            <v>100</v>
          </cell>
          <cell r="J25">
            <v>100</v>
          </cell>
          <cell r="K25">
            <v>100</v>
          </cell>
          <cell r="L25">
            <v>50</v>
          </cell>
          <cell r="M25">
            <v>100</v>
          </cell>
          <cell r="N25">
            <v>100</v>
          </cell>
          <cell r="O25">
            <v>100</v>
          </cell>
          <cell r="P25">
            <v>100</v>
          </cell>
        </row>
        <row r="26">
          <cell r="C26">
            <v>14</v>
          </cell>
          <cell r="E26" t="str">
            <v>Hartnett, Jr., Joseph F.</v>
          </cell>
          <cell r="G26">
            <v>100</v>
          </cell>
          <cell r="H26">
            <v>100</v>
          </cell>
          <cell r="I26">
            <v>100</v>
          </cell>
          <cell r="J26">
            <v>100</v>
          </cell>
          <cell r="K26">
            <v>100</v>
          </cell>
          <cell r="L26">
            <v>100</v>
          </cell>
          <cell r="M26">
            <v>100</v>
          </cell>
          <cell r="N26">
            <v>100</v>
          </cell>
          <cell r="O26">
            <v>100</v>
          </cell>
          <cell r="P26">
            <v>0</v>
          </cell>
        </row>
        <row r="27">
          <cell r="C27">
            <v>15</v>
          </cell>
          <cell r="E27" t="str">
            <v>Thornburg, Eric W.</v>
          </cell>
          <cell r="G27">
            <v>65</v>
          </cell>
          <cell r="H27">
            <v>65</v>
          </cell>
          <cell r="I27">
            <v>100</v>
          </cell>
          <cell r="J27">
            <v>100</v>
          </cell>
          <cell r="K27">
            <v>100</v>
          </cell>
          <cell r="L27">
            <v>100</v>
          </cell>
          <cell r="M27">
            <v>90</v>
          </cell>
          <cell r="N27">
            <v>90</v>
          </cell>
          <cell r="O27">
            <v>90</v>
          </cell>
          <cell r="P27">
            <v>100</v>
          </cell>
        </row>
        <row r="28">
          <cell r="C28">
            <v>16</v>
          </cell>
          <cell r="E28" t="str">
            <v>Sievers, Robert D.</v>
          </cell>
          <cell r="G28">
            <v>100</v>
          </cell>
          <cell r="H28">
            <v>100</v>
          </cell>
          <cell r="I28">
            <v>0</v>
          </cell>
          <cell r="J28">
            <v>100</v>
          </cell>
          <cell r="K28">
            <v>100</v>
          </cell>
          <cell r="L28">
            <v>100</v>
          </cell>
          <cell r="M28">
            <v>100</v>
          </cell>
          <cell r="N28">
            <v>100</v>
          </cell>
          <cell r="O28">
            <v>100</v>
          </cell>
          <cell r="P28">
            <v>0</v>
          </cell>
        </row>
        <row r="29">
          <cell r="C29">
            <v>18</v>
          </cell>
          <cell r="E29" t="str">
            <v>Strand, Mark N.</v>
          </cell>
          <cell r="G29">
            <v>0</v>
          </cell>
          <cell r="H29">
            <v>0</v>
          </cell>
          <cell r="I29">
            <v>100</v>
          </cell>
          <cell r="J29">
            <v>100</v>
          </cell>
          <cell r="K29">
            <v>100</v>
          </cell>
          <cell r="L29">
            <v>0</v>
          </cell>
          <cell r="M29">
            <v>0</v>
          </cell>
          <cell r="N29">
            <v>0</v>
          </cell>
          <cell r="O29">
            <v>0</v>
          </cell>
          <cell r="P29">
            <v>0</v>
          </cell>
        </row>
        <row r="30">
          <cell r="C30">
            <v>19</v>
          </cell>
          <cell r="E30" t="str">
            <v>Townsley, Paul G.</v>
          </cell>
          <cell r="G30">
            <v>0</v>
          </cell>
          <cell r="H30">
            <v>0</v>
          </cell>
          <cell r="I30">
            <v>0</v>
          </cell>
          <cell r="J30">
            <v>0</v>
          </cell>
          <cell r="K30">
            <v>0</v>
          </cell>
          <cell r="L30">
            <v>0</v>
          </cell>
          <cell r="M30">
            <v>0</v>
          </cell>
          <cell r="N30">
            <v>0</v>
          </cell>
          <cell r="O30">
            <v>0</v>
          </cell>
          <cell r="P30">
            <v>0</v>
          </cell>
        </row>
        <row r="31">
          <cell r="C31">
            <v>20</v>
          </cell>
          <cell r="E31" t="str">
            <v>Vallejo, Edward D.</v>
          </cell>
          <cell r="G31">
            <v>0</v>
          </cell>
          <cell r="H31">
            <v>0</v>
          </cell>
          <cell r="I31">
            <v>0</v>
          </cell>
          <cell r="J31">
            <v>0</v>
          </cell>
          <cell r="K31">
            <v>0</v>
          </cell>
          <cell r="L31">
            <v>0</v>
          </cell>
          <cell r="M31">
            <v>0</v>
          </cell>
          <cell r="N31">
            <v>0</v>
          </cell>
          <cell r="O31">
            <v>0</v>
          </cell>
          <cell r="P31">
            <v>0</v>
          </cell>
        </row>
        <row r="32">
          <cell r="C32">
            <v>21</v>
          </cell>
          <cell r="E32" t="str">
            <v>Young, Jr., John S.</v>
          </cell>
          <cell r="G32">
            <v>100</v>
          </cell>
          <cell r="H32">
            <v>0</v>
          </cell>
          <cell r="I32">
            <v>100</v>
          </cell>
          <cell r="J32">
            <v>100</v>
          </cell>
          <cell r="K32">
            <v>100</v>
          </cell>
          <cell r="L32">
            <v>100</v>
          </cell>
          <cell r="M32">
            <v>100</v>
          </cell>
          <cell r="N32">
            <v>100</v>
          </cell>
          <cell r="O32">
            <v>100</v>
          </cell>
          <cell r="P32">
            <v>0</v>
          </cell>
        </row>
        <row r="33">
          <cell r="C33">
            <v>22</v>
          </cell>
          <cell r="E33" t="str">
            <v>Tousignant, Timothy</v>
          </cell>
          <cell r="G33">
            <v>0</v>
          </cell>
          <cell r="H33">
            <v>0</v>
          </cell>
          <cell r="I33">
            <v>0</v>
          </cell>
          <cell r="J33">
            <v>0</v>
          </cell>
          <cell r="K33">
            <v>0</v>
          </cell>
          <cell r="L33">
            <v>0</v>
          </cell>
          <cell r="M33">
            <v>0</v>
          </cell>
          <cell r="N33">
            <v>0</v>
          </cell>
          <cell r="O33">
            <v>0</v>
          </cell>
          <cell r="P33">
            <v>0</v>
          </cell>
        </row>
        <row r="34">
          <cell r="C34">
            <v>23</v>
          </cell>
          <cell r="E34" t="str">
            <v>Bigelow, John R.</v>
          </cell>
          <cell r="G34">
            <v>55</v>
          </cell>
          <cell r="H34">
            <v>0</v>
          </cell>
          <cell r="I34">
            <v>95</v>
          </cell>
          <cell r="J34">
            <v>0</v>
          </cell>
          <cell r="K34">
            <v>0</v>
          </cell>
          <cell r="L34">
            <v>0</v>
          </cell>
          <cell r="M34">
            <v>0</v>
          </cell>
          <cell r="N34">
            <v>0</v>
          </cell>
          <cell r="O34">
            <v>0</v>
          </cell>
          <cell r="P34">
            <v>0</v>
          </cell>
        </row>
        <row r="35">
          <cell r="C35">
            <v>24</v>
          </cell>
          <cell r="E35" t="str">
            <v>Foran, Paul G.</v>
          </cell>
          <cell r="G35">
            <v>0</v>
          </cell>
          <cell r="H35">
            <v>0</v>
          </cell>
          <cell r="I35">
            <v>0</v>
          </cell>
          <cell r="J35">
            <v>0</v>
          </cell>
          <cell r="K35">
            <v>0</v>
          </cell>
          <cell r="L35">
            <v>0</v>
          </cell>
          <cell r="M35">
            <v>100</v>
          </cell>
          <cell r="N35">
            <v>100</v>
          </cell>
          <cell r="O35">
            <v>100</v>
          </cell>
          <cell r="P35">
            <v>0</v>
          </cell>
        </row>
        <row r="36">
          <cell r="C36">
            <v>25</v>
          </cell>
          <cell r="E36" t="str">
            <v>Turner, B. Kent</v>
          </cell>
          <cell r="G36">
            <v>0</v>
          </cell>
          <cell r="H36">
            <v>0</v>
          </cell>
          <cell r="I36">
            <v>0</v>
          </cell>
          <cell r="J36">
            <v>0</v>
          </cell>
          <cell r="K36">
            <v>0</v>
          </cell>
          <cell r="L36">
            <v>0</v>
          </cell>
          <cell r="M36">
            <v>0</v>
          </cell>
          <cell r="N36">
            <v>0</v>
          </cell>
          <cell r="O36">
            <v>0</v>
          </cell>
          <cell r="P36">
            <v>0</v>
          </cell>
        </row>
        <row r="37">
          <cell r="C37">
            <v>26</v>
          </cell>
          <cell r="E37" t="str">
            <v>Almond, Judith L.</v>
          </cell>
          <cell r="G37">
            <v>0</v>
          </cell>
          <cell r="H37">
            <v>0</v>
          </cell>
          <cell r="I37">
            <v>0</v>
          </cell>
          <cell r="J37">
            <v>0</v>
          </cell>
          <cell r="K37">
            <v>0</v>
          </cell>
          <cell r="L37">
            <v>0</v>
          </cell>
          <cell r="M37">
            <v>0</v>
          </cell>
          <cell r="N37">
            <v>0</v>
          </cell>
          <cell r="O37">
            <v>0</v>
          </cell>
          <cell r="P37">
            <v>0</v>
          </cell>
        </row>
        <row r="38">
          <cell r="C38">
            <v>27</v>
          </cell>
          <cell r="E38" t="str">
            <v>Hobbs, Doneen S.</v>
          </cell>
          <cell r="G38">
            <v>100</v>
          </cell>
          <cell r="H38">
            <v>100</v>
          </cell>
          <cell r="I38">
            <v>100</v>
          </cell>
          <cell r="J38">
            <v>100</v>
          </cell>
          <cell r="K38">
            <v>100</v>
          </cell>
          <cell r="L38">
            <v>0</v>
          </cell>
          <cell r="M38">
            <v>0</v>
          </cell>
          <cell r="N38">
            <v>0</v>
          </cell>
          <cell r="O38">
            <v>0</v>
          </cell>
          <cell r="P38">
            <v>0</v>
          </cell>
        </row>
        <row r="39">
          <cell r="C39">
            <v>28</v>
          </cell>
          <cell r="E39" t="str">
            <v>Piszker, William M.</v>
          </cell>
          <cell r="G39">
            <v>100</v>
          </cell>
          <cell r="H39">
            <v>100</v>
          </cell>
          <cell r="I39">
            <v>85</v>
          </cell>
          <cell r="J39">
            <v>85</v>
          </cell>
          <cell r="K39">
            <v>85</v>
          </cell>
          <cell r="L39">
            <v>90</v>
          </cell>
          <cell r="M39">
            <v>90</v>
          </cell>
          <cell r="N39">
            <v>90</v>
          </cell>
          <cell r="O39">
            <v>90</v>
          </cell>
          <cell r="P39">
            <v>0</v>
          </cell>
        </row>
        <row r="40">
          <cell r="C40">
            <v>29</v>
          </cell>
          <cell r="E40" t="str">
            <v>Harrison, James E.</v>
          </cell>
          <cell r="G40">
            <v>0</v>
          </cell>
          <cell r="H40">
            <v>0</v>
          </cell>
          <cell r="I40">
            <v>100</v>
          </cell>
          <cell r="J40">
            <v>100</v>
          </cell>
          <cell r="K40">
            <v>100</v>
          </cell>
          <cell r="L40">
            <v>100</v>
          </cell>
          <cell r="M40">
            <v>100</v>
          </cell>
          <cell r="N40">
            <v>100</v>
          </cell>
          <cell r="O40">
            <v>100</v>
          </cell>
          <cell r="P40">
            <v>0</v>
          </cell>
        </row>
        <row r="41">
          <cell r="C41">
            <v>30</v>
          </cell>
          <cell r="E41" t="str">
            <v>Jones, Ray L.</v>
          </cell>
          <cell r="G41">
            <v>0</v>
          </cell>
          <cell r="H41">
            <v>0</v>
          </cell>
          <cell r="I41">
            <v>0</v>
          </cell>
          <cell r="J41">
            <v>0</v>
          </cell>
          <cell r="K41">
            <v>0</v>
          </cell>
          <cell r="L41">
            <v>0</v>
          </cell>
          <cell r="M41">
            <v>0</v>
          </cell>
          <cell r="N41">
            <v>0</v>
          </cell>
          <cell r="O41">
            <v>0</v>
          </cell>
          <cell r="P41">
            <v>0</v>
          </cell>
        </row>
        <row r="42">
          <cell r="C42">
            <v>32</v>
          </cell>
          <cell r="E42" t="str">
            <v>Morgan, Wayne D.</v>
          </cell>
          <cell r="G42">
            <v>0</v>
          </cell>
          <cell r="H42">
            <v>0</v>
          </cell>
          <cell r="I42">
            <v>0</v>
          </cell>
          <cell r="J42">
            <v>0</v>
          </cell>
          <cell r="K42">
            <v>0</v>
          </cell>
          <cell r="L42">
            <v>0</v>
          </cell>
          <cell r="M42">
            <v>0</v>
          </cell>
          <cell r="N42">
            <v>0</v>
          </cell>
          <cell r="O42">
            <v>0</v>
          </cell>
          <cell r="P42">
            <v>0</v>
          </cell>
        </row>
        <row r="43">
          <cell r="C43">
            <v>33</v>
          </cell>
          <cell r="E43" t="str">
            <v>Moser, Richard H.</v>
          </cell>
          <cell r="G43">
            <v>0</v>
          </cell>
          <cell r="H43">
            <v>0</v>
          </cell>
          <cell r="I43">
            <v>100</v>
          </cell>
          <cell r="J43">
            <v>100</v>
          </cell>
          <cell r="K43">
            <v>100</v>
          </cell>
          <cell r="L43">
            <v>80</v>
          </cell>
          <cell r="M43">
            <v>0</v>
          </cell>
          <cell r="N43">
            <v>0</v>
          </cell>
          <cell r="O43">
            <v>0</v>
          </cell>
          <cell r="P43">
            <v>0</v>
          </cell>
        </row>
        <row r="44">
          <cell r="C44">
            <v>34</v>
          </cell>
          <cell r="E44" t="str">
            <v>Schmitt, Stephen P.</v>
          </cell>
          <cell r="G44">
            <v>0</v>
          </cell>
          <cell r="H44">
            <v>0</v>
          </cell>
          <cell r="I44">
            <v>0</v>
          </cell>
          <cell r="J44">
            <v>0</v>
          </cell>
          <cell r="K44">
            <v>0</v>
          </cell>
          <cell r="L44">
            <v>0</v>
          </cell>
          <cell r="M44">
            <v>0</v>
          </cell>
          <cell r="N44">
            <v>0</v>
          </cell>
          <cell r="O44">
            <v>0</v>
          </cell>
          <cell r="P44">
            <v>0</v>
          </cell>
        </row>
        <row r="45">
          <cell r="C45">
            <v>36</v>
          </cell>
          <cell r="E45" t="str">
            <v>Johnston, Charles W.</v>
          </cell>
          <cell r="G45">
            <v>0</v>
          </cell>
          <cell r="H45">
            <v>0</v>
          </cell>
          <cell r="I45">
            <v>0</v>
          </cell>
          <cell r="J45">
            <v>0</v>
          </cell>
          <cell r="K45">
            <v>0</v>
          </cell>
          <cell r="L45">
            <v>0</v>
          </cell>
          <cell r="M45">
            <v>0</v>
          </cell>
          <cell r="N45">
            <v>0</v>
          </cell>
          <cell r="O45">
            <v>0</v>
          </cell>
          <cell r="P45">
            <v>0</v>
          </cell>
        </row>
        <row r="46">
          <cell r="C46">
            <v>37</v>
          </cell>
          <cell r="E46" t="str">
            <v>Overby, Susan L.</v>
          </cell>
          <cell r="G46">
            <v>0</v>
          </cell>
          <cell r="H46">
            <v>0</v>
          </cell>
          <cell r="I46">
            <v>0</v>
          </cell>
          <cell r="J46">
            <v>0</v>
          </cell>
          <cell r="K46">
            <v>0</v>
          </cell>
          <cell r="L46">
            <v>0</v>
          </cell>
          <cell r="M46">
            <v>0</v>
          </cell>
          <cell r="N46">
            <v>0</v>
          </cell>
          <cell r="O46">
            <v>0</v>
          </cell>
          <cell r="P46">
            <v>0</v>
          </cell>
        </row>
        <row r="47">
          <cell r="C47">
            <v>38</v>
          </cell>
          <cell r="E47" t="str">
            <v>Krauss-Kelleher, Deborah</v>
          </cell>
          <cell r="G47">
            <v>0</v>
          </cell>
          <cell r="H47">
            <v>0</v>
          </cell>
          <cell r="I47">
            <v>0</v>
          </cell>
          <cell r="J47">
            <v>0</v>
          </cell>
          <cell r="K47">
            <v>0</v>
          </cell>
          <cell r="L47">
            <v>0</v>
          </cell>
          <cell r="M47">
            <v>0</v>
          </cell>
          <cell r="N47">
            <v>0</v>
          </cell>
          <cell r="O47">
            <v>0</v>
          </cell>
          <cell r="P47">
            <v>0</v>
          </cell>
        </row>
        <row r="48">
          <cell r="C48">
            <v>39</v>
          </cell>
          <cell r="E48" t="str">
            <v>Smith, Jr., Girard T.</v>
          </cell>
          <cell r="G48">
            <v>0</v>
          </cell>
          <cell r="H48">
            <v>0</v>
          </cell>
          <cell r="I48">
            <v>0</v>
          </cell>
          <cell r="J48">
            <v>0</v>
          </cell>
          <cell r="K48">
            <v>0</v>
          </cell>
          <cell r="L48">
            <v>0</v>
          </cell>
          <cell r="M48">
            <v>0</v>
          </cell>
          <cell r="N48">
            <v>0</v>
          </cell>
          <cell r="O48">
            <v>0</v>
          </cell>
          <cell r="P48">
            <v>0</v>
          </cell>
        </row>
        <row r="49">
          <cell r="C49">
            <v>40</v>
          </cell>
          <cell r="E49" t="str">
            <v>Clarkson, William A.</v>
          </cell>
          <cell r="G49">
            <v>0</v>
          </cell>
          <cell r="H49">
            <v>0</v>
          </cell>
          <cell r="I49">
            <v>0</v>
          </cell>
          <cell r="J49">
            <v>0</v>
          </cell>
          <cell r="K49">
            <v>0</v>
          </cell>
          <cell r="L49">
            <v>0</v>
          </cell>
          <cell r="M49">
            <v>0</v>
          </cell>
          <cell r="N49">
            <v>0</v>
          </cell>
          <cell r="O49">
            <v>0</v>
          </cell>
          <cell r="P49">
            <v>0</v>
          </cell>
        </row>
        <row r="50">
          <cell r="C50">
            <v>41</v>
          </cell>
          <cell r="E50" t="str">
            <v>LeChevallier, Mark</v>
          </cell>
          <cell r="G50">
            <v>0</v>
          </cell>
          <cell r="H50">
            <v>0</v>
          </cell>
          <cell r="I50">
            <v>0</v>
          </cell>
          <cell r="J50">
            <v>0</v>
          </cell>
          <cell r="K50">
            <v>0</v>
          </cell>
          <cell r="L50">
            <v>0</v>
          </cell>
          <cell r="M50">
            <v>0</v>
          </cell>
          <cell r="N50">
            <v>0</v>
          </cell>
          <cell r="O50">
            <v>0</v>
          </cell>
          <cell r="P50">
            <v>0</v>
          </cell>
        </row>
        <row r="51">
          <cell r="C51">
            <v>42</v>
          </cell>
          <cell r="E51" t="str">
            <v>Jerpe, David E.</v>
          </cell>
          <cell r="G51">
            <v>0</v>
          </cell>
          <cell r="H51">
            <v>0</v>
          </cell>
          <cell r="I51">
            <v>0</v>
          </cell>
          <cell r="J51">
            <v>0</v>
          </cell>
          <cell r="K51">
            <v>0</v>
          </cell>
          <cell r="L51">
            <v>0</v>
          </cell>
          <cell r="M51">
            <v>0</v>
          </cell>
          <cell r="N51">
            <v>0</v>
          </cell>
          <cell r="O51">
            <v>0</v>
          </cell>
          <cell r="P51">
            <v>0</v>
          </cell>
        </row>
        <row r="52">
          <cell r="C52">
            <v>43</v>
          </cell>
          <cell r="E52" t="str">
            <v>Cox, William E.</v>
          </cell>
          <cell r="G52">
            <v>0</v>
          </cell>
          <cell r="H52">
            <v>0</v>
          </cell>
          <cell r="I52">
            <v>0</v>
          </cell>
          <cell r="J52">
            <v>0</v>
          </cell>
          <cell r="K52">
            <v>0</v>
          </cell>
          <cell r="L52">
            <v>0</v>
          </cell>
          <cell r="M52">
            <v>0</v>
          </cell>
          <cell r="N52">
            <v>0</v>
          </cell>
          <cell r="O52">
            <v>0</v>
          </cell>
          <cell r="P52">
            <v>0</v>
          </cell>
        </row>
        <row r="53">
          <cell r="C53">
            <v>44</v>
          </cell>
          <cell r="E53" t="str">
            <v>LeGrand, Robert J.</v>
          </cell>
          <cell r="G53">
            <v>0</v>
          </cell>
          <cell r="H53">
            <v>0</v>
          </cell>
          <cell r="I53">
            <v>0</v>
          </cell>
          <cell r="J53">
            <v>0</v>
          </cell>
          <cell r="K53">
            <v>0</v>
          </cell>
          <cell r="L53">
            <v>0</v>
          </cell>
          <cell r="M53">
            <v>0</v>
          </cell>
          <cell r="N53">
            <v>0</v>
          </cell>
          <cell r="O53">
            <v>0</v>
          </cell>
          <cell r="P53">
            <v>0</v>
          </cell>
        </row>
        <row r="54">
          <cell r="C54">
            <v>45</v>
          </cell>
          <cell r="E54" t="str">
            <v>Smith, Kris</v>
          </cell>
          <cell r="G54">
            <v>0</v>
          </cell>
          <cell r="H54">
            <v>0</v>
          </cell>
          <cell r="I54">
            <v>0</v>
          </cell>
          <cell r="J54">
            <v>0</v>
          </cell>
          <cell r="K54">
            <v>0</v>
          </cell>
          <cell r="L54">
            <v>0</v>
          </cell>
          <cell r="M54">
            <v>0</v>
          </cell>
          <cell r="N54">
            <v>0</v>
          </cell>
          <cell r="O54">
            <v>0</v>
          </cell>
          <cell r="P54">
            <v>0</v>
          </cell>
        </row>
        <row r="55">
          <cell r="C55">
            <v>46</v>
          </cell>
          <cell r="E55" t="str">
            <v>Alario, Chris G.</v>
          </cell>
          <cell r="G55">
            <v>0</v>
          </cell>
          <cell r="H55">
            <v>0</v>
          </cell>
          <cell r="I55">
            <v>0</v>
          </cell>
          <cell r="J55">
            <v>0</v>
          </cell>
          <cell r="K55">
            <v>0</v>
          </cell>
          <cell r="L55">
            <v>0</v>
          </cell>
          <cell r="M55">
            <v>0</v>
          </cell>
          <cell r="N55">
            <v>0</v>
          </cell>
          <cell r="O55">
            <v>0</v>
          </cell>
          <cell r="P55">
            <v>0</v>
          </cell>
        </row>
        <row r="56">
          <cell r="C56">
            <v>47</v>
          </cell>
          <cell r="E56" t="str">
            <v>Pennay, Richard A.</v>
          </cell>
          <cell r="G56">
            <v>0</v>
          </cell>
          <cell r="H56">
            <v>0</v>
          </cell>
          <cell r="I56">
            <v>0</v>
          </cell>
          <cell r="J56">
            <v>0</v>
          </cell>
          <cell r="K56">
            <v>0</v>
          </cell>
          <cell r="L56">
            <v>0</v>
          </cell>
          <cell r="M56">
            <v>0</v>
          </cell>
          <cell r="N56">
            <v>0</v>
          </cell>
          <cell r="O56">
            <v>0</v>
          </cell>
          <cell r="P56">
            <v>0</v>
          </cell>
        </row>
        <row r="57">
          <cell r="C57">
            <v>48</v>
          </cell>
          <cell r="E57" t="str">
            <v>Hamilton, James</v>
          </cell>
          <cell r="G57">
            <v>0</v>
          </cell>
          <cell r="H57">
            <v>0</v>
          </cell>
          <cell r="I57">
            <v>0</v>
          </cell>
          <cell r="J57">
            <v>0</v>
          </cell>
          <cell r="K57">
            <v>0</v>
          </cell>
          <cell r="L57">
            <v>0</v>
          </cell>
          <cell r="M57">
            <v>0</v>
          </cell>
          <cell r="N57">
            <v>0</v>
          </cell>
          <cell r="O57">
            <v>0</v>
          </cell>
          <cell r="P57">
            <v>0</v>
          </cell>
        </row>
        <row r="58">
          <cell r="C58">
            <v>49</v>
          </cell>
          <cell r="E58" t="str">
            <v>Bickerton, Daniel P.</v>
          </cell>
          <cell r="G58">
            <v>0</v>
          </cell>
          <cell r="H58">
            <v>0</v>
          </cell>
          <cell r="I58">
            <v>0</v>
          </cell>
          <cell r="J58">
            <v>0</v>
          </cell>
          <cell r="K58">
            <v>0</v>
          </cell>
          <cell r="L58">
            <v>0</v>
          </cell>
          <cell r="M58">
            <v>0</v>
          </cell>
          <cell r="N58">
            <v>0</v>
          </cell>
          <cell r="O58">
            <v>0</v>
          </cell>
          <cell r="P58">
            <v>0</v>
          </cell>
        </row>
        <row r="59">
          <cell r="C59">
            <v>50</v>
          </cell>
          <cell r="E59" t="str">
            <v>Clarke, Gary D.</v>
          </cell>
          <cell r="G59">
            <v>0</v>
          </cell>
          <cell r="H59">
            <v>0</v>
          </cell>
          <cell r="I59">
            <v>0</v>
          </cell>
          <cell r="J59">
            <v>0</v>
          </cell>
          <cell r="K59">
            <v>0</v>
          </cell>
          <cell r="L59">
            <v>0</v>
          </cell>
          <cell r="M59">
            <v>0</v>
          </cell>
          <cell r="N59">
            <v>0</v>
          </cell>
          <cell r="O59">
            <v>0</v>
          </cell>
          <cell r="P59">
            <v>0</v>
          </cell>
        </row>
        <row r="60">
          <cell r="C60">
            <v>51</v>
          </cell>
          <cell r="E60" t="str">
            <v>Davis, William B.</v>
          </cell>
          <cell r="G60">
            <v>0</v>
          </cell>
          <cell r="H60">
            <v>0</v>
          </cell>
          <cell r="I60">
            <v>0</v>
          </cell>
          <cell r="J60">
            <v>0</v>
          </cell>
          <cell r="K60">
            <v>0</v>
          </cell>
          <cell r="L60">
            <v>0</v>
          </cell>
          <cell r="M60">
            <v>0</v>
          </cell>
          <cell r="N60">
            <v>0</v>
          </cell>
          <cell r="O60">
            <v>0</v>
          </cell>
          <cell r="P60">
            <v>0</v>
          </cell>
        </row>
        <row r="61">
          <cell r="C61">
            <v>52</v>
          </cell>
          <cell r="E61" t="str">
            <v>Jones, Lendel G.</v>
          </cell>
          <cell r="G61">
            <v>0</v>
          </cell>
          <cell r="H61">
            <v>0</v>
          </cell>
          <cell r="I61">
            <v>0</v>
          </cell>
          <cell r="J61">
            <v>0</v>
          </cell>
          <cell r="K61">
            <v>0</v>
          </cell>
          <cell r="L61">
            <v>0</v>
          </cell>
          <cell r="M61">
            <v>0</v>
          </cell>
          <cell r="N61">
            <v>0</v>
          </cell>
          <cell r="O61">
            <v>0</v>
          </cell>
          <cell r="P61">
            <v>0</v>
          </cell>
        </row>
        <row r="62">
          <cell r="C62">
            <v>53</v>
          </cell>
          <cell r="E62" t="str">
            <v>Kyriss, Karl M.</v>
          </cell>
          <cell r="G62">
            <v>0</v>
          </cell>
          <cell r="H62">
            <v>0</v>
          </cell>
          <cell r="I62">
            <v>0</v>
          </cell>
          <cell r="J62">
            <v>0</v>
          </cell>
          <cell r="K62">
            <v>0</v>
          </cell>
          <cell r="L62">
            <v>0</v>
          </cell>
          <cell r="M62">
            <v>0</v>
          </cell>
          <cell r="N62">
            <v>0</v>
          </cell>
          <cell r="O62">
            <v>0</v>
          </cell>
          <cell r="P62">
            <v>0</v>
          </cell>
        </row>
        <row r="63">
          <cell r="C63">
            <v>54</v>
          </cell>
          <cell r="E63" t="str">
            <v>Sgro, Michael A.</v>
          </cell>
          <cell r="G63">
            <v>0</v>
          </cell>
          <cell r="H63">
            <v>0</v>
          </cell>
          <cell r="I63">
            <v>0</v>
          </cell>
          <cell r="J63">
            <v>0</v>
          </cell>
          <cell r="K63">
            <v>0</v>
          </cell>
          <cell r="L63">
            <v>0</v>
          </cell>
          <cell r="M63">
            <v>0</v>
          </cell>
          <cell r="N63">
            <v>0</v>
          </cell>
          <cell r="O63">
            <v>0</v>
          </cell>
          <cell r="P63">
            <v>0</v>
          </cell>
        </row>
        <row r="64">
          <cell r="C64">
            <v>55</v>
          </cell>
          <cell r="E64" t="str">
            <v>Jenkins, James M.</v>
          </cell>
          <cell r="G64">
            <v>0</v>
          </cell>
          <cell r="H64">
            <v>0</v>
          </cell>
          <cell r="I64">
            <v>0</v>
          </cell>
          <cell r="J64">
            <v>0</v>
          </cell>
          <cell r="K64">
            <v>0</v>
          </cell>
          <cell r="L64">
            <v>0</v>
          </cell>
          <cell r="M64">
            <v>0</v>
          </cell>
          <cell r="N64">
            <v>0</v>
          </cell>
          <cell r="O64">
            <v>0</v>
          </cell>
          <cell r="P64">
            <v>0</v>
          </cell>
        </row>
        <row r="65">
          <cell r="C65">
            <v>56</v>
          </cell>
          <cell r="E65" t="str">
            <v>Mundy II, Roy W.</v>
          </cell>
          <cell r="G65">
            <v>0</v>
          </cell>
          <cell r="H65">
            <v>0</v>
          </cell>
          <cell r="I65">
            <v>0</v>
          </cell>
          <cell r="J65">
            <v>0</v>
          </cell>
          <cell r="K65">
            <v>0</v>
          </cell>
          <cell r="L65">
            <v>0</v>
          </cell>
          <cell r="M65">
            <v>0</v>
          </cell>
          <cell r="N65">
            <v>0</v>
          </cell>
          <cell r="O65">
            <v>0</v>
          </cell>
          <cell r="P65">
            <v>100</v>
          </cell>
        </row>
        <row r="66">
          <cell r="C66">
            <v>57</v>
          </cell>
          <cell r="E66" t="str">
            <v>L'Ecuyer, William F</v>
          </cell>
          <cell r="G66">
            <v>100</v>
          </cell>
          <cell r="H66">
            <v>100</v>
          </cell>
          <cell r="I66">
            <v>100</v>
          </cell>
          <cell r="J66">
            <v>100</v>
          </cell>
          <cell r="K66">
            <v>100</v>
          </cell>
          <cell r="L66">
            <v>100</v>
          </cell>
          <cell r="M66">
            <v>100</v>
          </cell>
          <cell r="N66">
            <v>100</v>
          </cell>
          <cell r="O66">
            <v>100</v>
          </cell>
          <cell r="P66">
            <v>0</v>
          </cell>
        </row>
        <row r="67">
          <cell r="C67">
            <v>58</v>
          </cell>
          <cell r="E67" t="str">
            <v>Ruckman, Fred L.</v>
          </cell>
          <cell r="G67">
            <v>0</v>
          </cell>
          <cell r="H67">
            <v>0</v>
          </cell>
          <cell r="I67">
            <v>0</v>
          </cell>
          <cell r="J67">
            <v>0</v>
          </cell>
          <cell r="K67">
            <v>0</v>
          </cell>
          <cell r="L67">
            <v>0</v>
          </cell>
          <cell r="M67">
            <v>0</v>
          </cell>
          <cell r="N67">
            <v>0</v>
          </cell>
          <cell r="O67">
            <v>0</v>
          </cell>
          <cell r="P67">
            <v>0</v>
          </cell>
        </row>
        <row r="68">
          <cell r="C68">
            <v>59</v>
          </cell>
          <cell r="E68" t="str">
            <v>Miller, Michael A.</v>
          </cell>
          <cell r="G68">
            <v>0</v>
          </cell>
          <cell r="H68">
            <v>0</v>
          </cell>
          <cell r="I68">
            <v>0</v>
          </cell>
          <cell r="J68">
            <v>0</v>
          </cell>
          <cell r="K68">
            <v>0</v>
          </cell>
          <cell r="L68">
            <v>0</v>
          </cell>
          <cell r="M68">
            <v>0</v>
          </cell>
          <cell r="N68">
            <v>0</v>
          </cell>
          <cell r="O68">
            <v>0</v>
          </cell>
          <cell r="P68">
            <v>0</v>
          </cell>
        </row>
        <row r="69">
          <cell r="C69">
            <v>60</v>
          </cell>
          <cell r="E69" t="str">
            <v>Freeston, Rob W.</v>
          </cell>
          <cell r="G69">
            <v>0</v>
          </cell>
          <cell r="H69">
            <v>0</v>
          </cell>
          <cell r="I69">
            <v>0</v>
          </cell>
          <cell r="J69">
            <v>0</v>
          </cell>
          <cell r="K69">
            <v>0</v>
          </cell>
          <cell r="L69">
            <v>0</v>
          </cell>
          <cell r="M69">
            <v>0</v>
          </cell>
          <cell r="N69">
            <v>0</v>
          </cell>
          <cell r="O69">
            <v>0</v>
          </cell>
          <cell r="P69">
            <v>0</v>
          </cell>
        </row>
        <row r="70">
          <cell r="C70">
            <v>61</v>
          </cell>
          <cell r="E70" t="str">
            <v>Mitchem, R. Douglas</v>
          </cell>
          <cell r="G70">
            <v>0</v>
          </cell>
          <cell r="H70">
            <v>0</v>
          </cell>
          <cell r="I70">
            <v>0</v>
          </cell>
          <cell r="J70">
            <v>0</v>
          </cell>
          <cell r="K70">
            <v>0</v>
          </cell>
          <cell r="L70">
            <v>0</v>
          </cell>
          <cell r="M70">
            <v>0</v>
          </cell>
          <cell r="N70">
            <v>0</v>
          </cell>
          <cell r="O70">
            <v>0</v>
          </cell>
          <cell r="P70">
            <v>0</v>
          </cell>
        </row>
        <row r="71">
          <cell r="C71">
            <v>62</v>
          </cell>
          <cell r="E71" t="str">
            <v>Kartman, Frank L.</v>
          </cell>
          <cell r="G71">
            <v>0</v>
          </cell>
          <cell r="H71">
            <v>0</v>
          </cell>
          <cell r="I71">
            <v>0</v>
          </cell>
          <cell r="J71">
            <v>0</v>
          </cell>
          <cell r="K71">
            <v>0</v>
          </cell>
          <cell r="L71">
            <v>0</v>
          </cell>
          <cell r="M71">
            <v>0</v>
          </cell>
          <cell r="N71">
            <v>0</v>
          </cell>
          <cell r="O71">
            <v>0</v>
          </cell>
          <cell r="P71">
            <v>0</v>
          </cell>
        </row>
        <row r="72">
          <cell r="C72">
            <v>63</v>
          </cell>
          <cell r="E72" t="str">
            <v>Kelvington, William C.</v>
          </cell>
          <cell r="G72">
            <v>0</v>
          </cell>
          <cell r="H72">
            <v>0</v>
          </cell>
          <cell r="I72">
            <v>0</v>
          </cell>
          <cell r="J72">
            <v>0</v>
          </cell>
          <cell r="K72">
            <v>0</v>
          </cell>
          <cell r="L72">
            <v>0</v>
          </cell>
          <cell r="M72">
            <v>0</v>
          </cell>
          <cell r="N72">
            <v>0</v>
          </cell>
          <cell r="O72">
            <v>0</v>
          </cell>
          <cell r="P72">
            <v>0</v>
          </cell>
        </row>
        <row r="73">
          <cell r="C73">
            <v>64</v>
          </cell>
          <cell r="E73" t="str">
            <v>Schultz, David B.</v>
          </cell>
          <cell r="G73">
            <v>0</v>
          </cell>
          <cell r="H73">
            <v>0</v>
          </cell>
          <cell r="I73">
            <v>0</v>
          </cell>
          <cell r="J73">
            <v>0</v>
          </cell>
          <cell r="K73">
            <v>0</v>
          </cell>
          <cell r="L73">
            <v>0</v>
          </cell>
          <cell r="M73">
            <v>0</v>
          </cell>
          <cell r="N73">
            <v>0</v>
          </cell>
          <cell r="O73">
            <v>0</v>
          </cell>
          <cell r="P73">
            <v>0</v>
          </cell>
        </row>
        <row r="74">
          <cell r="C74">
            <v>65</v>
          </cell>
          <cell r="E74" t="str">
            <v>Rowe, Nick O.</v>
          </cell>
          <cell r="G74">
            <v>0</v>
          </cell>
          <cell r="H74">
            <v>0</v>
          </cell>
          <cell r="I74">
            <v>0</v>
          </cell>
          <cell r="J74">
            <v>0</v>
          </cell>
          <cell r="K74">
            <v>0</v>
          </cell>
          <cell r="L74">
            <v>0</v>
          </cell>
          <cell r="M74">
            <v>0</v>
          </cell>
          <cell r="N74">
            <v>0</v>
          </cell>
          <cell r="O74">
            <v>0</v>
          </cell>
          <cell r="P74">
            <v>0</v>
          </cell>
        </row>
        <row r="75">
          <cell r="C75">
            <v>66</v>
          </cell>
          <cell r="E75" t="str">
            <v>Cole, Duane D.</v>
          </cell>
          <cell r="G75">
            <v>0</v>
          </cell>
          <cell r="H75">
            <v>0</v>
          </cell>
          <cell r="I75">
            <v>0</v>
          </cell>
          <cell r="J75">
            <v>0</v>
          </cell>
          <cell r="K75">
            <v>0</v>
          </cell>
          <cell r="L75">
            <v>0</v>
          </cell>
          <cell r="M75">
            <v>0</v>
          </cell>
          <cell r="N75">
            <v>0</v>
          </cell>
          <cell r="O75">
            <v>0</v>
          </cell>
          <cell r="P75">
            <v>0</v>
          </cell>
        </row>
        <row r="76">
          <cell r="C76">
            <v>67</v>
          </cell>
          <cell r="E76" t="str">
            <v>Smith, Laird</v>
          </cell>
          <cell r="G76">
            <v>0</v>
          </cell>
          <cell r="H76">
            <v>0</v>
          </cell>
          <cell r="I76">
            <v>0</v>
          </cell>
          <cell r="J76">
            <v>0</v>
          </cell>
          <cell r="K76">
            <v>0</v>
          </cell>
          <cell r="L76">
            <v>0</v>
          </cell>
          <cell r="M76">
            <v>0</v>
          </cell>
          <cell r="N76">
            <v>0</v>
          </cell>
          <cell r="O76">
            <v>0</v>
          </cell>
          <cell r="P76">
            <v>0</v>
          </cell>
        </row>
        <row r="77">
          <cell r="C77">
            <v>68</v>
          </cell>
          <cell r="E77" t="str">
            <v>Abernathy, David P.</v>
          </cell>
          <cell r="G77">
            <v>0</v>
          </cell>
          <cell r="H77">
            <v>0</v>
          </cell>
          <cell r="I77">
            <v>0</v>
          </cell>
          <cell r="J77">
            <v>0</v>
          </cell>
          <cell r="K77">
            <v>0</v>
          </cell>
          <cell r="L77">
            <v>0</v>
          </cell>
          <cell r="M77">
            <v>0</v>
          </cell>
          <cell r="N77">
            <v>0</v>
          </cell>
          <cell r="O77">
            <v>0</v>
          </cell>
          <cell r="P77">
            <v>0</v>
          </cell>
        </row>
        <row r="78">
          <cell r="C78">
            <v>69</v>
          </cell>
          <cell r="E78" t="str">
            <v>Redmond, Velma A.</v>
          </cell>
          <cell r="G78">
            <v>0</v>
          </cell>
          <cell r="H78">
            <v>0</v>
          </cell>
          <cell r="I78">
            <v>0</v>
          </cell>
          <cell r="J78">
            <v>0</v>
          </cell>
          <cell r="K78">
            <v>0</v>
          </cell>
          <cell r="L78">
            <v>0</v>
          </cell>
          <cell r="M78">
            <v>0</v>
          </cell>
          <cell r="N78">
            <v>0</v>
          </cell>
          <cell r="O78">
            <v>0</v>
          </cell>
          <cell r="P78">
            <v>0</v>
          </cell>
        </row>
        <row r="79">
          <cell r="C79">
            <v>70</v>
          </cell>
          <cell r="E79" t="str">
            <v>Chambers, Stephen N.</v>
          </cell>
          <cell r="G79">
            <v>0</v>
          </cell>
          <cell r="H79">
            <v>0</v>
          </cell>
          <cell r="I79">
            <v>0</v>
          </cell>
          <cell r="J79">
            <v>0</v>
          </cell>
          <cell r="K79">
            <v>0</v>
          </cell>
          <cell r="L79">
            <v>0</v>
          </cell>
          <cell r="M79">
            <v>0</v>
          </cell>
          <cell r="N79">
            <v>0</v>
          </cell>
          <cell r="O79">
            <v>0</v>
          </cell>
          <cell r="P79">
            <v>0</v>
          </cell>
        </row>
        <row r="80">
          <cell r="C80">
            <v>71</v>
          </cell>
          <cell r="E80" t="str">
            <v>Schultz, Sue A.</v>
          </cell>
          <cell r="G80">
            <v>0</v>
          </cell>
          <cell r="H80">
            <v>0</v>
          </cell>
          <cell r="I80">
            <v>0</v>
          </cell>
          <cell r="J80">
            <v>0</v>
          </cell>
          <cell r="K80">
            <v>0</v>
          </cell>
          <cell r="L80">
            <v>0</v>
          </cell>
          <cell r="M80">
            <v>0</v>
          </cell>
          <cell r="N80">
            <v>0</v>
          </cell>
          <cell r="O80">
            <v>0</v>
          </cell>
          <cell r="P80">
            <v>0</v>
          </cell>
        </row>
        <row r="81">
          <cell r="C81">
            <v>72</v>
          </cell>
          <cell r="E81" t="str">
            <v>Miller, Herbert A.</v>
          </cell>
          <cell r="G81">
            <v>0</v>
          </cell>
          <cell r="H81">
            <v>0</v>
          </cell>
          <cell r="I81">
            <v>0</v>
          </cell>
          <cell r="J81">
            <v>0</v>
          </cell>
          <cell r="K81">
            <v>0</v>
          </cell>
          <cell r="L81">
            <v>0</v>
          </cell>
          <cell r="M81">
            <v>0</v>
          </cell>
          <cell r="N81">
            <v>0</v>
          </cell>
          <cell r="O81">
            <v>0</v>
          </cell>
          <cell r="P81">
            <v>0</v>
          </cell>
        </row>
        <row r="82">
          <cell r="C82">
            <v>73</v>
          </cell>
          <cell r="E82" t="str">
            <v>Jones, Theodore (c)</v>
          </cell>
          <cell r="G82">
            <v>0</v>
          </cell>
          <cell r="H82">
            <v>0</v>
          </cell>
          <cell r="I82">
            <v>0</v>
          </cell>
          <cell r="J82">
            <v>0</v>
          </cell>
          <cell r="K82">
            <v>0</v>
          </cell>
          <cell r="L82">
            <v>0</v>
          </cell>
          <cell r="M82">
            <v>0</v>
          </cell>
          <cell r="N82">
            <v>0</v>
          </cell>
          <cell r="O82">
            <v>0</v>
          </cell>
          <cell r="P82">
            <v>0</v>
          </cell>
        </row>
        <row r="83">
          <cell r="C83">
            <v>74</v>
          </cell>
          <cell r="E83" t="str">
            <v>McKitrick, Thomas G.</v>
          </cell>
          <cell r="G83">
            <v>0</v>
          </cell>
          <cell r="H83">
            <v>0</v>
          </cell>
          <cell r="I83">
            <v>0</v>
          </cell>
          <cell r="J83">
            <v>0</v>
          </cell>
          <cell r="K83">
            <v>0</v>
          </cell>
          <cell r="L83">
            <v>0</v>
          </cell>
          <cell r="M83">
            <v>0</v>
          </cell>
          <cell r="N83">
            <v>0</v>
          </cell>
          <cell r="O83">
            <v>0</v>
          </cell>
          <cell r="P83">
            <v>0</v>
          </cell>
        </row>
      </sheetData>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AWW Consolidated"/>
      <sheetName val="AWW parent"/>
      <sheetName val="AZ"/>
      <sheetName val="CA"/>
      <sheetName val="HI"/>
      <sheetName val="IL"/>
      <sheetName val="IN"/>
      <sheetName val="IA"/>
      <sheetName val="KY"/>
      <sheetName val="LI"/>
      <sheetName val="MD"/>
      <sheetName val="MO"/>
      <sheetName val="NJ"/>
      <sheetName val="NM"/>
      <sheetName val="OH"/>
      <sheetName val="PA"/>
      <sheetName val="TN"/>
      <sheetName val="VA &amp; VAE"/>
      <sheetName val="WV &amp; BFV"/>
      <sheetName val="AWS"/>
    </sheetNames>
    <sheetDataSet>
      <sheetData sheetId="0" refreshError="1">
        <row r="4">
          <cell r="J4" t="str">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AZ"/>
      <sheetName val="CA"/>
      <sheetName val="HI"/>
      <sheetName val="IL"/>
      <sheetName val="IN"/>
      <sheetName val="IA"/>
      <sheetName val="KY"/>
      <sheetName val="LI"/>
      <sheetName val="MD"/>
      <sheetName val="MI"/>
      <sheetName val="MO"/>
      <sheetName val="NJ"/>
      <sheetName val="NM"/>
      <sheetName val="OH"/>
      <sheetName val="PA"/>
      <sheetName val="TN"/>
      <sheetName val="VA EAST"/>
      <sheetName val="VA"/>
      <sheetName val="WV"/>
      <sheetName val="Sheet1"/>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AutoOpen Stub Data"/>
      <sheetName val="Customize Your Invoice"/>
      <sheetName val="Invoice"/>
      <sheetName val="Macros"/>
      <sheetName val="ATW"/>
      <sheetName val="Lock"/>
      <sheetName val="Intl Data Table"/>
      <sheetName val="TemplateInformation"/>
    </sheetNames>
    <sheetDataSet>
      <sheetData sheetId="0" refreshError="1"/>
      <sheetData sheetId="1" refreshError="1">
        <row r="15">
          <cell r="E15" t="str">
            <v>State</v>
          </cell>
        </row>
        <row r="24">
          <cell r="D24" t="b">
            <v>0</v>
          </cell>
        </row>
        <row r="28">
          <cell r="D28" t="b">
            <v>0</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TPACT"/>
      <sheetName val="General"/>
      <sheetName val="Valuation"/>
      <sheetName val="NEI"/>
      <sheetName val="Etown SERP"/>
      <sheetName val="Etown Directors"/>
    </sheetNames>
    <sheetDataSet>
      <sheetData sheetId="0" refreshError="1"/>
      <sheetData sheetId="1" refreshError="1">
        <row r="1">
          <cell r="B1">
            <v>38353</v>
          </cell>
        </row>
        <row r="2">
          <cell r="B2">
            <v>0.06</v>
          </cell>
        </row>
      </sheetData>
      <sheetData sheetId="2" refreshError="1"/>
      <sheetData sheetId="3"/>
      <sheetData sheetId="4"/>
      <sheetData sheetId="5"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EWPR_Paytrm_Over180"/>
      <sheetName val="Sheet1"/>
    </sheetNames>
    <sheetDataSet>
      <sheetData sheetId="0"/>
      <sheetData sheetId="1">
        <row r="2">
          <cell r="F2">
            <v>1518</v>
          </cell>
          <cell r="G2" t="str">
            <v>1100</v>
          </cell>
        </row>
        <row r="3">
          <cell r="F3">
            <v>1879</v>
          </cell>
          <cell r="G3" t="str">
            <v>1100</v>
          </cell>
        </row>
        <row r="4">
          <cell r="F4">
            <v>4244</v>
          </cell>
          <cell r="G4" t="str">
            <v>1100</v>
          </cell>
        </row>
        <row r="5">
          <cell r="F5">
            <v>4738</v>
          </cell>
          <cell r="G5" t="str">
            <v>1100</v>
          </cell>
        </row>
        <row r="6">
          <cell r="F6">
            <v>5466</v>
          </cell>
          <cell r="G6" t="str">
            <v>1100</v>
          </cell>
        </row>
        <row r="7">
          <cell r="F7">
            <v>7569</v>
          </cell>
          <cell r="G7" t="str">
            <v>1100</v>
          </cell>
        </row>
        <row r="8">
          <cell r="F8">
            <v>7581</v>
          </cell>
          <cell r="G8" t="str">
            <v>1100</v>
          </cell>
        </row>
        <row r="9">
          <cell r="F9">
            <v>7866</v>
          </cell>
          <cell r="G9" t="str">
            <v>2100</v>
          </cell>
        </row>
        <row r="10">
          <cell r="F10">
            <v>8019</v>
          </cell>
          <cell r="G10" t="str">
            <v>1100</v>
          </cell>
        </row>
        <row r="11">
          <cell r="F11">
            <v>11597</v>
          </cell>
          <cell r="G11" t="str">
            <v>1100</v>
          </cell>
        </row>
        <row r="12">
          <cell r="F12">
            <v>12523</v>
          </cell>
          <cell r="G12" t="str">
            <v>2100</v>
          </cell>
        </row>
        <row r="13">
          <cell r="F13">
            <v>18690</v>
          </cell>
          <cell r="G13" t="str">
            <v>2100</v>
          </cell>
        </row>
        <row r="14">
          <cell r="F14">
            <v>19149</v>
          </cell>
          <cell r="G14" t="str">
            <v>1100</v>
          </cell>
        </row>
        <row r="15">
          <cell r="F15">
            <v>19313</v>
          </cell>
          <cell r="G15" t="str">
            <v>1100</v>
          </cell>
        </row>
        <row r="16">
          <cell r="F16">
            <v>19479</v>
          </cell>
          <cell r="G16" t="str">
            <v>1100</v>
          </cell>
        </row>
        <row r="17">
          <cell r="F17">
            <v>20459</v>
          </cell>
          <cell r="G17" t="str">
            <v>1100</v>
          </cell>
        </row>
        <row r="18">
          <cell r="F18">
            <v>20693</v>
          </cell>
          <cell r="G18" t="str">
            <v>1100</v>
          </cell>
        </row>
        <row r="19">
          <cell r="F19">
            <v>21851</v>
          </cell>
          <cell r="G19" t="str">
            <v>1100</v>
          </cell>
        </row>
        <row r="20">
          <cell r="F20">
            <v>22298</v>
          </cell>
          <cell r="G20" t="str">
            <v>1100</v>
          </cell>
        </row>
        <row r="21">
          <cell r="F21">
            <v>23001</v>
          </cell>
          <cell r="G21" t="str">
            <v>1100</v>
          </cell>
        </row>
        <row r="22">
          <cell r="F22">
            <v>25660</v>
          </cell>
          <cell r="G22" t="str">
            <v>2100</v>
          </cell>
        </row>
        <row r="23">
          <cell r="F23">
            <v>26282</v>
          </cell>
          <cell r="G23" t="str">
            <v>1100</v>
          </cell>
        </row>
        <row r="24">
          <cell r="F24">
            <v>27017</v>
          </cell>
          <cell r="G24" t="str">
            <v>1100</v>
          </cell>
        </row>
        <row r="25">
          <cell r="F25">
            <v>29467</v>
          </cell>
          <cell r="G25" t="str">
            <v>2100</v>
          </cell>
        </row>
        <row r="26">
          <cell r="F26">
            <v>30181</v>
          </cell>
          <cell r="G26" t="str">
            <v>1100</v>
          </cell>
        </row>
        <row r="27">
          <cell r="F27">
            <v>31153</v>
          </cell>
          <cell r="G27" t="str">
            <v>1100</v>
          </cell>
        </row>
        <row r="28">
          <cell r="F28">
            <v>35924</v>
          </cell>
          <cell r="G28" t="str">
            <v>1100</v>
          </cell>
        </row>
        <row r="29">
          <cell r="F29">
            <v>36299</v>
          </cell>
          <cell r="G29" t="str">
            <v>1100</v>
          </cell>
        </row>
        <row r="30">
          <cell r="F30">
            <v>36482</v>
          </cell>
          <cell r="G30" t="str">
            <v>1100</v>
          </cell>
        </row>
        <row r="31">
          <cell r="F31">
            <v>37711</v>
          </cell>
          <cell r="G31" t="str">
            <v>1100</v>
          </cell>
        </row>
        <row r="32">
          <cell r="F32">
            <v>37820</v>
          </cell>
          <cell r="G32" t="str">
            <v>1100</v>
          </cell>
        </row>
        <row r="33">
          <cell r="F33">
            <v>38649</v>
          </cell>
          <cell r="G33" t="str">
            <v>1100</v>
          </cell>
        </row>
        <row r="34">
          <cell r="F34">
            <v>38899</v>
          </cell>
          <cell r="G34" t="str">
            <v>1100</v>
          </cell>
        </row>
        <row r="35">
          <cell r="F35">
            <v>39131</v>
          </cell>
          <cell r="G35" t="str">
            <v>1100</v>
          </cell>
        </row>
        <row r="36">
          <cell r="F36">
            <v>39639</v>
          </cell>
          <cell r="G36" t="str">
            <v>1100</v>
          </cell>
        </row>
        <row r="37">
          <cell r="F37">
            <v>43190</v>
          </cell>
          <cell r="G37" t="str">
            <v>1100</v>
          </cell>
        </row>
        <row r="38">
          <cell r="F38">
            <v>43261</v>
          </cell>
          <cell r="G38" t="str">
            <v>1100</v>
          </cell>
        </row>
        <row r="39">
          <cell r="F39">
            <v>43409</v>
          </cell>
          <cell r="G39" t="str">
            <v>1100</v>
          </cell>
        </row>
        <row r="40">
          <cell r="F40">
            <v>48066</v>
          </cell>
          <cell r="G40" t="str">
            <v>1100</v>
          </cell>
        </row>
        <row r="41">
          <cell r="F41">
            <v>48135</v>
          </cell>
          <cell r="G41" t="str">
            <v>1100</v>
          </cell>
        </row>
        <row r="42">
          <cell r="F42">
            <v>48561</v>
          </cell>
          <cell r="G42" t="str">
            <v>2100</v>
          </cell>
        </row>
        <row r="43">
          <cell r="F43">
            <v>51214</v>
          </cell>
          <cell r="G43" t="str">
            <v>2100</v>
          </cell>
        </row>
        <row r="44">
          <cell r="F44">
            <v>52140</v>
          </cell>
          <cell r="G44" t="str">
            <v>1100</v>
          </cell>
        </row>
        <row r="45">
          <cell r="F45">
            <v>52691</v>
          </cell>
          <cell r="G45" t="str">
            <v>1100</v>
          </cell>
        </row>
        <row r="46">
          <cell r="F46">
            <v>55700</v>
          </cell>
          <cell r="G46" t="str">
            <v>1100</v>
          </cell>
        </row>
        <row r="47">
          <cell r="F47">
            <v>55752</v>
          </cell>
          <cell r="G47" t="str">
            <v>1100</v>
          </cell>
        </row>
        <row r="48">
          <cell r="F48">
            <v>55843</v>
          </cell>
          <cell r="G48" t="str">
            <v>1100</v>
          </cell>
        </row>
        <row r="49">
          <cell r="F49">
            <v>56290</v>
          </cell>
          <cell r="G49" t="str">
            <v>1100</v>
          </cell>
        </row>
        <row r="50">
          <cell r="F50">
            <v>56476</v>
          </cell>
          <cell r="G50" t="str">
            <v>1100</v>
          </cell>
        </row>
        <row r="51">
          <cell r="F51">
            <v>56829</v>
          </cell>
          <cell r="G51" t="str">
            <v>1100</v>
          </cell>
        </row>
        <row r="52">
          <cell r="F52">
            <v>58081</v>
          </cell>
          <cell r="G52" t="str">
            <v>2100</v>
          </cell>
        </row>
        <row r="53">
          <cell r="F53">
            <v>60073</v>
          </cell>
          <cell r="G53" t="str">
            <v>2100</v>
          </cell>
        </row>
        <row r="54">
          <cell r="F54">
            <v>63278</v>
          </cell>
          <cell r="G54" t="str">
            <v>1100</v>
          </cell>
        </row>
        <row r="55">
          <cell r="F55">
            <v>66005</v>
          </cell>
          <cell r="G55" t="str">
            <v>2100</v>
          </cell>
        </row>
        <row r="56">
          <cell r="F56">
            <v>66363</v>
          </cell>
          <cell r="G56" t="str">
            <v>1100</v>
          </cell>
        </row>
        <row r="57">
          <cell r="F57">
            <v>67228</v>
          </cell>
          <cell r="G57" t="str">
            <v>2100</v>
          </cell>
        </row>
        <row r="58">
          <cell r="F58">
            <v>69648</v>
          </cell>
          <cell r="G58" t="str">
            <v>1100</v>
          </cell>
        </row>
        <row r="59">
          <cell r="F59">
            <v>69871</v>
          </cell>
          <cell r="G59" t="str">
            <v>1100</v>
          </cell>
        </row>
        <row r="60">
          <cell r="F60">
            <v>69907</v>
          </cell>
          <cell r="G60" t="str">
            <v>1100</v>
          </cell>
        </row>
        <row r="61">
          <cell r="F61">
            <v>70403</v>
          </cell>
          <cell r="G61" t="str">
            <v>2100</v>
          </cell>
        </row>
        <row r="62">
          <cell r="F62">
            <v>70845</v>
          </cell>
          <cell r="G62" t="str">
            <v>2100</v>
          </cell>
        </row>
        <row r="63">
          <cell r="F63">
            <v>71321</v>
          </cell>
          <cell r="G63" t="str">
            <v>1100</v>
          </cell>
        </row>
        <row r="64">
          <cell r="F64">
            <v>71336</v>
          </cell>
          <cell r="G64" t="str">
            <v>1100</v>
          </cell>
        </row>
        <row r="65">
          <cell r="F65">
            <v>71337</v>
          </cell>
          <cell r="G65" t="str">
            <v>1100</v>
          </cell>
        </row>
        <row r="66">
          <cell r="F66">
            <v>71464</v>
          </cell>
          <cell r="G66" t="str">
            <v>1100</v>
          </cell>
        </row>
        <row r="67">
          <cell r="F67">
            <v>71577</v>
          </cell>
          <cell r="G67" t="str">
            <v>1100</v>
          </cell>
        </row>
        <row r="68">
          <cell r="F68">
            <v>72122</v>
          </cell>
          <cell r="G68" t="str">
            <v>1100</v>
          </cell>
        </row>
        <row r="69">
          <cell r="F69">
            <v>72164</v>
          </cell>
          <cell r="G69" t="str">
            <v>1100</v>
          </cell>
        </row>
        <row r="70">
          <cell r="F70">
            <v>72256</v>
          </cell>
          <cell r="G70" t="str">
            <v>1100</v>
          </cell>
        </row>
        <row r="71">
          <cell r="F71">
            <v>73513</v>
          </cell>
          <cell r="G71" t="str">
            <v>1100</v>
          </cell>
        </row>
        <row r="72">
          <cell r="F72">
            <v>73615</v>
          </cell>
          <cell r="G72" t="str">
            <v>1100</v>
          </cell>
        </row>
        <row r="73">
          <cell r="F73">
            <v>73707</v>
          </cell>
          <cell r="G73" t="str">
            <v>1100</v>
          </cell>
        </row>
        <row r="74">
          <cell r="F74">
            <v>74053</v>
          </cell>
          <cell r="G74" t="str">
            <v>1100</v>
          </cell>
        </row>
        <row r="75">
          <cell r="F75">
            <v>75447</v>
          </cell>
          <cell r="G75" t="str">
            <v>1100</v>
          </cell>
        </row>
        <row r="76">
          <cell r="F76">
            <v>75754</v>
          </cell>
          <cell r="G76" t="str">
            <v>1100</v>
          </cell>
        </row>
        <row r="77">
          <cell r="F77">
            <v>76723</v>
          </cell>
          <cell r="G77" t="str">
            <v>1100</v>
          </cell>
        </row>
        <row r="78">
          <cell r="F78">
            <v>80632</v>
          </cell>
          <cell r="G78" t="str">
            <v>1100</v>
          </cell>
        </row>
        <row r="79">
          <cell r="F79">
            <v>80654</v>
          </cell>
          <cell r="G79" t="str">
            <v>1100</v>
          </cell>
        </row>
        <row r="80">
          <cell r="F80">
            <v>82301</v>
          </cell>
          <cell r="G80" t="str">
            <v>1100</v>
          </cell>
        </row>
        <row r="81">
          <cell r="F81">
            <v>83512</v>
          </cell>
          <cell r="G81" t="str">
            <v>1100</v>
          </cell>
        </row>
        <row r="82">
          <cell r="F82">
            <v>83882</v>
          </cell>
          <cell r="G82" t="str">
            <v>1100</v>
          </cell>
        </row>
        <row r="83">
          <cell r="F83">
            <v>83936</v>
          </cell>
          <cell r="G83" t="str">
            <v>1100</v>
          </cell>
        </row>
        <row r="84">
          <cell r="F84">
            <v>85002</v>
          </cell>
          <cell r="G84" t="str">
            <v>1100</v>
          </cell>
        </row>
        <row r="85">
          <cell r="F85">
            <v>85250</v>
          </cell>
          <cell r="G85" t="str">
            <v>1100</v>
          </cell>
        </row>
        <row r="86">
          <cell r="F86">
            <v>85710</v>
          </cell>
          <cell r="G86" t="str">
            <v>1100</v>
          </cell>
        </row>
        <row r="87">
          <cell r="F87">
            <v>85832</v>
          </cell>
          <cell r="G87" t="str">
            <v>1100</v>
          </cell>
        </row>
        <row r="88">
          <cell r="F88">
            <v>87462</v>
          </cell>
          <cell r="G88" t="str">
            <v>1100</v>
          </cell>
        </row>
        <row r="89">
          <cell r="F89">
            <v>89933</v>
          </cell>
          <cell r="G89" t="str">
            <v>2100</v>
          </cell>
        </row>
        <row r="90">
          <cell r="F90">
            <v>90269</v>
          </cell>
          <cell r="G90" t="str">
            <v>1100</v>
          </cell>
        </row>
        <row r="91">
          <cell r="F91">
            <v>90900</v>
          </cell>
          <cell r="G91" t="str">
            <v>1100</v>
          </cell>
        </row>
        <row r="92">
          <cell r="F92">
            <v>92818</v>
          </cell>
          <cell r="G92" t="str">
            <v>1100</v>
          </cell>
        </row>
        <row r="93">
          <cell r="F93">
            <v>93754</v>
          </cell>
          <cell r="G93" t="str">
            <v>2100</v>
          </cell>
        </row>
        <row r="94">
          <cell r="F94">
            <v>95570</v>
          </cell>
          <cell r="G94" t="str">
            <v>1100</v>
          </cell>
        </row>
        <row r="95">
          <cell r="F95">
            <v>100372</v>
          </cell>
          <cell r="G95" t="str">
            <v>1100</v>
          </cell>
        </row>
        <row r="96">
          <cell r="F96">
            <v>101133</v>
          </cell>
          <cell r="G96" t="str">
            <v>1100</v>
          </cell>
        </row>
        <row r="97">
          <cell r="F97">
            <v>101724</v>
          </cell>
          <cell r="G97" t="str">
            <v>2100</v>
          </cell>
        </row>
        <row r="98">
          <cell r="F98">
            <v>104347</v>
          </cell>
          <cell r="G98" t="str">
            <v>1100</v>
          </cell>
        </row>
        <row r="99">
          <cell r="F99">
            <v>104508</v>
          </cell>
          <cell r="G99" t="str">
            <v>1100</v>
          </cell>
        </row>
        <row r="100">
          <cell r="F100">
            <v>104535</v>
          </cell>
          <cell r="G100" t="str">
            <v>1100</v>
          </cell>
        </row>
        <row r="101">
          <cell r="F101">
            <v>112991</v>
          </cell>
          <cell r="G101" t="str">
            <v>1100</v>
          </cell>
        </row>
        <row r="102">
          <cell r="F102">
            <v>113670</v>
          </cell>
          <cell r="G102" t="str">
            <v>1100</v>
          </cell>
        </row>
        <row r="103">
          <cell r="F103">
            <v>117717</v>
          </cell>
          <cell r="G103" t="str">
            <v>1100</v>
          </cell>
        </row>
        <row r="104">
          <cell r="F104">
            <v>117893</v>
          </cell>
          <cell r="G104" t="str">
            <v>1100</v>
          </cell>
        </row>
        <row r="105">
          <cell r="F105">
            <v>119096</v>
          </cell>
          <cell r="G105" t="str">
            <v>1100</v>
          </cell>
        </row>
        <row r="106">
          <cell r="F106">
            <v>119281</v>
          </cell>
          <cell r="G106" t="str">
            <v>2100</v>
          </cell>
        </row>
        <row r="107">
          <cell r="F107">
            <v>119438</v>
          </cell>
          <cell r="G107" t="str">
            <v>1100</v>
          </cell>
        </row>
        <row r="108">
          <cell r="F108">
            <v>119968</v>
          </cell>
          <cell r="G108" t="str">
            <v>1100</v>
          </cell>
        </row>
        <row r="109">
          <cell r="F109">
            <v>120808</v>
          </cell>
          <cell r="G109" t="str">
            <v>1100</v>
          </cell>
        </row>
        <row r="110">
          <cell r="F110">
            <v>123299</v>
          </cell>
          <cell r="G110" t="str">
            <v>1100</v>
          </cell>
        </row>
        <row r="111">
          <cell r="F111">
            <v>125124</v>
          </cell>
          <cell r="G111" t="str">
            <v>1100</v>
          </cell>
        </row>
        <row r="112">
          <cell r="F112">
            <v>125929</v>
          </cell>
          <cell r="G112" t="str">
            <v>2100</v>
          </cell>
        </row>
        <row r="113">
          <cell r="F113">
            <v>127976</v>
          </cell>
          <cell r="G113" t="str">
            <v>1100</v>
          </cell>
        </row>
        <row r="114">
          <cell r="F114">
            <v>138376</v>
          </cell>
          <cell r="G114" t="str">
            <v>1100</v>
          </cell>
        </row>
        <row r="115">
          <cell r="F115">
            <v>141177</v>
          </cell>
          <cell r="G115" t="str">
            <v>1100</v>
          </cell>
        </row>
        <row r="116">
          <cell r="F116">
            <v>144379</v>
          </cell>
          <cell r="G116" t="str">
            <v>2100</v>
          </cell>
        </row>
        <row r="117">
          <cell r="F117">
            <v>149634</v>
          </cell>
          <cell r="G117" t="str">
            <v>1100</v>
          </cell>
        </row>
        <row r="118">
          <cell r="F118">
            <v>156842</v>
          </cell>
          <cell r="G118" t="str">
            <v>1100</v>
          </cell>
        </row>
        <row r="119">
          <cell r="F119">
            <v>161492</v>
          </cell>
          <cell r="G119" t="str">
            <v>1100</v>
          </cell>
        </row>
        <row r="120">
          <cell r="F120">
            <v>162071</v>
          </cell>
          <cell r="G120" t="str">
            <v>1100</v>
          </cell>
        </row>
        <row r="121">
          <cell r="F121">
            <v>166779</v>
          </cell>
          <cell r="G121" t="str">
            <v>1100</v>
          </cell>
        </row>
        <row r="122">
          <cell r="F122">
            <v>166807</v>
          </cell>
          <cell r="G122" t="str">
            <v>1100</v>
          </cell>
        </row>
        <row r="123">
          <cell r="F123">
            <v>167588</v>
          </cell>
          <cell r="G123" t="str">
            <v>1100</v>
          </cell>
        </row>
        <row r="124">
          <cell r="F124">
            <v>167928</v>
          </cell>
          <cell r="G124" t="str">
            <v>1100</v>
          </cell>
        </row>
        <row r="125">
          <cell r="F125">
            <v>170198</v>
          </cell>
          <cell r="G125" t="str">
            <v>1100</v>
          </cell>
        </row>
        <row r="126">
          <cell r="F126">
            <v>170659</v>
          </cell>
          <cell r="G126" t="str">
            <v>1100</v>
          </cell>
        </row>
        <row r="127">
          <cell r="F127">
            <v>170845</v>
          </cell>
          <cell r="G127" t="str">
            <v>1100</v>
          </cell>
        </row>
        <row r="128">
          <cell r="F128">
            <v>173135</v>
          </cell>
          <cell r="G128" t="str">
            <v>2100</v>
          </cell>
        </row>
        <row r="129">
          <cell r="F129">
            <v>175752</v>
          </cell>
          <cell r="G129" t="str">
            <v>1100</v>
          </cell>
        </row>
        <row r="130">
          <cell r="F130">
            <v>177984</v>
          </cell>
          <cell r="G130" t="str">
            <v>1100</v>
          </cell>
        </row>
        <row r="131">
          <cell r="F131">
            <v>178049</v>
          </cell>
          <cell r="G131" t="str">
            <v>1100</v>
          </cell>
        </row>
        <row r="132">
          <cell r="F132">
            <v>178316</v>
          </cell>
          <cell r="G132" t="str">
            <v>1100</v>
          </cell>
        </row>
        <row r="133">
          <cell r="F133">
            <v>180009</v>
          </cell>
          <cell r="G133" t="str">
            <v>1100</v>
          </cell>
        </row>
        <row r="134">
          <cell r="F134">
            <v>182136</v>
          </cell>
          <cell r="G134" t="str">
            <v>1100</v>
          </cell>
        </row>
        <row r="135">
          <cell r="F135">
            <v>182766</v>
          </cell>
          <cell r="G135" t="str">
            <v>1100</v>
          </cell>
        </row>
        <row r="136">
          <cell r="F136">
            <v>183831</v>
          </cell>
          <cell r="G136" t="str">
            <v>2100</v>
          </cell>
        </row>
        <row r="137">
          <cell r="F137">
            <v>184610</v>
          </cell>
          <cell r="G137" t="str">
            <v>1100</v>
          </cell>
        </row>
        <row r="138">
          <cell r="F138">
            <v>185143</v>
          </cell>
          <cell r="G138" t="str">
            <v>1100</v>
          </cell>
        </row>
        <row r="139">
          <cell r="F139">
            <v>185548</v>
          </cell>
          <cell r="G139" t="str">
            <v>1100</v>
          </cell>
        </row>
        <row r="140">
          <cell r="F140">
            <v>186201</v>
          </cell>
          <cell r="G140" t="str">
            <v>1100</v>
          </cell>
        </row>
        <row r="141">
          <cell r="F141">
            <v>189368</v>
          </cell>
          <cell r="G141" t="str">
            <v>1100</v>
          </cell>
        </row>
        <row r="142">
          <cell r="F142">
            <v>190394</v>
          </cell>
          <cell r="G142" t="str">
            <v>1100</v>
          </cell>
        </row>
        <row r="143">
          <cell r="F143">
            <v>190493</v>
          </cell>
          <cell r="G143" t="str">
            <v>1100</v>
          </cell>
        </row>
        <row r="144">
          <cell r="F144">
            <v>191183</v>
          </cell>
          <cell r="G144" t="str">
            <v>1100</v>
          </cell>
        </row>
        <row r="145">
          <cell r="F145">
            <v>191266</v>
          </cell>
          <cell r="G145" t="str">
            <v>2100</v>
          </cell>
        </row>
        <row r="146">
          <cell r="F146">
            <v>192765</v>
          </cell>
          <cell r="G146" t="str">
            <v>1100</v>
          </cell>
        </row>
        <row r="147">
          <cell r="F147">
            <v>193802</v>
          </cell>
          <cell r="G147" t="str">
            <v>1100</v>
          </cell>
        </row>
        <row r="148">
          <cell r="F148">
            <v>196925</v>
          </cell>
          <cell r="G148" t="str">
            <v>2100</v>
          </cell>
        </row>
        <row r="149">
          <cell r="F149">
            <v>196940</v>
          </cell>
          <cell r="G149" t="str">
            <v>2100</v>
          </cell>
        </row>
        <row r="150">
          <cell r="F150">
            <v>197064</v>
          </cell>
          <cell r="G150" t="str">
            <v>1100</v>
          </cell>
        </row>
        <row r="151">
          <cell r="F151">
            <v>200020</v>
          </cell>
          <cell r="G151" t="str">
            <v>1100</v>
          </cell>
        </row>
        <row r="152">
          <cell r="F152">
            <v>200428</v>
          </cell>
          <cell r="G152" t="str">
            <v>2100</v>
          </cell>
        </row>
        <row r="153">
          <cell r="F153">
            <v>204350</v>
          </cell>
          <cell r="G153" t="str">
            <v>1100</v>
          </cell>
        </row>
        <row r="154">
          <cell r="F154">
            <v>205264</v>
          </cell>
          <cell r="G154" t="str">
            <v>1100</v>
          </cell>
        </row>
        <row r="155">
          <cell r="F155">
            <v>206395</v>
          </cell>
          <cell r="G155" t="str">
            <v>2100</v>
          </cell>
        </row>
        <row r="156">
          <cell r="F156">
            <v>206817</v>
          </cell>
          <cell r="G156" t="str">
            <v>1100</v>
          </cell>
        </row>
        <row r="157">
          <cell r="F157">
            <v>208974</v>
          </cell>
          <cell r="G157" t="str">
            <v>1100</v>
          </cell>
        </row>
        <row r="158">
          <cell r="F158">
            <v>208998</v>
          </cell>
          <cell r="G158" t="str">
            <v>1100</v>
          </cell>
        </row>
        <row r="159">
          <cell r="F159">
            <v>209281</v>
          </cell>
          <cell r="G159" t="str">
            <v>1100</v>
          </cell>
        </row>
        <row r="160">
          <cell r="F160">
            <v>209353</v>
          </cell>
          <cell r="G160" t="str">
            <v>1100</v>
          </cell>
        </row>
        <row r="161">
          <cell r="F161">
            <v>209912</v>
          </cell>
          <cell r="G161" t="str">
            <v>1100</v>
          </cell>
        </row>
        <row r="162">
          <cell r="F162">
            <v>210715</v>
          </cell>
          <cell r="G162" t="str">
            <v>1100</v>
          </cell>
        </row>
        <row r="163">
          <cell r="F163">
            <v>211109</v>
          </cell>
          <cell r="G163" t="str">
            <v>1100</v>
          </cell>
        </row>
        <row r="164">
          <cell r="F164">
            <v>213176</v>
          </cell>
          <cell r="G164" t="str">
            <v>1100</v>
          </cell>
        </row>
        <row r="165">
          <cell r="F165">
            <v>213462</v>
          </cell>
          <cell r="G165" t="str">
            <v>1100</v>
          </cell>
        </row>
        <row r="166">
          <cell r="F166">
            <v>214121</v>
          </cell>
          <cell r="G166" t="str">
            <v>1100</v>
          </cell>
        </row>
        <row r="167">
          <cell r="F167">
            <v>214441</v>
          </cell>
          <cell r="G167" t="str">
            <v>1100</v>
          </cell>
        </row>
        <row r="168">
          <cell r="F168">
            <v>214478</v>
          </cell>
          <cell r="G168" t="str">
            <v>1100</v>
          </cell>
        </row>
        <row r="169">
          <cell r="F169">
            <v>214771</v>
          </cell>
          <cell r="G169" t="str">
            <v>2100</v>
          </cell>
        </row>
        <row r="170">
          <cell r="F170">
            <v>215083</v>
          </cell>
          <cell r="G170" t="str">
            <v>1100</v>
          </cell>
        </row>
        <row r="171">
          <cell r="F171">
            <v>215214</v>
          </cell>
          <cell r="G171" t="str">
            <v>1100</v>
          </cell>
        </row>
        <row r="172">
          <cell r="F172">
            <v>215988</v>
          </cell>
          <cell r="G172" t="str">
            <v>1100</v>
          </cell>
        </row>
        <row r="173">
          <cell r="F173">
            <v>216557</v>
          </cell>
          <cell r="G173" t="str">
            <v>1100</v>
          </cell>
        </row>
        <row r="174">
          <cell r="F174">
            <v>217418</v>
          </cell>
          <cell r="G174" t="str">
            <v>1100</v>
          </cell>
        </row>
        <row r="175">
          <cell r="F175">
            <v>217805</v>
          </cell>
          <cell r="G175" t="str">
            <v>1100</v>
          </cell>
        </row>
        <row r="176">
          <cell r="F176">
            <v>219025</v>
          </cell>
          <cell r="G176" t="str">
            <v>1100</v>
          </cell>
        </row>
        <row r="177">
          <cell r="F177">
            <v>219304</v>
          </cell>
          <cell r="G177" t="str">
            <v>2100</v>
          </cell>
        </row>
        <row r="178">
          <cell r="F178">
            <v>220611</v>
          </cell>
          <cell r="G178" t="str">
            <v>1100</v>
          </cell>
        </row>
        <row r="179">
          <cell r="F179">
            <v>222469</v>
          </cell>
          <cell r="G179" t="str">
            <v>1100</v>
          </cell>
        </row>
        <row r="180">
          <cell r="F180">
            <v>223528</v>
          </cell>
          <cell r="G180" t="str">
            <v>1100</v>
          </cell>
        </row>
        <row r="181">
          <cell r="F181">
            <v>224568</v>
          </cell>
          <cell r="G181" t="str">
            <v>2100</v>
          </cell>
        </row>
        <row r="182">
          <cell r="F182">
            <v>225135</v>
          </cell>
          <cell r="G182" t="str">
            <v>1100</v>
          </cell>
        </row>
        <row r="183">
          <cell r="F183">
            <v>225209</v>
          </cell>
          <cell r="G183" t="str">
            <v>1100</v>
          </cell>
        </row>
        <row r="184">
          <cell r="F184">
            <v>225360</v>
          </cell>
          <cell r="G184" t="str">
            <v>1100</v>
          </cell>
        </row>
        <row r="185">
          <cell r="F185">
            <v>227961</v>
          </cell>
          <cell r="G185" t="str">
            <v>1100</v>
          </cell>
        </row>
        <row r="186">
          <cell r="F186">
            <v>228427</v>
          </cell>
          <cell r="G186" t="str">
            <v>2100</v>
          </cell>
        </row>
        <row r="187">
          <cell r="F187">
            <v>228779</v>
          </cell>
          <cell r="G187" t="str">
            <v>1100</v>
          </cell>
        </row>
        <row r="188">
          <cell r="F188">
            <v>229862</v>
          </cell>
          <cell r="G188" t="str">
            <v>2100</v>
          </cell>
        </row>
        <row r="189">
          <cell r="F189">
            <v>230816</v>
          </cell>
          <cell r="G189" t="str">
            <v>1100</v>
          </cell>
        </row>
        <row r="190">
          <cell r="F190">
            <v>233448</v>
          </cell>
          <cell r="G190" t="str">
            <v>1100</v>
          </cell>
        </row>
        <row r="191">
          <cell r="F191">
            <v>235088</v>
          </cell>
          <cell r="G191" t="str">
            <v>1100</v>
          </cell>
        </row>
        <row r="192">
          <cell r="F192">
            <v>235170</v>
          </cell>
          <cell r="G192" t="str">
            <v>1100</v>
          </cell>
        </row>
        <row r="193">
          <cell r="F193">
            <v>235289</v>
          </cell>
          <cell r="G193" t="str">
            <v>1100</v>
          </cell>
        </row>
        <row r="194">
          <cell r="F194">
            <v>236344</v>
          </cell>
          <cell r="G194" t="str">
            <v>1100</v>
          </cell>
        </row>
        <row r="195">
          <cell r="F195">
            <v>237164</v>
          </cell>
          <cell r="G195" t="str">
            <v>1100</v>
          </cell>
        </row>
        <row r="196">
          <cell r="F196">
            <v>237174</v>
          </cell>
          <cell r="G196" t="str">
            <v>2100</v>
          </cell>
        </row>
        <row r="197">
          <cell r="F197">
            <v>239087</v>
          </cell>
          <cell r="G197" t="str">
            <v>1100</v>
          </cell>
        </row>
        <row r="198">
          <cell r="F198">
            <v>239752</v>
          </cell>
          <cell r="G198" t="str">
            <v>1100</v>
          </cell>
        </row>
        <row r="199">
          <cell r="F199">
            <v>240362</v>
          </cell>
          <cell r="G199" t="str">
            <v>1100</v>
          </cell>
        </row>
        <row r="200">
          <cell r="F200">
            <v>240391</v>
          </cell>
          <cell r="G200" t="str">
            <v>2100</v>
          </cell>
        </row>
        <row r="201">
          <cell r="F201">
            <v>241177</v>
          </cell>
          <cell r="G201" t="str">
            <v>1100</v>
          </cell>
        </row>
        <row r="202">
          <cell r="F202">
            <v>241797</v>
          </cell>
          <cell r="G202" t="str">
            <v>1100</v>
          </cell>
        </row>
        <row r="203">
          <cell r="F203">
            <v>243172</v>
          </cell>
          <cell r="G203" t="str">
            <v>2100</v>
          </cell>
        </row>
        <row r="204">
          <cell r="F204">
            <v>243173</v>
          </cell>
          <cell r="G204" t="str">
            <v>2100</v>
          </cell>
        </row>
        <row r="205">
          <cell r="F205">
            <v>243869</v>
          </cell>
          <cell r="G205" t="str">
            <v>1100</v>
          </cell>
        </row>
        <row r="206">
          <cell r="F206">
            <v>243954</v>
          </cell>
          <cell r="G206" t="str">
            <v>1100</v>
          </cell>
        </row>
        <row r="207">
          <cell r="F207">
            <v>244489</v>
          </cell>
          <cell r="G207" t="str">
            <v>1100</v>
          </cell>
        </row>
        <row r="208">
          <cell r="F208">
            <v>244901</v>
          </cell>
          <cell r="G208" t="str">
            <v>1100</v>
          </cell>
        </row>
        <row r="209">
          <cell r="F209">
            <v>244936</v>
          </cell>
          <cell r="G209" t="str">
            <v>1100</v>
          </cell>
        </row>
        <row r="210">
          <cell r="F210">
            <v>245996</v>
          </cell>
          <cell r="G210" t="str">
            <v>2100</v>
          </cell>
        </row>
        <row r="211">
          <cell r="F211">
            <v>246070</v>
          </cell>
          <cell r="G211" t="str">
            <v>1100</v>
          </cell>
        </row>
        <row r="212">
          <cell r="F212">
            <v>247163</v>
          </cell>
          <cell r="G212" t="str">
            <v>1100</v>
          </cell>
        </row>
        <row r="213">
          <cell r="F213">
            <v>247805</v>
          </cell>
          <cell r="G213" t="str">
            <v>1100</v>
          </cell>
        </row>
        <row r="214">
          <cell r="F214">
            <v>248541</v>
          </cell>
          <cell r="G214" t="str">
            <v>1100</v>
          </cell>
        </row>
        <row r="215">
          <cell r="F215">
            <v>248945</v>
          </cell>
          <cell r="G215" t="str">
            <v>1100</v>
          </cell>
        </row>
        <row r="216">
          <cell r="F216">
            <v>250224</v>
          </cell>
          <cell r="G216" t="str">
            <v>1100</v>
          </cell>
        </row>
        <row r="217">
          <cell r="F217">
            <v>250427</v>
          </cell>
          <cell r="G217" t="str">
            <v>2100</v>
          </cell>
        </row>
        <row r="218">
          <cell r="F218">
            <v>251445</v>
          </cell>
          <cell r="G218" t="str">
            <v>1100</v>
          </cell>
        </row>
        <row r="219">
          <cell r="F219">
            <v>251696</v>
          </cell>
          <cell r="G219" t="str">
            <v>2100</v>
          </cell>
        </row>
        <row r="220">
          <cell r="F220">
            <v>252077</v>
          </cell>
          <cell r="G220" t="str">
            <v>2100</v>
          </cell>
        </row>
        <row r="221">
          <cell r="F221">
            <v>252648</v>
          </cell>
          <cell r="G221" t="str">
            <v>1100</v>
          </cell>
        </row>
        <row r="222">
          <cell r="F222">
            <v>253552</v>
          </cell>
          <cell r="G222" t="str">
            <v>1100</v>
          </cell>
        </row>
        <row r="223">
          <cell r="F223">
            <v>253939</v>
          </cell>
          <cell r="G223" t="str">
            <v>1100</v>
          </cell>
        </row>
        <row r="224">
          <cell r="F224">
            <v>258019</v>
          </cell>
          <cell r="G224" t="str">
            <v>3200</v>
          </cell>
        </row>
        <row r="225">
          <cell r="F225">
            <v>258577</v>
          </cell>
          <cell r="G225" t="str">
            <v>3200</v>
          </cell>
        </row>
        <row r="226">
          <cell r="F226">
            <v>259447</v>
          </cell>
          <cell r="G226" t="str">
            <v>3200</v>
          </cell>
        </row>
        <row r="227">
          <cell r="F227">
            <v>261179</v>
          </cell>
          <cell r="G227" t="str">
            <v>3200</v>
          </cell>
        </row>
        <row r="228">
          <cell r="F228">
            <v>261910</v>
          </cell>
          <cell r="G228" t="str">
            <v>3200</v>
          </cell>
        </row>
        <row r="229">
          <cell r="F229">
            <v>263044</v>
          </cell>
          <cell r="G229" t="str">
            <v>3200</v>
          </cell>
        </row>
        <row r="230">
          <cell r="F230">
            <v>263533</v>
          </cell>
          <cell r="G230" t="str">
            <v>3200</v>
          </cell>
        </row>
        <row r="231">
          <cell r="F231">
            <v>264433</v>
          </cell>
          <cell r="G231" t="str">
            <v>3200</v>
          </cell>
        </row>
        <row r="232">
          <cell r="F232">
            <v>264990</v>
          </cell>
          <cell r="G232" t="str">
            <v>3200</v>
          </cell>
        </row>
        <row r="233">
          <cell r="F233">
            <v>265716</v>
          </cell>
          <cell r="G233" t="str">
            <v>3200</v>
          </cell>
        </row>
        <row r="234">
          <cell r="F234">
            <v>267796</v>
          </cell>
          <cell r="G234" t="str">
            <v>3200</v>
          </cell>
        </row>
        <row r="235">
          <cell r="F235">
            <v>272640</v>
          </cell>
          <cell r="G235" t="str">
            <v>3200</v>
          </cell>
        </row>
        <row r="236">
          <cell r="F236">
            <v>273478</v>
          </cell>
          <cell r="G236" t="str">
            <v>3200</v>
          </cell>
        </row>
        <row r="237">
          <cell r="F237">
            <v>273775</v>
          </cell>
          <cell r="G237" t="str">
            <v>3200</v>
          </cell>
        </row>
        <row r="238">
          <cell r="F238">
            <v>273776</v>
          </cell>
          <cell r="G238" t="str">
            <v>3200</v>
          </cell>
        </row>
        <row r="239">
          <cell r="F239">
            <v>275401</v>
          </cell>
          <cell r="G239" t="str">
            <v>3200</v>
          </cell>
        </row>
        <row r="240">
          <cell r="F240">
            <v>275434</v>
          </cell>
          <cell r="G240" t="str">
            <v>3200</v>
          </cell>
        </row>
        <row r="241">
          <cell r="F241">
            <v>275776</v>
          </cell>
          <cell r="G241" t="str">
            <v>3200</v>
          </cell>
        </row>
        <row r="242">
          <cell r="F242">
            <v>280093</v>
          </cell>
          <cell r="G242" t="str">
            <v>1600</v>
          </cell>
        </row>
        <row r="243">
          <cell r="F243">
            <v>289203</v>
          </cell>
          <cell r="G243" t="str">
            <v>1600</v>
          </cell>
        </row>
        <row r="244">
          <cell r="F244">
            <v>291680</v>
          </cell>
          <cell r="G244" t="str">
            <v>1700</v>
          </cell>
        </row>
        <row r="245">
          <cell r="F245">
            <v>294471</v>
          </cell>
          <cell r="G245" t="str">
            <v>1700</v>
          </cell>
        </row>
        <row r="246">
          <cell r="F246">
            <v>298551</v>
          </cell>
          <cell r="G246" t="str">
            <v>1700</v>
          </cell>
        </row>
        <row r="247">
          <cell r="F247">
            <v>307466</v>
          </cell>
          <cell r="G247" t="str">
            <v>1700</v>
          </cell>
        </row>
        <row r="248">
          <cell r="F248">
            <v>308921</v>
          </cell>
          <cell r="G248" t="str">
            <v>1700</v>
          </cell>
        </row>
        <row r="249">
          <cell r="F249">
            <v>316259</v>
          </cell>
          <cell r="G249" t="str">
            <v>1100</v>
          </cell>
        </row>
        <row r="250">
          <cell r="F250">
            <v>316760</v>
          </cell>
          <cell r="G250" t="str">
            <v>3200</v>
          </cell>
        </row>
        <row r="251">
          <cell r="F251">
            <v>319943</v>
          </cell>
          <cell r="G251" t="str">
            <v>1100</v>
          </cell>
        </row>
      </sheetData>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EWPR_Paytrm_Over180"/>
      <sheetName val="Sheet2"/>
      <sheetName val="Sheet1"/>
    </sheetNames>
    <sheetDataSet>
      <sheetData sheetId="0" refreshError="1"/>
      <sheetData sheetId="1" refreshError="1">
        <row r="2">
          <cell r="B2">
            <v>1879</v>
          </cell>
          <cell r="C2" t="str">
            <v>1100</v>
          </cell>
        </row>
        <row r="3">
          <cell r="B3">
            <v>1879</v>
          </cell>
          <cell r="C3" t="str">
            <v>1100</v>
          </cell>
        </row>
        <row r="4">
          <cell r="B4">
            <v>1879</v>
          </cell>
          <cell r="C4" t="str">
            <v>1100</v>
          </cell>
        </row>
        <row r="5">
          <cell r="B5">
            <v>2113</v>
          </cell>
          <cell r="C5" t="str">
            <v>1100</v>
          </cell>
        </row>
        <row r="6">
          <cell r="B6">
            <v>2113</v>
          </cell>
          <cell r="C6" t="str">
            <v>1100</v>
          </cell>
        </row>
        <row r="7">
          <cell r="B7">
            <v>2113</v>
          </cell>
          <cell r="C7" t="str">
            <v>1100</v>
          </cell>
        </row>
        <row r="8">
          <cell r="B8">
            <v>2113</v>
          </cell>
          <cell r="C8" t="str">
            <v>1100</v>
          </cell>
        </row>
        <row r="9">
          <cell r="B9">
            <v>2113</v>
          </cell>
          <cell r="C9" t="str">
            <v>1100</v>
          </cell>
        </row>
        <row r="10">
          <cell r="B10">
            <v>2983</v>
          </cell>
          <cell r="C10" t="str">
            <v>1100</v>
          </cell>
        </row>
        <row r="11">
          <cell r="B11">
            <v>2983</v>
          </cell>
          <cell r="C11" t="str">
            <v>1100</v>
          </cell>
        </row>
        <row r="12">
          <cell r="B12">
            <v>2983</v>
          </cell>
          <cell r="C12" t="str">
            <v>1100</v>
          </cell>
        </row>
        <row r="13">
          <cell r="B13">
            <v>4639</v>
          </cell>
          <cell r="C13" t="str">
            <v>1100</v>
          </cell>
        </row>
        <row r="14">
          <cell r="B14">
            <v>4639</v>
          </cell>
          <cell r="C14" t="str">
            <v>1100</v>
          </cell>
        </row>
        <row r="15">
          <cell r="B15">
            <v>4639</v>
          </cell>
          <cell r="C15" t="str">
            <v>1100</v>
          </cell>
        </row>
        <row r="16">
          <cell r="B16">
            <v>4661</v>
          </cell>
          <cell r="C16" t="str">
            <v>1100</v>
          </cell>
        </row>
        <row r="17">
          <cell r="B17">
            <v>4661</v>
          </cell>
          <cell r="C17" t="str">
            <v>1100</v>
          </cell>
        </row>
        <row r="18">
          <cell r="B18">
            <v>4661</v>
          </cell>
          <cell r="C18" t="str">
            <v>1100</v>
          </cell>
        </row>
        <row r="19">
          <cell r="B19">
            <v>4661</v>
          </cell>
          <cell r="C19" t="str">
            <v>1100</v>
          </cell>
        </row>
        <row r="20">
          <cell r="B20">
            <v>5466</v>
          </cell>
          <cell r="C20" t="str">
            <v>1100</v>
          </cell>
        </row>
        <row r="21">
          <cell r="B21">
            <v>5466</v>
          </cell>
          <cell r="C21" t="str">
            <v>1100</v>
          </cell>
        </row>
        <row r="22">
          <cell r="B22">
            <v>5466</v>
          </cell>
          <cell r="C22" t="str">
            <v>1100</v>
          </cell>
        </row>
        <row r="23">
          <cell r="B23">
            <v>5466</v>
          </cell>
          <cell r="C23" t="str">
            <v>1100</v>
          </cell>
        </row>
        <row r="24">
          <cell r="B24">
            <v>8357</v>
          </cell>
          <cell r="C24" t="str">
            <v>1100</v>
          </cell>
        </row>
        <row r="25">
          <cell r="B25">
            <v>8357</v>
          </cell>
          <cell r="C25" t="str">
            <v>1100</v>
          </cell>
        </row>
        <row r="26">
          <cell r="B26">
            <v>8357</v>
          </cell>
          <cell r="C26" t="str">
            <v>1100</v>
          </cell>
        </row>
        <row r="27">
          <cell r="B27">
            <v>8357</v>
          </cell>
          <cell r="C27" t="str">
            <v>1100</v>
          </cell>
        </row>
        <row r="28">
          <cell r="B28">
            <v>8687</v>
          </cell>
          <cell r="C28" t="str">
            <v>1100</v>
          </cell>
        </row>
        <row r="29">
          <cell r="B29">
            <v>8687</v>
          </cell>
          <cell r="C29" t="str">
            <v>1100</v>
          </cell>
        </row>
        <row r="30">
          <cell r="B30">
            <v>8687</v>
          </cell>
          <cell r="C30" t="str">
            <v>1100</v>
          </cell>
        </row>
        <row r="31">
          <cell r="B31">
            <v>8687</v>
          </cell>
          <cell r="C31" t="str">
            <v>1100</v>
          </cell>
        </row>
        <row r="32">
          <cell r="B32">
            <v>12169</v>
          </cell>
          <cell r="C32" t="str">
            <v>1100</v>
          </cell>
        </row>
        <row r="33">
          <cell r="B33">
            <v>12169</v>
          </cell>
          <cell r="C33" t="str">
            <v>1100</v>
          </cell>
        </row>
        <row r="34">
          <cell r="B34">
            <v>12169</v>
          </cell>
          <cell r="C34" t="str">
            <v>1100</v>
          </cell>
        </row>
        <row r="35">
          <cell r="B35">
            <v>12169</v>
          </cell>
          <cell r="C35" t="str">
            <v>1100</v>
          </cell>
        </row>
        <row r="36">
          <cell r="B36">
            <v>12236</v>
          </cell>
          <cell r="C36" t="str">
            <v>1100</v>
          </cell>
        </row>
        <row r="37">
          <cell r="B37">
            <v>12236</v>
          </cell>
          <cell r="C37" t="str">
            <v>1100</v>
          </cell>
        </row>
        <row r="38">
          <cell r="B38">
            <v>12236</v>
          </cell>
          <cell r="C38" t="str">
            <v>1100</v>
          </cell>
        </row>
        <row r="39">
          <cell r="B39">
            <v>18537</v>
          </cell>
          <cell r="C39" t="str">
            <v>1100</v>
          </cell>
        </row>
        <row r="40">
          <cell r="B40">
            <v>18537</v>
          </cell>
          <cell r="C40" t="str">
            <v>1100</v>
          </cell>
        </row>
        <row r="41">
          <cell r="B41">
            <v>18537</v>
          </cell>
          <cell r="C41" t="str">
            <v>1100</v>
          </cell>
        </row>
        <row r="42">
          <cell r="B42">
            <v>19149</v>
          </cell>
          <cell r="C42" t="str">
            <v>1100</v>
          </cell>
        </row>
        <row r="43">
          <cell r="B43">
            <v>19149</v>
          </cell>
          <cell r="C43" t="str">
            <v>1100</v>
          </cell>
        </row>
        <row r="44">
          <cell r="B44">
            <v>19149</v>
          </cell>
          <cell r="C44" t="str">
            <v>1100</v>
          </cell>
        </row>
        <row r="45">
          <cell r="B45">
            <v>19149</v>
          </cell>
          <cell r="C45" t="str">
            <v>1100</v>
          </cell>
        </row>
        <row r="46">
          <cell r="B46">
            <v>19479</v>
          </cell>
          <cell r="C46" t="str">
            <v>1100</v>
          </cell>
        </row>
        <row r="47">
          <cell r="B47">
            <v>19479</v>
          </cell>
          <cell r="C47" t="str">
            <v>1100</v>
          </cell>
        </row>
        <row r="48">
          <cell r="B48">
            <v>19479</v>
          </cell>
          <cell r="C48" t="str">
            <v>1100</v>
          </cell>
        </row>
        <row r="49">
          <cell r="B49">
            <v>19479</v>
          </cell>
          <cell r="C49" t="str">
            <v>1100</v>
          </cell>
        </row>
        <row r="50">
          <cell r="B50">
            <v>19554</v>
          </cell>
          <cell r="C50" t="str">
            <v>1100</v>
          </cell>
        </row>
        <row r="51">
          <cell r="B51">
            <v>19554</v>
          </cell>
          <cell r="C51" t="str">
            <v>1100</v>
          </cell>
        </row>
        <row r="52">
          <cell r="B52">
            <v>19554</v>
          </cell>
          <cell r="C52" t="str">
            <v>1100</v>
          </cell>
        </row>
        <row r="53">
          <cell r="B53">
            <v>19554</v>
          </cell>
          <cell r="C53" t="str">
            <v>1100</v>
          </cell>
        </row>
        <row r="54">
          <cell r="B54">
            <v>20459</v>
          </cell>
          <cell r="C54" t="str">
            <v>1100</v>
          </cell>
        </row>
        <row r="55">
          <cell r="B55">
            <v>20459</v>
          </cell>
          <cell r="C55" t="str">
            <v>1100</v>
          </cell>
        </row>
        <row r="56">
          <cell r="B56">
            <v>20459</v>
          </cell>
          <cell r="C56" t="str">
            <v>1100</v>
          </cell>
        </row>
        <row r="57">
          <cell r="B57">
            <v>20459</v>
          </cell>
          <cell r="C57" t="str">
            <v>1100</v>
          </cell>
        </row>
        <row r="58">
          <cell r="B58">
            <v>20459</v>
          </cell>
          <cell r="C58" t="str">
            <v>1100</v>
          </cell>
        </row>
        <row r="59">
          <cell r="B59">
            <v>24601</v>
          </cell>
          <cell r="C59" t="str">
            <v>1100</v>
          </cell>
        </row>
        <row r="60">
          <cell r="B60">
            <v>24601</v>
          </cell>
          <cell r="C60" t="str">
            <v>1100</v>
          </cell>
        </row>
        <row r="61">
          <cell r="B61">
            <v>24601</v>
          </cell>
          <cell r="C61" t="str">
            <v>1100</v>
          </cell>
        </row>
        <row r="62">
          <cell r="B62">
            <v>25325</v>
          </cell>
          <cell r="C62" t="str">
            <v>1100</v>
          </cell>
        </row>
        <row r="63">
          <cell r="B63">
            <v>25325</v>
          </cell>
          <cell r="C63" t="str">
            <v>1100</v>
          </cell>
        </row>
        <row r="64">
          <cell r="B64">
            <v>25325</v>
          </cell>
          <cell r="C64" t="str">
            <v>1100</v>
          </cell>
        </row>
        <row r="65">
          <cell r="B65">
            <v>25325</v>
          </cell>
          <cell r="C65" t="str">
            <v>1100</v>
          </cell>
        </row>
        <row r="66">
          <cell r="B66">
            <v>25660</v>
          </cell>
          <cell r="C66" t="str">
            <v>2100</v>
          </cell>
        </row>
        <row r="67">
          <cell r="B67">
            <v>25660</v>
          </cell>
          <cell r="C67" t="str">
            <v>2100</v>
          </cell>
        </row>
        <row r="68">
          <cell r="B68">
            <v>25660</v>
          </cell>
          <cell r="C68" t="str">
            <v>2100</v>
          </cell>
        </row>
        <row r="69">
          <cell r="B69">
            <v>25660</v>
          </cell>
          <cell r="C69" t="str">
            <v>2100</v>
          </cell>
        </row>
        <row r="70">
          <cell r="B70">
            <v>25660</v>
          </cell>
          <cell r="C70" t="str">
            <v>2100</v>
          </cell>
        </row>
        <row r="71">
          <cell r="B71">
            <v>27017</v>
          </cell>
          <cell r="C71" t="str">
            <v>1100</v>
          </cell>
        </row>
        <row r="72">
          <cell r="B72">
            <v>27017</v>
          </cell>
          <cell r="C72" t="str">
            <v>1100</v>
          </cell>
        </row>
        <row r="73">
          <cell r="B73">
            <v>27017</v>
          </cell>
          <cell r="C73" t="str">
            <v>1100</v>
          </cell>
        </row>
        <row r="74">
          <cell r="B74">
            <v>28880</v>
          </cell>
          <cell r="C74" t="str">
            <v>2100</v>
          </cell>
        </row>
        <row r="75">
          <cell r="B75">
            <v>28880</v>
          </cell>
          <cell r="C75" t="str">
            <v>2100</v>
          </cell>
        </row>
        <row r="76">
          <cell r="B76">
            <v>28880</v>
          </cell>
          <cell r="C76" t="str">
            <v>2100</v>
          </cell>
        </row>
        <row r="77">
          <cell r="B77">
            <v>28880</v>
          </cell>
          <cell r="C77" t="str">
            <v>2100</v>
          </cell>
        </row>
        <row r="78">
          <cell r="B78">
            <v>30254</v>
          </cell>
          <cell r="C78" t="str">
            <v>1100</v>
          </cell>
        </row>
        <row r="79">
          <cell r="B79">
            <v>30254</v>
          </cell>
          <cell r="C79" t="str">
            <v>1100</v>
          </cell>
        </row>
        <row r="80">
          <cell r="B80">
            <v>30254</v>
          </cell>
          <cell r="C80" t="str">
            <v>1100</v>
          </cell>
        </row>
        <row r="81">
          <cell r="B81">
            <v>30254</v>
          </cell>
          <cell r="C81" t="str">
            <v>1100</v>
          </cell>
        </row>
        <row r="82">
          <cell r="B82">
            <v>30254</v>
          </cell>
          <cell r="C82" t="str">
            <v>1100</v>
          </cell>
        </row>
        <row r="83">
          <cell r="B83">
            <v>34123</v>
          </cell>
          <cell r="C83" t="str">
            <v>1100</v>
          </cell>
        </row>
        <row r="84">
          <cell r="B84">
            <v>34123</v>
          </cell>
          <cell r="C84" t="str">
            <v>1100</v>
          </cell>
        </row>
        <row r="85">
          <cell r="B85">
            <v>34123</v>
          </cell>
          <cell r="C85" t="str">
            <v>1100</v>
          </cell>
        </row>
        <row r="86">
          <cell r="B86">
            <v>34123</v>
          </cell>
          <cell r="C86" t="str">
            <v>1100</v>
          </cell>
        </row>
        <row r="87">
          <cell r="B87">
            <v>36299</v>
          </cell>
          <cell r="C87" t="str">
            <v>1100</v>
          </cell>
        </row>
        <row r="88">
          <cell r="B88">
            <v>36299</v>
          </cell>
          <cell r="C88" t="str">
            <v>1100</v>
          </cell>
        </row>
        <row r="89">
          <cell r="B89">
            <v>36299</v>
          </cell>
          <cell r="C89" t="str">
            <v>1100</v>
          </cell>
        </row>
        <row r="90">
          <cell r="B90">
            <v>39131</v>
          </cell>
          <cell r="C90" t="str">
            <v>1100</v>
          </cell>
        </row>
        <row r="91">
          <cell r="B91">
            <v>39131</v>
          </cell>
          <cell r="C91" t="str">
            <v>1100</v>
          </cell>
        </row>
        <row r="92">
          <cell r="B92">
            <v>39131</v>
          </cell>
          <cell r="C92" t="str">
            <v>1100</v>
          </cell>
        </row>
        <row r="93">
          <cell r="B93">
            <v>39952</v>
          </cell>
          <cell r="C93" t="str">
            <v>1100</v>
          </cell>
        </row>
        <row r="94">
          <cell r="B94">
            <v>39952</v>
          </cell>
          <cell r="C94" t="str">
            <v>1100</v>
          </cell>
        </row>
        <row r="95">
          <cell r="B95">
            <v>39952</v>
          </cell>
          <cell r="C95" t="str">
            <v>1100</v>
          </cell>
        </row>
        <row r="96">
          <cell r="B96">
            <v>39952</v>
          </cell>
          <cell r="C96" t="str">
            <v>1100</v>
          </cell>
        </row>
        <row r="97">
          <cell r="B97">
            <v>40670</v>
          </cell>
          <cell r="C97" t="str">
            <v>1100</v>
          </cell>
        </row>
        <row r="98">
          <cell r="B98">
            <v>40670</v>
          </cell>
          <cell r="C98" t="str">
            <v>1100</v>
          </cell>
        </row>
        <row r="99">
          <cell r="B99">
            <v>40670</v>
          </cell>
          <cell r="C99" t="str">
            <v>1100</v>
          </cell>
        </row>
        <row r="100">
          <cell r="B100">
            <v>40670</v>
          </cell>
          <cell r="C100" t="str">
            <v>1100</v>
          </cell>
        </row>
        <row r="101">
          <cell r="B101">
            <v>42138</v>
          </cell>
          <cell r="C101" t="str">
            <v>1100</v>
          </cell>
        </row>
        <row r="102">
          <cell r="B102">
            <v>42138</v>
          </cell>
          <cell r="C102" t="str">
            <v>1100</v>
          </cell>
        </row>
        <row r="103">
          <cell r="B103">
            <v>42138</v>
          </cell>
          <cell r="C103" t="str">
            <v>1100</v>
          </cell>
        </row>
        <row r="104">
          <cell r="B104">
            <v>42138</v>
          </cell>
          <cell r="C104" t="str">
            <v>1100</v>
          </cell>
        </row>
        <row r="105">
          <cell r="B105">
            <v>43190</v>
          </cell>
          <cell r="C105" t="str">
            <v>1100</v>
          </cell>
        </row>
        <row r="106">
          <cell r="B106">
            <v>43190</v>
          </cell>
          <cell r="C106" t="str">
            <v>1100</v>
          </cell>
        </row>
        <row r="107">
          <cell r="B107">
            <v>43190</v>
          </cell>
          <cell r="C107" t="str">
            <v>1100</v>
          </cell>
        </row>
        <row r="108">
          <cell r="B108">
            <v>43190</v>
          </cell>
          <cell r="C108" t="str">
            <v>1100</v>
          </cell>
        </row>
        <row r="109">
          <cell r="B109">
            <v>43813</v>
          </cell>
          <cell r="C109" t="str">
            <v>1100</v>
          </cell>
        </row>
        <row r="110">
          <cell r="B110">
            <v>43813</v>
          </cell>
          <cell r="C110" t="str">
            <v>1100</v>
          </cell>
        </row>
        <row r="111">
          <cell r="B111">
            <v>43813</v>
          </cell>
          <cell r="C111" t="str">
            <v>1100</v>
          </cell>
        </row>
        <row r="112">
          <cell r="B112">
            <v>43813</v>
          </cell>
          <cell r="C112" t="str">
            <v>1100</v>
          </cell>
        </row>
        <row r="113">
          <cell r="B113">
            <v>46898</v>
          </cell>
          <cell r="C113" t="str">
            <v>1100</v>
          </cell>
        </row>
        <row r="114">
          <cell r="B114">
            <v>46898</v>
          </cell>
          <cell r="C114" t="str">
            <v>1100</v>
          </cell>
        </row>
        <row r="115">
          <cell r="B115">
            <v>46898</v>
          </cell>
          <cell r="C115" t="str">
            <v>1100</v>
          </cell>
        </row>
        <row r="116">
          <cell r="B116">
            <v>48066</v>
          </cell>
          <cell r="C116" t="str">
            <v>1100</v>
          </cell>
        </row>
        <row r="117">
          <cell r="B117">
            <v>48066</v>
          </cell>
          <cell r="C117" t="str">
            <v>1100</v>
          </cell>
        </row>
        <row r="118">
          <cell r="B118">
            <v>48066</v>
          </cell>
          <cell r="C118" t="str">
            <v>1100</v>
          </cell>
        </row>
        <row r="119">
          <cell r="B119">
            <v>48561</v>
          </cell>
          <cell r="C119" t="str">
            <v>2100</v>
          </cell>
        </row>
        <row r="120">
          <cell r="B120">
            <v>48561</v>
          </cell>
          <cell r="C120" t="str">
            <v>2100</v>
          </cell>
        </row>
        <row r="121">
          <cell r="B121">
            <v>48561</v>
          </cell>
          <cell r="C121" t="str">
            <v>2100</v>
          </cell>
        </row>
        <row r="122">
          <cell r="B122">
            <v>48561</v>
          </cell>
          <cell r="C122" t="str">
            <v>2100</v>
          </cell>
        </row>
        <row r="123">
          <cell r="B123">
            <v>55700</v>
          </cell>
          <cell r="C123" t="str">
            <v>1100</v>
          </cell>
        </row>
        <row r="124">
          <cell r="B124">
            <v>55700</v>
          </cell>
          <cell r="C124" t="str">
            <v>1100</v>
          </cell>
        </row>
        <row r="125">
          <cell r="B125">
            <v>55700</v>
          </cell>
          <cell r="C125" t="str">
            <v>1100</v>
          </cell>
        </row>
        <row r="126">
          <cell r="B126">
            <v>55700</v>
          </cell>
          <cell r="C126" t="str">
            <v>1100</v>
          </cell>
        </row>
        <row r="127">
          <cell r="B127">
            <v>55843</v>
          </cell>
          <cell r="C127" t="str">
            <v>1100</v>
          </cell>
        </row>
        <row r="128">
          <cell r="B128">
            <v>55843</v>
          </cell>
          <cell r="C128" t="str">
            <v>1100</v>
          </cell>
        </row>
        <row r="129">
          <cell r="B129">
            <v>55843</v>
          </cell>
          <cell r="C129" t="str">
            <v>1100</v>
          </cell>
        </row>
        <row r="130">
          <cell r="B130">
            <v>56138</v>
          </cell>
          <cell r="C130" t="str">
            <v>1100</v>
          </cell>
        </row>
        <row r="131">
          <cell r="B131">
            <v>56138</v>
          </cell>
          <cell r="C131" t="str">
            <v>1100</v>
          </cell>
        </row>
        <row r="132">
          <cell r="B132">
            <v>56138</v>
          </cell>
          <cell r="C132" t="str">
            <v>1100</v>
          </cell>
        </row>
        <row r="133">
          <cell r="B133">
            <v>56138</v>
          </cell>
          <cell r="C133" t="str">
            <v>1100</v>
          </cell>
        </row>
        <row r="134">
          <cell r="B134">
            <v>58081</v>
          </cell>
          <cell r="C134" t="str">
            <v>2100</v>
          </cell>
        </row>
        <row r="135">
          <cell r="B135">
            <v>58081</v>
          </cell>
          <cell r="C135" t="str">
            <v>2100</v>
          </cell>
        </row>
        <row r="136">
          <cell r="B136">
            <v>58081</v>
          </cell>
          <cell r="C136" t="str">
            <v>2100</v>
          </cell>
        </row>
        <row r="137">
          <cell r="B137">
            <v>59098</v>
          </cell>
          <cell r="C137" t="str">
            <v>1100</v>
          </cell>
        </row>
        <row r="138">
          <cell r="B138">
            <v>59098</v>
          </cell>
          <cell r="C138" t="str">
            <v>1100</v>
          </cell>
        </row>
        <row r="139">
          <cell r="B139">
            <v>59098</v>
          </cell>
          <cell r="C139" t="str">
            <v>1100</v>
          </cell>
        </row>
        <row r="140">
          <cell r="B140">
            <v>59098</v>
          </cell>
          <cell r="C140" t="str">
            <v>1100</v>
          </cell>
        </row>
        <row r="141">
          <cell r="B141">
            <v>60436</v>
          </cell>
          <cell r="C141" t="str">
            <v>1100</v>
          </cell>
        </row>
        <row r="142">
          <cell r="B142">
            <v>60436</v>
          </cell>
          <cell r="C142" t="str">
            <v>1100</v>
          </cell>
        </row>
        <row r="143">
          <cell r="B143">
            <v>60436</v>
          </cell>
          <cell r="C143" t="str">
            <v>1100</v>
          </cell>
        </row>
        <row r="144">
          <cell r="B144">
            <v>60436</v>
          </cell>
          <cell r="C144" t="str">
            <v>1100</v>
          </cell>
        </row>
        <row r="145">
          <cell r="B145">
            <v>60799</v>
          </cell>
          <cell r="C145" t="str">
            <v>2100</v>
          </cell>
        </row>
        <row r="146">
          <cell r="B146">
            <v>60799</v>
          </cell>
          <cell r="C146" t="str">
            <v>2100</v>
          </cell>
        </row>
        <row r="147">
          <cell r="B147">
            <v>60799</v>
          </cell>
          <cell r="C147" t="str">
            <v>2100</v>
          </cell>
        </row>
        <row r="148">
          <cell r="B148">
            <v>60799</v>
          </cell>
          <cell r="C148" t="str">
            <v>2100</v>
          </cell>
        </row>
        <row r="149">
          <cell r="B149">
            <v>60844</v>
          </cell>
          <cell r="C149" t="str">
            <v>1100</v>
          </cell>
        </row>
        <row r="150">
          <cell r="B150">
            <v>60844</v>
          </cell>
          <cell r="C150" t="str">
            <v>1100</v>
          </cell>
        </row>
        <row r="151">
          <cell r="B151">
            <v>60844</v>
          </cell>
          <cell r="C151" t="str">
            <v>1100</v>
          </cell>
        </row>
        <row r="152">
          <cell r="B152">
            <v>65321</v>
          </cell>
          <cell r="C152" t="str">
            <v>1100</v>
          </cell>
        </row>
        <row r="153">
          <cell r="B153">
            <v>65321</v>
          </cell>
          <cell r="C153" t="str">
            <v>1100</v>
          </cell>
        </row>
        <row r="154">
          <cell r="B154">
            <v>65321</v>
          </cell>
          <cell r="C154" t="str">
            <v>1100</v>
          </cell>
        </row>
        <row r="155">
          <cell r="B155">
            <v>66005</v>
          </cell>
          <cell r="C155" t="str">
            <v>2100</v>
          </cell>
        </row>
        <row r="156">
          <cell r="B156">
            <v>66005</v>
          </cell>
          <cell r="C156" t="str">
            <v>2100</v>
          </cell>
        </row>
        <row r="157">
          <cell r="B157">
            <v>66005</v>
          </cell>
          <cell r="C157" t="str">
            <v>2100</v>
          </cell>
        </row>
        <row r="158">
          <cell r="B158">
            <v>66005</v>
          </cell>
          <cell r="C158" t="str">
            <v>2100</v>
          </cell>
        </row>
        <row r="159">
          <cell r="B159">
            <v>66005</v>
          </cell>
          <cell r="C159" t="str">
            <v>2100</v>
          </cell>
        </row>
        <row r="160">
          <cell r="B160">
            <v>67228</v>
          </cell>
          <cell r="C160" t="str">
            <v>2100</v>
          </cell>
        </row>
        <row r="161">
          <cell r="B161">
            <v>67228</v>
          </cell>
          <cell r="C161" t="str">
            <v>2100</v>
          </cell>
        </row>
        <row r="162">
          <cell r="B162">
            <v>67228</v>
          </cell>
          <cell r="C162" t="str">
            <v>2100</v>
          </cell>
        </row>
        <row r="163">
          <cell r="B163">
            <v>67228</v>
          </cell>
          <cell r="C163" t="str">
            <v>2100</v>
          </cell>
        </row>
        <row r="164">
          <cell r="B164">
            <v>67228</v>
          </cell>
          <cell r="C164" t="str">
            <v>2100</v>
          </cell>
        </row>
        <row r="165">
          <cell r="B165">
            <v>67228</v>
          </cell>
          <cell r="C165" t="str">
            <v>2100</v>
          </cell>
        </row>
        <row r="166">
          <cell r="B166">
            <v>67558</v>
          </cell>
          <cell r="C166" t="str">
            <v>2100</v>
          </cell>
        </row>
        <row r="167">
          <cell r="B167">
            <v>67558</v>
          </cell>
          <cell r="C167" t="str">
            <v>2100</v>
          </cell>
        </row>
        <row r="168">
          <cell r="B168">
            <v>67558</v>
          </cell>
          <cell r="C168" t="str">
            <v>2100</v>
          </cell>
        </row>
        <row r="169">
          <cell r="B169">
            <v>67558</v>
          </cell>
          <cell r="C169" t="str">
            <v>2100</v>
          </cell>
        </row>
        <row r="170">
          <cell r="B170">
            <v>69354</v>
          </cell>
          <cell r="C170" t="str">
            <v>1100</v>
          </cell>
        </row>
        <row r="171">
          <cell r="B171">
            <v>69354</v>
          </cell>
          <cell r="C171" t="str">
            <v>1100</v>
          </cell>
        </row>
        <row r="172">
          <cell r="B172">
            <v>69354</v>
          </cell>
          <cell r="C172" t="str">
            <v>1100</v>
          </cell>
        </row>
        <row r="173">
          <cell r="B173">
            <v>69648</v>
          </cell>
          <cell r="C173" t="str">
            <v>1100</v>
          </cell>
        </row>
        <row r="174">
          <cell r="B174">
            <v>69648</v>
          </cell>
          <cell r="C174" t="str">
            <v>1100</v>
          </cell>
        </row>
        <row r="175">
          <cell r="B175">
            <v>69648</v>
          </cell>
          <cell r="C175" t="str">
            <v>1100</v>
          </cell>
        </row>
        <row r="176">
          <cell r="B176">
            <v>70403</v>
          </cell>
          <cell r="C176" t="str">
            <v>2100</v>
          </cell>
        </row>
        <row r="177">
          <cell r="B177">
            <v>70403</v>
          </cell>
          <cell r="C177" t="str">
            <v>2100</v>
          </cell>
        </row>
        <row r="178">
          <cell r="B178">
            <v>70403</v>
          </cell>
          <cell r="C178" t="str">
            <v>2100</v>
          </cell>
        </row>
        <row r="179">
          <cell r="B179">
            <v>73513</v>
          </cell>
          <cell r="C179" t="str">
            <v>1100</v>
          </cell>
        </row>
        <row r="180">
          <cell r="B180">
            <v>73513</v>
          </cell>
          <cell r="C180" t="str">
            <v>1100</v>
          </cell>
        </row>
        <row r="181">
          <cell r="B181">
            <v>73513</v>
          </cell>
          <cell r="C181" t="str">
            <v>1100</v>
          </cell>
        </row>
        <row r="182">
          <cell r="B182">
            <v>73513</v>
          </cell>
          <cell r="C182" t="str">
            <v>1100</v>
          </cell>
        </row>
        <row r="183">
          <cell r="B183">
            <v>76214</v>
          </cell>
          <cell r="C183" t="str">
            <v>1100</v>
          </cell>
        </row>
        <row r="184">
          <cell r="B184">
            <v>76214</v>
          </cell>
          <cell r="C184" t="str">
            <v>1100</v>
          </cell>
        </row>
        <row r="185">
          <cell r="B185">
            <v>76214</v>
          </cell>
          <cell r="C185" t="str">
            <v>1100</v>
          </cell>
        </row>
        <row r="186">
          <cell r="B186">
            <v>77984</v>
          </cell>
          <cell r="C186" t="str">
            <v>1100</v>
          </cell>
        </row>
        <row r="187">
          <cell r="B187">
            <v>77984</v>
          </cell>
          <cell r="C187" t="str">
            <v>1100</v>
          </cell>
        </row>
        <row r="188">
          <cell r="B188">
            <v>77984</v>
          </cell>
          <cell r="C188" t="str">
            <v>1100</v>
          </cell>
        </row>
        <row r="189">
          <cell r="B189">
            <v>77984</v>
          </cell>
          <cell r="C189" t="str">
            <v>1100</v>
          </cell>
        </row>
        <row r="190">
          <cell r="B190">
            <v>80632</v>
          </cell>
          <cell r="C190" t="str">
            <v>1100</v>
          </cell>
        </row>
        <row r="191">
          <cell r="B191">
            <v>80632</v>
          </cell>
          <cell r="C191" t="str">
            <v>1100</v>
          </cell>
        </row>
        <row r="192">
          <cell r="B192">
            <v>80632</v>
          </cell>
          <cell r="C192" t="str">
            <v>1100</v>
          </cell>
        </row>
        <row r="193">
          <cell r="B193">
            <v>80632</v>
          </cell>
          <cell r="C193" t="str">
            <v>1100</v>
          </cell>
        </row>
        <row r="194">
          <cell r="B194">
            <v>80654</v>
          </cell>
          <cell r="C194" t="str">
            <v>1100</v>
          </cell>
        </row>
        <row r="195">
          <cell r="B195">
            <v>80654</v>
          </cell>
          <cell r="C195" t="str">
            <v>1100</v>
          </cell>
        </row>
        <row r="196">
          <cell r="B196">
            <v>80654</v>
          </cell>
          <cell r="C196" t="str">
            <v>1100</v>
          </cell>
        </row>
        <row r="197">
          <cell r="B197">
            <v>80654</v>
          </cell>
          <cell r="C197" t="str">
            <v>1100</v>
          </cell>
        </row>
        <row r="198">
          <cell r="B198">
            <v>84905</v>
          </cell>
          <cell r="C198" t="str">
            <v>1100</v>
          </cell>
        </row>
        <row r="199">
          <cell r="B199">
            <v>84905</v>
          </cell>
          <cell r="C199" t="str">
            <v>1100</v>
          </cell>
        </row>
        <row r="200">
          <cell r="B200">
            <v>84905</v>
          </cell>
          <cell r="C200" t="str">
            <v>1100</v>
          </cell>
        </row>
        <row r="201">
          <cell r="B201">
            <v>84905</v>
          </cell>
          <cell r="C201" t="str">
            <v>1100</v>
          </cell>
        </row>
        <row r="202">
          <cell r="B202">
            <v>85002</v>
          </cell>
          <cell r="C202" t="str">
            <v>1100</v>
          </cell>
        </row>
        <row r="203">
          <cell r="B203">
            <v>85002</v>
          </cell>
          <cell r="C203" t="str">
            <v>1100</v>
          </cell>
        </row>
        <row r="204">
          <cell r="B204">
            <v>85002</v>
          </cell>
          <cell r="C204" t="str">
            <v>1100</v>
          </cell>
        </row>
        <row r="205">
          <cell r="B205">
            <v>85328</v>
          </cell>
          <cell r="C205" t="str">
            <v>1100</v>
          </cell>
        </row>
        <row r="206">
          <cell r="B206">
            <v>85328</v>
          </cell>
          <cell r="C206" t="str">
            <v>1100</v>
          </cell>
        </row>
        <row r="207">
          <cell r="B207">
            <v>85328</v>
          </cell>
          <cell r="C207" t="str">
            <v>1100</v>
          </cell>
        </row>
        <row r="208">
          <cell r="B208">
            <v>85328</v>
          </cell>
          <cell r="C208" t="str">
            <v>1100</v>
          </cell>
        </row>
        <row r="209">
          <cell r="B209">
            <v>87462</v>
          </cell>
          <cell r="C209" t="str">
            <v>1100</v>
          </cell>
        </row>
        <row r="210">
          <cell r="B210">
            <v>87462</v>
          </cell>
          <cell r="C210" t="str">
            <v>1100</v>
          </cell>
        </row>
        <row r="211">
          <cell r="B211">
            <v>87462</v>
          </cell>
          <cell r="C211" t="str">
            <v>1100</v>
          </cell>
        </row>
        <row r="212">
          <cell r="B212">
            <v>87462</v>
          </cell>
          <cell r="C212" t="str">
            <v>1100</v>
          </cell>
        </row>
        <row r="213">
          <cell r="B213">
            <v>87738</v>
          </cell>
          <cell r="C213" t="str">
            <v>1100</v>
          </cell>
        </row>
        <row r="214">
          <cell r="B214">
            <v>87738</v>
          </cell>
          <cell r="C214" t="str">
            <v>1100</v>
          </cell>
        </row>
        <row r="215">
          <cell r="B215">
            <v>87738</v>
          </cell>
          <cell r="C215" t="str">
            <v>1100</v>
          </cell>
        </row>
        <row r="216">
          <cell r="B216">
            <v>87738</v>
          </cell>
          <cell r="C216" t="str">
            <v>1100</v>
          </cell>
        </row>
        <row r="217">
          <cell r="B217">
            <v>89498</v>
          </cell>
          <cell r="C217" t="str">
            <v>2100</v>
          </cell>
        </row>
        <row r="218">
          <cell r="B218">
            <v>89498</v>
          </cell>
          <cell r="C218" t="str">
            <v>2100</v>
          </cell>
        </row>
        <row r="219">
          <cell r="B219">
            <v>89498</v>
          </cell>
          <cell r="C219" t="str">
            <v>2100</v>
          </cell>
        </row>
        <row r="220">
          <cell r="B220">
            <v>89498</v>
          </cell>
          <cell r="C220" t="str">
            <v>2100</v>
          </cell>
        </row>
        <row r="221">
          <cell r="B221">
            <v>89498</v>
          </cell>
          <cell r="C221" t="str">
            <v>2100</v>
          </cell>
        </row>
        <row r="222">
          <cell r="B222">
            <v>90900</v>
          </cell>
          <cell r="C222" t="str">
            <v>1100</v>
          </cell>
        </row>
        <row r="223">
          <cell r="B223">
            <v>90900</v>
          </cell>
          <cell r="C223" t="str">
            <v>1100</v>
          </cell>
        </row>
        <row r="224">
          <cell r="B224">
            <v>90900</v>
          </cell>
          <cell r="C224" t="str">
            <v>1100</v>
          </cell>
        </row>
        <row r="225">
          <cell r="B225">
            <v>93754</v>
          </cell>
          <cell r="C225" t="str">
            <v>2100</v>
          </cell>
        </row>
        <row r="226">
          <cell r="B226">
            <v>93754</v>
          </cell>
          <cell r="C226" t="str">
            <v>2100</v>
          </cell>
        </row>
        <row r="227">
          <cell r="B227">
            <v>93754</v>
          </cell>
          <cell r="C227" t="str">
            <v>2100</v>
          </cell>
        </row>
        <row r="228">
          <cell r="B228">
            <v>96609</v>
          </cell>
          <cell r="C228" t="str">
            <v>1100</v>
          </cell>
        </row>
        <row r="229">
          <cell r="B229">
            <v>96609</v>
          </cell>
          <cell r="C229" t="str">
            <v>1100</v>
          </cell>
        </row>
        <row r="230">
          <cell r="B230">
            <v>96609</v>
          </cell>
          <cell r="C230" t="str">
            <v>1100</v>
          </cell>
        </row>
        <row r="231">
          <cell r="B231">
            <v>96609</v>
          </cell>
          <cell r="C231" t="str">
            <v>1100</v>
          </cell>
        </row>
        <row r="232">
          <cell r="B232">
            <v>99073</v>
          </cell>
          <cell r="C232" t="str">
            <v>1100</v>
          </cell>
        </row>
        <row r="233">
          <cell r="B233">
            <v>99073</v>
          </cell>
          <cell r="C233" t="str">
            <v>1100</v>
          </cell>
        </row>
        <row r="234">
          <cell r="B234">
            <v>99073</v>
          </cell>
          <cell r="C234" t="str">
            <v>1100</v>
          </cell>
        </row>
        <row r="235">
          <cell r="B235">
            <v>99073</v>
          </cell>
          <cell r="C235" t="str">
            <v>1100</v>
          </cell>
        </row>
        <row r="236">
          <cell r="B236">
            <v>100372</v>
          </cell>
          <cell r="C236" t="str">
            <v>1100</v>
          </cell>
        </row>
        <row r="237">
          <cell r="B237">
            <v>100372</v>
          </cell>
          <cell r="C237" t="str">
            <v>1100</v>
          </cell>
        </row>
        <row r="238">
          <cell r="B238">
            <v>100372</v>
          </cell>
          <cell r="C238" t="str">
            <v>1100</v>
          </cell>
        </row>
        <row r="239">
          <cell r="B239">
            <v>101133</v>
          </cell>
          <cell r="C239" t="str">
            <v>1100</v>
          </cell>
        </row>
        <row r="240">
          <cell r="B240">
            <v>101133</v>
          </cell>
          <cell r="C240" t="str">
            <v>1100</v>
          </cell>
        </row>
        <row r="241">
          <cell r="B241">
            <v>101133</v>
          </cell>
          <cell r="C241" t="str">
            <v>1100</v>
          </cell>
        </row>
        <row r="242">
          <cell r="B242">
            <v>101133</v>
          </cell>
          <cell r="C242" t="str">
            <v>1100</v>
          </cell>
        </row>
        <row r="243">
          <cell r="B243">
            <v>101133</v>
          </cell>
          <cell r="C243" t="str">
            <v>1100</v>
          </cell>
        </row>
        <row r="244">
          <cell r="B244">
            <v>101724</v>
          </cell>
          <cell r="C244" t="str">
            <v>2100</v>
          </cell>
        </row>
        <row r="245">
          <cell r="B245">
            <v>101724</v>
          </cell>
          <cell r="C245" t="str">
            <v>2100</v>
          </cell>
        </row>
        <row r="246">
          <cell r="B246">
            <v>101724</v>
          </cell>
          <cell r="C246" t="str">
            <v>2100</v>
          </cell>
        </row>
        <row r="247">
          <cell r="B247">
            <v>101724</v>
          </cell>
          <cell r="C247" t="str">
            <v>2100</v>
          </cell>
        </row>
        <row r="248">
          <cell r="B248">
            <v>102598</v>
          </cell>
          <cell r="C248" t="str">
            <v>1100</v>
          </cell>
        </row>
        <row r="249">
          <cell r="B249">
            <v>102598</v>
          </cell>
          <cell r="C249" t="str">
            <v>1100</v>
          </cell>
        </row>
        <row r="250">
          <cell r="B250">
            <v>102598</v>
          </cell>
          <cell r="C250" t="str">
            <v>1100</v>
          </cell>
        </row>
        <row r="251">
          <cell r="B251">
            <v>104347</v>
          </cell>
          <cell r="C251" t="str">
            <v>1100</v>
          </cell>
        </row>
        <row r="252">
          <cell r="B252">
            <v>104347</v>
          </cell>
          <cell r="C252" t="str">
            <v>1100</v>
          </cell>
        </row>
        <row r="253">
          <cell r="B253">
            <v>104347</v>
          </cell>
          <cell r="C253" t="str">
            <v>1100</v>
          </cell>
        </row>
        <row r="254">
          <cell r="B254">
            <v>104347</v>
          </cell>
          <cell r="C254" t="str">
            <v>1100</v>
          </cell>
        </row>
        <row r="255">
          <cell r="B255">
            <v>104347</v>
          </cell>
          <cell r="C255" t="str">
            <v>1100</v>
          </cell>
        </row>
        <row r="256">
          <cell r="B256">
            <v>104535</v>
          </cell>
          <cell r="C256" t="str">
            <v>1100</v>
          </cell>
        </row>
        <row r="257">
          <cell r="B257">
            <v>104535</v>
          </cell>
          <cell r="C257" t="str">
            <v>1100</v>
          </cell>
        </row>
        <row r="258">
          <cell r="B258">
            <v>104535</v>
          </cell>
          <cell r="C258" t="str">
            <v>1100</v>
          </cell>
        </row>
        <row r="259">
          <cell r="B259">
            <v>106280</v>
          </cell>
          <cell r="C259" t="str">
            <v>1100</v>
          </cell>
        </row>
        <row r="260">
          <cell r="B260">
            <v>106280</v>
          </cell>
          <cell r="C260" t="str">
            <v>1100</v>
          </cell>
        </row>
        <row r="261">
          <cell r="B261">
            <v>106280</v>
          </cell>
          <cell r="C261" t="str">
            <v>1100</v>
          </cell>
        </row>
        <row r="262">
          <cell r="B262">
            <v>106280</v>
          </cell>
          <cell r="C262" t="str">
            <v>1100</v>
          </cell>
        </row>
        <row r="263">
          <cell r="B263">
            <v>106280</v>
          </cell>
          <cell r="C263" t="str">
            <v>1100</v>
          </cell>
        </row>
        <row r="264">
          <cell r="B264">
            <v>107792</v>
          </cell>
          <cell r="C264" t="str">
            <v>1100</v>
          </cell>
        </row>
        <row r="265">
          <cell r="B265">
            <v>107792</v>
          </cell>
          <cell r="C265" t="str">
            <v>1100</v>
          </cell>
        </row>
        <row r="266">
          <cell r="B266">
            <v>107792</v>
          </cell>
          <cell r="C266" t="str">
            <v>1100</v>
          </cell>
        </row>
        <row r="267">
          <cell r="B267">
            <v>107792</v>
          </cell>
          <cell r="C267" t="str">
            <v>1100</v>
          </cell>
        </row>
        <row r="268">
          <cell r="B268">
            <v>107792</v>
          </cell>
          <cell r="C268" t="str">
            <v>1100</v>
          </cell>
        </row>
        <row r="269">
          <cell r="B269">
            <v>112991</v>
          </cell>
          <cell r="C269" t="str">
            <v>1100</v>
          </cell>
        </row>
        <row r="270">
          <cell r="B270">
            <v>112991</v>
          </cell>
          <cell r="C270" t="str">
            <v>1100</v>
          </cell>
        </row>
        <row r="271">
          <cell r="B271">
            <v>112991</v>
          </cell>
          <cell r="C271" t="str">
            <v>1100</v>
          </cell>
        </row>
        <row r="272">
          <cell r="B272">
            <v>112991</v>
          </cell>
          <cell r="C272" t="str">
            <v>1100</v>
          </cell>
        </row>
        <row r="273">
          <cell r="B273">
            <v>112991</v>
          </cell>
          <cell r="C273" t="str">
            <v>1100</v>
          </cell>
        </row>
        <row r="274">
          <cell r="B274">
            <v>113244</v>
          </cell>
          <cell r="C274" t="str">
            <v>1100</v>
          </cell>
        </row>
        <row r="275">
          <cell r="B275">
            <v>113244</v>
          </cell>
          <cell r="C275" t="str">
            <v>1100</v>
          </cell>
        </row>
        <row r="276">
          <cell r="B276">
            <v>113244</v>
          </cell>
          <cell r="C276" t="str">
            <v>1100</v>
          </cell>
        </row>
        <row r="277">
          <cell r="B277">
            <v>113244</v>
          </cell>
          <cell r="C277" t="str">
            <v>1100</v>
          </cell>
        </row>
        <row r="278">
          <cell r="B278">
            <v>113306</v>
          </cell>
          <cell r="C278" t="str">
            <v>1100</v>
          </cell>
        </row>
        <row r="279">
          <cell r="B279">
            <v>113306</v>
          </cell>
          <cell r="C279" t="str">
            <v>1100</v>
          </cell>
        </row>
        <row r="280">
          <cell r="B280">
            <v>113306</v>
          </cell>
          <cell r="C280" t="str">
            <v>1100</v>
          </cell>
        </row>
        <row r="281">
          <cell r="B281">
            <v>113306</v>
          </cell>
          <cell r="C281" t="str">
            <v>1100</v>
          </cell>
        </row>
        <row r="282">
          <cell r="B282">
            <v>115940</v>
          </cell>
          <cell r="C282" t="str">
            <v>1100</v>
          </cell>
        </row>
        <row r="283">
          <cell r="B283">
            <v>115940</v>
          </cell>
          <cell r="C283" t="str">
            <v>1100</v>
          </cell>
        </row>
        <row r="284">
          <cell r="B284">
            <v>115940</v>
          </cell>
          <cell r="C284" t="str">
            <v>1100</v>
          </cell>
        </row>
        <row r="285">
          <cell r="B285">
            <v>115940</v>
          </cell>
          <cell r="C285" t="str">
            <v>1100</v>
          </cell>
        </row>
        <row r="286">
          <cell r="B286">
            <v>117893</v>
          </cell>
          <cell r="C286" t="str">
            <v>1100</v>
          </cell>
        </row>
        <row r="287">
          <cell r="B287">
            <v>117893</v>
          </cell>
          <cell r="C287" t="str">
            <v>1100</v>
          </cell>
        </row>
        <row r="288">
          <cell r="B288">
            <v>117893</v>
          </cell>
          <cell r="C288" t="str">
            <v>1100</v>
          </cell>
        </row>
        <row r="289">
          <cell r="B289">
            <v>119096</v>
          </cell>
          <cell r="C289" t="str">
            <v>1100</v>
          </cell>
        </row>
        <row r="290">
          <cell r="B290">
            <v>119096</v>
          </cell>
          <cell r="C290" t="str">
            <v>1100</v>
          </cell>
        </row>
        <row r="291">
          <cell r="B291">
            <v>119096</v>
          </cell>
          <cell r="C291" t="str">
            <v>1100</v>
          </cell>
        </row>
        <row r="292">
          <cell r="B292">
            <v>119096</v>
          </cell>
          <cell r="C292" t="str">
            <v>1100</v>
          </cell>
        </row>
        <row r="293">
          <cell r="B293">
            <v>119281</v>
          </cell>
          <cell r="C293" t="str">
            <v>2100</v>
          </cell>
        </row>
        <row r="294">
          <cell r="B294">
            <v>119281</v>
          </cell>
          <cell r="C294" t="str">
            <v>2100</v>
          </cell>
        </row>
        <row r="295">
          <cell r="B295">
            <v>119281</v>
          </cell>
          <cell r="C295" t="str">
            <v>2100</v>
          </cell>
        </row>
        <row r="296">
          <cell r="B296">
            <v>119281</v>
          </cell>
          <cell r="C296" t="str">
            <v>2100</v>
          </cell>
        </row>
        <row r="297">
          <cell r="B297">
            <v>119438</v>
          </cell>
          <cell r="C297" t="str">
            <v>1100</v>
          </cell>
        </row>
        <row r="298">
          <cell r="B298">
            <v>119438</v>
          </cell>
          <cell r="C298" t="str">
            <v>1100</v>
          </cell>
        </row>
        <row r="299">
          <cell r="B299">
            <v>119438</v>
          </cell>
          <cell r="C299" t="str">
            <v>1100</v>
          </cell>
        </row>
        <row r="300">
          <cell r="B300">
            <v>119438</v>
          </cell>
          <cell r="C300" t="str">
            <v>1100</v>
          </cell>
        </row>
        <row r="301">
          <cell r="B301">
            <v>119438</v>
          </cell>
          <cell r="C301" t="str">
            <v>1100</v>
          </cell>
        </row>
        <row r="302">
          <cell r="B302">
            <v>119714</v>
          </cell>
          <cell r="C302" t="str">
            <v>1100</v>
          </cell>
        </row>
        <row r="303">
          <cell r="B303">
            <v>119714</v>
          </cell>
          <cell r="C303" t="str">
            <v>1100</v>
          </cell>
        </row>
        <row r="304">
          <cell r="B304">
            <v>119714</v>
          </cell>
          <cell r="C304" t="str">
            <v>1100</v>
          </cell>
        </row>
        <row r="305">
          <cell r="B305">
            <v>119714</v>
          </cell>
          <cell r="C305" t="str">
            <v>1100</v>
          </cell>
        </row>
        <row r="306">
          <cell r="B306">
            <v>120808</v>
          </cell>
          <cell r="C306" t="str">
            <v>1100</v>
          </cell>
        </row>
        <row r="307">
          <cell r="B307">
            <v>120808</v>
          </cell>
          <cell r="C307" t="str">
            <v>1100</v>
          </cell>
        </row>
        <row r="308">
          <cell r="B308">
            <v>120808</v>
          </cell>
          <cell r="C308" t="str">
            <v>1100</v>
          </cell>
        </row>
        <row r="309">
          <cell r="B309">
            <v>120808</v>
          </cell>
          <cell r="C309" t="str">
            <v>1100</v>
          </cell>
        </row>
        <row r="310">
          <cell r="B310">
            <v>120808</v>
          </cell>
          <cell r="C310" t="str">
            <v>1100</v>
          </cell>
        </row>
        <row r="311">
          <cell r="B311">
            <v>122476</v>
          </cell>
          <cell r="C311" t="str">
            <v>1100</v>
          </cell>
        </row>
        <row r="312">
          <cell r="B312">
            <v>122476</v>
          </cell>
          <cell r="C312" t="str">
            <v>1100</v>
          </cell>
        </row>
        <row r="313">
          <cell r="B313">
            <v>122476</v>
          </cell>
          <cell r="C313" t="str">
            <v>1100</v>
          </cell>
        </row>
        <row r="314">
          <cell r="B314">
            <v>122476</v>
          </cell>
          <cell r="C314" t="str">
            <v>1100</v>
          </cell>
        </row>
        <row r="315">
          <cell r="B315">
            <v>122648</v>
          </cell>
          <cell r="C315" t="str">
            <v>1100</v>
          </cell>
        </row>
        <row r="316">
          <cell r="B316">
            <v>122648</v>
          </cell>
          <cell r="C316" t="str">
            <v>1100</v>
          </cell>
        </row>
        <row r="317">
          <cell r="B317">
            <v>122648</v>
          </cell>
          <cell r="C317" t="str">
            <v>1100</v>
          </cell>
        </row>
        <row r="318">
          <cell r="B318">
            <v>123299</v>
          </cell>
          <cell r="C318" t="str">
            <v>1100</v>
          </cell>
        </row>
        <row r="319">
          <cell r="B319">
            <v>123299</v>
          </cell>
          <cell r="C319" t="str">
            <v>1100</v>
          </cell>
        </row>
        <row r="320">
          <cell r="B320">
            <v>123299</v>
          </cell>
          <cell r="C320" t="str">
            <v>1100</v>
          </cell>
        </row>
        <row r="321">
          <cell r="B321">
            <v>123299</v>
          </cell>
          <cell r="C321" t="str">
            <v>1100</v>
          </cell>
        </row>
        <row r="322">
          <cell r="B322">
            <v>125124</v>
          </cell>
          <cell r="C322" t="str">
            <v>1100</v>
          </cell>
        </row>
        <row r="323">
          <cell r="B323">
            <v>125124</v>
          </cell>
          <cell r="C323" t="str">
            <v>1100</v>
          </cell>
        </row>
        <row r="324">
          <cell r="B324">
            <v>125124</v>
          </cell>
          <cell r="C324" t="str">
            <v>1100</v>
          </cell>
        </row>
        <row r="325">
          <cell r="B325">
            <v>125124</v>
          </cell>
          <cell r="C325" t="str">
            <v>1100</v>
          </cell>
        </row>
        <row r="326">
          <cell r="B326">
            <v>125767</v>
          </cell>
          <cell r="C326" t="str">
            <v>2100</v>
          </cell>
        </row>
        <row r="327">
          <cell r="B327">
            <v>125767</v>
          </cell>
          <cell r="C327" t="str">
            <v>2100</v>
          </cell>
        </row>
        <row r="328">
          <cell r="B328">
            <v>125767</v>
          </cell>
          <cell r="C328" t="str">
            <v>2100</v>
          </cell>
        </row>
        <row r="329">
          <cell r="B329">
            <v>125929</v>
          </cell>
          <cell r="C329" t="str">
            <v>2100</v>
          </cell>
        </row>
        <row r="330">
          <cell r="B330">
            <v>125929</v>
          </cell>
          <cell r="C330" t="str">
            <v>2100</v>
          </cell>
        </row>
        <row r="331">
          <cell r="B331">
            <v>125929</v>
          </cell>
          <cell r="C331" t="str">
            <v>2100</v>
          </cell>
        </row>
        <row r="332">
          <cell r="B332">
            <v>127976</v>
          </cell>
          <cell r="C332" t="str">
            <v>1100</v>
          </cell>
        </row>
        <row r="333">
          <cell r="B333">
            <v>127976</v>
          </cell>
          <cell r="C333" t="str">
            <v>1100</v>
          </cell>
        </row>
        <row r="334">
          <cell r="B334">
            <v>127976</v>
          </cell>
          <cell r="C334" t="str">
            <v>1100</v>
          </cell>
        </row>
        <row r="335">
          <cell r="B335">
            <v>127976</v>
          </cell>
          <cell r="C335" t="str">
            <v>1100</v>
          </cell>
        </row>
        <row r="336">
          <cell r="B336">
            <v>128569</v>
          </cell>
          <cell r="C336" t="str">
            <v>1100</v>
          </cell>
        </row>
        <row r="337">
          <cell r="B337">
            <v>128569</v>
          </cell>
          <cell r="C337" t="str">
            <v>1100</v>
          </cell>
        </row>
        <row r="338">
          <cell r="B338">
            <v>128569</v>
          </cell>
          <cell r="C338" t="str">
            <v>1100</v>
          </cell>
        </row>
        <row r="339">
          <cell r="B339">
            <v>128569</v>
          </cell>
          <cell r="C339" t="str">
            <v>1100</v>
          </cell>
        </row>
        <row r="340">
          <cell r="B340">
            <v>129204</v>
          </cell>
          <cell r="C340" t="str">
            <v>2100</v>
          </cell>
        </row>
        <row r="341">
          <cell r="B341">
            <v>129204</v>
          </cell>
          <cell r="C341" t="str">
            <v>2100</v>
          </cell>
        </row>
        <row r="342">
          <cell r="B342">
            <v>129204</v>
          </cell>
          <cell r="C342" t="str">
            <v>2100</v>
          </cell>
        </row>
        <row r="343">
          <cell r="B343">
            <v>129204</v>
          </cell>
          <cell r="C343" t="str">
            <v>2100</v>
          </cell>
        </row>
        <row r="344">
          <cell r="B344">
            <v>136493</v>
          </cell>
          <cell r="C344" t="str">
            <v>2100</v>
          </cell>
        </row>
        <row r="345">
          <cell r="B345">
            <v>136493</v>
          </cell>
          <cell r="C345" t="str">
            <v>2100</v>
          </cell>
        </row>
        <row r="346">
          <cell r="B346">
            <v>136493</v>
          </cell>
          <cell r="C346" t="str">
            <v>2100</v>
          </cell>
        </row>
        <row r="347">
          <cell r="B347">
            <v>136656</v>
          </cell>
          <cell r="C347" t="str">
            <v>1100</v>
          </cell>
        </row>
        <row r="348">
          <cell r="B348">
            <v>136656</v>
          </cell>
          <cell r="C348" t="str">
            <v>1100</v>
          </cell>
        </row>
        <row r="349">
          <cell r="B349">
            <v>136656</v>
          </cell>
          <cell r="C349" t="str">
            <v>1100</v>
          </cell>
        </row>
        <row r="350">
          <cell r="B350">
            <v>136656</v>
          </cell>
          <cell r="C350" t="str">
            <v>1100</v>
          </cell>
        </row>
        <row r="351">
          <cell r="B351">
            <v>138226</v>
          </cell>
          <cell r="C351" t="str">
            <v>1100</v>
          </cell>
        </row>
        <row r="352">
          <cell r="B352">
            <v>138226</v>
          </cell>
          <cell r="C352" t="str">
            <v>1100</v>
          </cell>
        </row>
        <row r="353">
          <cell r="B353">
            <v>138226</v>
          </cell>
          <cell r="C353" t="str">
            <v>1100</v>
          </cell>
        </row>
        <row r="354">
          <cell r="B354">
            <v>138226</v>
          </cell>
          <cell r="C354" t="str">
            <v>1100</v>
          </cell>
        </row>
        <row r="355">
          <cell r="B355">
            <v>144379</v>
          </cell>
          <cell r="C355" t="str">
            <v>2100</v>
          </cell>
        </row>
        <row r="356">
          <cell r="B356">
            <v>144379</v>
          </cell>
          <cell r="C356" t="str">
            <v>2100</v>
          </cell>
        </row>
        <row r="357">
          <cell r="B357">
            <v>144379</v>
          </cell>
          <cell r="C357" t="str">
            <v>2100</v>
          </cell>
        </row>
        <row r="358">
          <cell r="B358">
            <v>144379</v>
          </cell>
          <cell r="C358" t="str">
            <v>2100</v>
          </cell>
        </row>
        <row r="359">
          <cell r="B359">
            <v>146375</v>
          </cell>
          <cell r="C359" t="str">
            <v>2100</v>
          </cell>
        </row>
        <row r="360">
          <cell r="B360">
            <v>146375</v>
          </cell>
          <cell r="C360" t="str">
            <v>2100</v>
          </cell>
        </row>
        <row r="361">
          <cell r="B361">
            <v>146375</v>
          </cell>
          <cell r="C361" t="str">
            <v>2100</v>
          </cell>
        </row>
        <row r="362">
          <cell r="B362">
            <v>146375</v>
          </cell>
          <cell r="C362" t="str">
            <v>2100</v>
          </cell>
        </row>
        <row r="363">
          <cell r="B363">
            <v>146375</v>
          </cell>
          <cell r="C363" t="str">
            <v>2100</v>
          </cell>
        </row>
        <row r="364">
          <cell r="B364">
            <v>149634</v>
          </cell>
          <cell r="C364" t="str">
            <v>1100</v>
          </cell>
        </row>
        <row r="365">
          <cell r="B365">
            <v>149634</v>
          </cell>
          <cell r="C365" t="str">
            <v>1100</v>
          </cell>
        </row>
        <row r="366">
          <cell r="B366">
            <v>149634</v>
          </cell>
          <cell r="C366" t="str">
            <v>1100</v>
          </cell>
        </row>
        <row r="367">
          <cell r="B367">
            <v>149634</v>
          </cell>
          <cell r="C367" t="str">
            <v>1100</v>
          </cell>
        </row>
        <row r="368">
          <cell r="B368">
            <v>149638</v>
          </cell>
          <cell r="C368" t="str">
            <v>1100</v>
          </cell>
        </row>
        <row r="369">
          <cell r="B369">
            <v>149638</v>
          </cell>
          <cell r="C369" t="str">
            <v>1100</v>
          </cell>
        </row>
        <row r="370">
          <cell r="B370">
            <v>149638</v>
          </cell>
          <cell r="C370" t="str">
            <v>1100</v>
          </cell>
        </row>
        <row r="371">
          <cell r="B371">
            <v>156842</v>
          </cell>
          <cell r="C371" t="str">
            <v>1100</v>
          </cell>
        </row>
        <row r="372">
          <cell r="B372">
            <v>156842</v>
          </cell>
          <cell r="C372" t="str">
            <v>1100</v>
          </cell>
        </row>
        <row r="373">
          <cell r="B373">
            <v>156842</v>
          </cell>
          <cell r="C373" t="str">
            <v>1100</v>
          </cell>
        </row>
        <row r="374">
          <cell r="B374">
            <v>156842</v>
          </cell>
          <cell r="C374" t="str">
            <v>1100</v>
          </cell>
        </row>
        <row r="375">
          <cell r="B375">
            <v>158905</v>
          </cell>
          <cell r="C375" t="str">
            <v>1100</v>
          </cell>
        </row>
        <row r="376">
          <cell r="B376">
            <v>158905</v>
          </cell>
          <cell r="C376" t="str">
            <v>1100</v>
          </cell>
        </row>
        <row r="377">
          <cell r="B377">
            <v>158905</v>
          </cell>
          <cell r="C377" t="str">
            <v>1100</v>
          </cell>
        </row>
        <row r="378">
          <cell r="B378">
            <v>158905</v>
          </cell>
          <cell r="C378" t="str">
            <v>1100</v>
          </cell>
        </row>
        <row r="379">
          <cell r="B379">
            <v>159933</v>
          </cell>
          <cell r="C379" t="str">
            <v>1100</v>
          </cell>
        </row>
        <row r="380">
          <cell r="B380">
            <v>159933</v>
          </cell>
          <cell r="C380" t="str">
            <v>1100</v>
          </cell>
        </row>
        <row r="381">
          <cell r="B381">
            <v>159933</v>
          </cell>
          <cell r="C381" t="str">
            <v>1100</v>
          </cell>
        </row>
        <row r="382">
          <cell r="B382">
            <v>159933</v>
          </cell>
          <cell r="C382" t="str">
            <v>1100</v>
          </cell>
        </row>
        <row r="383">
          <cell r="B383">
            <v>161110</v>
          </cell>
          <cell r="C383" t="str">
            <v>1100</v>
          </cell>
        </row>
        <row r="384">
          <cell r="B384">
            <v>161110</v>
          </cell>
          <cell r="C384" t="str">
            <v>1100</v>
          </cell>
        </row>
        <row r="385">
          <cell r="B385">
            <v>161110</v>
          </cell>
          <cell r="C385" t="str">
            <v>1100</v>
          </cell>
        </row>
        <row r="386">
          <cell r="B386">
            <v>161110</v>
          </cell>
          <cell r="C386" t="str">
            <v>1100</v>
          </cell>
        </row>
        <row r="387">
          <cell r="B387">
            <v>161492</v>
          </cell>
          <cell r="C387" t="str">
            <v>1100</v>
          </cell>
        </row>
        <row r="388">
          <cell r="B388">
            <v>161492</v>
          </cell>
          <cell r="C388" t="str">
            <v>1100</v>
          </cell>
        </row>
        <row r="389">
          <cell r="B389">
            <v>161492</v>
          </cell>
          <cell r="C389" t="str">
            <v>1100</v>
          </cell>
        </row>
        <row r="390">
          <cell r="B390">
            <v>161492</v>
          </cell>
          <cell r="C390" t="str">
            <v>1100</v>
          </cell>
        </row>
        <row r="391">
          <cell r="B391">
            <v>167928</v>
          </cell>
          <cell r="C391" t="str">
            <v>1100</v>
          </cell>
        </row>
        <row r="392">
          <cell r="B392">
            <v>167928</v>
          </cell>
          <cell r="C392" t="str">
            <v>1100</v>
          </cell>
        </row>
        <row r="393">
          <cell r="B393">
            <v>167928</v>
          </cell>
          <cell r="C393" t="str">
            <v>1100</v>
          </cell>
        </row>
        <row r="394">
          <cell r="B394">
            <v>167928</v>
          </cell>
          <cell r="C394" t="str">
            <v>1100</v>
          </cell>
        </row>
        <row r="395">
          <cell r="B395">
            <v>172828</v>
          </cell>
          <cell r="C395" t="str">
            <v>2100</v>
          </cell>
        </row>
        <row r="396">
          <cell r="B396">
            <v>172828</v>
          </cell>
          <cell r="C396" t="str">
            <v>2100</v>
          </cell>
        </row>
        <row r="397">
          <cell r="B397">
            <v>172828</v>
          </cell>
          <cell r="C397" t="str">
            <v>2100</v>
          </cell>
        </row>
        <row r="398">
          <cell r="B398">
            <v>172828</v>
          </cell>
          <cell r="C398" t="str">
            <v>2100</v>
          </cell>
        </row>
        <row r="399">
          <cell r="B399">
            <v>173218</v>
          </cell>
          <cell r="C399" t="str">
            <v>2100</v>
          </cell>
        </row>
        <row r="400">
          <cell r="B400">
            <v>173218</v>
          </cell>
          <cell r="C400" t="str">
            <v>2100</v>
          </cell>
        </row>
        <row r="401">
          <cell r="B401">
            <v>173218</v>
          </cell>
          <cell r="C401" t="str">
            <v>2100</v>
          </cell>
        </row>
        <row r="402">
          <cell r="B402">
            <v>173218</v>
          </cell>
          <cell r="C402" t="str">
            <v>2100</v>
          </cell>
        </row>
        <row r="403">
          <cell r="B403">
            <v>173218</v>
          </cell>
          <cell r="C403" t="str">
            <v>2100</v>
          </cell>
        </row>
        <row r="404">
          <cell r="B404">
            <v>173218</v>
          </cell>
          <cell r="C404" t="str">
            <v>2100</v>
          </cell>
        </row>
        <row r="405">
          <cell r="B405">
            <v>178049</v>
          </cell>
          <cell r="C405" t="str">
            <v>1100</v>
          </cell>
        </row>
        <row r="406">
          <cell r="B406">
            <v>178049</v>
          </cell>
          <cell r="C406" t="str">
            <v>1100</v>
          </cell>
        </row>
        <row r="407">
          <cell r="B407">
            <v>178049</v>
          </cell>
          <cell r="C407" t="str">
            <v>1100</v>
          </cell>
        </row>
        <row r="408">
          <cell r="B408">
            <v>178306</v>
          </cell>
          <cell r="C408" t="str">
            <v>1100</v>
          </cell>
        </row>
        <row r="409">
          <cell r="B409">
            <v>178306</v>
          </cell>
          <cell r="C409" t="str">
            <v>1100</v>
          </cell>
        </row>
        <row r="410">
          <cell r="B410">
            <v>178306</v>
          </cell>
          <cell r="C410" t="str">
            <v>1100</v>
          </cell>
        </row>
        <row r="411">
          <cell r="B411">
            <v>178306</v>
          </cell>
          <cell r="C411" t="str">
            <v>1100</v>
          </cell>
        </row>
        <row r="412">
          <cell r="B412">
            <v>180762</v>
          </cell>
          <cell r="C412" t="str">
            <v>1100</v>
          </cell>
        </row>
        <row r="413">
          <cell r="B413">
            <v>180762</v>
          </cell>
          <cell r="C413" t="str">
            <v>1100</v>
          </cell>
        </row>
        <row r="414">
          <cell r="B414">
            <v>180762</v>
          </cell>
          <cell r="C414" t="str">
            <v>1100</v>
          </cell>
        </row>
        <row r="415">
          <cell r="B415">
            <v>180762</v>
          </cell>
          <cell r="C415" t="str">
            <v>1100</v>
          </cell>
        </row>
        <row r="416">
          <cell r="B416">
            <v>182763</v>
          </cell>
          <cell r="C416" t="str">
            <v>1100</v>
          </cell>
        </row>
        <row r="417">
          <cell r="B417">
            <v>182763</v>
          </cell>
          <cell r="C417" t="str">
            <v>1100</v>
          </cell>
        </row>
        <row r="418">
          <cell r="B418">
            <v>182763</v>
          </cell>
          <cell r="C418" t="str">
            <v>1100</v>
          </cell>
        </row>
        <row r="419">
          <cell r="B419">
            <v>182763</v>
          </cell>
          <cell r="C419" t="str">
            <v>1100</v>
          </cell>
        </row>
        <row r="420">
          <cell r="B420">
            <v>185548</v>
          </cell>
          <cell r="C420" t="str">
            <v>1100</v>
          </cell>
        </row>
        <row r="421">
          <cell r="B421">
            <v>185548</v>
          </cell>
          <cell r="C421" t="str">
            <v>1100</v>
          </cell>
        </row>
        <row r="422">
          <cell r="B422">
            <v>185548</v>
          </cell>
          <cell r="C422" t="str">
            <v>1100</v>
          </cell>
        </row>
        <row r="423">
          <cell r="B423">
            <v>185548</v>
          </cell>
          <cell r="C423" t="str">
            <v>1100</v>
          </cell>
        </row>
        <row r="424">
          <cell r="B424">
            <v>186201</v>
          </cell>
          <cell r="C424" t="str">
            <v>1100</v>
          </cell>
        </row>
        <row r="425">
          <cell r="B425">
            <v>186201</v>
          </cell>
          <cell r="C425" t="str">
            <v>1100</v>
          </cell>
        </row>
        <row r="426">
          <cell r="B426">
            <v>186201</v>
          </cell>
          <cell r="C426" t="str">
            <v>1100</v>
          </cell>
        </row>
        <row r="427">
          <cell r="B427">
            <v>186201</v>
          </cell>
          <cell r="C427" t="str">
            <v>1100</v>
          </cell>
        </row>
        <row r="428">
          <cell r="B428">
            <v>187613</v>
          </cell>
          <cell r="C428" t="str">
            <v>1100</v>
          </cell>
        </row>
        <row r="429">
          <cell r="B429">
            <v>187613</v>
          </cell>
          <cell r="C429" t="str">
            <v>1100</v>
          </cell>
        </row>
        <row r="430">
          <cell r="B430">
            <v>187613</v>
          </cell>
          <cell r="C430" t="str">
            <v>1100</v>
          </cell>
        </row>
        <row r="431">
          <cell r="B431">
            <v>187613</v>
          </cell>
          <cell r="C431" t="str">
            <v>1100</v>
          </cell>
        </row>
        <row r="432">
          <cell r="B432">
            <v>190413</v>
          </cell>
          <cell r="C432" t="str">
            <v>1100</v>
          </cell>
        </row>
        <row r="433">
          <cell r="B433">
            <v>190413</v>
          </cell>
          <cell r="C433" t="str">
            <v>1100</v>
          </cell>
        </row>
        <row r="434">
          <cell r="B434">
            <v>190413</v>
          </cell>
          <cell r="C434" t="str">
            <v>1100</v>
          </cell>
        </row>
        <row r="435">
          <cell r="B435">
            <v>190413</v>
          </cell>
          <cell r="C435" t="str">
            <v>1100</v>
          </cell>
        </row>
        <row r="436">
          <cell r="B436">
            <v>192138</v>
          </cell>
          <cell r="C436" t="str">
            <v>1100</v>
          </cell>
        </row>
        <row r="437">
          <cell r="B437">
            <v>192138</v>
          </cell>
          <cell r="C437" t="str">
            <v>1100</v>
          </cell>
        </row>
        <row r="438">
          <cell r="B438">
            <v>192138</v>
          </cell>
          <cell r="C438" t="str">
            <v>1100</v>
          </cell>
        </row>
        <row r="439">
          <cell r="B439">
            <v>192765</v>
          </cell>
          <cell r="C439" t="str">
            <v>1100</v>
          </cell>
        </row>
        <row r="440">
          <cell r="B440">
            <v>192765</v>
          </cell>
          <cell r="C440" t="str">
            <v>1100</v>
          </cell>
        </row>
        <row r="441">
          <cell r="B441">
            <v>192765</v>
          </cell>
          <cell r="C441" t="str">
            <v>1100</v>
          </cell>
        </row>
        <row r="442">
          <cell r="B442">
            <v>192765</v>
          </cell>
          <cell r="C442" t="str">
            <v>1100</v>
          </cell>
        </row>
        <row r="443">
          <cell r="B443">
            <v>193802</v>
          </cell>
          <cell r="C443" t="str">
            <v>1100</v>
          </cell>
        </row>
        <row r="444">
          <cell r="B444">
            <v>193802</v>
          </cell>
          <cell r="C444" t="str">
            <v>1100</v>
          </cell>
        </row>
        <row r="445">
          <cell r="B445">
            <v>193802</v>
          </cell>
          <cell r="C445" t="str">
            <v>1100</v>
          </cell>
        </row>
        <row r="446">
          <cell r="B446">
            <v>193802</v>
          </cell>
          <cell r="C446" t="str">
            <v>1100</v>
          </cell>
        </row>
        <row r="447">
          <cell r="B447">
            <v>194556</v>
          </cell>
          <cell r="C447" t="str">
            <v>1100</v>
          </cell>
        </row>
        <row r="448">
          <cell r="B448">
            <v>194556</v>
          </cell>
          <cell r="C448" t="str">
            <v>1100</v>
          </cell>
        </row>
        <row r="449">
          <cell r="B449">
            <v>194556</v>
          </cell>
          <cell r="C449" t="str">
            <v>1100</v>
          </cell>
        </row>
        <row r="450">
          <cell r="B450">
            <v>194556</v>
          </cell>
          <cell r="C450" t="str">
            <v>1100</v>
          </cell>
        </row>
        <row r="451">
          <cell r="B451">
            <v>196940</v>
          </cell>
          <cell r="C451" t="str">
            <v>2100</v>
          </cell>
        </row>
        <row r="452">
          <cell r="B452">
            <v>196940</v>
          </cell>
          <cell r="C452" t="str">
            <v>2100</v>
          </cell>
        </row>
        <row r="453">
          <cell r="B453">
            <v>196940</v>
          </cell>
          <cell r="C453" t="str">
            <v>2100</v>
          </cell>
        </row>
        <row r="454">
          <cell r="B454">
            <v>196940</v>
          </cell>
          <cell r="C454" t="str">
            <v>2100</v>
          </cell>
        </row>
        <row r="455">
          <cell r="B455">
            <v>197064</v>
          </cell>
          <cell r="C455" t="str">
            <v>1100</v>
          </cell>
        </row>
        <row r="456">
          <cell r="B456">
            <v>197064</v>
          </cell>
          <cell r="C456" t="str">
            <v>1100</v>
          </cell>
        </row>
        <row r="457">
          <cell r="B457">
            <v>197064</v>
          </cell>
          <cell r="C457" t="str">
            <v>1100</v>
          </cell>
        </row>
        <row r="458">
          <cell r="B458">
            <v>197064</v>
          </cell>
          <cell r="C458" t="str">
            <v>1100</v>
          </cell>
        </row>
        <row r="459">
          <cell r="B459">
            <v>197064</v>
          </cell>
          <cell r="C459" t="str">
            <v>1100</v>
          </cell>
        </row>
        <row r="460">
          <cell r="B460">
            <v>200428</v>
          </cell>
          <cell r="C460" t="str">
            <v>2100</v>
          </cell>
        </row>
        <row r="461">
          <cell r="B461">
            <v>200428</v>
          </cell>
          <cell r="C461" t="str">
            <v>2100</v>
          </cell>
        </row>
        <row r="462">
          <cell r="B462">
            <v>200428</v>
          </cell>
          <cell r="C462" t="str">
            <v>2100</v>
          </cell>
        </row>
        <row r="463">
          <cell r="B463">
            <v>202014</v>
          </cell>
          <cell r="C463" t="str">
            <v>1100</v>
          </cell>
        </row>
        <row r="464">
          <cell r="B464">
            <v>202014</v>
          </cell>
          <cell r="C464" t="str">
            <v>1100</v>
          </cell>
        </row>
        <row r="465">
          <cell r="B465">
            <v>202014</v>
          </cell>
          <cell r="C465" t="str">
            <v>1100</v>
          </cell>
        </row>
        <row r="466">
          <cell r="B466">
            <v>202014</v>
          </cell>
          <cell r="C466" t="str">
            <v>1100</v>
          </cell>
        </row>
        <row r="467">
          <cell r="B467">
            <v>204969</v>
          </cell>
          <cell r="C467" t="str">
            <v>1100</v>
          </cell>
        </row>
        <row r="468">
          <cell r="B468">
            <v>204969</v>
          </cell>
          <cell r="C468" t="str">
            <v>1100</v>
          </cell>
        </row>
        <row r="469">
          <cell r="B469">
            <v>204969</v>
          </cell>
          <cell r="C469" t="str">
            <v>1100</v>
          </cell>
        </row>
        <row r="470">
          <cell r="B470">
            <v>204969</v>
          </cell>
          <cell r="C470" t="str">
            <v>1100</v>
          </cell>
        </row>
        <row r="471">
          <cell r="B471">
            <v>206362</v>
          </cell>
          <cell r="C471" t="str">
            <v>1100</v>
          </cell>
        </row>
        <row r="472">
          <cell r="B472">
            <v>206362</v>
          </cell>
          <cell r="C472" t="str">
            <v>1100</v>
          </cell>
        </row>
        <row r="473">
          <cell r="B473">
            <v>206362</v>
          </cell>
          <cell r="C473" t="str">
            <v>1100</v>
          </cell>
        </row>
        <row r="474">
          <cell r="B474">
            <v>206362</v>
          </cell>
          <cell r="C474" t="str">
            <v>1100</v>
          </cell>
        </row>
        <row r="475">
          <cell r="B475">
            <v>206817</v>
          </cell>
          <cell r="C475" t="str">
            <v>1100</v>
          </cell>
        </row>
        <row r="476">
          <cell r="B476">
            <v>206817</v>
          </cell>
          <cell r="C476" t="str">
            <v>1100</v>
          </cell>
        </row>
        <row r="477">
          <cell r="B477">
            <v>206817</v>
          </cell>
          <cell r="C477" t="str">
            <v>1100</v>
          </cell>
        </row>
        <row r="478">
          <cell r="B478">
            <v>206817</v>
          </cell>
          <cell r="C478" t="str">
            <v>1100</v>
          </cell>
        </row>
        <row r="479">
          <cell r="B479">
            <v>206817</v>
          </cell>
          <cell r="C479" t="str">
            <v>1100</v>
          </cell>
        </row>
        <row r="480">
          <cell r="B480">
            <v>206817</v>
          </cell>
          <cell r="C480" t="str">
            <v>1100</v>
          </cell>
        </row>
        <row r="481">
          <cell r="B481">
            <v>208998</v>
          </cell>
          <cell r="C481" t="str">
            <v>1100</v>
          </cell>
        </row>
        <row r="482">
          <cell r="B482">
            <v>208998</v>
          </cell>
          <cell r="C482" t="str">
            <v>1100</v>
          </cell>
        </row>
        <row r="483">
          <cell r="B483">
            <v>208998</v>
          </cell>
          <cell r="C483" t="str">
            <v>1100</v>
          </cell>
        </row>
        <row r="484">
          <cell r="B484">
            <v>208998</v>
          </cell>
          <cell r="C484" t="str">
            <v>1100</v>
          </cell>
        </row>
        <row r="485">
          <cell r="B485">
            <v>209046</v>
          </cell>
          <cell r="C485" t="str">
            <v>2100</v>
          </cell>
        </row>
        <row r="486">
          <cell r="B486">
            <v>209046</v>
          </cell>
          <cell r="C486" t="str">
            <v>2100</v>
          </cell>
        </row>
        <row r="487">
          <cell r="B487">
            <v>209046</v>
          </cell>
          <cell r="C487" t="str">
            <v>2100</v>
          </cell>
        </row>
        <row r="488">
          <cell r="B488">
            <v>211107</v>
          </cell>
          <cell r="C488" t="str">
            <v>1100</v>
          </cell>
        </row>
        <row r="489">
          <cell r="B489">
            <v>211107</v>
          </cell>
          <cell r="C489" t="str">
            <v>1100</v>
          </cell>
        </row>
        <row r="490">
          <cell r="B490">
            <v>211107</v>
          </cell>
          <cell r="C490" t="str">
            <v>1100</v>
          </cell>
        </row>
        <row r="491">
          <cell r="B491">
            <v>211107</v>
          </cell>
          <cell r="C491" t="str">
            <v>1100</v>
          </cell>
        </row>
        <row r="492">
          <cell r="B492">
            <v>211109</v>
          </cell>
          <cell r="C492" t="str">
            <v>1100</v>
          </cell>
        </row>
        <row r="493">
          <cell r="B493">
            <v>211109</v>
          </cell>
          <cell r="C493" t="str">
            <v>1100</v>
          </cell>
        </row>
        <row r="494">
          <cell r="B494">
            <v>211109</v>
          </cell>
          <cell r="C494" t="str">
            <v>1100</v>
          </cell>
        </row>
        <row r="495">
          <cell r="B495">
            <v>213127</v>
          </cell>
          <cell r="C495" t="str">
            <v>1100</v>
          </cell>
        </row>
        <row r="496">
          <cell r="B496">
            <v>213127</v>
          </cell>
          <cell r="C496" t="str">
            <v>1100</v>
          </cell>
        </row>
        <row r="497">
          <cell r="B497">
            <v>213127</v>
          </cell>
          <cell r="C497" t="str">
            <v>1100</v>
          </cell>
        </row>
        <row r="498">
          <cell r="B498">
            <v>213462</v>
          </cell>
          <cell r="C498" t="str">
            <v>1100</v>
          </cell>
        </row>
        <row r="499">
          <cell r="B499">
            <v>213462</v>
          </cell>
          <cell r="C499" t="str">
            <v>1100</v>
          </cell>
        </row>
        <row r="500">
          <cell r="B500">
            <v>213462</v>
          </cell>
          <cell r="C500" t="str">
            <v>1100</v>
          </cell>
        </row>
        <row r="501">
          <cell r="B501">
            <v>213462</v>
          </cell>
          <cell r="C501" t="str">
            <v>1100</v>
          </cell>
        </row>
        <row r="502">
          <cell r="B502">
            <v>214771</v>
          </cell>
          <cell r="C502" t="str">
            <v>2100</v>
          </cell>
        </row>
        <row r="503">
          <cell r="B503">
            <v>214771</v>
          </cell>
          <cell r="C503" t="str">
            <v>2100</v>
          </cell>
        </row>
        <row r="504">
          <cell r="B504">
            <v>214771</v>
          </cell>
          <cell r="C504" t="str">
            <v>2100</v>
          </cell>
        </row>
        <row r="505">
          <cell r="B505">
            <v>217477</v>
          </cell>
          <cell r="C505" t="str">
            <v>1100</v>
          </cell>
        </row>
        <row r="506">
          <cell r="B506">
            <v>217477</v>
          </cell>
          <cell r="C506" t="str">
            <v>1100</v>
          </cell>
        </row>
        <row r="507">
          <cell r="B507">
            <v>217477</v>
          </cell>
          <cell r="C507" t="str">
            <v>1100</v>
          </cell>
        </row>
        <row r="508">
          <cell r="B508">
            <v>217477</v>
          </cell>
          <cell r="C508" t="str">
            <v>1100</v>
          </cell>
        </row>
        <row r="509">
          <cell r="B509">
            <v>217477</v>
          </cell>
          <cell r="C509" t="str">
            <v>1100</v>
          </cell>
        </row>
        <row r="510">
          <cell r="B510">
            <v>217477</v>
          </cell>
          <cell r="C510" t="str">
            <v>1100</v>
          </cell>
        </row>
        <row r="511">
          <cell r="B511">
            <v>217924</v>
          </cell>
          <cell r="C511" t="str">
            <v>1100</v>
          </cell>
        </row>
        <row r="512">
          <cell r="B512">
            <v>217924</v>
          </cell>
          <cell r="C512" t="str">
            <v>1100</v>
          </cell>
        </row>
        <row r="513">
          <cell r="B513">
            <v>217924</v>
          </cell>
          <cell r="C513" t="str">
            <v>1100</v>
          </cell>
        </row>
        <row r="514">
          <cell r="B514">
            <v>217924</v>
          </cell>
          <cell r="C514" t="str">
            <v>1100</v>
          </cell>
        </row>
        <row r="515">
          <cell r="B515">
            <v>219096</v>
          </cell>
          <cell r="C515" t="str">
            <v>2100</v>
          </cell>
        </row>
        <row r="516">
          <cell r="B516">
            <v>219096</v>
          </cell>
          <cell r="C516" t="str">
            <v>2100</v>
          </cell>
        </row>
        <row r="517">
          <cell r="B517">
            <v>219096</v>
          </cell>
          <cell r="C517" t="str">
            <v>2100</v>
          </cell>
        </row>
        <row r="518">
          <cell r="B518">
            <v>219096</v>
          </cell>
          <cell r="C518" t="str">
            <v>2100</v>
          </cell>
        </row>
        <row r="519">
          <cell r="B519">
            <v>219096</v>
          </cell>
          <cell r="C519" t="str">
            <v>2100</v>
          </cell>
        </row>
        <row r="520">
          <cell r="B520">
            <v>219096</v>
          </cell>
          <cell r="C520" t="str">
            <v>2100</v>
          </cell>
        </row>
        <row r="521">
          <cell r="B521">
            <v>220550</v>
          </cell>
          <cell r="C521" t="str">
            <v>1100</v>
          </cell>
        </row>
        <row r="522">
          <cell r="B522">
            <v>220550</v>
          </cell>
          <cell r="C522" t="str">
            <v>1100</v>
          </cell>
        </row>
        <row r="523">
          <cell r="B523">
            <v>220550</v>
          </cell>
          <cell r="C523" t="str">
            <v>1100</v>
          </cell>
        </row>
        <row r="524">
          <cell r="B524">
            <v>220550</v>
          </cell>
          <cell r="C524" t="str">
            <v>1100</v>
          </cell>
        </row>
        <row r="525">
          <cell r="B525">
            <v>220550</v>
          </cell>
          <cell r="C525" t="str">
            <v>1100</v>
          </cell>
        </row>
        <row r="526">
          <cell r="B526">
            <v>221312</v>
          </cell>
          <cell r="C526" t="str">
            <v>2100</v>
          </cell>
        </row>
        <row r="527">
          <cell r="B527">
            <v>221312</v>
          </cell>
          <cell r="C527" t="str">
            <v>2100</v>
          </cell>
        </row>
        <row r="528">
          <cell r="B528">
            <v>221312</v>
          </cell>
          <cell r="C528" t="str">
            <v>2100</v>
          </cell>
        </row>
        <row r="529">
          <cell r="B529">
            <v>221312</v>
          </cell>
          <cell r="C529" t="str">
            <v>2100</v>
          </cell>
        </row>
        <row r="530">
          <cell r="B530">
            <v>222266</v>
          </cell>
          <cell r="C530" t="str">
            <v>2100</v>
          </cell>
        </row>
        <row r="531">
          <cell r="B531">
            <v>222266</v>
          </cell>
          <cell r="C531" t="str">
            <v>2100</v>
          </cell>
        </row>
        <row r="532">
          <cell r="B532">
            <v>222266</v>
          </cell>
          <cell r="C532" t="str">
            <v>2100</v>
          </cell>
        </row>
        <row r="533">
          <cell r="B533">
            <v>222266</v>
          </cell>
          <cell r="C533" t="str">
            <v>2100</v>
          </cell>
        </row>
        <row r="534">
          <cell r="B534">
            <v>223826</v>
          </cell>
          <cell r="C534" t="str">
            <v>2100</v>
          </cell>
        </row>
        <row r="535">
          <cell r="B535">
            <v>223826</v>
          </cell>
          <cell r="C535" t="str">
            <v>2100</v>
          </cell>
        </row>
        <row r="536">
          <cell r="B536">
            <v>223826</v>
          </cell>
          <cell r="C536" t="str">
            <v>2100</v>
          </cell>
        </row>
        <row r="537">
          <cell r="B537">
            <v>223826</v>
          </cell>
          <cell r="C537" t="str">
            <v>2100</v>
          </cell>
        </row>
        <row r="538">
          <cell r="B538">
            <v>223826</v>
          </cell>
          <cell r="C538" t="str">
            <v>2100</v>
          </cell>
        </row>
        <row r="539">
          <cell r="B539">
            <v>223826</v>
          </cell>
          <cell r="C539" t="str">
            <v>2100</v>
          </cell>
        </row>
        <row r="540">
          <cell r="B540">
            <v>224568</v>
          </cell>
          <cell r="C540" t="str">
            <v>2100</v>
          </cell>
        </row>
        <row r="541">
          <cell r="B541">
            <v>224568</v>
          </cell>
          <cell r="C541" t="str">
            <v>2100</v>
          </cell>
        </row>
        <row r="542">
          <cell r="B542">
            <v>224568</v>
          </cell>
          <cell r="C542" t="str">
            <v>2100</v>
          </cell>
        </row>
        <row r="543">
          <cell r="B543">
            <v>224568</v>
          </cell>
          <cell r="C543" t="str">
            <v>2100</v>
          </cell>
        </row>
        <row r="544">
          <cell r="B544">
            <v>225209</v>
          </cell>
          <cell r="C544" t="str">
            <v>1100</v>
          </cell>
        </row>
        <row r="545">
          <cell r="B545">
            <v>225209</v>
          </cell>
          <cell r="C545" t="str">
            <v>1100</v>
          </cell>
        </row>
        <row r="546">
          <cell r="B546">
            <v>225209</v>
          </cell>
          <cell r="C546" t="str">
            <v>1100</v>
          </cell>
        </row>
        <row r="547">
          <cell r="B547">
            <v>225209</v>
          </cell>
          <cell r="C547" t="str">
            <v>1100</v>
          </cell>
        </row>
        <row r="548">
          <cell r="B548">
            <v>227314</v>
          </cell>
          <cell r="C548" t="str">
            <v>1100</v>
          </cell>
        </row>
        <row r="549">
          <cell r="B549">
            <v>227314</v>
          </cell>
          <cell r="C549" t="str">
            <v>1100</v>
          </cell>
        </row>
        <row r="550">
          <cell r="B550">
            <v>227314</v>
          </cell>
          <cell r="C550" t="str">
            <v>1100</v>
          </cell>
        </row>
        <row r="551">
          <cell r="B551">
            <v>227314</v>
          </cell>
          <cell r="C551" t="str">
            <v>1100</v>
          </cell>
        </row>
        <row r="552">
          <cell r="B552">
            <v>227314</v>
          </cell>
          <cell r="C552" t="str">
            <v>1100</v>
          </cell>
        </row>
        <row r="553">
          <cell r="B553">
            <v>227314</v>
          </cell>
          <cell r="C553" t="str">
            <v>1100</v>
          </cell>
        </row>
        <row r="554">
          <cell r="B554">
            <v>227939</v>
          </cell>
          <cell r="C554" t="str">
            <v>2100</v>
          </cell>
        </row>
        <row r="555">
          <cell r="B555">
            <v>227939</v>
          </cell>
          <cell r="C555" t="str">
            <v>2100</v>
          </cell>
        </row>
        <row r="556">
          <cell r="B556">
            <v>227939</v>
          </cell>
          <cell r="C556" t="str">
            <v>2100</v>
          </cell>
        </row>
        <row r="557">
          <cell r="B557">
            <v>227939</v>
          </cell>
          <cell r="C557" t="str">
            <v>2100</v>
          </cell>
        </row>
        <row r="558">
          <cell r="B558">
            <v>227961</v>
          </cell>
          <cell r="C558" t="str">
            <v>1100</v>
          </cell>
        </row>
        <row r="559">
          <cell r="B559">
            <v>227961</v>
          </cell>
          <cell r="C559" t="str">
            <v>1100</v>
          </cell>
        </row>
        <row r="560">
          <cell r="B560">
            <v>227961</v>
          </cell>
          <cell r="C560" t="str">
            <v>1100</v>
          </cell>
        </row>
        <row r="561">
          <cell r="B561">
            <v>227961</v>
          </cell>
          <cell r="C561" t="str">
            <v>1100</v>
          </cell>
        </row>
        <row r="562">
          <cell r="B562">
            <v>228359</v>
          </cell>
          <cell r="C562" t="str">
            <v>2100</v>
          </cell>
        </row>
        <row r="563">
          <cell r="B563">
            <v>228359</v>
          </cell>
          <cell r="C563" t="str">
            <v>2100</v>
          </cell>
        </row>
        <row r="564">
          <cell r="B564">
            <v>228359</v>
          </cell>
          <cell r="C564" t="str">
            <v>2100</v>
          </cell>
        </row>
        <row r="565">
          <cell r="B565">
            <v>228359</v>
          </cell>
          <cell r="C565" t="str">
            <v>2100</v>
          </cell>
        </row>
        <row r="566">
          <cell r="B566">
            <v>229862</v>
          </cell>
          <cell r="C566" t="str">
            <v>2100</v>
          </cell>
        </row>
        <row r="567">
          <cell r="B567">
            <v>229862</v>
          </cell>
          <cell r="C567" t="str">
            <v>2100</v>
          </cell>
        </row>
        <row r="568">
          <cell r="B568">
            <v>229862</v>
          </cell>
          <cell r="C568" t="str">
            <v>2100</v>
          </cell>
        </row>
        <row r="569">
          <cell r="B569">
            <v>229862</v>
          </cell>
          <cell r="C569" t="str">
            <v>2100</v>
          </cell>
        </row>
        <row r="570">
          <cell r="B570">
            <v>229921</v>
          </cell>
          <cell r="C570" t="str">
            <v>1100</v>
          </cell>
        </row>
        <row r="571">
          <cell r="B571">
            <v>229921</v>
          </cell>
          <cell r="C571" t="str">
            <v>1100</v>
          </cell>
        </row>
        <row r="572">
          <cell r="B572">
            <v>229921</v>
          </cell>
          <cell r="C572" t="str">
            <v>1100</v>
          </cell>
        </row>
        <row r="573">
          <cell r="B573">
            <v>229921</v>
          </cell>
          <cell r="C573" t="str">
            <v>1100</v>
          </cell>
        </row>
        <row r="574">
          <cell r="B574">
            <v>229921</v>
          </cell>
          <cell r="C574" t="str">
            <v>1100</v>
          </cell>
        </row>
        <row r="575">
          <cell r="B575">
            <v>229921</v>
          </cell>
          <cell r="C575" t="str">
            <v>1100</v>
          </cell>
        </row>
        <row r="576">
          <cell r="B576">
            <v>232666</v>
          </cell>
          <cell r="C576" t="str">
            <v>1100</v>
          </cell>
        </row>
        <row r="577">
          <cell r="B577">
            <v>232666</v>
          </cell>
          <cell r="C577" t="str">
            <v>1100</v>
          </cell>
        </row>
        <row r="578">
          <cell r="B578">
            <v>232666</v>
          </cell>
          <cell r="C578" t="str">
            <v>1100</v>
          </cell>
        </row>
        <row r="579">
          <cell r="B579">
            <v>232666</v>
          </cell>
          <cell r="C579" t="str">
            <v>1100</v>
          </cell>
        </row>
        <row r="580">
          <cell r="B580">
            <v>232666</v>
          </cell>
          <cell r="C580" t="str">
            <v>1100</v>
          </cell>
        </row>
        <row r="581">
          <cell r="B581">
            <v>232767</v>
          </cell>
          <cell r="C581" t="str">
            <v>1100</v>
          </cell>
        </row>
        <row r="582">
          <cell r="B582">
            <v>232767</v>
          </cell>
          <cell r="C582" t="str">
            <v>1100</v>
          </cell>
        </row>
        <row r="583">
          <cell r="B583">
            <v>232767</v>
          </cell>
          <cell r="C583" t="str">
            <v>1100</v>
          </cell>
        </row>
        <row r="584">
          <cell r="B584">
            <v>232767</v>
          </cell>
          <cell r="C584" t="str">
            <v>1100</v>
          </cell>
        </row>
        <row r="585">
          <cell r="B585">
            <v>233441</v>
          </cell>
          <cell r="C585" t="str">
            <v>1100</v>
          </cell>
        </row>
        <row r="586">
          <cell r="B586">
            <v>233441</v>
          </cell>
          <cell r="C586" t="str">
            <v>1100</v>
          </cell>
        </row>
        <row r="587">
          <cell r="B587">
            <v>233441</v>
          </cell>
          <cell r="C587" t="str">
            <v>1100</v>
          </cell>
        </row>
        <row r="588">
          <cell r="B588">
            <v>233441</v>
          </cell>
          <cell r="C588" t="str">
            <v>1100</v>
          </cell>
        </row>
        <row r="589">
          <cell r="B589">
            <v>233690</v>
          </cell>
          <cell r="C589" t="str">
            <v>1100</v>
          </cell>
        </row>
        <row r="590">
          <cell r="B590">
            <v>233690</v>
          </cell>
          <cell r="C590" t="str">
            <v>1100</v>
          </cell>
        </row>
        <row r="591">
          <cell r="B591">
            <v>233690</v>
          </cell>
          <cell r="C591" t="str">
            <v>1100</v>
          </cell>
        </row>
        <row r="592">
          <cell r="B592">
            <v>233690</v>
          </cell>
          <cell r="C592" t="str">
            <v>1100</v>
          </cell>
        </row>
        <row r="593">
          <cell r="B593">
            <v>234255</v>
          </cell>
          <cell r="C593" t="str">
            <v>1100</v>
          </cell>
        </row>
        <row r="594">
          <cell r="B594">
            <v>234255</v>
          </cell>
          <cell r="C594" t="str">
            <v>1100</v>
          </cell>
        </row>
        <row r="595">
          <cell r="B595">
            <v>234255</v>
          </cell>
          <cell r="C595" t="str">
            <v>1100</v>
          </cell>
        </row>
        <row r="596">
          <cell r="B596">
            <v>234255</v>
          </cell>
          <cell r="C596" t="str">
            <v>1100</v>
          </cell>
        </row>
        <row r="597">
          <cell r="B597">
            <v>236060</v>
          </cell>
          <cell r="C597" t="str">
            <v>1100</v>
          </cell>
        </row>
        <row r="598">
          <cell r="B598">
            <v>236060</v>
          </cell>
          <cell r="C598" t="str">
            <v>1100</v>
          </cell>
        </row>
        <row r="599">
          <cell r="B599">
            <v>236060</v>
          </cell>
          <cell r="C599" t="str">
            <v>1100</v>
          </cell>
        </row>
        <row r="600">
          <cell r="B600">
            <v>236060</v>
          </cell>
          <cell r="C600" t="str">
            <v>1100</v>
          </cell>
        </row>
        <row r="601">
          <cell r="B601">
            <v>236344</v>
          </cell>
          <cell r="C601" t="str">
            <v>1100</v>
          </cell>
        </row>
        <row r="602">
          <cell r="B602">
            <v>236344</v>
          </cell>
          <cell r="C602" t="str">
            <v>1100</v>
          </cell>
        </row>
        <row r="603">
          <cell r="B603">
            <v>236344</v>
          </cell>
          <cell r="C603" t="str">
            <v>1100</v>
          </cell>
        </row>
        <row r="604">
          <cell r="B604">
            <v>237174</v>
          </cell>
          <cell r="C604" t="str">
            <v>2100</v>
          </cell>
        </row>
        <row r="605">
          <cell r="B605">
            <v>237174</v>
          </cell>
          <cell r="C605" t="str">
            <v>2100</v>
          </cell>
        </row>
        <row r="606">
          <cell r="B606">
            <v>237174</v>
          </cell>
          <cell r="C606" t="str">
            <v>2100</v>
          </cell>
        </row>
        <row r="607">
          <cell r="B607">
            <v>238021</v>
          </cell>
          <cell r="C607" t="str">
            <v>1100</v>
          </cell>
        </row>
        <row r="608">
          <cell r="B608">
            <v>238021</v>
          </cell>
          <cell r="C608" t="str">
            <v>1100</v>
          </cell>
        </row>
        <row r="609">
          <cell r="B609">
            <v>238021</v>
          </cell>
          <cell r="C609" t="str">
            <v>1100</v>
          </cell>
        </row>
        <row r="610">
          <cell r="B610">
            <v>238021</v>
          </cell>
          <cell r="C610" t="str">
            <v>1100</v>
          </cell>
        </row>
        <row r="611">
          <cell r="B611">
            <v>240006</v>
          </cell>
          <cell r="C611" t="str">
            <v>1100</v>
          </cell>
        </row>
        <row r="612">
          <cell r="B612">
            <v>240006</v>
          </cell>
          <cell r="C612" t="str">
            <v>1100</v>
          </cell>
        </row>
        <row r="613">
          <cell r="B613">
            <v>240006</v>
          </cell>
          <cell r="C613" t="str">
            <v>1100</v>
          </cell>
        </row>
        <row r="614">
          <cell r="B614">
            <v>240006</v>
          </cell>
          <cell r="C614" t="str">
            <v>1100</v>
          </cell>
        </row>
        <row r="615">
          <cell r="B615">
            <v>241740</v>
          </cell>
          <cell r="C615" t="str">
            <v>1100</v>
          </cell>
        </row>
        <row r="616">
          <cell r="B616">
            <v>241740</v>
          </cell>
          <cell r="C616" t="str">
            <v>1100</v>
          </cell>
        </row>
        <row r="617">
          <cell r="B617">
            <v>241740</v>
          </cell>
          <cell r="C617" t="str">
            <v>1100</v>
          </cell>
        </row>
        <row r="618">
          <cell r="B618">
            <v>241740</v>
          </cell>
          <cell r="C618" t="str">
            <v>1100</v>
          </cell>
        </row>
        <row r="619">
          <cell r="B619">
            <v>241797</v>
          </cell>
          <cell r="C619" t="str">
            <v>1100</v>
          </cell>
        </row>
        <row r="620">
          <cell r="B620">
            <v>241797</v>
          </cell>
          <cell r="C620" t="str">
            <v>1100</v>
          </cell>
        </row>
        <row r="621">
          <cell r="B621">
            <v>241797</v>
          </cell>
          <cell r="C621" t="str">
            <v>1100</v>
          </cell>
        </row>
        <row r="622">
          <cell r="B622">
            <v>241797</v>
          </cell>
          <cell r="C622" t="str">
            <v>1100</v>
          </cell>
        </row>
        <row r="623">
          <cell r="B623">
            <v>241858</v>
          </cell>
          <cell r="C623" t="str">
            <v>2100</v>
          </cell>
        </row>
        <row r="624">
          <cell r="B624">
            <v>241858</v>
          </cell>
          <cell r="C624" t="str">
            <v>2100</v>
          </cell>
        </row>
        <row r="625">
          <cell r="B625">
            <v>241858</v>
          </cell>
          <cell r="C625" t="str">
            <v>2100</v>
          </cell>
        </row>
        <row r="626">
          <cell r="B626">
            <v>241858</v>
          </cell>
          <cell r="C626" t="str">
            <v>2100</v>
          </cell>
        </row>
        <row r="627">
          <cell r="B627">
            <v>243172</v>
          </cell>
          <cell r="C627" t="str">
            <v>2100</v>
          </cell>
        </row>
        <row r="628">
          <cell r="B628">
            <v>243172</v>
          </cell>
          <cell r="C628" t="str">
            <v>2100</v>
          </cell>
        </row>
        <row r="629">
          <cell r="B629">
            <v>243172</v>
          </cell>
          <cell r="C629" t="str">
            <v>2100</v>
          </cell>
        </row>
        <row r="630">
          <cell r="B630">
            <v>243172</v>
          </cell>
          <cell r="C630" t="str">
            <v>2100</v>
          </cell>
        </row>
        <row r="631">
          <cell r="B631">
            <v>243173</v>
          </cell>
          <cell r="C631" t="str">
            <v>2100</v>
          </cell>
        </row>
        <row r="632">
          <cell r="B632">
            <v>243173</v>
          </cell>
          <cell r="C632" t="str">
            <v>2100</v>
          </cell>
        </row>
        <row r="633">
          <cell r="B633">
            <v>243173</v>
          </cell>
          <cell r="C633" t="str">
            <v>2100</v>
          </cell>
        </row>
        <row r="634">
          <cell r="B634">
            <v>243173</v>
          </cell>
          <cell r="C634" t="str">
            <v>2100</v>
          </cell>
        </row>
        <row r="635">
          <cell r="B635">
            <v>243903</v>
          </cell>
          <cell r="C635" t="str">
            <v>1100</v>
          </cell>
        </row>
        <row r="636">
          <cell r="B636">
            <v>243903</v>
          </cell>
          <cell r="C636" t="str">
            <v>1100</v>
          </cell>
        </row>
        <row r="637">
          <cell r="B637">
            <v>243903</v>
          </cell>
          <cell r="C637" t="str">
            <v>1100</v>
          </cell>
        </row>
        <row r="638">
          <cell r="B638">
            <v>243903</v>
          </cell>
          <cell r="C638" t="str">
            <v>1100</v>
          </cell>
        </row>
        <row r="639">
          <cell r="B639">
            <v>248019</v>
          </cell>
          <cell r="C639" t="str">
            <v>2100</v>
          </cell>
        </row>
        <row r="640">
          <cell r="B640">
            <v>248019</v>
          </cell>
          <cell r="C640" t="str">
            <v>2100</v>
          </cell>
        </row>
        <row r="641">
          <cell r="B641">
            <v>248019</v>
          </cell>
          <cell r="C641" t="str">
            <v>2100</v>
          </cell>
        </row>
        <row r="642">
          <cell r="B642">
            <v>248019</v>
          </cell>
          <cell r="C642" t="str">
            <v>2100</v>
          </cell>
        </row>
        <row r="643">
          <cell r="B643">
            <v>248019</v>
          </cell>
          <cell r="C643" t="str">
            <v>2100</v>
          </cell>
        </row>
        <row r="644">
          <cell r="B644">
            <v>252077</v>
          </cell>
          <cell r="C644" t="str">
            <v>2100</v>
          </cell>
        </row>
        <row r="645">
          <cell r="B645">
            <v>252077</v>
          </cell>
          <cell r="C645" t="str">
            <v>2100</v>
          </cell>
        </row>
        <row r="646">
          <cell r="B646">
            <v>252077</v>
          </cell>
          <cell r="C646" t="str">
            <v>2100</v>
          </cell>
        </row>
        <row r="647">
          <cell r="B647">
            <v>253629</v>
          </cell>
          <cell r="C647" t="str">
            <v>1100</v>
          </cell>
        </row>
        <row r="648">
          <cell r="B648">
            <v>253629</v>
          </cell>
          <cell r="C648" t="str">
            <v>1100</v>
          </cell>
        </row>
        <row r="649">
          <cell r="B649">
            <v>253629</v>
          </cell>
          <cell r="C649" t="str">
            <v>1100</v>
          </cell>
        </row>
        <row r="650">
          <cell r="B650">
            <v>253629</v>
          </cell>
          <cell r="C650" t="str">
            <v>1100</v>
          </cell>
        </row>
        <row r="651">
          <cell r="B651">
            <v>253939</v>
          </cell>
          <cell r="C651" t="str">
            <v>1100</v>
          </cell>
        </row>
        <row r="652">
          <cell r="B652">
            <v>253939</v>
          </cell>
          <cell r="C652" t="str">
            <v>1100</v>
          </cell>
        </row>
        <row r="653">
          <cell r="B653">
            <v>253939</v>
          </cell>
          <cell r="C653" t="str">
            <v>1100</v>
          </cell>
        </row>
        <row r="654">
          <cell r="B654">
            <v>253939</v>
          </cell>
          <cell r="C654" t="str">
            <v>1100</v>
          </cell>
        </row>
        <row r="655">
          <cell r="B655">
            <v>253939</v>
          </cell>
          <cell r="C655" t="str">
            <v>1100</v>
          </cell>
        </row>
        <row r="656">
          <cell r="B656">
            <v>253939</v>
          </cell>
          <cell r="C656" t="str">
            <v>1100</v>
          </cell>
        </row>
        <row r="657">
          <cell r="B657">
            <v>258019</v>
          </cell>
          <cell r="C657" t="str">
            <v>3200</v>
          </cell>
        </row>
        <row r="658">
          <cell r="B658">
            <v>258019</v>
          </cell>
          <cell r="C658" t="str">
            <v>3200</v>
          </cell>
        </row>
        <row r="659">
          <cell r="B659">
            <v>258019</v>
          </cell>
          <cell r="C659" t="str">
            <v>3200</v>
          </cell>
        </row>
        <row r="660">
          <cell r="B660">
            <v>258019</v>
          </cell>
          <cell r="C660" t="str">
            <v>3200</v>
          </cell>
        </row>
        <row r="661">
          <cell r="B661">
            <v>258069</v>
          </cell>
          <cell r="C661" t="str">
            <v>3200</v>
          </cell>
        </row>
        <row r="662">
          <cell r="B662">
            <v>258069</v>
          </cell>
          <cell r="C662" t="str">
            <v>3200</v>
          </cell>
        </row>
        <row r="663">
          <cell r="B663">
            <v>258069</v>
          </cell>
          <cell r="C663" t="str">
            <v>3200</v>
          </cell>
        </row>
        <row r="664">
          <cell r="B664">
            <v>258577</v>
          </cell>
          <cell r="C664" t="str">
            <v>3200</v>
          </cell>
        </row>
        <row r="665">
          <cell r="B665">
            <v>258577</v>
          </cell>
          <cell r="C665" t="str">
            <v>3200</v>
          </cell>
        </row>
        <row r="666">
          <cell r="B666">
            <v>258577</v>
          </cell>
          <cell r="C666" t="str">
            <v>3200</v>
          </cell>
        </row>
        <row r="667">
          <cell r="B667">
            <v>261179</v>
          </cell>
          <cell r="C667" t="str">
            <v>3200</v>
          </cell>
        </row>
        <row r="668">
          <cell r="B668">
            <v>261179</v>
          </cell>
          <cell r="C668" t="str">
            <v>3200</v>
          </cell>
        </row>
        <row r="669">
          <cell r="B669">
            <v>261179</v>
          </cell>
          <cell r="C669" t="str">
            <v>3200</v>
          </cell>
        </row>
        <row r="670">
          <cell r="B670">
            <v>261179</v>
          </cell>
          <cell r="C670" t="str">
            <v>3200</v>
          </cell>
        </row>
        <row r="671">
          <cell r="B671">
            <v>261480</v>
          </cell>
          <cell r="C671" t="str">
            <v>3200</v>
          </cell>
        </row>
        <row r="672">
          <cell r="B672">
            <v>261480</v>
          </cell>
          <cell r="C672" t="str">
            <v>3200</v>
          </cell>
        </row>
        <row r="673">
          <cell r="B673">
            <v>261480</v>
          </cell>
          <cell r="C673" t="str">
            <v>3200</v>
          </cell>
        </row>
        <row r="674">
          <cell r="B674">
            <v>261480</v>
          </cell>
          <cell r="C674" t="str">
            <v>3200</v>
          </cell>
        </row>
        <row r="675">
          <cell r="B675">
            <v>261480</v>
          </cell>
          <cell r="C675" t="str">
            <v>3200</v>
          </cell>
        </row>
        <row r="676">
          <cell r="B676">
            <v>261480</v>
          </cell>
          <cell r="C676" t="str">
            <v>3200</v>
          </cell>
        </row>
        <row r="677">
          <cell r="B677">
            <v>261653</v>
          </cell>
          <cell r="C677" t="str">
            <v>3200</v>
          </cell>
        </row>
        <row r="678">
          <cell r="B678">
            <v>261653</v>
          </cell>
          <cell r="C678" t="str">
            <v>3200</v>
          </cell>
        </row>
        <row r="679">
          <cell r="B679">
            <v>261653</v>
          </cell>
          <cell r="C679" t="str">
            <v>3200</v>
          </cell>
        </row>
        <row r="680">
          <cell r="B680">
            <v>264990</v>
          </cell>
          <cell r="C680" t="str">
            <v>3200</v>
          </cell>
        </row>
        <row r="681">
          <cell r="B681">
            <v>264990</v>
          </cell>
          <cell r="C681" t="str">
            <v>3200</v>
          </cell>
        </row>
        <row r="682">
          <cell r="B682">
            <v>264990</v>
          </cell>
          <cell r="C682" t="str">
            <v>3200</v>
          </cell>
        </row>
        <row r="683">
          <cell r="B683">
            <v>264990</v>
          </cell>
          <cell r="C683" t="str">
            <v>3200</v>
          </cell>
        </row>
        <row r="684">
          <cell r="B684">
            <v>264990</v>
          </cell>
          <cell r="C684" t="str">
            <v>3200</v>
          </cell>
        </row>
        <row r="685">
          <cell r="B685">
            <v>265716</v>
          </cell>
          <cell r="C685" t="str">
            <v>3200</v>
          </cell>
        </row>
        <row r="686">
          <cell r="B686">
            <v>265716</v>
          </cell>
          <cell r="C686" t="str">
            <v>3200</v>
          </cell>
        </row>
        <row r="687">
          <cell r="B687">
            <v>265716</v>
          </cell>
          <cell r="C687" t="str">
            <v>3200</v>
          </cell>
        </row>
        <row r="688">
          <cell r="B688">
            <v>265716</v>
          </cell>
          <cell r="C688" t="str">
            <v>3200</v>
          </cell>
        </row>
        <row r="689">
          <cell r="B689">
            <v>270942</v>
          </cell>
          <cell r="C689" t="str">
            <v>3200</v>
          </cell>
        </row>
        <row r="690">
          <cell r="B690">
            <v>270942</v>
          </cell>
          <cell r="C690" t="str">
            <v>3200</v>
          </cell>
        </row>
        <row r="691">
          <cell r="B691">
            <v>270942</v>
          </cell>
          <cell r="C691" t="str">
            <v>3200</v>
          </cell>
        </row>
        <row r="692">
          <cell r="B692">
            <v>270942</v>
          </cell>
          <cell r="C692" t="str">
            <v>3200</v>
          </cell>
        </row>
        <row r="693">
          <cell r="B693">
            <v>271507</v>
          </cell>
          <cell r="C693" t="str">
            <v>3200</v>
          </cell>
        </row>
        <row r="694">
          <cell r="B694">
            <v>271507</v>
          </cell>
          <cell r="C694" t="str">
            <v>3200</v>
          </cell>
        </row>
        <row r="695">
          <cell r="B695">
            <v>271507</v>
          </cell>
          <cell r="C695" t="str">
            <v>3200</v>
          </cell>
        </row>
        <row r="696">
          <cell r="B696">
            <v>271507</v>
          </cell>
          <cell r="C696" t="str">
            <v>3200</v>
          </cell>
        </row>
        <row r="697">
          <cell r="B697">
            <v>272640</v>
          </cell>
          <cell r="C697" t="str">
            <v>3200</v>
          </cell>
        </row>
        <row r="698">
          <cell r="B698">
            <v>272640</v>
          </cell>
          <cell r="C698" t="str">
            <v>3200</v>
          </cell>
        </row>
        <row r="699">
          <cell r="B699">
            <v>272640</v>
          </cell>
          <cell r="C699" t="str">
            <v>3200</v>
          </cell>
        </row>
        <row r="700">
          <cell r="B700">
            <v>272640</v>
          </cell>
          <cell r="C700" t="str">
            <v>3200</v>
          </cell>
        </row>
        <row r="701">
          <cell r="B701">
            <v>272640</v>
          </cell>
          <cell r="C701" t="str">
            <v>3200</v>
          </cell>
        </row>
        <row r="702">
          <cell r="B702">
            <v>272683</v>
          </cell>
          <cell r="C702" t="str">
            <v>3200</v>
          </cell>
        </row>
        <row r="703">
          <cell r="B703">
            <v>272683</v>
          </cell>
          <cell r="C703" t="str">
            <v>3200</v>
          </cell>
        </row>
        <row r="704">
          <cell r="B704">
            <v>272683</v>
          </cell>
          <cell r="C704" t="str">
            <v>3200</v>
          </cell>
        </row>
        <row r="705">
          <cell r="B705">
            <v>272683</v>
          </cell>
          <cell r="C705" t="str">
            <v>3200</v>
          </cell>
        </row>
        <row r="706">
          <cell r="B706">
            <v>273776</v>
          </cell>
          <cell r="C706" t="str">
            <v>3200</v>
          </cell>
        </row>
        <row r="707">
          <cell r="B707">
            <v>273776</v>
          </cell>
          <cell r="C707" t="str">
            <v>3200</v>
          </cell>
        </row>
        <row r="708">
          <cell r="B708">
            <v>273776</v>
          </cell>
          <cell r="C708" t="str">
            <v>3200</v>
          </cell>
        </row>
        <row r="709">
          <cell r="B709">
            <v>274319</v>
          </cell>
          <cell r="C709" t="str">
            <v>3200</v>
          </cell>
        </row>
        <row r="710">
          <cell r="B710">
            <v>274319</v>
          </cell>
          <cell r="C710" t="str">
            <v>3200</v>
          </cell>
        </row>
        <row r="711">
          <cell r="B711">
            <v>274319</v>
          </cell>
          <cell r="C711" t="str">
            <v>3200</v>
          </cell>
        </row>
        <row r="712">
          <cell r="B712">
            <v>274319</v>
          </cell>
          <cell r="C712" t="str">
            <v>3200</v>
          </cell>
        </row>
        <row r="713">
          <cell r="B713">
            <v>275401</v>
          </cell>
          <cell r="C713" t="str">
            <v>3200</v>
          </cell>
        </row>
        <row r="714">
          <cell r="B714">
            <v>275401</v>
          </cell>
          <cell r="C714" t="str">
            <v>3200</v>
          </cell>
        </row>
        <row r="715">
          <cell r="B715">
            <v>275401</v>
          </cell>
          <cell r="C715" t="str">
            <v>3200</v>
          </cell>
        </row>
        <row r="716">
          <cell r="B716">
            <v>275695</v>
          </cell>
          <cell r="C716" t="str">
            <v>3200</v>
          </cell>
        </row>
        <row r="717">
          <cell r="B717">
            <v>275695</v>
          </cell>
          <cell r="C717" t="str">
            <v>3200</v>
          </cell>
        </row>
        <row r="718">
          <cell r="B718">
            <v>275695</v>
          </cell>
          <cell r="C718" t="str">
            <v>3200</v>
          </cell>
        </row>
        <row r="719">
          <cell r="B719">
            <v>275695</v>
          </cell>
          <cell r="C719" t="str">
            <v>3200</v>
          </cell>
        </row>
        <row r="720">
          <cell r="B720">
            <v>275776</v>
          </cell>
          <cell r="C720" t="str">
            <v>3200</v>
          </cell>
        </row>
        <row r="721">
          <cell r="B721">
            <v>275776</v>
          </cell>
          <cell r="C721" t="str">
            <v>3200</v>
          </cell>
        </row>
        <row r="722">
          <cell r="B722">
            <v>275776</v>
          </cell>
          <cell r="C722" t="str">
            <v>3200</v>
          </cell>
        </row>
        <row r="723">
          <cell r="B723">
            <v>275776</v>
          </cell>
          <cell r="C723" t="str">
            <v>3200</v>
          </cell>
        </row>
        <row r="724">
          <cell r="B724">
            <v>275776</v>
          </cell>
          <cell r="C724" t="str">
            <v>3200</v>
          </cell>
        </row>
        <row r="725">
          <cell r="B725">
            <v>279501</v>
          </cell>
          <cell r="C725" t="str">
            <v>1600</v>
          </cell>
        </row>
        <row r="726">
          <cell r="B726">
            <v>279501</v>
          </cell>
          <cell r="C726" t="str">
            <v>1600</v>
          </cell>
        </row>
        <row r="727">
          <cell r="B727">
            <v>279501</v>
          </cell>
          <cell r="C727" t="str">
            <v>1600</v>
          </cell>
        </row>
        <row r="728">
          <cell r="B728">
            <v>279501</v>
          </cell>
          <cell r="C728" t="str">
            <v>1600</v>
          </cell>
        </row>
        <row r="729">
          <cell r="B729">
            <v>280093</v>
          </cell>
          <cell r="C729" t="str">
            <v>1600</v>
          </cell>
        </row>
        <row r="730">
          <cell r="B730">
            <v>280093</v>
          </cell>
          <cell r="C730" t="str">
            <v>1600</v>
          </cell>
        </row>
        <row r="731">
          <cell r="B731">
            <v>280093</v>
          </cell>
          <cell r="C731" t="str">
            <v>1600</v>
          </cell>
        </row>
        <row r="732">
          <cell r="B732">
            <v>289203</v>
          </cell>
          <cell r="C732" t="str">
            <v>1600</v>
          </cell>
        </row>
        <row r="733">
          <cell r="B733">
            <v>289203</v>
          </cell>
          <cell r="C733" t="str">
            <v>1600</v>
          </cell>
        </row>
        <row r="734">
          <cell r="B734">
            <v>289203</v>
          </cell>
          <cell r="C734" t="str">
            <v>1600</v>
          </cell>
        </row>
        <row r="735">
          <cell r="B735">
            <v>289203</v>
          </cell>
          <cell r="C735" t="str">
            <v>1600</v>
          </cell>
        </row>
        <row r="736">
          <cell r="B736">
            <v>289203</v>
          </cell>
          <cell r="C736" t="str">
            <v>1600</v>
          </cell>
        </row>
        <row r="737">
          <cell r="B737">
            <v>289203</v>
          </cell>
          <cell r="C737" t="str">
            <v>1600</v>
          </cell>
        </row>
        <row r="738">
          <cell r="B738">
            <v>289203</v>
          </cell>
          <cell r="C738" t="str">
            <v>1600</v>
          </cell>
        </row>
        <row r="739">
          <cell r="B739">
            <v>289203</v>
          </cell>
          <cell r="C739" t="str">
            <v>1600</v>
          </cell>
        </row>
        <row r="740">
          <cell r="B740">
            <v>289203</v>
          </cell>
          <cell r="C740" t="str">
            <v>1600</v>
          </cell>
        </row>
        <row r="741">
          <cell r="B741">
            <v>289203</v>
          </cell>
          <cell r="C741" t="str">
            <v>1600</v>
          </cell>
        </row>
        <row r="742">
          <cell r="B742">
            <v>291680</v>
          </cell>
          <cell r="C742" t="str">
            <v>1700</v>
          </cell>
        </row>
        <row r="743">
          <cell r="B743">
            <v>291680</v>
          </cell>
          <cell r="C743" t="str">
            <v>1700</v>
          </cell>
        </row>
        <row r="744">
          <cell r="B744">
            <v>291680</v>
          </cell>
          <cell r="C744" t="str">
            <v>1700</v>
          </cell>
        </row>
        <row r="745">
          <cell r="B745">
            <v>291680</v>
          </cell>
          <cell r="C745" t="str">
            <v>1700</v>
          </cell>
        </row>
        <row r="746">
          <cell r="B746">
            <v>291680</v>
          </cell>
          <cell r="C746" t="str">
            <v>1700</v>
          </cell>
        </row>
        <row r="747">
          <cell r="B747">
            <v>294471</v>
          </cell>
          <cell r="C747" t="str">
            <v>1700</v>
          </cell>
        </row>
        <row r="748">
          <cell r="B748">
            <v>294471</v>
          </cell>
          <cell r="C748" t="str">
            <v>1700</v>
          </cell>
        </row>
        <row r="749">
          <cell r="B749">
            <v>294471</v>
          </cell>
          <cell r="C749" t="str">
            <v>1700</v>
          </cell>
        </row>
        <row r="750">
          <cell r="B750">
            <v>296646</v>
          </cell>
          <cell r="C750" t="str">
            <v>1700</v>
          </cell>
        </row>
        <row r="751">
          <cell r="B751">
            <v>296646</v>
          </cell>
          <cell r="C751" t="str">
            <v>1700</v>
          </cell>
        </row>
        <row r="752">
          <cell r="B752">
            <v>296646</v>
          </cell>
          <cell r="C752" t="str">
            <v>1700</v>
          </cell>
        </row>
        <row r="753">
          <cell r="B753">
            <v>296646</v>
          </cell>
          <cell r="C753" t="str">
            <v>1700</v>
          </cell>
        </row>
        <row r="754">
          <cell r="B754">
            <v>296646</v>
          </cell>
          <cell r="C754" t="str">
            <v>1700</v>
          </cell>
        </row>
        <row r="755">
          <cell r="B755">
            <v>305245</v>
          </cell>
          <cell r="C755" t="str">
            <v>1700</v>
          </cell>
        </row>
        <row r="756">
          <cell r="B756">
            <v>305245</v>
          </cell>
          <cell r="C756" t="str">
            <v>1700</v>
          </cell>
        </row>
        <row r="757">
          <cell r="B757">
            <v>305245</v>
          </cell>
          <cell r="C757" t="str">
            <v>1700</v>
          </cell>
        </row>
        <row r="758">
          <cell r="B758">
            <v>305245</v>
          </cell>
          <cell r="C758" t="str">
            <v>1700</v>
          </cell>
        </row>
        <row r="759">
          <cell r="B759">
            <v>305245</v>
          </cell>
          <cell r="C759" t="str">
            <v>1700</v>
          </cell>
        </row>
        <row r="760">
          <cell r="B760">
            <v>308996</v>
          </cell>
          <cell r="C760" t="str">
            <v>1700</v>
          </cell>
        </row>
        <row r="761">
          <cell r="B761">
            <v>308996</v>
          </cell>
          <cell r="C761" t="str">
            <v>1700</v>
          </cell>
        </row>
        <row r="762">
          <cell r="B762">
            <v>308996</v>
          </cell>
          <cell r="C762" t="str">
            <v>1700</v>
          </cell>
        </row>
        <row r="763">
          <cell r="B763">
            <v>308996</v>
          </cell>
          <cell r="C763" t="str">
            <v>1700</v>
          </cell>
        </row>
        <row r="764">
          <cell r="B764">
            <v>308996</v>
          </cell>
          <cell r="C764" t="str">
            <v>1700</v>
          </cell>
        </row>
        <row r="765">
          <cell r="B765">
            <v>311187</v>
          </cell>
          <cell r="C765" t="str">
            <v>1700</v>
          </cell>
        </row>
        <row r="766">
          <cell r="B766">
            <v>311187</v>
          </cell>
          <cell r="C766" t="str">
            <v>1700</v>
          </cell>
        </row>
        <row r="767">
          <cell r="B767">
            <v>311187</v>
          </cell>
          <cell r="C767" t="str">
            <v>1700</v>
          </cell>
        </row>
        <row r="768">
          <cell r="B768">
            <v>311187</v>
          </cell>
          <cell r="C768" t="str">
            <v>1700</v>
          </cell>
        </row>
        <row r="769">
          <cell r="B769">
            <v>316760</v>
          </cell>
          <cell r="C769" t="str">
            <v>3200</v>
          </cell>
        </row>
        <row r="770">
          <cell r="B770">
            <v>316760</v>
          </cell>
          <cell r="C770" t="str">
            <v>3200</v>
          </cell>
        </row>
        <row r="771">
          <cell r="B771">
            <v>316760</v>
          </cell>
          <cell r="C771" t="str">
            <v>3200</v>
          </cell>
        </row>
        <row r="772">
          <cell r="B772">
            <v>320827</v>
          </cell>
          <cell r="C772" t="str">
            <v>1100</v>
          </cell>
        </row>
        <row r="773">
          <cell r="B773">
            <v>320827</v>
          </cell>
          <cell r="C773" t="str">
            <v>1100</v>
          </cell>
        </row>
        <row r="774">
          <cell r="B774">
            <v>321405</v>
          </cell>
          <cell r="C774" t="str">
            <v>1100</v>
          </cell>
        </row>
        <row r="775">
          <cell r="B775">
            <v>321405</v>
          </cell>
          <cell r="C775" t="str">
            <v>1100</v>
          </cell>
        </row>
        <row r="776">
          <cell r="B776">
            <v>321405</v>
          </cell>
          <cell r="C776" t="str">
            <v>1100</v>
          </cell>
        </row>
        <row r="777">
          <cell r="B777">
            <v>322884</v>
          </cell>
          <cell r="C777" t="str">
            <v>2100</v>
          </cell>
        </row>
        <row r="778">
          <cell r="B778">
            <v>322884</v>
          </cell>
          <cell r="C778" t="str">
            <v>2100</v>
          </cell>
        </row>
        <row r="779">
          <cell r="B779">
            <v>322884</v>
          </cell>
          <cell r="C779" t="str">
            <v>2100</v>
          </cell>
        </row>
      </sheetData>
      <sheetData sheetId="2"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Assumptions"/>
      <sheetName val="Data"/>
      <sheetName val="TPACT"/>
      <sheetName val="NEI"/>
      <sheetName val="NEI-NEW"/>
      <sheetName val="NEI (Abernathy)"/>
    </sheetNames>
    <sheetDataSet>
      <sheetData sheetId="0"/>
      <sheetData sheetId="1"/>
      <sheetData sheetId="2" refreshError="1">
        <row r="287">
          <cell r="B287" t="str">
            <v>S&amp;U-Q</v>
          </cell>
        </row>
        <row r="288">
          <cell r="B288">
            <v>1</v>
          </cell>
        </row>
        <row r="289">
          <cell r="B289">
            <v>125</v>
          </cell>
        </row>
        <row r="290">
          <cell r="B290">
            <v>1</v>
          </cell>
        </row>
        <row r="291">
          <cell r="B291">
            <v>126</v>
          </cell>
        </row>
        <row r="292">
          <cell r="B292">
            <v>-1</v>
          </cell>
        </row>
        <row r="293">
          <cell r="B293">
            <v>1</v>
          </cell>
        </row>
        <row r="294">
          <cell r="B294">
            <v>0</v>
          </cell>
        </row>
        <row r="295">
          <cell r="B295">
            <v>5</v>
          </cell>
        </row>
        <row r="296">
          <cell r="B296">
            <v>1</v>
          </cell>
        </row>
        <row r="297">
          <cell r="B297">
            <v>110</v>
          </cell>
        </row>
        <row r="298">
          <cell r="B298">
            <v>2</v>
          </cell>
        </row>
        <row r="299">
          <cell r="B299">
            <v>10000000</v>
          </cell>
        </row>
        <row r="300">
          <cell r="B300">
            <v>10000000</v>
          </cell>
        </row>
        <row r="301">
          <cell r="B301">
            <v>10000000</v>
          </cell>
        </row>
        <row r="302">
          <cell r="B302">
            <v>10000000</v>
          </cell>
        </row>
        <row r="303">
          <cell r="B303">
            <v>10000000</v>
          </cell>
        </row>
        <row r="304">
          <cell r="B304">
            <v>9996580</v>
          </cell>
        </row>
        <row r="305">
          <cell r="B305">
            <v>9993401.0875599999</v>
          </cell>
        </row>
        <row r="306">
          <cell r="B306">
            <v>9990383.0804315563</v>
          </cell>
        </row>
        <row r="307">
          <cell r="B307">
            <v>9987445.9078059085</v>
          </cell>
        </row>
        <row r="308">
          <cell r="B308">
            <v>9984529.5736008286</v>
          </cell>
        </row>
        <row r="309">
          <cell r="B309">
            <v>9981604.1064357646</v>
          </cell>
        </row>
        <row r="310">
          <cell r="B310">
            <v>9978629.5884120464</v>
          </cell>
        </row>
        <row r="311">
          <cell r="B311">
            <v>9975596.0850171689</v>
          </cell>
        </row>
        <row r="312">
          <cell r="B312">
            <v>9972503.6502308138</v>
          </cell>
        </row>
        <row r="313">
          <cell r="B313">
            <v>9969342.3665736914</v>
          </cell>
        </row>
        <row r="314">
          <cell r="B314">
            <v>9966102.3303045556</v>
          </cell>
        </row>
        <row r="315">
          <cell r="B315">
            <v>9962783.618228564</v>
          </cell>
        </row>
        <row r="316">
          <cell r="B316">
            <v>9959366.3834475111</v>
          </cell>
        </row>
        <row r="317">
          <cell r="B317">
            <v>9955850.727114154</v>
          </cell>
        </row>
        <row r="318">
          <cell r="B318">
            <v>9952216.8415987585</v>
          </cell>
        </row>
        <row r="319">
          <cell r="B319">
            <v>9948464.8558494765</v>
          </cell>
        </row>
        <row r="320">
          <cell r="B320">
            <v>9944565.0576259848</v>
          </cell>
        </row>
        <row r="321">
          <cell r="B321">
            <v>9940507.6750824731</v>
          </cell>
        </row>
        <row r="322">
          <cell r="B322">
            <v>9936292.8998282384</v>
          </cell>
        </row>
        <row r="323">
          <cell r="B323">
            <v>9931881.1857807152</v>
          </cell>
        </row>
        <row r="324">
          <cell r="B324">
            <v>9927272.7929105125</v>
          </cell>
        </row>
        <row r="325">
          <cell r="B325">
            <v>9922428.2837875709</v>
          </cell>
        </row>
        <row r="326">
          <cell r="B326">
            <v>9917338.0780779887</v>
          </cell>
        </row>
        <row r="327">
          <cell r="B327">
            <v>9911962.8808396701</v>
          </cell>
        </row>
        <row r="328">
          <cell r="B328">
            <v>9906293.2380718291</v>
          </cell>
        </row>
        <row r="329">
          <cell r="B329">
            <v>9900280.1180763189</v>
          </cell>
        </row>
        <row r="330">
          <cell r="B330">
            <v>9893894.4374001604</v>
          </cell>
        </row>
        <row r="331">
          <cell r="B331">
            <v>9887097.3319216669</v>
          </cell>
        </row>
        <row r="332">
          <cell r="B332">
            <v>9879840.2024800368</v>
          </cell>
        </row>
        <row r="333">
          <cell r="B333">
            <v>9872084.5279210899</v>
          </cell>
        </row>
        <row r="334">
          <cell r="B334">
            <v>9863594.5352270789</v>
          </cell>
        </row>
        <row r="335">
          <cell r="B335">
            <v>9854648.2549836282</v>
          </cell>
        </row>
        <row r="336">
          <cell r="B336">
            <v>9845128.6647693142</v>
          </cell>
        </row>
        <row r="337">
          <cell r="B337">
            <v>9834899.576086618</v>
          </cell>
        </row>
        <row r="338">
          <cell r="B338">
            <v>9823805.809364792</v>
          </cell>
        </row>
        <row r="339">
          <cell r="B339">
            <v>9811643.9377727993</v>
          </cell>
        </row>
        <row r="340">
          <cell r="B340">
            <v>9798201.9855780508</v>
          </cell>
        </row>
        <row r="341">
          <cell r="B341">
            <v>9783240.1311460733</v>
          </cell>
        </row>
        <row r="342">
          <cell r="B342">
            <v>9766461.8743211571</v>
          </cell>
        </row>
        <row r="343">
          <cell r="B343">
            <v>9747593.0699799675</v>
          </cell>
        </row>
        <row r="344">
          <cell r="B344">
            <v>9726314.0743082017</v>
          </cell>
        </row>
        <row r="345">
          <cell r="B345">
            <v>9702280.3522305861</v>
          </cell>
        </row>
        <row r="346">
          <cell r="B346">
            <v>9675210.9900478628</v>
          </cell>
        </row>
        <row r="347">
          <cell r="B347">
            <v>9644850.1779610924</v>
          </cell>
        </row>
        <row r="348">
          <cell r="B348">
            <v>9610967.8192859162</v>
          </cell>
        </row>
        <row r="349">
          <cell r="B349">
            <v>9573398.5460803267</v>
          </cell>
        </row>
        <row r="350">
          <cell r="B350">
            <v>9532003.1707670745</v>
          </cell>
        </row>
        <row r="351">
          <cell r="B351">
            <v>9486678.4956900775</v>
          </cell>
        </row>
        <row r="352">
          <cell r="B352">
            <v>9437347.7675124891</v>
          </cell>
        </row>
        <row r="353">
          <cell r="B353">
            <v>9383932.3791483678</v>
          </cell>
        </row>
        <row r="354">
          <cell r="B354">
            <v>9326399.4897318091</v>
          </cell>
        </row>
        <row r="355">
          <cell r="B355">
            <v>9264677.3779087644</v>
          </cell>
        </row>
        <row r="356">
          <cell r="B356">
            <v>9198536.8461078741</v>
          </cell>
        </row>
        <row r="357">
          <cell r="B357">
            <v>9127533.3401927669</v>
          </cell>
        </row>
        <row r="358">
          <cell r="B358">
            <v>9051008.1006685905</v>
          </cell>
        </row>
        <row r="359">
          <cell r="B359">
            <v>8968118.9684826676</v>
          </cell>
        </row>
        <row r="360">
          <cell r="B360">
            <v>8877863.8191838581</v>
          </cell>
        </row>
        <row r="361">
          <cell r="B361">
            <v>8779026.5612848848</v>
          </cell>
        </row>
        <row r="362">
          <cell r="B362">
            <v>8670245.6431640033</v>
          </cell>
        </row>
        <row r="363">
          <cell r="B363">
            <v>8550006.6765846051</v>
          </cell>
        </row>
        <row r="364">
          <cell r="B364">
            <v>8416694.9724832978</v>
          </cell>
        </row>
        <row r="365">
          <cell r="B365">
            <v>8268737.8915620139</v>
          </cell>
        </row>
        <row r="366">
          <cell r="B366">
            <v>8104983.8063575197</v>
          </cell>
        </row>
        <row r="367">
          <cell r="B367">
            <v>7924818.1213259976</v>
          </cell>
        </row>
        <row r="368">
          <cell r="B368">
            <v>7728147.9100090507</v>
          </cell>
        </row>
        <row r="369">
          <cell r="B369">
            <v>7515391.9980465015</v>
          </cell>
        </row>
        <row r="370">
          <cell r="B370">
            <v>7287269.789337798</v>
          </cell>
        </row>
        <row r="371">
          <cell r="B371">
            <v>7044093.5964675955</v>
          </cell>
        </row>
        <row r="372">
          <cell r="B372">
            <v>6785716.2433491638</v>
          </cell>
        </row>
        <row r="373">
          <cell r="B373">
            <v>6511654.7357127778</v>
          </cell>
        </row>
        <row r="374">
          <cell r="B374">
            <v>6221254.469464195</v>
          </cell>
        </row>
        <row r="375">
          <cell r="B375">
            <v>5913999.1537262974</v>
          </cell>
        </row>
        <row r="376">
          <cell r="B376">
            <v>5590160.3880665526</v>
          </cell>
        </row>
        <row r="377">
          <cell r="B377">
            <v>5250960.6360394498</v>
          </cell>
        </row>
        <row r="378">
          <cell r="B378">
            <v>4898489.9033453017</v>
          </cell>
        </row>
        <row r="379">
          <cell r="B379">
            <v>4535658.7562045157</v>
          </cell>
        </row>
        <row r="380">
          <cell r="B380">
            <v>4166075.1381139471</v>
          </cell>
        </row>
        <row r="381">
          <cell r="B381">
            <v>3793961.3067776095</v>
          </cell>
        </row>
        <row r="382">
          <cell r="B382">
            <v>3423955.2303341231</v>
          </cell>
        </row>
        <row r="383">
          <cell r="B383">
            <v>3060855.0500228805</v>
          </cell>
        </row>
        <row r="384">
          <cell r="B384">
            <v>2709358.6994984532</v>
          </cell>
        </row>
        <row r="385">
          <cell r="B385">
            <v>2372937.62978173</v>
          </cell>
        </row>
        <row r="386">
          <cell r="B386">
            <v>2055272.4692828499</v>
          </cell>
        </row>
        <row r="387">
          <cell r="B387">
            <v>1759163.1988158619</v>
          </cell>
        </row>
        <row r="388">
          <cell r="B388">
            <v>1486740.9450104365</v>
          </cell>
        </row>
        <row r="389">
          <cell r="B389">
            <v>1239485.5186685859</v>
          </cell>
        </row>
        <row r="390">
          <cell r="B390">
            <v>1018591.8464445826</v>
          </cell>
        </row>
        <row r="391">
          <cell r="B391">
            <v>824590.8433707474</v>
          </cell>
        </row>
        <row r="392">
          <cell r="B392">
            <v>657193.13003058219</v>
          </cell>
        </row>
        <row r="393">
          <cell r="B393">
            <v>513988.11822439823</v>
          </cell>
        </row>
        <row r="394">
          <cell r="B394">
            <v>393670.69558172172</v>
          </cell>
        </row>
        <row r="395">
          <cell r="B395">
            <v>295868.72265418113</v>
          </cell>
        </row>
        <row r="396">
          <cell r="B396">
            <v>217772.9898347194</v>
          </cell>
        </row>
        <row r="397">
          <cell r="B397">
            <v>156621.68097016067</v>
          </cell>
        </row>
        <row r="398">
          <cell r="B398">
            <v>109767.67862121324</v>
          </cell>
        </row>
        <row r="399">
          <cell r="B399">
            <v>74731.482120501285</v>
          </cell>
        </row>
        <row r="400">
          <cell r="B400">
            <v>49241.619809947981</v>
          </cell>
        </row>
        <row r="401">
          <cell r="B401">
            <v>31265.868015086853</v>
          </cell>
        </row>
        <row r="402">
          <cell r="B402">
            <v>18975.192766620177</v>
          </cell>
        </row>
        <row r="403">
          <cell r="B403">
            <v>10867.946781117875</v>
          </cell>
        </row>
        <row r="404">
          <cell r="B404">
            <v>5765.1088610328188</v>
          </cell>
        </row>
        <row r="405">
          <cell r="B405">
            <v>2756.0391165610445</v>
          </cell>
        </row>
        <row r="406">
          <cell r="B406">
            <v>1139.5725659938939</v>
          </cell>
        </row>
        <row r="407">
          <cell r="B407">
            <v>381.45140416026811</v>
          </cell>
        </row>
        <row r="408">
          <cell r="B408">
            <v>91.466324946569898</v>
          </cell>
        </row>
        <row r="409">
          <cell r="B409">
            <v>0</v>
          </cell>
        </row>
        <row r="410">
          <cell r="B410">
            <v>0</v>
          </cell>
        </row>
        <row r="411">
          <cell r="B411">
            <v>0</v>
          </cell>
        </row>
        <row r="412">
          <cell r="B412">
            <v>0</v>
          </cell>
        </row>
        <row r="413">
          <cell r="B413">
            <v>0</v>
          </cell>
        </row>
        <row r="414">
          <cell r="B414">
            <v>0</v>
          </cell>
        </row>
        <row r="415">
          <cell r="B415">
            <v>0</v>
          </cell>
        </row>
        <row r="416">
          <cell r="B416">
            <v>0</v>
          </cell>
        </row>
        <row r="417">
          <cell r="B417">
            <v>0</v>
          </cell>
        </row>
        <row r="418">
          <cell r="B418">
            <v>0</v>
          </cell>
        </row>
        <row r="419">
          <cell r="B419">
            <v>0</v>
          </cell>
        </row>
        <row r="420">
          <cell r="B420">
            <v>0</v>
          </cell>
        </row>
        <row r="421">
          <cell r="B421">
            <v>0</v>
          </cell>
        </row>
        <row r="422">
          <cell r="B422">
            <v>0</v>
          </cell>
        </row>
        <row r="423">
          <cell r="B423">
            <v>0</v>
          </cell>
        </row>
      </sheetData>
      <sheetData sheetId="3"/>
      <sheetData sheetId="4"/>
      <sheetData sheetId="5"/>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IO"/>
      <sheetName val="TPACT"/>
      <sheetName val="Projection"/>
      <sheetName val="Lookups"/>
    </sheetNames>
    <sheetDataSet>
      <sheetData sheetId="0" refreshError="1">
        <row r="6">
          <cell r="C6">
            <v>5.2500000000000005E-2</v>
          </cell>
        </row>
        <row r="13">
          <cell r="C13">
            <v>7.0000000000000007E-2</v>
          </cell>
        </row>
        <row r="25">
          <cell r="C25">
            <v>1</v>
          </cell>
        </row>
      </sheetData>
      <sheetData sheetId="1" refreshError="1">
        <row r="5">
          <cell r="B5" t="str">
            <v>S&amp;U-Q</v>
          </cell>
        </row>
        <row r="6">
          <cell r="B6">
            <v>1</v>
          </cell>
        </row>
        <row r="7">
          <cell r="B7">
            <v>125</v>
          </cell>
        </row>
        <row r="8">
          <cell r="B8">
            <v>1</v>
          </cell>
        </row>
        <row r="9">
          <cell r="B9">
            <v>126</v>
          </cell>
        </row>
        <row r="10">
          <cell r="B10">
            <v>-1</v>
          </cell>
        </row>
        <row r="11">
          <cell r="B11">
            <v>1</v>
          </cell>
        </row>
        <row r="12">
          <cell r="B12">
            <v>0</v>
          </cell>
        </row>
        <row r="13">
          <cell r="B13">
            <v>5</v>
          </cell>
        </row>
        <row r="14">
          <cell r="B14">
            <v>1</v>
          </cell>
        </row>
        <row r="15">
          <cell r="B15">
            <v>110</v>
          </cell>
        </row>
        <row r="16">
          <cell r="B16">
            <v>2</v>
          </cell>
        </row>
        <row r="17">
          <cell r="B17">
            <v>10000000</v>
          </cell>
        </row>
        <row r="18">
          <cell r="B18">
            <v>10000000</v>
          </cell>
        </row>
        <row r="19">
          <cell r="B19">
            <v>10000000</v>
          </cell>
        </row>
        <row r="20">
          <cell r="B20">
            <v>10000000</v>
          </cell>
        </row>
        <row r="21">
          <cell r="B21">
            <v>10000000</v>
          </cell>
        </row>
        <row r="22">
          <cell r="B22">
            <v>9996580</v>
          </cell>
        </row>
        <row r="23">
          <cell r="B23">
            <v>9993401.0875599999</v>
          </cell>
        </row>
        <row r="24">
          <cell r="B24">
            <v>9990383.0804315563</v>
          </cell>
        </row>
        <row r="25">
          <cell r="B25">
            <v>9987445.9078059085</v>
          </cell>
        </row>
        <row r="26">
          <cell r="B26">
            <v>9984529.5736008286</v>
          </cell>
        </row>
        <row r="27">
          <cell r="B27">
            <v>9981604.1064357646</v>
          </cell>
        </row>
        <row r="28">
          <cell r="B28">
            <v>9978629.5884120464</v>
          </cell>
        </row>
        <row r="29">
          <cell r="B29">
            <v>9975596.0850171689</v>
          </cell>
        </row>
        <row r="30">
          <cell r="B30">
            <v>9972503.6502308138</v>
          </cell>
        </row>
        <row r="31">
          <cell r="B31">
            <v>9969342.3665736914</v>
          </cell>
        </row>
        <row r="32">
          <cell r="B32">
            <v>9966102.3303045556</v>
          </cell>
        </row>
        <row r="33">
          <cell r="B33">
            <v>9962783.618228564</v>
          </cell>
        </row>
        <row r="34">
          <cell r="B34">
            <v>9959366.3834475111</v>
          </cell>
        </row>
        <row r="35">
          <cell r="B35">
            <v>9955850.727114154</v>
          </cell>
        </row>
        <row r="36">
          <cell r="B36">
            <v>9952216.8415987585</v>
          </cell>
        </row>
        <row r="37">
          <cell r="B37">
            <v>9948464.8558494765</v>
          </cell>
        </row>
        <row r="38">
          <cell r="B38">
            <v>9944565.0576259848</v>
          </cell>
        </row>
        <row r="39">
          <cell r="B39">
            <v>9940507.6750824731</v>
          </cell>
        </row>
        <row r="40">
          <cell r="B40">
            <v>9936292.8998282384</v>
          </cell>
        </row>
        <row r="41">
          <cell r="B41">
            <v>9931881.1857807152</v>
          </cell>
        </row>
        <row r="42">
          <cell r="B42">
            <v>9927272.7929105125</v>
          </cell>
        </row>
        <row r="43">
          <cell r="B43">
            <v>9922428.2837875709</v>
          </cell>
        </row>
        <row r="44">
          <cell r="B44">
            <v>9917338.0780779887</v>
          </cell>
        </row>
        <row r="45">
          <cell r="B45">
            <v>9911962.8808396701</v>
          </cell>
        </row>
        <row r="46">
          <cell r="B46">
            <v>9906293.2380718291</v>
          </cell>
        </row>
        <row r="47">
          <cell r="B47">
            <v>9900280.1180763189</v>
          </cell>
        </row>
        <row r="48">
          <cell r="B48">
            <v>9893894.4374001604</v>
          </cell>
        </row>
        <row r="49">
          <cell r="B49">
            <v>9887097.3319216669</v>
          </cell>
        </row>
        <row r="50">
          <cell r="B50">
            <v>9879840.2024800368</v>
          </cell>
        </row>
        <row r="51">
          <cell r="B51">
            <v>9872084.5279210899</v>
          </cell>
        </row>
        <row r="52">
          <cell r="B52">
            <v>9863594.5352270789</v>
          </cell>
        </row>
        <row r="53">
          <cell r="B53">
            <v>9854648.2549836282</v>
          </cell>
        </row>
        <row r="54">
          <cell r="B54">
            <v>9845128.6647693142</v>
          </cell>
        </row>
        <row r="55">
          <cell r="B55">
            <v>9834899.576086618</v>
          </cell>
        </row>
        <row r="56">
          <cell r="B56">
            <v>9823805.809364792</v>
          </cell>
        </row>
        <row r="57">
          <cell r="B57">
            <v>9811643.9377727993</v>
          </cell>
        </row>
        <row r="58">
          <cell r="B58">
            <v>9798201.9855780508</v>
          </cell>
        </row>
        <row r="59">
          <cell r="B59">
            <v>9783240.1311460733</v>
          </cell>
        </row>
        <row r="60">
          <cell r="B60">
            <v>9766461.8743211571</v>
          </cell>
        </row>
        <row r="61">
          <cell r="B61">
            <v>9747593.0699799675</v>
          </cell>
        </row>
        <row r="62">
          <cell r="B62">
            <v>9726314.0743082017</v>
          </cell>
        </row>
        <row r="63">
          <cell r="B63">
            <v>9702280.3522305861</v>
          </cell>
        </row>
        <row r="64">
          <cell r="B64">
            <v>9675210.9900478628</v>
          </cell>
        </row>
        <row r="65">
          <cell r="B65">
            <v>9644850.1779610924</v>
          </cell>
        </row>
        <row r="66">
          <cell r="B66">
            <v>9610967.8192859162</v>
          </cell>
        </row>
        <row r="67">
          <cell r="B67">
            <v>9573398.5460803267</v>
          </cell>
        </row>
        <row r="68">
          <cell r="B68">
            <v>9532003.1707670745</v>
          </cell>
        </row>
        <row r="69">
          <cell r="B69">
            <v>9486678.4956900775</v>
          </cell>
        </row>
        <row r="70">
          <cell r="B70">
            <v>9437347.7675124891</v>
          </cell>
        </row>
        <row r="71">
          <cell r="B71">
            <v>9383932.3791483678</v>
          </cell>
        </row>
        <row r="72">
          <cell r="B72">
            <v>9326399.4897318091</v>
          </cell>
        </row>
        <row r="73">
          <cell r="B73">
            <v>9264677.3779087644</v>
          </cell>
        </row>
        <row r="74">
          <cell r="B74">
            <v>9198536.8461078741</v>
          </cell>
        </row>
        <row r="75">
          <cell r="B75">
            <v>9127533.3401927669</v>
          </cell>
        </row>
        <row r="76">
          <cell r="B76">
            <v>9051008.1006685905</v>
          </cell>
        </row>
        <row r="77">
          <cell r="B77">
            <v>8968118.9684826676</v>
          </cell>
        </row>
        <row r="78">
          <cell r="B78">
            <v>8877863.8191838581</v>
          </cell>
        </row>
        <row r="79">
          <cell r="B79">
            <v>8779026.5612848848</v>
          </cell>
        </row>
        <row r="80">
          <cell r="B80">
            <v>8670245.6431640033</v>
          </cell>
        </row>
        <row r="81">
          <cell r="B81">
            <v>8550006.6765846051</v>
          </cell>
        </row>
        <row r="82">
          <cell r="B82">
            <v>8416694.9724832978</v>
          </cell>
        </row>
        <row r="83">
          <cell r="B83">
            <v>8268737.8915620139</v>
          </cell>
        </row>
        <row r="84">
          <cell r="B84">
            <v>8104983.8063575197</v>
          </cell>
        </row>
        <row r="85">
          <cell r="B85">
            <v>7924818.1213259976</v>
          </cell>
        </row>
        <row r="86">
          <cell r="B86">
            <v>7728147.9100090507</v>
          </cell>
        </row>
        <row r="87">
          <cell r="B87">
            <v>7515391.9980465015</v>
          </cell>
        </row>
        <row r="88">
          <cell r="B88">
            <v>7287269.789337798</v>
          </cell>
        </row>
        <row r="89">
          <cell r="B89">
            <v>7044093.5964675955</v>
          </cell>
        </row>
        <row r="90">
          <cell r="B90">
            <v>6785716.2433491638</v>
          </cell>
        </row>
        <row r="91">
          <cell r="B91">
            <v>6511654.7357127778</v>
          </cell>
        </row>
        <row r="92">
          <cell r="B92">
            <v>6221254.469464195</v>
          </cell>
        </row>
        <row r="93">
          <cell r="B93">
            <v>5913999.1537262974</v>
          </cell>
        </row>
        <row r="94">
          <cell r="B94">
            <v>5590160.3880665526</v>
          </cell>
        </row>
        <row r="95">
          <cell r="B95">
            <v>5250960.6360394498</v>
          </cell>
        </row>
        <row r="96">
          <cell r="B96">
            <v>4898489.9033453017</v>
          </cell>
        </row>
        <row r="97">
          <cell r="B97">
            <v>4535658.7562045157</v>
          </cell>
        </row>
        <row r="98">
          <cell r="B98">
            <v>4166075.1381139471</v>
          </cell>
        </row>
        <row r="99">
          <cell r="B99">
            <v>3793961.3067776095</v>
          </cell>
        </row>
        <row r="100">
          <cell r="B100">
            <v>3423955.2303341231</v>
          </cell>
        </row>
        <row r="101">
          <cell r="B101">
            <v>3060855.0500228805</v>
          </cell>
        </row>
        <row r="102">
          <cell r="B102">
            <v>2709358.6994984532</v>
          </cell>
        </row>
        <row r="103">
          <cell r="B103">
            <v>2372937.62978173</v>
          </cell>
        </row>
        <row r="104">
          <cell r="B104">
            <v>2055272.4692828499</v>
          </cell>
        </row>
        <row r="105">
          <cell r="B105">
            <v>1759163.1988158619</v>
          </cell>
        </row>
        <row r="106">
          <cell r="B106">
            <v>1486740.9450104365</v>
          </cell>
        </row>
        <row r="107">
          <cell r="B107">
            <v>1239485.5186685859</v>
          </cell>
        </row>
        <row r="108">
          <cell r="B108">
            <v>1018591.8464445826</v>
          </cell>
        </row>
        <row r="109">
          <cell r="B109">
            <v>824590.8433707474</v>
          </cell>
        </row>
        <row r="110">
          <cell r="B110">
            <v>657193.13003058219</v>
          </cell>
        </row>
        <row r="111">
          <cell r="B111">
            <v>513988.11822439823</v>
          </cell>
        </row>
        <row r="112">
          <cell r="B112">
            <v>393670.69558172172</v>
          </cell>
        </row>
        <row r="113">
          <cell r="B113">
            <v>295868.72265418113</v>
          </cell>
        </row>
        <row r="114">
          <cell r="B114">
            <v>217772.9898347194</v>
          </cell>
        </row>
        <row r="115">
          <cell r="B115">
            <v>156621.68097016067</v>
          </cell>
        </row>
        <row r="116">
          <cell r="B116">
            <v>109767.67862121324</v>
          </cell>
        </row>
        <row r="117">
          <cell r="B117">
            <v>74731.482120501285</v>
          </cell>
        </row>
        <row r="118">
          <cell r="B118">
            <v>49241.619809947981</v>
          </cell>
        </row>
        <row r="119">
          <cell r="B119">
            <v>31265.868015086853</v>
          </cell>
        </row>
        <row r="120">
          <cell r="B120">
            <v>18975.192766620177</v>
          </cell>
        </row>
        <row r="121">
          <cell r="B121">
            <v>10867.946781117875</v>
          </cell>
        </row>
        <row r="122">
          <cell r="B122">
            <v>5765.1088610328188</v>
          </cell>
        </row>
        <row r="123">
          <cell r="B123">
            <v>2756.0391165610445</v>
          </cell>
        </row>
        <row r="124">
          <cell r="B124">
            <v>1139.5725659938939</v>
          </cell>
        </row>
        <row r="125">
          <cell r="B125">
            <v>381.45140416026811</v>
          </cell>
        </row>
        <row r="126">
          <cell r="B126">
            <v>91.466324946569898</v>
          </cell>
        </row>
        <row r="127">
          <cell r="B127">
            <v>0</v>
          </cell>
        </row>
        <row r="128">
          <cell r="B128">
            <v>0</v>
          </cell>
        </row>
        <row r="129">
          <cell r="B129">
            <v>0</v>
          </cell>
        </row>
        <row r="130">
          <cell r="B130">
            <v>0</v>
          </cell>
        </row>
        <row r="131">
          <cell r="B131">
            <v>0</v>
          </cell>
        </row>
        <row r="132">
          <cell r="B132">
            <v>0</v>
          </cell>
        </row>
        <row r="133">
          <cell r="B133">
            <v>0</v>
          </cell>
        </row>
        <row r="134">
          <cell r="B134">
            <v>0</v>
          </cell>
        </row>
        <row r="135">
          <cell r="B135">
            <v>0</v>
          </cell>
        </row>
        <row r="136">
          <cell r="B136">
            <v>0</v>
          </cell>
        </row>
        <row r="137">
          <cell r="B137">
            <v>0</v>
          </cell>
        </row>
        <row r="138">
          <cell r="B138">
            <v>0</v>
          </cell>
        </row>
        <row r="139">
          <cell r="B139">
            <v>0</v>
          </cell>
        </row>
        <row r="140">
          <cell r="B140">
            <v>0</v>
          </cell>
        </row>
        <row r="141">
          <cell r="B141">
            <v>0</v>
          </cell>
        </row>
        <row r="146">
          <cell r="B146" t="str">
            <v>S&amp;U-Q</v>
          </cell>
        </row>
        <row r="147">
          <cell r="B147">
            <v>1</v>
          </cell>
        </row>
        <row r="148">
          <cell r="B148">
            <v>125</v>
          </cell>
        </row>
        <row r="149">
          <cell r="B149">
            <v>1</v>
          </cell>
        </row>
        <row r="150">
          <cell r="B150">
            <v>126</v>
          </cell>
        </row>
        <row r="151">
          <cell r="B151">
            <v>-1</v>
          </cell>
        </row>
        <row r="152">
          <cell r="B152">
            <v>1</v>
          </cell>
        </row>
        <row r="153">
          <cell r="B153">
            <v>0</v>
          </cell>
        </row>
        <row r="154">
          <cell r="B154">
            <v>5</v>
          </cell>
        </row>
        <row r="155">
          <cell r="B155">
            <v>1</v>
          </cell>
        </row>
        <row r="156">
          <cell r="B156">
            <v>110</v>
          </cell>
        </row>
        <row r="157">
          <cell r="B157">
            <v>2</v>
          </cell>
        </row>
        <row r="158">
          <cell r="B158">
            <v>10000000</v>
          </cell>
        </row>
        <row r="159">
          <cell r="B159">
            <v>10000000</v>
          </cell>
        </row>
        <row r="160">
          <cell r="B160">
            <v>10000000</v>
          </cell>
        </row>
        <row r="161">
          <cell r="B161">
            <v>10000000</v>
          </cell>
        </row>
        <row r="162">
          <cell r="B162">
            <v>10000000</v>
          </cell>
        </row>
        <row r="163">
          <cell r="B163">
            <v>9998290</v>
          </cell>
        </row>
        <row r="164">
          <cell r="B164">
            <v>9996890.2393999994</v>
          </cell>
        </row>
        <row r="165">
          <cell r="B165">
            <v>9995710.60635175</v>
          </cell>
        </row>
        <row r="166">
          <cell r="B166">
            <v>9994671.0524486899</v>
          </cell>
        </row>
        <row r="167">
          <cell r="B167">
            <v>9993701.5693566017</v>
          </cell>
        </row>
        <row r="168">
          <cell r="B168">
            <v>9992742.1740059443</v>
          </cell>
        </row>
        <row r="169">
          <cell r="B169">
            <v>9991702.9288198482</v>
          </cell>
        </row>
        <row r="170">
          <cell r="B170">
            <v>9990573.8663888909</v>
          </cell>
        </row>
        <row r="171">
          <cell r="B171">
            <v>9989365.0069510583</v>
          </cell>
        </row>
        <row r="172">
          <cell r="B172">
            <v>9988056.4001351483</v>
          </cell>
        </row>
        <row r="173">
          <cell r="B173">
            <v>9986658.0722391289</v>
          </cell>
        </row>
        <row r="174">
          <cell r="B174">
            <v>9985170.0601863656</v>
          </cell>
        </row>
        <row r="175">
          <cell r="B175">
            <v>9983582.4181467965</v>
          </cell>
        </row>
        <row r="176">
          <cell r="B176">
            <v>9981905.176300548</v>
          </cell>
        </row>
        <row r="177">
          <cell r="B177">
            <v>9980118.4152739905</v>
          </cell>
        </row>
        <row r="178">
          <cell r="B178">
            <v>9978232.1728935037</v>
          </cell>
        </row>
        <row r="179">
          <cell r="B179">
            <v>9976226.5482267514</v>
          </cell>
        </row>
        <row r="180">
          <cell r="B180">
            <v>9974111.5881985277</v>
          </cell>
        </row>
        <row r="181">
          <cell r="B181">
            <v>9971867.4130911827</v>
          </cell>
        </row>
        <row r="182">
          <cell r="B182">
            <v>9969494.1086468678</v>
          </cell>
        </row>
        <row r="183">
          <cell r="B183">
            <v>9966971.8266373798</v>
          </cell>
        </row>
        <row r="184">
          <cell r="B184">
            <v>9964300.6781878397</v>
          </cell>
        </row>
        <row r="185">
          <cell r="B185">
            <v>9961480.7810959127</v>
          </cell>
        </row>
        <row r="186">
          <cell r="B186">
            <v>9958482.3753808029</v>
          </cell>
        </row>
        <row r="187">
          <cell r="B187">
            <v>9955295.6610206813</v>
          </cell>
        </row>
        <row r="188">
          <cell r="B188">
            <v>9951890.9499046132</v>
          </cell>
        </row>
        <row r="189">
          <cell r="B189">
            <v>9948268.4615988471</v>
          </cell>
        </row>
        <row r="190">
          <cell r="B190">
            <v>9944408.533435747</v>
          </cell>
        </row>
        <row r="191">
          <cell r="B191">
            <v>9940291.5483029038</v>
          </cell>
        </row>
        <row r="192">
          <cell r="B192">
            <v>9935887.9991470054</v>
          </cell>
        </row>
        <row r="193">
          <cell r="B193">
            <v>9931158.516459411</v>
          </cell>
        </row>
        <row r="194">
          <cell r="B194">
            <v>9926173.0748841483</v>
          </cell>
        </row>
        <row r="195">
          <cell r="B195">
            <v>9920862.572289085</v>
          </cell>
        </row>
        <row r="196">
          <cell r="B196">
            <v>9915177.9180351626</v>
          </cell>
        </row>
        <row r="197">
          <cell r="B197">
            <v>9909060.2532597352</v>
          </cell>
        </row>
        <row r="198">
          <cell r="B198">
            <v>9902470.728191318</v>
          </cell>
        </row>
        <row r="199">
          <cell r="B199">
            <v>9895380.5591499321</v>
          </cell>
        </row>
        <row r="200">
          <cell r="B200">
            <v>9887711.6392165907</v>
          </cell>
        </row>
        <row r="201">
          <cell r="B201">
            <v>9879396.0737280101</v>
          </cell>
        </row>
        <row r="202">
          <cell r="B202">
            <v>9870316.9087362532</v>
          </cell>
        </row>
        <row r="203">
          <cell r="B203">
            <v>9860347.8886584304</v>
          </cell>
        </row>
        <row r="204">
          <cell r="B204">
            <v>9849333.880066799</v>
          </cell>
        </row>
        <row r="205">
          <cell r="B205">
            <v>9837150.2540571559</v>
          </cell>
        </row>
        <row r="206">
          <cell r="B206">
            <v>9823712.7068101149</v>
          </cell>
        </row>
        <row r="207">
          <cell r="B207">
            <v>9808928.0191863663</v>
          </cell>
        </row>
        <row r="208">
          <cell r="B208">
            <v>9792772.7147387676</v>
          </cell>
        </row>
        <row r="209">
          <cell r="B209">
            <v>9775214.2732612398</v>
          </cell>
        </row>
        <row r="210">
          <cell r="B210">
            <v>9756172.1558569279</v>
          </cell>
        </row>
        <row r="211">
          <cell r="B211">
            <v>9735498.8270586673</v>
          </cell>
        </row>
        <row r="212">
          <cell r="B212">
            <v>9712961.1472740266</v>
          </cell>
        </row>
        <row r="213">
          <cell r="B213">
            <v>9688280.5129988026</v>
          </cell>
        </row>
        <row r="214">
          <cell r="B214">
            <v>9661124.2627208661</v>
          </cell>
        </row>
        <row r="215">
          <cell r="B215">
            <v>9631145.7941336427</v>
          </cell>
        </row>
        <row r="216">
          <cell r="B216">
            <v>9597995.3903102353</v>
          </cell>
        </row>
        <row r="217">
          <cell r="B217">
            <v>9561321.4499238599</v>
          </cell>
        </row>
        <row r="218">
          <cell r="B218">
            <v>9520771.8856547326</v>
          </cell>
        </row>
        <row r="219">
          <cell r="B219">
            <v>9476005.2162483837</v>
          </cell>
        </row>
        <row r="220">
          <cell r="B220">
            <v>9426635.2290717289</v>
          </cell>
        </row>
        <row r="221">
          <cell r="B221">
            <v>9372252.9704352133</v>
          </cell>
        </row>
        <row r="222">
          <cell r="B222">
            <v>9312411.1352189854</v>
          </cell>
        </row>
        <row r="223">
          <cell r="B223">
            <v>9246628.2629597988</v>
          </cell>
        </row>
        <row r="224">
          <cell r="B224">
            <v>9174347.3698282428</v>
          </cell>
        </row>
        <row r="225">
          <cell r="B225">
            <v>9094704.8603107631</v>
          </cell>
        </row>
        <row r="226">
          <cell r="B226">
            <v>9006468.0337560289</v>
          </cell>
        </row>
        <row r="227">
          <cell r="B227">
            <v>8908108.3963593803</v>
          </cell>
        </row>
        <row r="228">
          <cell r="B228">
            <v>8797781.4738704693</v>
          </cell>
        </row>
        <row r="229">
          <cell r="B229">
            <v>8673486.4172076266</v>
          </cell>
        </row>
        <row r="230">
          <cell r="B230">
            <v>8533331.5501919687</v>
          </cell>
        </row>
        <row r="231">
          <cell r="B231">
            <v>8375627.049812871</v>
          </cell>
        </row>
        <row r="232">
          <cell r="B232">
            <v>8198976.6997052683</v>
          </cell>
        </row>
        <row r="233">
          <cell r="B233">
            <v>8002266.8507259395</v>
          </cell>
        </row>
        <row r="234">
          <cell r="B234">
            <v>7784733.2286558058</v>
          </cell>
        </row>
        <row r="235">
          <cell r="B235">
            <v>7545959.8910664748</v>
          </cell>
        </row>
        <row r="236">
          <cell r="B236">
            <v>7285933.6591802146</v>
          </cell>
        </row>
        <row r="237">
          <cell r="B237">
            <v>7005068.2025524769</v>
          </cell>
        </row>
        <row r="238">
          <cell r="B238">
            <v>6704235.5485938611</v>
          </cell>
        </row>
        <row r="239">
          <cell r="B239">
            <v>6384745.2035256205</v>
          </cell>
        </row>
        <row r="240">
          <cell r="B240">
            <v>6048326.594006652</v>
          </cell>
        </row>
        <row r="241">
          <cell r="B241">
            <v>5697094.2203660915</v>
          </cell>
        </row>
        <row r="242">
          <cell r="B242">
            <v>5333579.7294471925</v>
          </cell>
        </row>
        <row r="243">
          <cell r="B243">
            <v>4960666.5019237036</v>
          </cell>
        </row>
        <row r="244">
          <cell r="B244">
            <v>4580828.2678714059</v>
          </cell>
        </row>
        <row r="245">
          <cell r="B245">
            <v>4196634.2010450307</v>
          </cell>
        </row>
        <row r="246">
          <cell r="B246">
            <v>3810816.6357719558</v>
          </cell>
        </row>
        <row r="247">
          <cell r="B247">
            <v>3424575.126469925</v>
          </cell>
        </row>
        <row r="248">
          <cell r="B248">
            <v>3041878.8560869107</v>
          </cell>
        </row>
        <row r="249">
          <cell r="B249">
            <v>2667496.5739951581</v>
          </cell>
        </row>
        <row r="250">
          <cell r="B250">
            <v>2305704.0136641948</v>
          </cell>
        </row>
        <row r="251">
          <cell r="B251">
            <v>1960823.7244123456</v>
          </cell>
        </row>
        <row r="252">
          <cell r="B252">
            <v>1637085.8450406941</v>
          </cell>
        </row>
        <row r="253">
          <cell r="B253">
            <v>1338450.2822742157</v>
          </cell>
        </row>
        <row r="254">
          <cell r="B254">
            <v>1068408.5686734167</v>
          </cell>
        </row>
        <row r="255">
          <cell r="B255">
            <v>831175.92485946533</v>
          </cell>
        </row>
        <row r="256">
          <cell r="B256">
            <v>628452.94796216663</v>
          </cell>
        </row>
        <row r="257">
          <cell r="B257">
            <v>459911.29411293298</v>
          </cell>
        </row>
        <row r="258">
          <cell r="B258">
            <v>324151.45893761865</v>
          </cell>
        </row>
        <row r="259">
          <cell r="B259">
            <v>218729.30070463163</v>
          </cell>
        </row>
        <row r="260">
          <cell r="B260">
            <v>140228.01086964144</v>
          </cell>
        </row>
        <row r="261">
          <cell r="B261">
            <v>84719.874590980835</v>
          </cell>
        </row>
        <row r="262">
          <cell r="B262">
            <v>47582.070365278472</v>
          </cell>
        </row>
        <row r="263">
          <cell r="B263">
            <v>24370.775127969788</v>
          </cell>
        </row>
        <row r="264">
          <cell r="B264">
            <v>11067.110176462873</v>
          </cell>
        </row>
        <row r="265">
          <cell r="B265">
            <v>4268.4847910701419</v>
          </cell>
        </row>
        <row r="266">
          <cell r="B266">
            <v>1302.3830055121578</v>
          </cell>
        </row>
        <row r="267">
          <cell r="B267">
            <v>274.18548461845251</v>
          </cell>
        </row>
        <row r="268">
          <cell r="B268">
            <v>0</v>
          </cell>
        </row>
        <row r="269">
          <cell r="B269">
            <v>0</v>
          </cell>
        </row>
        <row r="270">
          <cell r="B270">
            <v>0</v>
          </cell>
        </row>
        <row r="271">
          <cell r="B271">
            <v>0</v>
          </cell>
        </row>
        <row r="272">
          <cell r="B272">
            <v>0</v>
          </cell>
        </row>
        <row r="273">
          <cell r="B273">
            <v>0</v>
          </cell>
        </row>
        <row r="274">
          <cell r="B274">
            <v>0</v>
          </cell>
        </row>
        <row r="275">
          <cell r="B275">
            <v>0</v>
          </cell>
        </row>
        <row r="276">
          <cell r="B276">
            <v>0</v>
          </cell>
        </row>
        <row r="277">
          <cell r="B277">
            <v>0</v>
          </cell>
        </row>
        <row r="278">
          <cell r="B278">
            <v>0</v>
          </cell>
        </row>
        <row r="279">
          <cell r="B279">
            <v>0</v>
          </cell>
        </row>
        <row r="280">
          <cell r="B280">
            <v>0</v>
          </cell>
        </row>
        <row r="281">
          <cell r="B281">
            <v>0</v>
          </cell>
        </row>
        <row r="282">
          <cell r="B282">
            <v>0</v>
          </cell>
        </row>
      </sheetData>
      <sheetData sheetId="2"/>
      <sheetData sheetId="3"/>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en Tax Summary"/>
      <sheetName val="Ad Valorem Tax"/>
      <sheetName val="Income Taxes"/>
      <sheetName val="Ratebase"/>
      <sheetName val="Revenue Req"/>
      <sheetName val="Attrition Allow"/>
      <sheetName val="Summary of Earnings"/>
    </sheetNames>
    <sheetDataSet>
      <sheetData sheetId="0"/>
      <sheetData sheetId="1"/>
      <sheetData sheetId="2" refreshError="1">
        <row r="3">
          <cell r="B3" t="str">
            <v>CALIFORNIA-AMERICAN WATER COMPANY</v>
          </cell>
          <cell r="G3" t="str">
            <v>DATE:</v>
          </cell>
          <cell r="H3">
            <v>37821.492290393522</v>
          </cell>
        </row>
        <row r="4">
          <cell r="B4" t="str">
            <v>LOS ANGELES DIVISION - 2000 GENERAL RATE CASE</v>
          </cell>
          <cell r="G4" t="str">
            <v>TABLE:</v>
          </cell>
          <cell r="H4" t="str">
            <v>10-3  Revised</v>
          </cell>
        </row>
        <row r="5">
          <cell r="B5" t="str">
            <v>CALCULATION OF TAXES ON INCOME (000's)</v>
          </cell>
        </row>
        <row r="8">
          <cell r="C8">
            <v>2003</v>
          </cell>
        </row>
        <row r="9">
          <cell r="C9" t="str">
            <v>Estimated</v>
          </cell>
          <cell r="D9" t="str">
            <v>2004 Estimated</v>
          </cell>
          <cell r="G9" t="str">
            <v>2005 Estimated</v>
          </cell>
        </row>
        <row r="11">
          <cell r="C11" t="str">
            <v>At</v>
          </cell>
          <cell r="D11" t="str">
            <v>At</v>
          </cell>
          <cell r="E11" t="str">
            <v>At</v>
          </cell>
          <cell r="F11" t="str">
            <v>At</v>
          </cell>
          <cell r="G11" t="str">
            <v>At</v>
          </cell>
          <cell r="H11" t="str">
            <v>At</v>
          </cell>
        </row>
        <row r="12">
          <cell r="C12" t="str">
            <v>Present</v>
          </cell>
          <cell r="D12" t="str">
            <v>Present</v>
          </cell>
          <cell r="E12" t="str">
            <v>Proposed</v>
          </cell>
          <cell r="F12">
            <v>2004</v>
          </cell>
          <cell r="G12" t="str">
            <v>Present</v>
          </cell>
          <cell r="H12" t="str">
            <v>Prposed</v>
          </cell>
        </row>
        <row r="13">
          <cell r="C13" t="str">
            <v>Rates</v>
          </cell>
          <cell r="D13" t="str">
            <v>Rates</v>
          </cell>
          <cell r="E13" t="str">
            <v>Rates</v>
          </cell>
          <cell r="F13" t="str">
            <v>Rates</v>
          </cell>
          <cell r="G13" t="str">
            <v>Rates</v>
          </cell>
          <cell r="H13" t="str">
            <v>Rates</v>
          </cell>
        </row>
        <row r="16">
          <cell r="B16" t="str">
            <v xml:space="preserve"> Operating Revenues</v>
          </cell>
          <cell r="C16">
            <v>17908.318236312243</v>
          </cell>
          <cell r="D16">
            <v>17928.44091098725</v>
          </cell>
          <cell r="E16">
            <v>19282.94091098725</v>
          </cell>
          <cell r="F16">
            <v>19322.289910987249</v>
          </cell>
          <cell r="G16">
            <v>17948.56191098725</v>
          </cell>
          <cell r="H16">
            <v>20145.161910987248</v>
          </cell>
        </row>
        <row r="17">
          <cell r="B17" t="str">
            <v xml:space="preserve"> +Revenues From Contributions</v>
          </cell>
          <cell r="C17">
            <v>0</v>
          </cell>
          <cell r="D17">
            <v>0</v>
          </cell>
          <cell r="E17">
            <v>0</v>
          </cell>
          <cell r="F17">
            <v>0</v>
          </cell>
          <cell r="G17">
            <v>0</v>
          </cell>
          <cell r="H17">
            <v>0</v>
          </cell>
        </row>
        <row r="19">
          <cell r="B19" t="str">
            <v xml:space="preserve"> Operating Revenue Deductions:</v>
          </cell>
        </row>
        <row r="21">
          <cell r="B21" t="str">
            <v xml:space="preserve"> O&amp;M, A&amp;G, and G.O. Expenses</v>
          </cell>
          <cell r="C21">
            <v>12294.636520504318</v>
          </cell>
          <cell r="D21">
            <v>12642.209171413149</v>
          </cell>
          <cell r="E21">
            <v>12646.80917141315</v>
          </cell>
          <cell r="F21">
            <v>13093.636138672493</v>
          </cell>
          <cell r="G21">
            <v>13088.946810700834</v>
          </cell>
          <cell r="H21">
            <v>13097.446810700834</v>
          </cell>
        </row>
        <row r="22">
          <cell r="B22" t="str">
            <v xml:space="preserve"> Non-Taxable O &amp; M</v>
          </cell>
          <cell r="C22">
            <v>0</v>
          </cell>
          <cell r="D22">
            <v>0</v>
          </cell>
          <cell r="E22">
            <v>0</v>
          </cell>
          <cell r="F22">
            <v>0</v>
          </cell>
          <cell r="G22">
            <v>0</v>
          </cell>
          <cell r="H22">
            <v>0</v>
          </cell>
        </row>
        <row r="23">
          <cell r="B23" t="str">
            <v xml:space="preserve"> Book Depreciation</v>
          </cell>
          <cell r="C23">
            <v>1746.2789829489325</v>
          </cell>
          <cell r="D23">
            <v>1894.0678458976279</v>
          </cell>
          <cell r="E23">
            <v>1894.0678458976279</v>
          </cell>
          <cell r="F23">
            <v>2043.5860866056566</v>
          </cell>
          <cell r="G23">
            <v>2043.5860866056566</v>
          </cell>
          <cell r="H23">
            <v>2043.5860866056566</v>
          </cell>
        </row>
        <row r="24">
          <cell r="B24" t="str">
            <v xml:space="preserve"> R/M Interest</v>
          </cell>
          <cell r="C24">
            <v>1369</v>
          </cell>
          <cell r="D24">
            <v>1408.3</v>
          </cell>
          <cell r="E24">
            <v>1408.3</v>
          </cell>
          <cell r="F24">
            <v>1503.7</v>
          </cell>
          <cell r="G24">
            <v>1503.7</v>
          </cell>
          <cell r="H24">
            <v>1503.7</v>
          </cell>
        </row>
        <row r="25">
          <cell r="B25" t="str">
            <v xml:space="preserve"> Taxes - General</v>
          </cell>
          <cell r="C25">
            <v>546.21012978580768</v>
          </cell>
          <cell r="D25">
            <v>574.15514533496525</v>
          </cell>
          <cell r="E25">
            <v>574.15514533496525</v>
          </cell>
          <cell r="F25">
            <v>611.73492890558964</v>
          </cell>
          <cell r="G25">
            <v>611.73492890558964</v>
          </cell>
          <cell r="H25">
            <v>611.73492890558964</v>
          </cell>
        </row>
        <row r="27">
          <cell r="B27" t="str">
            <v xml:space="preserve">      Total Operating</v>
          </cell>
        </row>
        <row r="28">
          <cell r="B28" t="str">
            <v xml:space="preserve">      Revenue Deductions</v>
          </cell>
          <cell r="C28">
            <v>15956.125633239059</v>
          </cell>
          <cell r="D28">
            <v>16518.732162645741</v>
          </cell>
          <cell r="E28">
            <v>16523.33216264574</v>
          </cell>
          <cell r="F28">
            <v>17252.65715418374</v>
          </cell>
          <cell r="G28">
            <v>17247.96782621208</v>
          </cell>
          <cell r="H28">
            <v>17256.46782621208</v>
          </cell>
        </row>
        <row r="31">
          <cell r="B31" t="str">
            <v xml:space="preserve"> Taxable Net-State</v>
          </cell>
          <cell r="C31">
            <v>1952.1926030731847</v>
          </cell>
          <cell r="D31">
            <v>1409.7087483415089</v>
          </cell>
          <cell r="E31">
            <v>2759.6087483415104</v>
          </cell>
          <cell r="F31">
            <v>2069.6327568035085</v>
          </cell>
          <cell r="G31">
            <v>700.5940847751699</v>
          </cell>
          <cell r="H31">
            <v>2888.6940847751684</v>
          </cell>
        </row>
        <row r="33">
          <cell r="B33" t="str">
            <v xml:space="preserve"> S.C.F.T. @ 7.56%</v>
          </cell>
          <cell r="C33">
            <v>147.6</v>
          </cell>
          <cell r="D33">
            <v>106.6</v>
          </cell>
          <cell r="E33">
            <v>208.6</v>
          </cell>
          <cell r="F33">
            <v>156.5</v>
          </cell>
          <cell r="G33">
            <v>53</v>
          </cell>
          <cell r="H33">
            <v>218.4</v>
          </cell>
        </row>
        <row r="35">
          <cell r="B35" t="str">
            <v xml:space="preserve"> Less:</v>
          </cell>
        </row>
        <row r="36">
          <cell r="B36" t="str">
            <v xml:space="preserve"> Deferred Taxes - Regulatory Assets</v>
          </cell>
          <cell r="C36">
            <v>1.1000000000000001</v>
          </cell>
          <cell r="D36">
            <v>1.1000000000000001</v>
          </cell>
          <cell r="E36">
            <v>1.1000000000000001</v>
          </cell>
          <cell r="F36">
            <v>1.1000000000000001</v>
          </cell>
          <cell r="G36">
            <v>1.1000000000000001</v>
          </cell>
          <cell r="H36">
            <v>1.1000000000000001</v>
          </cell>
        </row>
        <row r="37">
          <cell r="B37" t="str">
            <v xml:space="preserve"> Deferred Taxes - U.P.A.A.</v>
          </cell>
          <cell r="C37">
            <v>1</v>
          </cell>
          <cell r="D37">
            <v>1</v>
          </cell>
          <cell r="E37">
            <v>1</v>
          </cell>
          <cell r="F37">
            <v>1</v>
          </cell>
          <cell r="G37">
            <v>1</v>
          </cell>
          <cell r="H37">
            <v>1</v>
          </cell>
        </row>
        <row r="39">
          <cell r="B39" t="str">
            <v xml:space="preserve"> STATE INCOME TAXES</v>
          </cell>
          <cell r="C39">
            <v>145.5</v>
          </cell>
          <cell r="D39">
            <v>104.5</v>
          </cell>
          <cell r="E39">
            <v>206.5</v>
          </cell>
          <cell r="F39">
            <v>154.4</v>
          </cell>
          <cell r="G39">
            <v>50.9</v>
          </cell>
          <cell r="H39">
            <v>216.3</v>
          </cell>
        </row>
        <row r="41">
          <cell r="B41" t="str">
            <v xml:space="preserve">      Balance</v>
          </cell>
          <cell r="C41">
            <v>1806.6926030731847</v>
          </cell>
          <cell r="D41">
            <v>1264.2087483415089</v>
          </cell>
          <cell r="E41">
            <v>2614.1087483415104</v>
          </cell>
          <cell r="F41">
            <v>1965.1327568035085</v>
          </cell>
          <cell r="G41">
            <v>494.0940847751699</v>
          </cell>
          <cell r="H41">
            <v>2682.1940847751684</v>
          </cell>
        </row>
        <row r="43">
          <cell r="B43" t="str">
            <v xml:space="preserve"> Taxable Net-Federal</v>
          </cell>
          <cell r="C43">
            <v>1806.6926030731847</v>
          </cell>
          <cell r="D43">
            <v>1264.2087483415089</v>
          </cell>
          <cell r="E43">
            <v>2614.1087483415104</v>
          </cell>
          <cell r="F43">
            <v>1965.1327568035085</v>
          </cell>
          <cell r="G43">
            <v>494.0940847751699</v>
          </cell>
          <cell r="H43">
            <v>2682.1940847751684</v>
          </cell>
        </row>
        <row r="45">
          <cell r="B45" t="str">
            <v xml:space="preserve"> F.I.T. @ 35%</v>
          </cell>
          <cell r="C45">
            <v>632.29999999999995</v>
          </cell>
          <cell r="D45">
            <v>442.5</v>
          </cell>
          <cell r="E45">
            <v>914.9</v>
          </cell>
          <cell r="F45">
            <v>687.8</v>
          </cell>
          <cell r="G45">
            <v>172.9</v>
          </cell>
          <cell r="H45">
            <v>938.8</v>
          </cell>
        </row>
        <row r="46">
          <cell r="B46" t="str">
            <v xml:space="preserve"> Less:</v>
          </cell>
        </row>
        <row r="47">
          <cell r="B47" t="str">
            <v xml:space="preserve"> Investment Tax Credit</v>
          </cell>
          <cell r="C47">
            <v>15.5</v>
          </cell>
          <cell r="D47">
            <v>15.5</v>
          </cell>
          <cell r="E47">
            <v>15.5</v>
          </cell>
          <cell r="F47">
            <v>15.5</v>
          </cell>
          <cell r="G47">
            <v>15.5</v>
          </cell>
          <cell r="H47">
            <v>15.5</v>
          </cell>
        </row>
        <row r="48">
          <cell r="B48" t="str">
            <v xml:space="preserve"> Amortization of Regulatory Assets</v>
          </cell>
          <cell r="C48">
            <v>0.5</v>
          </cell>
          <cell r="D48">
            <v>0.5</v>
          </cell>
          <cell r="E48">
            <v>0.5</v>
          </cell>
          <cell r="F48">
            <v>0.5</v>
          </cell>
          <cell r="G48">
            <v>0.5</v>
          </cell>
          <cell r="H48">
            <v>0.5</v>
          </cell>
        </row>
        <row r="49">
          <cell r="B49" t="str">
            <v xml:space="preserve"> Deferred Taxes - U.P.A.A.</v>
          </cell>
          <cell r="C49">
            <v>3.7</v>
          </cell>
          <cell r="D49">
            <v>3.7</v>
          </cell>
          <cell r="E49">
            <v>3.7</v>
          </cell>
          <cell r="F49">
            <v>3.7</v>
          </cell>
          <cell r="G49">
            <v>3.7</v>
          </cell>
          <cell r="H49">
            <v>3.7</v>
          </cell>
        </row>
        <row r="50">
          <cell r="B50" t="str">
            <v>Amortization of Excess Deferred Taxes</v>
          </cell>
          <cell r="C50">
            <v>3.6</v>
          </cell>
          <cell r="D50">
            <v>3.6</v>
          </cell>
          <cell r="E50">
            <v>3.6</v>
          </cell>
          <cell r="F50">
            <v>3.6</v>
          </cell>
          <cell r="G50">
            <v>3.6</v>
          </cell>
          <cell r="H50">
            <v>3.6</v>
          </cell>
        </row>
        <row r="51">
          <cell r="B51" t="str">
            <v xml:space="preserve"> FEDERAL INCOME TAX</v>
          </cell>
          <cell r="C51">
            <v>608.99999999999989</v>
          </cell>
          <cell r="D51">
            <v>419.2</v>
          </cell>
          <cell r="E51">
            <v>891.59999999999991</v>
          </cell>
          <cell r="F51">
            <v>664.49999999999989</v>
          </cell>
          <cell r="G51">
            <v>149.60000000000002</v>
          </cell>
          <cell r="H51">
            <v>915.49999999999989</v>
          </cell>
        </row>
        <row r="54">
          <cell r="B54" t="str">
            <v xml:space="preserve"> TOTAL TAXES ON INCOME</v>
          </cell>
          <cell r="C54">
            <v>754.49999999999989</v>
          </cell>
          <cell r="D54">
            <v>523.70000000000005</v>
          </cell>
          <cell r="E54">
            <v>1098.0999999999999</v>
          </cell>
          <cell r="F54">
            <v>818.89999999999986</v>
          </cell>
          <cell r="G54">
            <v>200.50000000000003</v>
          </cell>
          <cell r="H54">
            <v>1131.8</v>
          </cell>
        </row>
      </sheetData>
      <sheetData sheetId="3"/>
      <sheetData sheetId="4"/>
      <sheetData sheetId="5"/>
      <sheetData sheetId="6"/>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NEW"/>
      <sheetName val="Unlicensed equipment &gt;$50,000"/>
    </sheetNames>
    <sheetDataSet>
      <sheetData sheetId="0" refreshError="1">
        <row r="6">
          <cell r="A6" t="str">
            <v>EQ#</v>
          </cell>
          <cell r="B6" t="str">
            <v>EQ#</v>
          </cell>
          <cell r="C6" t="str">
            <v>LOC</v>
          </cell>
          <cell r="D6" t="str">
            <v>YR</v>
          </cell>
          <cell r="E6" t="str">
            <v>DESCRIPTION</v>
          </cell>
          <cell r="F6" t="str">
            <v>SERIAL/VIN#</v>
          </cell>
          <cell r="G6" t="str">
            <v>PRICE</v>
          </cell>
        </row>
        <row r="7">
          <cell r="A7">
            <v>39</v>
          </cell>
          <cell r="B7">
            <v>201</v>
          </cell>
          <cell r="C7">
            <v>4</v>
          </cell>
          <cell r="D7">
            <v>1984</v>
          </cell>
          <cell r="E7" t="str">
            <v>Caterpillar 920 Loader</v>
          </cell>
          <cell r="F7" t="str">
            <v>62K12989</v>
          </cell>
          <cell r="G7">
            <v>42000</v>
          </cell>
        </row>
        <row r="8">
          <cell r="A8">
            <v>108</v>
          </cell>
          <cell r="B8">
            <v>202</v>
          </cell>
          <cell r="C8">
            <v>4</v>
          </cell>
          <cell r="D8">
            <v>1992</v>
          </cell>
          <cell r="E8" t="str">
            <v>Kawasaki Loader</v>
          </cell>
          <cell r="F8">
            <v>5128</v>
          </cell>
          <cell r="G8">
            <v>49820</v>
          </cell>
        </row>
        <row r="9">
          <cell r="A9">
            <v>112</v>
          </cell>
          <cell r="B9">
            <v>203</v>
          </cell>
          <cell r="C9">
            <v>4</v>
          </cell>
          <cell r="D9">
            <v>1992</v>
          </cell>
          <cell r="E9" t="str">
            <v>Bobcat Skid Loader</v>
          </cell>
          <cell r="F9">
            <v>503762059</v>
          </cell>
          <cell r="G9">
            <v>29000</v>
          </cell>
        </row>
        <row r="10">
          <cell r="A10">
            <v>14</v>
          </cell>
          <cell r="B10">
            <v>205</v>
          </cell>
          <cell r="C10">
            <v>4</v>
          </cell>
          <cell r="D10">
            <v>1983</v>
          </cell>
          <cell r="E10" t="str">
            <v>Huber M850A Maintainer</v>
          </cell>
          <cell r="F10" t="str">
            <v>H10-6347</v>
          </cell>
          <cell r="G10">
            <v>37430</v>
          </cell>
        </row>
        <row r="11">
          <cell r="A11">
            <v>57</v>
          </cell>
          <cell r="B11">
            <v>251</v>
          </cell>
          <cell r="C11">
            <v>4</v>
          </cell>
          <cell r="D11">
            <v>1981</v>
          </cell>
          <cell r="E11" t="str">
            <v>Dynahoe 140 Tractor Hoe</v>
          </cell>
          <cell r="F11" t="str">
            <v>30088E</v>
          </cell>
          <cell r="G11">
            <v>30000</v>
          </cell>
        </row>
        <row r="12">
          <cell r="A12">
            <v>82</v>
          </cell>
          <cell r="B12">
            <v>252</v>
          </cell>
          <cell r="C12">
            <v>4</v>
          </cell>
          <cell r="D12">
            <v>1993</v>
          </cell>
          <cell r="E12" t="str">
            <v>CAT 320 Hydraulic Excavator</v>
          </cell>
          <cell r="F12" t="str">
            <v>9KK00259</v>
          </cell>
          <cell r="G12">
            <v>132390</v>
          </cell>
        </row>
        <row r="13">
          <cell r="A13">
            <v>100</v>
          </cell>
          <cell r="B13">
            <v>253</v>
          </cell>
          <cell r="C13">
            <v>4</v>
          </cell>
          <cell r="D13">
            <v>1994</v>
          </cell>
          <cell r="E13" t="str">
            <v>Caterpiller 416B Backhoe/Loader</v>
          </cell>
          <cell r="F13" t="str">
            <v>85G05669</v>
          </cell>
          <cell r="G13">
            <v>57420</v>
          </cell>
        </row>
        <row r="14">
          <cell r="A14">
            <v>128</v>
          </cell>
          <cell r="B14">
            <v>301</v>
          </cell>
          <cell r="C14">
            <v>3</v>
          </cell>
          <cell r="D14">
            <v>1986</v>
          </cell>
          <cell r="E14" t="str">
            <v>Case 585D 4x4 Forklift</v>
          </cell>
          <cell r="F14">
            <v>1709127</v>
          </cell>
          <cell r="G14">
            <v>13500</v>
          </cell>
        </row>
        <row r="15">
          <cell r="A15">
            <v>129</v>
          </cell>
          <cell r="B15">
            <v>302</v>
          </cell>
          <cell r="C15">
            <v>7</v>
          </cell>
          <cell r="D15">
            <v>1987</v>
          </cell>
          <cell r="E15" t="str">
            <v>Case 585E 5,000 Lb Forklift</v>
          </cell>
          <cell r="F15">
            <v>17020307</v>
          </cell>
          <cell r="G15">
            <v>13500</v>
          </cell>
        </row>
        <row r="16">
          <cell r="A16">
            <v>97</v>
          </cell>
          <cell r="B16">
            <v>303</v>
          </cell>
          <cell r="C16">
            <v>5</v>
          </cell>
          <cell r="D16">
            <v>1993</v>
          </cell>
          <cell r="E16" t="str">
            <v>Caterpillar Fork Lift</v>
          </cell>
          <cell r="F16" t="str">
            <v>3EC07885</v>
          </cell>
          <cell r="G16">
            <v>17226</v>
          </cell>
        </row>
        <row r="17">
          <cell r="A17">
            <v>72</v>
          </cell>
          <cell r="B17">
            <v>304</v>
          </cell>
          <cell r="C17">
            <v>4</v>
          </cell>
          <cell r="D17">
            <v>1970</v>
          </cell>
          <cell r="E17" t="str">
            <v>Case 585 Rough Terrain Forklift</v>
          </cell>
          <cell r="F17">
            <v>17019058</v>
          </cell>
          <cell r="G17">
            <v>41540</v>
          </cell>
        </row>
        <row r="18">
          <cell r="B18">
            <v>307</v>
          </cell>
          <cell r="C18">
            <v>10</v>
          </cell>
          <cell r="D18">
            <v>1995</v>
          </cell>
          <cell r="E18" t="str">
            <v>Caterpillar Fork Lift</v>
          </cell>
          <cell r="F18" t="str">
            <v>8AD00757</v>
          </cell>
          <cell r="G18">
            <v>11400</v>
          </cell>
        </row>
        <row r="19">
          <cell r="A19">
            <v>131</v>
          </cell>
          <cell r="B19">
            <v>351</v>
          </cell>
          <cell r="C19">
            <v>4</v>
          </cell>
          <cell r="D19">
            <v>1996</v>
          </cell>
          <cell r="E19" t="str">
            <v>Light Weight Pipe Trailer</v>
          </cell>
          <cell r="F19">
            <v>96000981</v>
          </cell>
          <cell r="G19">
            <v>750</v>
          </cell>
        </row>
        <row r="20">
          <cell r="A20">
            <v>98</v>
          </cell>
          <cell r="B20">
            <v>352</v>
          </cell>
          <cell r="C20">
            <v>4</v>
          </cell>
          <cell r="D20">
            <v>1994</v>
          </cell>
          <cell r="E20" t="str">
            <v>Dynapac CC102 Roller</v>
          </cell>
          <cell r="F20">
            <v>60110901</v>
          </cell>
          <cell r="G20">
            <v>25221</v>
          </cell>
        </row>
        <row r="21">
          <cell r="A21">
            <v>21</v>
          </cell>
          <cell r="B21">
            <v>503</v>
          </cell>
          <cell r="C21">
            <v>4</v>
          </cell>
          <cell r="D21">
            <v>1989</v>
          </cell>
          <cell r="E21" t="str">
            <v>Chevrolet Mechanic Truck</v>
          </cell>
          <cell r="F21" t="str">
            <v>1GBJR34K3KF306797</v>
          </cell>
          <cell r="G21">
            <v>14895</v>
          </cell>
        </row>
        <row r="22">
          <cell r="A22">
            <v>22</v>
          </cell>
          <cell r="B22">
            <v>504</v>
          </cell>
          <cell r="C22">
            <v>5</v>
          </cell>
          <cell r="D22">
            <v>1995</v>
          </cell>
          <cell r="E22" t="str">
            <v>Ford F350 w/Flatbed</v>
          </cell>
          <cell r="F22" t="str">
            <v>1FDKF37F7SNB09849</v>
          </cell>
          <cell r="G22">
            <v>25322</v>
          </cell>
        </row>
        <row r="23">
          <cell r="A23">
            <v>32</v>
          </cell>
          <cell r="B23">
            <v>506</v>
          </cell>
          <cell r="C23">
            <v>5</v>
          </cell>
          <cell r="D23">
            <v>1994</v>
          </cell>
          <cell r="E23" t="str">
            <v>Chevrolet Pickup</v>
          </cell>
          <cell r="F23" t="str">
            <v>1GCFC24HXRZ258290</v>
          </cell>
          <cell r="G23">
            <v>17967</v>
          </cell>
        </row>
        <row r="24">
          <cell r="A24">
            <v>71</v>
          </cell>
          <cell r="B24">
            <v>509</v>
          </cell>
          <cell r="C24">
            <v>4</v>
          </cell>
          <cell r="D24">
            <v>1992</v>
          </cell>
          <cell r="E24" t="str">
            <v>Ford F450 Mechanic Truck</v>
          </cell>
          <cell r="F24" t="str">
            <v>2FDLF47M2NCB11494</v>
          </cell>
          <cell r="G24">
            <v>24231</v>
          </cell>
        </row>
        <row r="25">
          <cell r="A25">
            <v>102</v>
          </cell>
          <cell r="B25">
            <v>515</v>
          </cell>
          <cell r="C25">
            <v>5</v>
          </cell>
          <cell r="D25">
            <v>1994</v>
          </cell>
          <cell r="E25" t="str">
            <v>Ford Mechanic Truck</v>
          </cell>
          <cell r="F25" t="str">
            <v>1FDLF47F7REA44621</v>
          </cell>
          <cell r="G25">
            <v>28268</v>
          </cell>
        </row>
        <row r="26">
          <cell r="A26">
            <v>103</v>
          </cell>
          <cell r="B26">
            <v>516</v>
          </cell>
          <cell r="C26">
            <v>5</v>
          </cell>
          <cell r="D26">
            <v>1994</v>
          </cell>
          <cell r="E26" t="str">
            <v>Ford F-450 Diesel Mechanic Truck</v>
          </cell>
          <cell r="F26" t="str">
            <v>1FDLF47F9REA44622</v>
          </cell>
          <cell r="G26">
            <v>28268</v>
          </cell>
        </row>
        <row r="27">
          <cell r="A27">
            <v>114</v>
          </cell>
          <cell r="B27">
            <v>517</v>
          </cell>
          <cell r="C27">
            <v>4</v>
          </cell>
          <cell r="D27">
            <v>1994</v>
          </cell>
          <cell r="E27" t="str">
            <v>Chevrolet 1500 Pickup</v>
          </cell>
          <cell r="F27" t="str">
            <v>1GCEC14ZORZ281379</v>
          </cell>
          <cell r="G27">
            <v>14530</v>
          </cell>
        </row>
        <row r="28">
          <cell r="A28">
            <v>118</v>
          </cell>
          <cell r="B28">
            <v>518</v>
          </cell>
          <cell r="C28">
            <v>7</v>
          </cell>
          <cell r="D28">
            <v>1995</v>
          </cell>
          <cell r="E28" t="str">
            <v>Ford S-450 Truck</v>
          </cell>
          <cell r="F28" t="str">
            <v>1FDLF47F9SEA68277</v>
          </cell>
          <cell r="G28">
            <v>26766</v>
          </cell>
        </row>
        <row r="29">
          <cell r="A29">
            <v>130</v>
          </cell>
          <cell r="B29">
            <v>519</v>
          </cell>
          <cell r="C29">
            <v>7</v>
          </cell>
          <cell r="D29">
            <v>1996</v>
          </cell>
          <cell r="E29" t="str">
            <v>Ford F350 Flat Bed Truck</v>
          </cell>
          <cell r="F29" t="str">
            <v>1FDJF37H1TEB78695</v>
          </cell>
          <cell r="G29">
            <v>20482</v>
          </cell>
        </row>
        <row r="30">
          <cell r="A30">
            <v>136</v>
          </cell>
          <cell r="B30">
            <v>520</v>
          </cell>
          <cell r="C30">
            <v>5</v>
          </cell>
          <cell r="D30">
            <v>1997</v>
          </cell>
          <cell r="E30" t="str">
            <v>Ford F250 Pickup</v>
          </cell>
          <cell r="F30" t="str">
            <v>1FTHX25F4VEC60015</v>
          </cell>
          <cell r="G30">
            <v>25532</v>
          </cell>
        </row>
        <row r="31">
          <cell r="B31">
            <v>521</v>
          </cell>
          <cell r="C31">
            <v>4</v>
          </cell>
          <cell r="D31">
            <v>1999</v>
          </cell>
          <cell r="E31" t="str">
            <v xml:space="preserve">Ford F250 Super Cab </v>
          </cell>
          <cell r="F31" t="str">
            <v>1FTNX20F4XEB67587</v>
          </cell>
          <cell r="G31">
            <v>27962</v>
          </cell>
        </row>
        <row r="32">
          <cell r="B32">
            <v>522</v>
          </cell>
          <cell r="C32">
            <v>5</v>
          </cell>
          <cell r="D32">
            <v>1999</v>
          </cell>
          <cell r="E32" t="str">
            <v xml:space="preserve">Ford F250 Super Cab </v>
          </cell>
          <cell r="F32" t="str">
            <v>1FTNX20F4XEB67444</v>
          </cell>
          <cell r="G32">
            <v>27962</v>
          </cell>
        </row>
        <row r="33">
          <cell r="B33">
            <v>523</v>
          </cell>
          <cell r="C33">
            <v>10</v>
          </cell>
          <cell r="D33">
            <v>1999</v>
          </cell>
          <cell r="E33" t="str">
            <v xml:space="preserve">Ford F250 Super Cab </v>
          </cell>
          <cell r="F33" t="str">
            <v>1FTNX20F1XFB75341</v>
          </cell>
          <cell r="G33">
            <v>27962</v>
          </cell>
        </row>
        <row r="34">
          <cell r="B34">
            <v>524</v>
          </cell>
          <cell r="C34">
            <v>7</v>
          </cell>
          <cell r="D34">
            <v>1999</v>
          </cell>
          <cell r="E34" t="str">
            <v xml:space="preserve">Ford F250 Super Cab </v>
          </cell>
          <cell r="F34" t="str">
            <v>1FTNX20F5XEB75343</v>
          </cell>
          <cell r="G34">
            <v>27962</v>
          </cell>
        </row>
        <row r="35">
          <cell r="B35">
            <v>525</v>
          </cell>
          <cell r="C35">
            <v>10</v>
          </cell>
          <cell r="D35">
            <v>1999</v>
          </cell>
          <cell r="E35" t="str">
            <v>Ford F250 Diesel Pickup</v>
          </cell>
          <cell r="F35" t="str">
            <v>1FTNF20F7XED91925</v>
          </cell>
          <cell r="G35">
            <v>23775</v>
          </cell>
        </row>
        <row r="36">
          <cell r="B36">
            <v>526</v>
          </cell>
          <cell r="C36">
            <v>4</v>
          </cell>
          <cell r="D36">
            <v>1999</v>
          </cell>
          <cell r="E36" t="str">
            <v>Ford F250 Diesel Super Cab</v>
          </cell>
          <cell r="F36" t="str">
            <v>1FTNX20F1XED93490</v>
          </cell>
          <cell r="G36">
            <v>25995</v>
          </cell>
        </row>
        <row r="37">
          <cell r="B37">
            <v>527</v>
          </cell>
          <cell r="C37">
            <v>4</v>
          </cell>
          <cell r="D37">
            <v>1999</v>
          </cell>
          <cell r="E37" t="str">
            <v>Ford F250 Diesel Pickup</v>
          </cell>
          <cell r="F37" t="str">
            <v>1FTNF20F1XED91922</v>
          </cell>
          <cell r="G37">
            <v>23775</v>
          </cell>
        </row>
        <row r="38">
          <cell r="B38">
            <v>528</v>
          </cell>
          <cell r="C38">
            <v>4</v>
          </cell>
          <cell r="D38">
            <v>1999</v>
          </cell>
          <cell r="E38" t="str">
            <v>Ford F250 Diesel Pickup</v>
          </cell>
          <cell r="F38" t="str">
            <v>1FTNF20F5XED91924</v>
          </cell>
          <cell r="G38">
            <v>23775</v>
          </cell>
        </row>
        <row r="39">
          <cell r="B39">
            <v>529</v>
          </cell>
          <cell r="C39">
            <v>9</v>
          </cell>
          <cell r="D39">
            <v>1999</v>
          </cell>
          <cell r="E39" t="str">
            <v xml:space="preserve">Ford F250 Super Cab </v>
          </cell>
          <cell r="F39" t="str">
            <v>1FTNX20F6XEE68006</v>
          </cell>
          <cell r="G39">
            <v>26293</v>
          </cell>
        </row>
        <row r="40">
          <cell r="B40">
            <v>530</v>
          </cell>
          <cell r="C40">
            <v>9</v>
          </cell>
          <cell r="D40">
            <v>2000</v>
          </cell>
          <cell r="E40" t="str">
            <v>Ford F150 Pickup</v>
          </cell>
          <cell r="F40" t="str">
            <v>1FTRF17W2YNA38298</v>
          </cell>
          <cell r="G40">
            <v>18799</v>
          </cell>
        </row>
        <row r="41">
          <cell r="B41">
            <v>531</v>
          </cell>
          <cell r="C41">
            <v>9</v>
          </cell>
          <cell r="D41">
            <v>2000</v>
          </cell>
          <cell r="E41" t="str">
            <v>Ford F350 Mechanic Truck</v>
          </cell>
          <cell r="F41" t="str">
            <v>1FDWF37F0YEA66899</v>
          </cell>
          <cell r="G41">
            <v>33405</v>
          </cell>
        </row>
        <row r="42">
          <cell r="B42">
            <v>532</v>
          </cell>
          <cell r="C42">
            <v>9</v>
          </cell>
          <cell r="D42">
            <v>2000</v>
          </cell>
          <cell r="E42" t="str">
            <v>Ford F450 Flatbed w/ 5th Wheel</v>
          </cell>
          <cell r="F42" t="str">
            <v>1FDXW46F4YEA91252</v>
          </cell>
          <cell r="G42">
            <v>35759</v>
          </cell>
        </row>
        <row r="43">
          <cell r="B43">
            <v>590</v>
          </cell>
          <cell r="C43">
            <v>10</v>
          </cell>
          <cell r="D43">
            <v>1999</v>
          </cell>
          <cell r="E43" t="str">
            <v xml:space="preserve">Ford F-550 Box Truck  </v>
          </cell>
          <cell r="F43" t="str">
            <v>1FDAF56F3XEA56812</v>
          </cell>
          <cell r="G43">
            <v>34289</v>
          </cell>
        </row>
        <row r="44">
          <cell r="A44">
            <v>24</v>
          </cell>
          <cell r="B44">
            <v>592</v>
          </cell>
          <cell r="C44">
            <v>4</v>
          </cell>
          <cell r="D44">
            <v>1987</v>
          </cell>
          <cell r="E44" t="str">
            <v>Ford LNT-8000 Boom Truck</v>
          </cell>
          <cell r="F44" t="str">
            <v>1FDYW82A6HVA00195</v>
          </cell>
          <cell r="G44">
            <v>41342</v>
          </cell>
        </row>
        <row r="45">
          <cell r="A45">
            <v>49</v>
          </cell>
          <cell r="B45">
            <v>593</v>
          </cell>
          <cell r="C45">
            <v>4</v>
          </cell>
          <cell r="D45">
            <v>1990</v>
          </cell>
          <cell r="E45" t="str">
            <v>International Dump Truck</v>
          </cell>
          <cell r="F45" t="str">
            <v>1HTSAZPMXLH657531</v>
          </cell>
          <cell r="G45">
            <v>22684</v>
          </cell>
        </row>
        <row r="46">
          <cell r="B46">
            <v>594</v>
          </cell>
          <cell r="C46">
            <v>10</v>
          </cell>
          <cell r="D46">
            <v>1991</v>
          </cell>
          <cell r="E46" t="str">
            <v>Ford Reefer Truck</v>
          </cell>
          <cell r="F46" t="str">
            <v>1FDYW90TXMVA10037</v>
          </cell>
          <cell r="G46">
            <v>40800</v>
          </cell>
        </row>
        <row r="47">
          <cell r="B47">
            <v>595</v>
          </cell>
          <cell r="C47">
            <v>7</v>
          </cell>
          <cell r="D47">
            <v>1999</v>
          </cell>
          <cell r="E47" t="str">
            <v>Ford F-550 Box Truck</v>
          </cell>
          <cell r="F47" t="str">
            <v>1FDAF56F0XEE68346</v>
          </cell>
          <cell r="G47">
            <v>33793</v>
          </cell>
        </row>
        <row r="48">
          <cell r="A48">
            <v>63</v>
          </cell>
          <cell r="B48">
            <v>601</v>
          </cell>
          <cell r="C48">
            <v>10</v>
          </cell>
          <cell r="D48">
            <v>1987</v>
          </cell>
          <cell r="E48" t="str">
            <v>Sloan 4” Hydraulic Pump</v>
          </cell>
          <cell r="F48" t="str">
            <v>3K223148</v>
          </cell>
          <cell r="G48">
            <v>367</v>
          </cell>
        </row>
        <row r="49">
          <cell r="A49">
            <v>64</v>
          </cell>
          <cell r="B49">
            <v>602</v>
          </cell>
          <cell r="C49">
            <v>4</v>
          </cell>
          <cell r="D49">
            <v>1987</v>
          </cell>
          <cell r="E49" t="str">
            <v>FP 8” Hydraulic Pump</v>
          </cell>
          <cell r="F49">
            <v>7259992</v>
          </cell>
          <cell r="G49">
            <v>14800</v>
          </cell>
        </row>
        <row r="50">
          <cell r="A50">
            <v>65</v>
          </cell>
          <cell r="B50">
            <v>603</v>
          </cell>
          <cell r="C50">
            <v>7</v>
          </cell>
          <cell r="D50">
            <v>1986</v>
          </cell>
          <cell r="E50" t="str">
            <v>FP 6” Hydraulic Pump</v>
          </cell>
          <cell r="F50">
            <v>80566184</v>
          </cell>
          <cell r="G50">
            <v>4000</v>
          </cell>
        </row>
        <row r="51">
          <cell r="A51">
            <v>125</v>
          </cell>
          <cell r="B51">
            <v>605</v>
          </cell>
          <cell r="C51">
            <v>4</v>
          </cell>
          <cell r="D51">
            <v>1993</v>
          </cell>
          <cell r="E51" t="str">
            <v>Godwin 6” Dry Prime Pump</v>
          </cell>
          <cell r="F51" t="str">
            <v>924580-79</v>
          </cell>
          <cell r="G51">
            <v>4000</v>
          </cell>
        </row>
        <row r="52">
          <cell r="A52">
            <v>70</v>
          </cell>
          <cell r="B52">
            <v>606</v>
          </cell>
          <cell r="C52">
            <v>4</v>
          </cell>
          <cell r="D52">
            <v>1986</v>
          </cell>
          <cell r="E52" t="str">
            <v>FP 6" Hydraulic Pump</v>
          </cell>
          <cell r="G52">
            <v>4000</v>
          </cell>
        </row>
        <row r="53">
          <cell r="B53">
            <v>607</v>
          </cell>
          <cell r="C53">
            <v>4</v>
          </cell>
          <cell r="E53" t="str">
            <v>Thompson 8" Wellpoint Pump</v>
          </cell>
          <cell r="F53" t="str">
            <v>W-262</v>
          </cell>
          <cell r="G53">
            <v>24159</v>
          </cell>
        </row>
        <row r="54">
          <cell r="A54">
            <v>91</v>
          </cell>
          <cell r="B54">
            <v>621</v>
          </cell>
          <cell r="C54">
            <v>5</v>
          </cell>
          <cell r="D54">
            <v>1994</v>
          </cell>
          <cell r="E54" t="str">
            <v>Sullair Air Compressor</v>
          </cell>
          <cell r="F54">
            <v>4113371</v>
          </cell>
          <cell r="G54">
            <v>11960</v>
          </cell>
        </row>
        <row r="55">
          <cell r="A55">
            <v>106</v>
          </cell>
          <cell r="B55">
            <v>622</v>
          </cell>
          <cell r="C55">
            <v>7</v>
          </cell>
          <cell r="D55">
            <v>1994</v>
          </cell>
          <cell r="E55" t="str">
            <v>Sullair Compressor</v>
          </cell>
          <cell r="F55">
            <v>4115112</v>
          </cell>
          <cell r="G55">
            <v>14930</v>
          </cell>
        </row>
        <row r="56">
          <cell r="A56">
            <v>121</v>
          </cell>
          <cell r="B56">
            <v>623</v>
          </cell>
          <cell r="C56">
            <v>7</v>
          </cell>
          <cell r="D56">
            <v>1996</v>
          </cell>
          <cell r="E56" t="str">
            <v>Sullair 185 DPQ Air Compressor</v>
          </cell>
          <cell r="F56" t="str">
            <v>E04-120247</v>
          </cell>
          <cell r="G56">
            <v>12190</v>
          </cell>
        </row>
        <row r="57">
          <cell r="A57">
            <v>107</v>
          </cell>
          <cell r="B57">
            <v>624</v>
          </cell>
          <cell r="C57">
            <v>4</v>
          </cell>
          <cell r="D57">
            <v>1994</v>
          </cell>
          <cell r="E57" t="str">
            <v>Sullair Compressor</v>
          </cell>
          <cell r="F57">
            <v>4115132</v>
          </cell>
          <cell r="G57">
            <v>14930</v>
          </cell>
        </row>
        <row r="58">
          <cell r="A58">
            <v>90</v>
          </cell>
          <cell r="B58">
            <v>625</v>
          </cell>
          <cell r="C58">
            <v>5</v>
          </cell>
          <cell r="D58">
            <v>1994</v>
          </cell>
          <cell r="E58" t="str">
            <v>Sullair Air Compressor</v>
          </cell>
          <cell r="F58">
            <v>4113365</v>
          </cell>
          <cell r="G58">
            <v>11960</v>
          </cell>
        </row>
        <row r="59">
          <cell r="A59">
            <v>15</v>
          </cell>
          <cell r="B59">
            <v>626</v>
          </cell>
          <cell r="C59">
            <v>7</v>
          </cell>
          <cell r="D59">
            <v>1991</v>
          </cell>
          <cell r="E59" t="str">
            <v>Sullair 185 CFM Air Compressor</v>
          </cell>
          <cell r="F59" t="str">
            <v>004-106154</v>
          </cell>
          <cell r="G59">
            <v>8295</v>
          </cell>
        </row>
        <row r="60">
          <cell r="A60">
            <v>3</v>
          </cell>
          <cell r="B60">
            <v>627</v>
          </cell>
          <cell r="C60">
            <v>10</v>
          </cell>
          <cell r="D60">
            <v>1991</v>
          </cell>
          <cell r="E60" t="str">
            <v>Sullair Compressor - Trailer</v>
          </cell>
          <cell r="F60">
            <v>4106894</v>
          </cell>
          <cell r="G60">
            <v>12040</v>
          </cell>
        </row>
        <row r="61">
          <cell r="B61">
            <v>628</v>
          </cell>
          <cell r="C61">
            <v>10</v>
          </cell>
          <cell r="D61">
            <v>1998</v>
          </cell>
          <cell r="E61" t="str">
            <v>Sullair Air Compressor</v>
          </cell>
          <cell r="F61">
            <v>4126573</v>
          </cell>
          <cell r="G61">
            <v>14070</v>
          </cell>
        </row>
        <row r="62">
          <cell r="B62">
            <v>629</v>
          </cell>
          <cell r="C62">
            <v>4</v>
          </cell>
          <cell r="D62">
            <v>1998</v>
          </cell>
          <cell r="E62" t="str">
            <v>Sullair Air Compressor</v>
          </cell>
          <cell r="F62">
            <v>4126574</v>
          </cell>
          <cell r="G62">
            <v>13425</v>
          </cell>
        </row>
        <row r="63">
          <cell r="B63">
            <v>630</v>
          </cell>
          <cell r="C63" t="str">
            <v>ME</v>
          </cell>
          <cell r="E63" t="str">
            <v>(ME) Air Compressor</v>
          </cell>
          <cell r="F63" t="str">
            <v>297364UBJ222</v>
          </cell>
          <cell r="G63">
            <v>12898</v>
          </cell>
        </row>
        <row r="64">
          <cell r="B64">
            <v>631</v>
          </cell>
          <cell r="C64">
            <v>10</v>
          </cell>
          <cell r="D64">
            <v>1999</v>
          </cell>
          <cell r="E64" t="str">
            <v>Sullair 185 Air Compressor</v>
          </cell>
          <cell r="F64">
            <v>4129570</v>
          </cell>
          <cell r="G64">
            <v>11666</v>
          </cell>
        </row>
        <row r="65">
          <cell r="B65">
            <v>632</v>
          </cell>
          <cell r="C65">
            <v>9</v>
          </cell>
          <cell r="E65" t="str">
            <v>Sullair Air Compressor</v>
          </cell>
          <cell r="F65">
            <v>4130476</v>
          </cell>
          <cell r="G65">
            <v>11426</v>
          </cell>
        </row>
        <row r="66">
          <cell r="B66">
            <v>633</v>
          </cell>
          <cell r="C66">
            <v>9</v>
          </cell>
          <cell r="E66" t="str">
            <v>Sullair Air Compressor</v>
          </cell>
          <cell r="F66">
            <v>4130475</v>
          </cell>
          <cell r="G66">
            <v>11426</v>
          </cell>
        </row>
        <row r="67">
          <cell r="A67">
            <v>111</v>
          </cell>
          <cell r="B67">
            <v>650</v>
          </cell>
          <cell r="C67">
            <v>7</v>
          </cell>
          <cell r="D67">
            <v>1994</v>
          </cell>
          <cell r="E67" t="str">
            <v>Horizon Reel Trailer</v>
          </cell>
          <cell r="F67" t="str">
            <v>HRT443089408070HB</v>
          </cell>
          <cell r="G67">
            <v>4532</v>
          </cell>
        </row>
        <row r="68">
          <cell r="A68">
            <v>109</v>
          </cell>
          <cell r="B68">
            <v>652</v>
          </cell>
          <cell r="C68">
            <v>5</v>
          </cell>
          <cell r="D68">
            <v>1994</v>
          </cell>
          <cell r="E68" t="str">
            <v>Horizon Reel Trailer</v>
          </cell>
          <cell r="F68" t="str">
            <v>HRT442989408070HB</v>
          </cell>
          <cell r="G68">
            <v>4532</v>
          </cell>
        </row>
        <row r="69">
          <cell r="A69">
            <v>86</v>
          </cell>
          <cell r="B69">
            <v>653</v>
          </cell>
          <cell r="C69">
            <v>4</v>
          </cell>
          <cell r="D69">
            <v>1993</v>
          </cell>
          <cell r="E69" t="str">
            <v>Horizon Reel Trailer</v>
          </cell>
          <cell r="F69" t="str">
            <v>HRT4200129308070B</v>
          </cell>
          <cell r="G69">
            <v>4826</v>
          </cell>
        </row>
        <row r="70">
          <cell r="A70">
            <v>29</v>
          </cell>
          <cell r="B70">
            <v>654</v>
          </cell>
          <cell r="C70">
            <v>5</v>
          </cell>
          <cell r="D70">
            <v>1994</v>
          </cell>
          <cell r="E70" t="str">
            <v>Horizon Reel Trailer</v>
          </cell>
          <cell r="F70" t="str">
            <v>HRT439179408070HB</v>
          </cell>
          <cell r="G70">
            <v>4532</v>
          </cell>
        </row>
        <row r="71">
          <cell r="A71">
            <v>85</v>
          </cell>
          <cell r="B71">
            <v>655</v>
          </cell>
          <cell r="C71">
            <v>3</v>
          </cell>
          <cell r="D71">
            <v>1994</v>
          </cell>
          <cell r="E71" t="str">
            <v>Horizon Reel Trailer</v>
          </cell>
          <cell r="F71" t="str">
            <v>HRT4199129308070B</v>
          </cell>
          <cell r="G71">
            <v>4826</v>
          </cell>
        </row>
        <row r="72">
          <cell r="A72">
            <v>40</v>
          </cell>
          <cell r="B72">
            <v>656</v>
          </cell>
          <cell r="C72">
            <v>3</v>
          </cell>
          <cell r="D72">
            <v>1985</v>
          </cell>
          <cell r="E72" t="str">
            <v>Hudson Flat Bed Trailer</v>
          </cell>
          <cell r="F72" t="str">
            <v>10BHHT2002F1000001</v>
          </cell>
          <cell r="G72">
            <v>2500</v>
          </cell>
        </row>
        <row r="73">
          <cell r="A73">
            <v>62</v>
          </cell>
          <cell r="B73">
            <v>657</v>
          </cell>
          <cell r="C73">
            <v>7</v>
          </cell>
          <cell r="D73">
            <v>1991</v>
          </cell>
          <cell r="E73" t="str">
            <v>Horizon Reel Trailer</v>
          </cell>
          <cell r="F73" t="str">
            <v>HRT3224003916870H</v>
          </cell>
          <cell r="G73">
            <v>4500</v>
          </cell>
        </row>
        <row r="74">
          <cell r="A74">
            <v>59</v>
          </cell>
          <cell r="B74">
            <v>658</v>
          </cell>
          <cell r="C74">
            <v>5</v>
          </cell>
          <cell r="D74">
            <v>1991</v>
          </cell>
          <cell r="E74" t="str">
            <v>Horizon Reel Trl</v>
          </cell>
          <cell r="F74" t="str">
            <v>HRT3223003916870H</v>
          </cell>
          <cell r="G74">
            <v>4500</v>
          </cell>
        </row>
        <row r="75">
          <cell r="A75">
            <v>104</v>
          </cell>
          <cell r="B75">
            <v>659</v>
          </cell>
          <cell r="C75">
            <v>4</v>
          </cell>
          <cell r="D75">
            <v>1994</v>
          </cell>
          <cell r="E75" t="str">
            <v>Horizon Roller Trailer</v>
          </cell>
          <cell r="F75" t="str">
            <v>HFL443889461280EB</v>
          </cell>
          <cell r="G75">
            <v>4532</v>
          </cell>
        </row>
        <row r="76">
          <cell r="A76">
            <v>88</v>
          </cell>
          <cell r="B76">
            <v>660</v>
          </cell>
          <cell r="C76">
            <v>4</v>
          </cell>
          <cell r="D76">
            <v>1994</v>
          </cell>
          <cell r="E76" t="str">
            <v>Horizon Reel Trailer</v>
          </cell>
          <cell r="F76" t="str">
            <v>HRT439279408070HB</v>
          </cell>
          <cell r="G76">
            <v>4532</v>
          </cell>
        </row>
        <row r="77">
          <cell r="B77">
            <v>661</v>
          </cell>
          <cell r="C77">
            <v>3</v>
          </cell>
          <cell r="E77" t="str">
            <v>Reel Trailer</v>
          </cell>
          <cell r="F77" t="str">
            <v>FLT5344MM</v>
          </cell>
          <cell r="G77">
            <v>4500</v>
          </cell>
        </row>
        <row r="78">
          <cell r="A78">
            <v>113</v>
          </cell>
          <cell r="B78">
            <v>670</v>
          </cell>
          <cell r="C78">
            <v>5</v>
          </cell>
          <cell r="D78">
            <v>1997</v>
          </cell>
          <cell r="E78" t="str">
            <v>Condux 6-Ton Cable Puller</v>
          </cell>
          <cell r="G78">
            <v>7784</v>
          </cell>
        </row>
        <row r="79">
          <cell r="B79">
            <v>671</v>
          </cell>
          <cell r="C79">
            <v>10</v>
          </cell>
          <cell r="D79">
            <v>1999</v>
          </cell>
          <cell r="E79" t="str">
            <v>Condux 6-Ton Cable Puller</v>
          </cell>
          <cell r="F79">
            <v>8674680</v>
          </cell>
          <cell r="G79">
            <v>5395</v>
          </cell>
        </row>
        <row r="80">
          <cell r="A80">
            <v>115</v>
          </cell>
          <cell r="B80">
            <v>672</v>
          </cell>
          <cell r="C80">
            <v>7</v>
          </cell>
          <cell r="D80">
            <v>1995</v>
          </cell>
          <cell r="E80" t="str">
            <v>Sreco 10 Ton Puller</v>
          </cell>
          <cell r="F80" t="str">
            <v>4H5LB1116SL941984</v>
          </cell>
          <cell r="G80">
            <v>27204</v>
          </cell>
        </row>
        <row r="81">
          <cell r="A81">
            <v>16</v>
          </cell>
          <cell r="B81">
            <v>673</v>
          </cell>
          <cell r="C81">
            <v>4</v>
          </cell>
          <cell r="D81">
            <v>1991</v>
          </cell>
          <cell r="E81" t="str">
            <v>Aquatech Bucket Machine</v>
          </cell>
          <cell r="F81">
            <v>90201004</v>
          </cell>
          <cell r="G81">
            <v>24804</v>
          </cell>
        </row>
        <row r="82">
          <cell r="A82">
            <v>19</v>
          </cell>
          <cell r="B82">
            <v>674</v>
          </cell>
          <cell r="C82">
            <v>5</v>
          </cell>
          <cell r="D82">
            <v>1990</v>
          </cell>
          <cell r="E82" t="str">
            <v>Sreco Bucket Machine</v>
          </cell>
          <cell r="F82" t="str">
            <v>LBH30901783</v>
          </cell>
          <cell r="G82">
            <v>16482</v>
          </cell>
        </row>
        <row r="83">
          <cell r="A83">
            <v>74</v>
          </cell>
          <cell r="B83">
            <v>675</v>
          </cell>
          <cell r="C83">
            <v>5</v>
          </cell>
          <cell r="D83">
            <v>1990</v>
          </cell>
          <cell r="E83" t="str">
            <v>Aquatech Bucket Mach</v>
          </cell>
          <cell r="F83">
            <v>90201176</v>
          </cell>
          <cell r="G83">
            <v>12473</v>
          </cell>
        </row>
        <row r="84">
          <cell r="A84">
            <v>75</v>
          </cell>
          <cell r="B84">
            <v>676</v>
          </cell>
          <cell r="C84">
            <v>3</v>
          </cell>
          <cell r="D84">
            <v>1990</v>
          </cell>
          <cell r="E84" t="str">
            <v>Aquatech Bucket Mach</v>
          </cell>
          <cell r="F84">
            <v>90201174</v>
          </cell>
          <cell r="G84">
            <v>12473</v>
          </cell>
        </row>
        <row r="85">
          <cell r="A85">
            <v>135</v>
          </cell>
          <cell r="B85">
            <v>677</v>
          </cell>
          <cell r="C85">
            <v>5</v>
          </cell>
          <cell r="D85">
            <v>1994</v>
          </cell>
          <cell r="E85" t="str">
            <v>Timberland TSE-UDP 300 Puller</v>
          </cell>
          <cell r="F85" t="str">
            <v>2T9C71A1XRA022008</v>
          </cell>
          <cell r="G85">
            <v>40000</v>
          </cell>
        </row>
        <row r="86">
          <cell r="B86">
            <v>678</v>
          </cell>
          <cell r="C86">
            <v>3</v>
          </cell>
          <cell r="E86" t="str">
            <v>Bucket Machine</v>
          </cell>
          <cell r="F86" t="str">
            <v>FLT5343MM</v>
          </cell>
          <cell r="G86">
            <v>25000</v>
          </cell>
        </row>
        <row r="87">
          <cell r="A87">
            <v>119</v>
          </cell>
          <cell r="B87">
            <v>691</v>
          </cell>
          <cell r="C87">
            <v>5</v>
          </cell>
          <cell r="D87">
            <v>1995</v>
          </cell>
          <cell r="E87" t="str">
            <v>AMIDA Solar Arrow Board</v>
          </cell>
          <cell r="F87">
            <v>950328864</v>
          </cell>
          <cell r="G87">
            <v>5543</v>
          </cell>
        </row>
        <row r="88">
          <cell r="A88">
            <v>126</v>
          </cell>
          <cell r="B88">
            <v>692</v>
          </cell>
          <cell r="C88">
            <v>4</v>
          </cell>
          <cell r="D88">
            <v>1996</v>
          </cell>
          <cell r="E88" t="str">
            <v>AMIDA Solar Arrow Board</v>
          </cell>
          <cell r="F88" t="str">
            <v>60937076X</v>
          </cell>
          <cell r="G88">
            <v>5512</v>
          </cell>
        </row>
        <row r="89">
          <cell r="A89">
            <v>28</v>
          </cell>
          <cell r="B89">
            <v>693</v>
          </cell>
          <cell r="C89">
            <v>4</v>
          </cell>
          <cell r="D89">
            <v>1980</v>
          </cell>
          <cell r="E89" t="str">
            <v>Hercules Trailer 20 Ton</v>
          </cell>
          <cell r="F89" t="str">
            <v>B802004</v>
          </cell>
          <cell r="G89">
            <v>7844</v>
          </cell>
        </row>
        <row r="90">
          <cell r="A90">
            <v>68</v>
          </cell>
          <cell r="B90">
            <v>694</v>
          </cell>
          <cell r="C90">
            <v>4</v>
          </cell>
          <cell r="D90">
            <v>1993</v>
          </cell>
          <cell r="E90" t="str">
            <v>Wells Cargo Trailer</v>
          </cell>
          <cell r="F90" t="str">
            <v>1WC200F25P3026181</v>
          </cell>
          <cell r="G90">
            <v>4256</v>
          </cell>
        </row>
        <row r="91">
          <cell r="B91">
            <v>695</v>
          </cell>
          <cell r="C91">
            <v>9</v>
          </cell>
          <cell r="D91">
            <v>2000</v>
          </cell>
          <cell r="E91" t="str">
            <v>Gooseneck Trailer</v>
          </cell>
          <cell r="F91" t="str">
            <v>4FPA52828YG044994</v>
          </cell>
          <cell r="G91">
            <v>7582</v>
          </cell>
        </row>
        <row r="92">
          <cell r="A92">
            <v>6</v>
          </cell>
          <cell r="B92">
            <v>701</v>
          </cell>
          <cell r="C92">
            <v>7</v>
          </cell>
          <cell r="D92">
            <v>1995</v>
          </cell>
          <cell r="E92" t="str">
            <v>Shamrock Jetting Trailer</v>
          </cell>
          <cell r="F92" t="str">
            <v>1S9AF1923SB377306</v>
          </cell>
          <cell r="G92">
            <v>6500</v>
          </cell>
        </row>
        <row r="93">
          <cell r="A93">
            <v>8</v>
          </cell>
          <cell r="B93">
            <v>702</v>
          </cell>
          <cell r="C93">
            <v>5</v>
          </cell>
          <cell r="D93">
            <v>1995</v>
          </cell>
          <cell r="E93" t="str">
            <v>Shamrock Sewer Cleaning Trailer</v>
          </cell>
          <cell r="F93" t="str">
            <v>1S9AF1927SB377307</v>
          </cell>
          <cell r="G93">
            <v>21872</v>
          </cell>
        </row>
        <row r="94">
          <cell r="A94">
            <v>36</v>
          </cell>
          <cell r="B94">
            <v>703</v>
          </cell>
          <cell r="C94">
            <v>10</v>
          </cell>
          <cell r="D94">
            <v>1993</v>
          </cell>
          <cell r="E94" t="str">
            <v>Aquatech Jetting System</v>
          </cell>
          <cell r="F94">
            <v>93201007</v>
          </cell>
          <cell r="G94">
            <v>22428</v>
          </cell>
        </row>
        <row r="95">
          <cell r="A95">
            <v>89</v>
          </cell>
          <cell r="B95">
            <v>704</v>
          </cell>
          <cell r="C95">
            <v>5</v>
          </cell>
          <cell r="D95">
            <v>1993</v>
          </cell>
          <cell r="E95" t="str">
            <v>Aquatech Jet Trailer</v>
          </cell>
          <cell r="F95">
            <v>93201177</v>
          </cell>
          <cell r="G95">
            <v>22428</v>
          </cell>
        </row>
        <row r="96">
          <cell r="A96">
            <v>95</v>
          </cell>
          <cell r="B96">
            <v>705</v>
          </cell>
          <cell r="C96">
            <v>5</v>
          </cell>
          <cell r="D96">
            <v>1994</v>
          </cell>
          <cell r="E96" t="str">
            <v>Aquatech Jet Trailer</v>
          </cell>
          <cell r="F96">
            <v>94201002</v>
          </cell>
          <cell r="G96">
            <v>20352</v>
          </cell>
        </row>
        <row r="97">
          <cell r="B97">
            <v>706</v>
          </cell>
          <cell r="C97">
            <v>4</v>
          </cell>
          <cell r="D97">
            <v>1998</v>
          </cell>
          <cell r="E97" t="str">
            <v>SECA Jet Trailer</v>
          </cell>
          <cell r="F97">
            <v>1337</v>
          </cell>
          <cell r="G97">
            <v>30278</v>
          </cell>
        </row>
        <row r="98">
          <cell r="B98">
            <v>707</v>
          </cell>
          <cell r="C98">
            <v>5</v>
          </cell>
          <cell r="D98">
            <v>1998</v>
          </cell>
          <cell r="E98" t="str">
            <v>SECA Jet Trailer</v>
          </cell>
          <cell r="F98">
            <v>1338</v>
          </cell>
          <cell r="G98">
            <v>30278</v>
          </cell>
        </row>
        <row r="99">
          <cell r="B99">
            <v>708</v>
          </cell>
          <cell r="C99">
            <v>7</v>
          </cell>
          <cell r="D99">
            <v>1998</v>
          </cell>
          <cell r="E99" t="str">
            <v>Shamrock Jet Trailer</v>
          </cell>
          <cell r="F99" t="str">
            <v>1S9AL1824WB377054</v>
          </cell>
          <cell r="G99">
            <v>37984</v>
          </cell>
        </row>
        <row r="100">
          <cell r="B100">
            <v>709</v>
          </cell>
          <cell r="C100">
            <v>5</v>
          </cell>
          <cell r="D100">
            <v>1998</v>
          </cell>
          <cell r="E100" t="str">
            <v>Shamrock Jet Trailer</v>
          </cell>
          <cell r="F100" t="str">
            <v>1S9AL1824WB377055</v>
          </cell>
          <cell r="G100">
            <v>37984</v>
          </cell>
        </row>
        <row r="101">
          <cell r="B101">
            <v>710</v>
          </cell>
          <cell r="C101">
            <v>10</v>
          </cell>
          <cell r="D101">
            <v>1999</v>
          </cell>
          <cell r="E101" t="str">
            <v>SECA Jet Trailer</v>
          </cell>
          <cell r="F101">
            <v>1571</v>
          </cell>
          <cell r="G101">
            <v>37966</v>
          </cell>
        </row>
        <row r="102">
          <cell r="B102">
            <v>711</v>
          </cell>
          <cell r="C102">
            <v>9</v>
          </cell>
          <cell r="D102">
            <v>1999</v>
          </cell>
          <cell r="E102" t="str">
            <v>SECA Jet Trailer</v>
          </cell>
          <cell r="F102">
            <v>1707</v>
          </cell>
          <cell r="G102">
            <v>37966</v>
          </cell>
        </row>
        <row r="103">
          <cell r="A103">
            <v>35</v>
          </cell>
          <cell r="B103">
            <v>751</v>
          </cell>
          <cell r="C103">
            <v>4</v>
          </cell>
          <cell r="D103">
            <v>1992</v>
          </cell>
          <cell r="E103" t="str">
            <v>Aquatech Cleaning/Winch Truck (GMC)</v>
          </cell>
          <cell r="F103" t="str">
            <v>1GDM7H1J1NJ500913</v>
          </cell>
          <cell r="G103">
            <v>89992</v>
          </cell>
        </row>
        <row r="104">
          <cell r="A104">
            <v>76</v>
          </cell>
          <cell r="B104">
            <v>752</v>
          </cell>
          <cell r="C104">
            <v>10</v>
          </cell>
          <cell r="D104">
            <v>1992</v>
          </cell>
          <cell r="E104" t="str">
            <v>Ford LN8000 Vac-Con Jet Vac Trk</v>
          </cell>
          <cell r="F104" t="str">
            <v>1FDYR82A6NVA19011</v>
          </cell>
          <cell r="G104">
            <v>99000</v>
          </cell>
        </row>
        <row r="105">
          <cell r="A105">
            <v>116</v>
          </cell>
          <cell r="B105">
            <v>754</v>
          </cell>
          <cell r="C105">
            <v>7</v>
          </cell>
          <cell r="D105">
            <v>1995</v>
          </cell>
          <cell r="E105" t="str">
            <v>Ford Vac-Con Sewer Cleaner</v>
          </cell>
          <cell r="F105" t="str">
            <v>1FDZW82E2SVA76706</v>
          </cell>
          <cell r="G105">
            <v>169388</v>
          </cell>
        </row>
        <row r="106">
          <cell r="A106">
            <v>133</v>
          </cell>
          <cell r="B106">
            <v>755</v>
          </cell>
          <cell r="C106">
            <v>4</v>
          </cell>
          <cell r="D106">
            <v>1997</v>
          </cell>
          <cell r="E106" t="str">
            <v>Ford Vac-Con Sewer Cleaner</v>
          </cell>
          <cell r="F106" t="str">
            <v>1FDZW86E8VVA39240</v>
          </cell>
          <cell r="G106">
            <v>133004</v>
          </cell>
        </row>
        <row r="107">
          <cell r="B107">
            <v>756</v>
          </cell>
          <cell r="C107">
            <v>5</v>
          </cell>
          <cell r="D107">
            <v>1998</v>
          </cell>
          <cell r="E107" t="str">
            <v>International Vac-Con Jet Vac</v>
          </cell>
          <cell r="F107" t="str">
            <v>1HTGCADTXWH577955</v>
          </cell>
          <cell r="G107">
            <v>189713</v>
          </cell>
        </row>
        <row r="108">
          <cell r="B108">
            <v>757</v>
          </cell>
          <cell r="C108">
            <v>5</v>
          </cell>
          <cell r="D108">
            <v>1998</v>
          </cell>
          <cell r="E108" t="str">
            <v>International Vac-Con Jet Vac</v>
          </cell>
          <cell r="F108" t="str">
            <v>IHTGCADT3WH576050</v>
          </cell>
          <cell r="G108">
            <v>189713</v>
          </cell>
        </row>
        <row r="109">
          <cell r="B109">
            <v>758</v>
          </cell>
          <cell r="C109" t="str">
            <v>ME</v>
          </cell>
          <cell r="D109">
            <v>1999</v>
          </cell>
          <cell r="E109" t="str">
            <v>(ME) Sterling Vac-Con Jet Vac</v>
          </cell>
          <cell r="F109" t="str">
            <v>2FZXMJBB8XAA66940</v>
          </cell>
          <cell r="G109">
            <v>206916</v>
          </cell>
        </row>
        <row r="110">
          <cell r="B110">
            <v>759</v>
          </cell>
          <cell r="C110">
            <v>10</v>
          </cell>
          <cell r="D110">
            <v>1999</v>
          </cell>
          <cell r="E110" t="str">
            <v>Sterling Vac-Con Jet Vac</v>
          </cell>
          <cell r="F110" t="str">
            <v>2FZXKWYB6XAB47929</v>
          </cell>
          <cell r="G110">
            <v>208800</v>
          </cell>
        </row>
        <row r="111">
          <cell r="B111">
            <v>760</v>
          </cell>
          <cell r="C111">
            <v>9</v>
          </cell>
          <cell r="D111">
            <v>1999</v>
          </cell>
          <cell r="E111" t="str">
            <v>Sterling Vac-Con Jet Vac</v>
          </cell>
          <cell r="F111" t="str">
            <v>2FZNEWDBXXAF46945</v>
          </cell>
          <cell r="G111">
            <v>211872</v>
          </cell>
        </row>
        <row r="112">
          <cell r="A112">
            <v>17</v>
          </cell>
          <cell r="B112">
            <v>801</v>
          </cell>
          <cell r="C112">
            <v>7</v>
          </cell>
          <cell r="D112">
            <v>1994</v>
          </cell>
          <cell r="E112" t="str">
            <v>Cues TV Truck (GMC)</v>
          </cell>
          <cell r="F112" t="str">
            <v>1GDKP32KXR3501022</v>
          </cell>
          <cell r="G112">
            <v>140000</v>
          </cell>
        </row>
        <row r="113">
          <cell r="A113">
            <v>42</v>
          </cell>
          <cell r="B113">
            <v>803</v>
          </cell>
          <cell r="C113">
            <v>4</v>
          </cell>
          <cell r="D113">
            <v>1992</v>
          </cell>
          <cell r="E113" t="str">
            <v>Cues TV/Grout Truck (GMC)</v>
          </cell>
          <cell r="F113" t="str">
            <v>1GDKP32K7N3501957</v>
          </cell>
          <cell r="G113">
            <v>165360</v>
          </cell>
        </row>
        <row r="114">
          <cell r="A114">
            <v>48</v>
          </cell>
          <cell r="B114">
            <v>804</v>
          </cell>
          <cell r="C114">
            <v>10</v>
          </cell>
          <cell r="D114">
            <v>1989</v>
          </cell>
          <cell r="E114" t="str">
            <v>Isuzu Truck w/Cues TV &amp; Cutting Sys</v>
          </cell>
          <cell r="F114" t="str">
            <v>JALB4B1H6K7003538</v>
          </cell>
          <cell r="G114">
            <v>105000</v>
          </cell>
        </row>
        <row r="115">
          <cell r="A115">
            <v>54</v>
          </cell>
          <cell r="B115">
            <v>805</v>
          </cell>
          <cell r="C115">
            <v>7</v>
          </cell>
          <cell r="D115">
            <v>1993</v>
          </cell>
          <cell r="E115" t="str">
            <v>Cues TV/Seal Truck (GMC)</v>
          </cell>
          <cell r="F115" t="str">
            <v>1GDKP32K4P3502101</v>
          </cell>
          <cell r="G115">
            <v>106500</v>
          </cell>
        </row>
        <row r="116">
          <cell r="A116">
            <v>87</v>
          </cell>
          <cell r="B116">
            <v>808</v>
          </cell>
          <cell r="C116">
            <v>4</v>
          </cell>
          <cell r="D116">
            <v>1993</v>
          </cell>
          <cell r="E116" t="str">
            <v>Cues TV/Seal Truck (GMC)</v>
          </cell>
          <cell r="F116" t="str">
            <v>1GDKP32KXP3502071</v>
          </cell>
          <cell r="G116">
            <v>122750</v>
          </cell>
        </row>
        <row r="117">
          <cell r="A117">
            <v>99</v>
          </cell>
          <cell r="B117">
            <v>809</v>
          </cell>
          <cell r="C117">
            <v>5</v>
          </cell>
          <cell r="D117">
            <v>1994</v>
          </cell>
          <cell r="E117" t="str">
            <v>Cues TV/Seal Truck (GMC)</v>
          </cell>
          <cell r="F117" t="str">
            <v>1GDKP32K9R3500444</v>
          </cell>
          <cell r="G117">
            <v>139125</v>
          </cell>
        </row>
        <row r="118">
          <cell r="A118">
            <v>105</v>
          </cell>
          <cell r="B118">
            <v>810</v>
          </cell>
          <cell r="C118">
            <v>5</v>
          </cell>
          <cell r="D118">
            <v>1994</v>
          </cell>
          <cell r="E118" t="str">
            <v>Chevy/Isuzu TV Cutter Truck</v>
          </cell>
          <cell r="F118" t="str">
            <v>J8BH6A1U2R3100368</v>
          </cell>
          <cell r="G118">
            <v>56381</v>
          </cell>
        </row>
        <row r="119">
          <cell r="A119">
            <v>134</v>
          </cell>
          <cell r="B119">
            <v>811</v>
          </cell>
          <cell r="C119">
            <v>5</v>
          </cell>
          <cell r="D119">
            <v>1996</v>
          </cell>
          <cell r="E119" t="str">
            <v>Aries T.V./Grout Truck (GMC)</v>
          </cell>
          <cell r="F119" t="str">
            <v>1GDKP32R8T3500195</v>
          </cell>
          <cell r="G119">
            <v>136528</v>
          </cell>
        </row>
        <row r="120">
          <cell r="B120">
            <v>812</v>
          </cell>
          <cell r="C120">
            <v>4</v>
          </cell>
          <cell r="D120">
            <v>1999</v>
          </cell>
          <cell r="E120" t="str">
            <v xml:space="preserve">Cues CCTV/Grout Truck    </v>
          </cell>
          <cell r="F120" t="str">
            <v>1FDAF56F3XEB00341</v>
          </cell>
          <cell r="G120">
            <v>260909</v>
          </cell>
        </row>
        <row r="121">
          <cell r="B121">
            <v>813</v>
          </cell>
          <cell r="C121">
            <v>10</v>
          </cell>
          <cell r="D121">
            <v>1999</v>
          </cell>
          <cell r="E121" t="str">
            <v xml:space="preserve">Aries CCTV/Grout Truck   </v>
          </cell>
          <cell r="F121" t="str">
            <v>3FENF80C2XMA03333</v>
          </cell>
          <cell r="G121">
            <v>189252</v>
          </cell>
        </row>
        <row r="122">
          <cell r="B122">
            <v>815</v>
          </cell>
          <cell r="C122">
            <v>5</v>
          </cell>
          <cell r="D122">
            <v>1996</v>
          </cell>
          <cell r="E122" t="str">
            <v xml:space="preserve">Aries CCTV/Grout Truck   </v>
          </cell>
          <cell r="F122" t="str">
            <v>1GDKP32R6T3500180</v>
          </cell>
          <cell r="G122">
            <v>191494</v>
          </cell>
        </row>
        <row r="123">
          <cell r="B123">
            <v>816</v>
          </cell>
          <cell r="C123" t="str">
            <v>ME</v>
          </cell>
          <cell r="D123">
            <v>1998</v>
          </cell>
          <cell r="E123" t="str">
            <v>(ME) Aries CCTV/Cut Truck</v>
          </cell>
          <cell r="F123" t="str">
            <v>1FDNF70J4WVA23651</v>
          </cell>
          <cell r="G123">
            <v>237130</v>
          </cell>
        </row>
        <row r="124">
          <cell r="B124">
            <v>817</v>
          </cell>
          <cell r="C124">
            <v>5</v>
          </cell>
          <cell r="D124">
            <v>1999</v>
          </cell>
          <cell r="E124" t="str">
            <v>Aries CCTV/Cut Truck</v>
          </cell>
          <cell r="F124" t="str">
            <v>1FDAF56F6XEC19517</v>
          </cell>
          <cell r="G124">
            <v>141186</v>
          </cell>
        </row>
        <row r="125">
          <cell r="B125">
            <v>818</v>
          </cell>
          <cell r="C125">
            <v>10</v>
          </cell>
          <cell r="D125">
            <v>1999</v>
          </cell>
          <cell r="E125" t="str">
            <v>Aries TV/Grout Truck</v>
          </cell>
          <cell r="F125" t="str">
            <v>3FENF80C5XMA17078</v>
          </cell>
          <cell r="G125">
            <v>248148</v>
          </cell>
        </row>
        <row r="126">
          <cell r="B126">
            <v>819</v>
          </cell>
          <cell r="C126">
            <v>7</v>
          </cell>
          <cell r="D126">
            <v>1999</v>
          </cell>
          <cell r="E126" t="str">
            <v>Cues TV/Grout Truck</v>
          </cell>
          <cell r="F126" t="str">
            <v>1FDAF56F9XEE44188</v>
          </cell>
          <cell r="G126">
            <v>210301</v>
          </cell>
        </row>
        <row r="127">
          <cell r="B127">
            <v>820</v>
          </cell>
          <cell r="C127">
            <v>9</v>
          </cell>
          <cell r="D127">
            <v>2000</v>
          </cell>
          <cell r="E127" t="str">
            <v>Aries TV/Grout/Cut Truck</v>
          </cell>
          <cell r="F127" t="str">
            <v>3FENF65A2YMA00624</v>
          </cell>
          <cell r="G127">
            <v>223212</v>
          </cell>
        </row>
        <row r="128">
          <cell r="B128">
            <v>821</v>
          </cell>
          <cell r="C128">
            <v>9</v>
          </cell>
          <cell r="D128">
            <v>2000</v>
          </cell>
          <cell r="E128" t="str">
            <v>Aries TV/Cut Truck</v>
          </cell>
          <cell r="F128" t="str">
            <v>3FENF65ABYMA00630</v>
          </cell>
          <cell r="G128">
            <v>194730</v>
          </cell>
        </row>
        <row r="129">
          <cell r="A129">
            <v>13</v>
          </cell>
          <cell r="B129">
            <v>851</v>
          </cell>
          <cell r="C129">
            <v>5</v>
          </cell>
          <cell r="D129">
            <v>1993</v>
          </cell>
          <cell r="E129" t="str">
            <v>Grout Trailer</v>
          </cell>
          <cell r="F129" t="str">
            <v>4FPUB1421PG003188</v>
          </cell>
          <cell r="G129">
            <v>3237</v>
          </cell>
        </row>
        <row r="130">
          <cell r="A130">
            <v>44</v>
          </cell>
          <cell r="B130">
            <v>852</v>
          </cell>
          <cell r="C130">
            <v>5</v>
          </cell>
          <cell r="D130">
            <v>1993</v>
          </cell>
          <cell r="E130" t="str">
            <v>Buchen S.I.S. Grout Trailer</v>
          </cell>
          <cell r="F130" t="str">
            <v>1WC200E2XP1058301</v>
          </cell>
          <cell r="G130">
            <v>37171</v>
          </cell>
        </row>
        <row r="131">
          <cell r="A131">
            <v>31</v>
          </cell>
          <cell r="B131">
            <v>901</v>
          </cell>
          <cell r="C131">
            <v>3</v>
          </cell>
          <cell r="D131">
            <v>1990</v>
          </cell>
          <cell r="E131" t="str">
            <v>Ford Truck w/Boiler Unit</v>
          </cell>
          <cell r="F131" t="str">
            <v>1FDNK72P4LVA15509</v>
          </cell>
          <cell r="G131">
            <v>28874</v>
          </cell>
        </row>
        <row r="132">
          <cell r="A132">
            <v>34</v>
          </cell>
          <cell r="B132">
            <v>902</v>
          </cell>
          <cell r="C132">
            <v>4</v>
          </cell>
          <cell r="D132">
            <v>1992</v>
          </cell>
          <cell r="E132" t="str">
            <v>F7000 Ford Boiler Truck</v>
          </cell>
          <cell r="F132" t="str">
            <v>1FDXK74P6NVA01233</v>
          </cell>
          <cell r="G132">
            <v>41270</v>
          </cell>
        </row>
        <row r="133">
          <cell r="A133">
            <v>38</v>
          </cell>
          <cell r="B133">
            <v>903</v>
          </cell>
          <cell r="C133">
            <v>5</v>
          </cell>
          <cell r="D133">
            <v>1990</v>
          </cell>
          <cell r="E133" t="str">
            <v>Ford LN8000 Boiler Truck</v>
          </cell>
          <cell r="F133" t="str">
            <v>1FDXR82A2LVA14672</v>
          </cell>
          <cell r="G133">
            <v>68938</v>
          </cell>
        </row>
        <row r="134">
          <cell r="A134">
            <v>101</v>
          </cell>
          <cell r="B134">
            <v>904</v>
          </cell>
          <cell r="C134">
            <v>7</v>
          </cell>
          <cell r="D134">
            <v>1995</v>
          </cell>
          <cell r="E134" t="str">
            <v>Ford Tandem Boiler Truck</v>
          </cell>
          <cell r="F134" t="str">
            <v>1FDYL90E3SVA17564</v>
          </cell>
          <cell r="G134">
            <v>64430</v>
          </cell>
        </row>
        <row r="135">
          <cell r="A135">
            <v>127</v>
          </cell>
          <cell r="B135">
            <v>905</v>
          </cell>
          <cell r="C135">
            <v>5</v>
          </cell>
          <cell r="D135">
            <v>1997</v>
          </cell>
          <cell r="E135" t="str">
            <v>Ford FT900 Boiler Truck</v>
          </cell>
          <cell r="F135" t="str">
            <v>1FDYL90E2VVA37230</v>
          </cell>
          <cell r="G135">
            <v>116000</v>
          </cell>
        </row>
        <row r="136">
          <cell r="B136">
            <v>906</v>
          </cell>
          <cell r="C136">
            <v>10</v>
          </cell>
          <cell r="D136">
            <v>1998</v>
          </cell>
          <cell r="E136" t="str">
            <v>Ford Heater / Tower Truck</v>
          </cell>
          <cell r="F136" t="str">
            <v>1FDZS86F7WVA39669</v>
          </cell>
          <cell r="G136">
            <v>188342</v>
          </cell>
        </row>
        <row r="137">
          <cell r="B137">
            <v>907</v>
          </cell>
          <cell r="C137" t="str">
            <v>ME</v>
          </cell>
          <cell r="D137">
            <v>1999</v>
          </cell>
          <cell r="E137" t="str">
            <v>Freightliner Heater / Tower Truck</v>
          </cell>
          <cell r="F137" t="str">
            <v>1FVXTWEB5XHB44195</v>
          </cell>
          <cell r="G137">
            <v>209615</v>
          </cell>
        </row>
        <row r="138">
          <cell r="B138">
            <v>908</v>
          </cell>
          <cell r="C138">
            <v>9</v>
          </cell>
          <cell r="D138">
            <v>2000</v>
          </cell>
          <cell r="E138" t="str">
            <v>Freightliner Heater / Tower Truck</v>
          </cell>
          <cell r="F138" t="str">
            <v>1FVXTWEBXYHG04887</v>
          </cell>
          <cell r="G138">
            <v>209050</v>
          </cell>
        </row>
      </sheetData>
      <sheetData sheetId="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Assumptions"/>
      <sheetName val="Data"/>
      <sheetName val="TPACT"/>
      <sheetName val="NEI"/>
      <sheetName val="NEI (Abernathy)"/>
    </sheetNames>
    <sheetDataSet>
      <sheetData sheetId="0" refreshError="1">
        <row r="4">
          <cell r="E4">
            <v>7.0000000000000007E-2</v>
          </cell>
        </row>
      </sheetData>
      <sheetData sheetId="1" refreshError="1"/>
      <sheetData sheetId="2" refreshError="1"/>
      <sheetData sheetId="3" refreshError="1"/>
      <sheetData sheetId="4"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CONTROL"/>
      <sheetName val="EXECUTIVE"/>
      <sheetName val="BSC"/>
      <sheetName val="Commentary"/>
      <sheetName val="Demand"/>
      <sheetName val="KPI TYP"/>
      <sheetName val="Growth Track"/>
      <sheetName val="KPI TYP vs LYP"/>
      <sheetName val="Variance Analysis"/>
      <sheetName val="New Business Initiatives"/>
      <sheetName val="Revenues"/>
      <sheetName val="Capex Summary"/>
      <sheetName val="Os and Vs"/>
      <sheetName val="PL Year on Year"/>
      <sheetName val="BS Year on Year"/>
      <sheetName val="FCF Year on Year"/>
      <sheetName val="Year on Year KPIs"/>
      <sheetName val="Last Years Plan"/>
      <sheetName val="P&amp;L Variances LYP"/>
      <sheetName val="FCF Variances LYP"/>
      <sheetName val="KPI Variances LYP"/>
      <sheetName val="Cust Per employee"/>
      <sheetName val="Supplemental Information"/>
      <sheetName val="Assumptions"/>
    </sheetNames>
    <sheetDataSet>
      <sheetData sheetId="0" refreshError="1">
        <row r="2">
          <cell r="B2" t="str">
            <v>Western</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ANA"/>
      <sheetName val="AWS"/>
      <sheetName val="Regional"/>
      <sheetName val="anaytd"/>
      <sheetName val="Total"/>
      <sheetName val="Regn Exec"/>
      <sheetName val="Regn by Line"/>
      <sheetName val="NE"/>
      <sheetName val="MA"/>
      <sheetName val="SE"/>
      <sheetName val="SW"/>
      <sheetName val="NW"/>
      <sheetName val="OH"/>
      <sheetName val="O&amp;M"/>
      <sheetName val="RM"/>
      <sheetName val="UID"/>
      <sheetName val="E&amp;A"/>
      <sheetName val="OH (2)"/>
    </sheetNames>
    <sheetDataSet>
      <sheetData sheetId="0"/>
      <sheetData sheetId="1"/>
      <sheetData sheetId="2"/>
      <sheetData sheetId="3"/>
      <sheetData sheetId="4"/>
      <sheetData sheetId="5"/>
      <sheetData sheetId="6" refreshError="1">
        <row r="7">
          <cell r="A7" t="str">
            <v>m.ytd</v>
          </cell>
        </row>
      </sheetData>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apital Summary "/>
      <sheetName val="Summary of all Districts"/>
      <sheetName val="Subsidiary Index"/>
      <sheetName val="Common Payroll"/>
    </sheetNames>
    <sheetDataSet>
      <sheetData sheetId="0" refreshError="1"/>
      <sheetData sheetId="1" refreshError="1"/>
      <sheetData sheetId="2" refreshError="1"/>
      <sheetData sheetId="3"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Input1"/>
      <sheetName val="Input2"/>
      <sheetName val="Benefit Obligations"/>
      <sheetName val="Plan Assets"/>
      <sheetName val="Funded Status"/>
      <sheetName val="Cash Flow and Cost"/>
    </sheetNames>
    <sheetDataSet>
      <sheetData sheetId="0" refreshError="1">
        <row r="6">
          <cell r="B6">
            <v>2003</v>
          </cell>
        </row>
        <row r="7">
          <cell r="B7">
            <v>2002</v>
          </cell>
        </row>
      </sheetData>
      <sheetData sheetId="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Prepaid taxes"/>
      <sheetName val="AJEs needed"/>
      <sheetName val="Payments"/>
    </sheetNames>
    <sheetDataSet>
      <sheetData sheetId="0" refreshError="1"/>
      <sheetData sheetId="1" refreshError="1"/>
      <sheetData sheetId="2"/>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TPACT"/>
      <sheetName val="Summary"/>
      <sheetName val="OLD"/>
      <sheetName val="NEW"/>
      <sheetName val="Assumptions"/>
      <sheetName val="Data"/>
      <sheetName val="NEI"/>
      <sheetName val="NEI-NEW"/>
    </sheetNames>
    <sheetDataSet>
      <sheetData sheetId="0" refreshError="1">
        <row r="5">
          <cell r="B5" t="str">
            <v>S&amp;U-Q</v>
          </cell>
        </row>
        <row r="6">
          <cell r="B6">
            <v>1</v>
          </cell>
        </row>
        <row r="7">
          <cell r="B7">
            <v>125</v>
          </cell>
        </row>
        <row r="8">
          <cell r="B8">
            <v>1</v>
          </cell>
        </row>
        <row r="9">
          <cell r="B9">
            <v>126</v>
          </cell>
        </row>
        <row r="10">
          <cell r="B10">
            <v>-1</v>
          </cell>
        </row>
        <row r="11">
          <cell r="B11">
            <v>1</v>
          </cell>
        </row>
        <row r="12">
          <cell r="B12">
            <v>0</v>
          </cell>
        </row>
        <row r="13">
          <cell r="B13">
            <v>1</v>
          </cell>
        </row>
        <row r="14">
          <cell r="B14">
            <v>1</v>
          </cell>
        </row>
        <row r="15">
          <cell r="B15">
            <v>120</v>
          </cell>
        </row>
        <row r="16">
          <cell r="B16">
            <v>2</v>
          </cell>
        </row>
        <row r="17">
          <cell r="B17">
            <v>10000000</v>
          </cell>
        </row>
        <row r="18">
          <cell r="B18">
            <v>9994080</v>
          </cell>
        </row>
        <row r="19">
          <cell r="B19">
            <v>9990082.3680000007</v>
          </cell>
        </row>
        <row r="20">
          <cell r="B20">
            <v>9986765.660653824</v>
          </cell>
        </row>
        <row r="21">
          <cell r="B21">
            <v>9984179.0883477144</v>
          </cell>
        </row>
        <row r="22">
          <cell r="B22">
            <v>9981812.8379037753</v>
          </cell>
        </row>
        <row r="23">
          <cell r="B23">
            <v>9979546.9663895722</v>
          </cell>
        </row>
        <row r="24">
          <cell r="B24">
            <v>9977381.4046978652</v>
          </cell>
        </row>
        <row r="25">
          <cell r="B25">
            <v>9975375.9510355201</v>
          </cell>
        </row>
        <row r="26">
          <cell r="B26">
            <v>9973440.7281010188</v>
          </cell>
        </row>
        <row r="27">
          <cell r="B27">
            <v>9971475.9602775835</v>
          </cell>
        </row>
        <row r="28">
          <cell r="B28">
            <v>9969401.8932778463</v>
          </cell>
        </row>
        <row r="29">
          <cell r="B29">
            <v>9967148.8084499668</v>
          </cell>
        </row>
        <row r="30">
          <cell r="B30">
            <v>9964607.1855038125</v>
          </cell>
        </row>
        <row r="31">
          <cell r="B31">
            <v>9961647.6971697174</v>
          </cell>
        </row>
        <row r="32">
          <cell r="B32">
            <v>9958210.9287141934</v>
          </cell>
        </row>
        <row r="33">
          <cell r="B33">
            <v>9954317.2682410665</v>
          </cell>
        </row>
        <row r="34">
          <cell r="B34">
            <v>9950036.9118157215</v>
          </cell>
        </row>
        <row r="35">
          <cell r="B35">
            <v>9945459.8948362861</v>
          </cell>
        </row>
        <row r="36">
          <cell r="B36">
            <v>9940646.2922471855</v>
          </cell>
        </row>
        <row r="37">
          <cell r="B37">
            <v>9935606.3845770154</v>
          </cell>
        </row>
        <row r="38">
          <cell r="B38">
            <v>9930340.5131931901</v>
          </cell>
        </row>
        <row r="39">
          <cell r="B39">
            <v>9924819.2438678555</v>
          </cell>
        </row>
        <row r="40">
          <cell r="B40">
            <v>9918973.5253332183</v>
          </cell>
        </row>
        <row r="41">
          <cell r="B41">
            <v>9912784.0858534109</v>
          </cell>
        </row>
        <row r="42">
          <cell r="B42">
            <v>9906231.7355726622</v>
          </cell>
        </row>
        <row r="43">
          <cell r="B43">
            <v>9899336.9982847031</v>
          </cell>
        </row>
        <row r="44">
          <cell r="B44">
            <v>9892140.1802869495</v>
          </cell>
        </row>
        <row r="45">
          <cell r="B45">
            <v>9884681.5065910127</v>
          </cell>
        </row>
        <row r="46">
          <cell r="B46">
            <v>9876981.3396973778</v>
          </cell>
        </row>
        <row r="47">
          <cell r="B47">
            <v>9869069.87764428</v>
          </cell>
        </row>
        <row r="48">
          <cell r="B48">
            <v>9860967.3712747339</v>
          </cell>
        </row>
        <row r="49">
          <cell r="B49">
            <v>9852694.0196502339</v>
          </cell>
        </row>
        <row r="50">
          <cell r="B50">
            <v>9844338.9351215716</v>
          </cell>
        </row>
        <row r="51">
          <cell r="B51">
            <v>9835981.091365654</v>
          </cell>
        </row>
        <row r="52">
          <cell r="B52">
            <v>9827610.6714569014</v>
          </cell>
        </row>
        <row r="53">
          <cell r="B53">
            <v>9819139.2710581049</v>
          </cell>
        </row>
        <row r="54">
          <cell r="B54">
            <v>9810390.4179675933</v>
          </cell>
        </row>
        <row r="55">
          <cell r="B55">
            <v>9801178.4613651223</v>
          </cell>
        </row>
        <row r="56">
          <cell r="B56">
            <v>9791387.0840822197</v>
          </cell>
        </row>
        <row r="57">
          <cell r="B57">
            <v>9780890.7171280831</v>
          </cell>
        </row>
        <row r="58">
          <cell r="B58">
            <v>9769584.0074590817</v>
          </cell>
        </row>
        <row r="59">
          <cell r="B59">
            <v>9757352.4882817417</v>
          </cell>
        </row>
        <row r="60">
          <cell r="B60">
            <v>9744160.5477175843</v>
          </cell>
        </row>
        <row r="61">
          <cell r="B61">
            <v>9729953.5616390128</v>
          </cell>
        </row>
        <row r="62">
          <cell r="B62">
            <v>9714599.6949187461</v>
          </cell>
        </row>
        <row r="63">
          <cell r="B63">
            <v>9697871.1542440969</v>
          </cell>
        </row>
        <row r="64">
          <cell r="B64">
            <v>9679454.8969221879</v>
          </cell>
        </row>
        <row r="65">
          <cell r="B65">
            <v>9659108.6827288568</v>
          </cell>
        </row>
        <row r="66">
          <cell r="B66">
            <v>9636641.5959328283</v>
          </cell>
        </row>
        <row r="67">
          <cell r="B67">
            <v>9611788.6972569171</v>
          </cell>
        </row>
        <row r="68">
          <cell r="B68">
            <v>9584183.6401183959</v>
          </cell>
        </row>
        <row r="69">
          <cell r="B69">
            <v>9553389.6580826957</v>
          </cell>
        </row>
        <row r="70">
          <cell r="B70">
            <v>9519150.3095481265</v>
          </cell>
        </row>
        <row r="71">
          <cell r="B71">
            <v>9481273.6104664356</v>
          </cell>
        </row>
        <row r="72">
          <cell r="B72">
            <v>9439318.9747401215</v>
          </cell>
        </row>
        <row r="73">
          <cell r="B73">
            <v>9392603.785134133</v>
          </cell>
        </row>
        <row r="74">
          <cell r="B74">
            <v>9340183.6634093001</v>
          </cell>
        </row>
        <row r="75">
          <cell r="B75">
            <v>9281340.5063298214</v>
          </cell>
        </row>
        <row r="76">
          <cell r="B76">
            <v>9215535.8021399435</v>
          </cell>
        </row>
        <row r="77">
          <cell r="B77">
            <v>9142032.6885820758</v>
          </cell>
        </row>
        <row r="78">
          <cell r="B78">
            <v>9059882.3828424774</v>
          </cell>
        </row>
        <row r="79">
          <cell r="B79">
            <v>8967951.7563037742</v>
          </cell>
        </row>
        <row r="80">
          <cell r="B80">
            <v>8865080.3817072138</v>
          </cell>
        </row>
        <row r="81">
          <cell r="B81">
            <v>8750366.2415679228</v>
          </cell>
        </row>
        <row r="82">
          <cell r="B82">
            <v>8623179.668246733</v>
          </cell>
        </row>
        <row r="83">
          <cell r="B83">
            <v>8483147.8536140751</v>
          </cell>
        </row>
        <row r="84">
          <cell r="B84">
            <v>8330162.765221999</v>
          </cell>
        </row>
        <row r="85">
          <cell r="B85">
            <v>8164734.0628674561</v>
          </cell>
        </row>
        <row r="86">
          <cell r="B86">
            <v>7987322.5564154088</v>
          </cell>
        </row>
        <row r="87">
          <cell r="B87">
            <v>7797783.3921516705</v>
          </cell>
        </row>
        <row r="88">
          <cell r="B88">
            <v>7595423.1153419428</v>
          </cell>
        </row>
        <row r="89">
          <cell r="B89">
            <v>7379097.8695938895</v>
          </cell>
        </row>
        <row r="90">
          <cell r="B90">
            <v>7148862.6369646899</v>
          </cell>
        </row>
        <row r="91">
          <cell r="B91">
            <v>6905436.7153134048</v>
          </cell>
        </row>
        <row r="92">
          <cell r="B92">
            <v>6648478.5096998774</v>
          </cell>
        </row>
        <row r="93">
          <cell r="B93">
            <v>6376834.9747505598</v>
          </cell>
        </row>
        <row r="94">
          <cell r="B94">
            <v>6088786.9621061021</v>
          </cell>
        </row>
        <row r="95">
          <cell r="B95">
            <v>5783062.8799517928</v>
          </cell>
        </row>
        <row r="96">
          <cell r="B96">
            <v>5460015.2044148054</v>
          </cell>
        </row>
        <row r="97">
          <cell r="B97">
            <v>5121346.8413305683</v>
          </cell>
        </row>
        <row r="98">
          <cell r="B98">
            <v>4769945.6278126715</v>
          </cell>
        </row>
        <row r="99">
          <cell r="B99">
            <v>4409662.0946527245</v>
          </cell>
        </row>
        <row r="100">
          <cell r="B100">
            <v>4045820.8752229284</v>
          </cell>
        </row>
        <row r="101">
          <cell r="B101">
            <v>3683262.7291315761</v>
          </cell>
        </row>
        <row r="102">
          <cell r="B102">
            <v>3325102.2613508217</v>
          </cell>
        </row>
        <row r="103">
          <cell r="B103">
            <v>2973333.0429179957</v>
          </cell>
        </row>
        <row r="104">
          <cell r="B104">
            <v>2629404.6365106283</v>
          </cell>
        </row>
        <row r="105">
          <cell r="B105">
            <v>2295522.8357665087</v>
          </cell>
        </row>
        <row r="106">
          <cell r="B106">
            <v>1975407.5852731974</v>
          </cell>
        </row>
        <row r="107">
          <cell r="B107">
            <v>1673306.527849782</v>
          </cell>
        </row>
        <row r="108">
          <cell r="B108">
            <v>1393429.2780016277</v>
          </cell>
        </row>
        <row r="109">
          <cell r="B109">
            <v>1139433.5957782129</v>
          </cell>
        </row>
        <row r="110">
          <cell r="B110">
            <v>913379.08584458171</v>
          </cell>
        </row>
        <row r="111">
          <cell r="B111">
            <v>716363.2170279054</v>
          </cell>
        </row>
        <row r="112">
          <cell r="B112">
            <v>549016.47135088453</v>
          </cell>
        </row>
        <row r="113">
          <cell r="B113">
            <v>410933.33864142356</v>
          </cell>
        </row>
        <row r="114">
          <cell r="B114">
            <v>300468.29321452929</v>
          </cell>
        </row>
        <row r="115">
          <cell r="B115">
            <v>214751.59993116802</v>
          </cell>
        </row>
        <row r="116">
          <cell r="B116">
            <v>150047.37237510693</v>
          </cell>
        </row>
        <row r="117">
          <cell r="B117">
            <v>102446.64405757276</v>
          </cell>
        </row>
        <row r="118">
          <cell r="B118">
            <v>68284.683683490497</v>
          </cell>
        </row>
        <row r="119">
          <cell r="B119">
            <v>44362.510448653273</v>
          </cell>
        </row>
        <row r="120">
          <cell r="B120">
            <v>28013.062122885702</v>
          </cell>
        </row>
        <row r="121">
          <cell r="B121">
            <v>17148.055913213866</v>
          </cell>
        </row>
        <row r="122">
          <cell r="B122">
            <v>10164.955992011262</v>
          </cell>
        </row>
        <row r="123">
          <cell r="B123">
            <v>5838.7608867672607</v>
          </cell>
        </row>
        <row r="124">
          <cell r="B124">
            <v>3258.4080942737714</v>
          </cell>
        </row>
        <row r="125">
          <cell r="B125">
            <v>1767.5136955145244</v>
          </cell>
        </row>
        <row r="126">
          <cell r="B126">
            <v>931.21459048182726</v>
          </cell>
        </row>
        <row r="127">
          <cell r="B127">
            <v>477.95054463775028</v>
          </cell>
        </row>
        <row r="128">
          <cell r="B128">
            <v>240.71692410353509</v>
          </cell>
        </row>
        <row r="129">
          <cell r="B129">
            <v>120.35846205176755</v>
          </cell>
        </row>
        <row r="130">
          <cell r="B130">
            <v>60.179231025883773</v>
          </cell>
        </row>
        <row r="131">
          <cell r="B131">
            <v>30.089615512941887</v>
          </cell>
        </row>
        <row r="132">
          <cell r="B132">
            <v>15.044807756470943</v>
          </cell>
        </row>
        <row r="133">
          <cell r="B133">
            <v>7.5224038782354716</v>
          </cell>
        </row>
        <row r="134">
          <cell r="B134">
            <v>3.7612019391177358</v>
          </cell>
        </row>
        <row r="135">
          <cell r="B135">
            <v>1.8806009695588679</v>
          </cell>
        </row>
        <row r="136">
          <cell r="B136">
            <v>0.94030048477943395</v>
          </cell>
        </row>
        <row r="137">
          <cell r="B137">
            <v>0</v>
          </cell>
        </row>
        <row r="138">
          <cell r="B138">
            <v>0</v>
          </cell>
        </row>
        <row r="139">
          <cell r="B139">
            <v>0</v>
          </cell>
        </row>
        <row r="140">
          <cell r="B140">
            <v>0</v>
          </cell>
        </row>
        <row r="141">
          <cell r="B141">
            <v>0</v>
          </cell>
        </row>
        <row r="146">
          <cell r="B146" t="str">
            <v>S&amp;U-Q</v>
          </cell>
        </row>
        <row r="147">
          <cell r="B147">
            <v>1</v>
          </cell>
        </row>
        <row r="148">
          <cell r="B148">
            <v>125</v>
          </cell>
        </row>
        <row r="149">
          <cell r="B149">
            <v>1</v>
          </cell>
        </row>
        <row r="150">
          <cell r="B150">
            <v>126</v>
          </cell>
        </row>
        <row r="151">
          <cell r="B151">
            <v>-1</v>
          </cell>
        </row>
        <row r="152">
          <cell r="B152">
            <v>1</v>
          </cell>
        </row>
        <row r="153">
          <cell r="B153">
            <v>0</v>
          </cell>
        </row>
        <row r="154">
          <cell r="B154">
            <v>1</v>
          </cell>
        </row>
        <row r="155">
          <cell r="B155">
            <v>1</v>
          </cell>
        </row>
        <row r="156">
          <cell r="B156">
            <v>120</v>
          </cell>
        </row>
        <row r="157">
          <cell r="B157">
            <v>2</v>
          </cell>
        </row>
        <row r="158">
          <cell r="B158">
            <v>10000000</v>
          </cell>
        </row>
        <row r="159">
          <cell r="B159">
            <v>9994690</v>
          </cell>
        </row>
        <row r="160">
          <cell r="B160">
            <v>9991231.8372600004</v>
          </cell>
        </row>
        <row r="161">
          <cell r="B161">
            <v>9988654.0994459875</v>
          </cell>
        </row>
        <row r="162">
          <cell r="B162">
            <v>9986716.3005506955</v>
          </cell>
        </row>
        <row r="163">
          <cell r="B163">
            <v>9984968.6251980979</v>
          </cell>
        </row>
        <row r="164">
          <cell r="B164">
            <v>9983341.0753121898</v>
          </cell>
        </row>
        <row r="165">
          <cell r="B165">
            <v>9981813.6241276674</v>
          </cell>
        </row>
        <row r="166">
          <cell r="B166">
            <v>9980446.115661161</v>
          </cell>
        </row>
        <row r="167">
          <cell r="B167">
            <v>9979148.6576661263</v>
          </cell>
        </row>
        <row r="168">
          <cell r="B168">
            <v>9977841.3891919721</v>
          </cell>
        </row>
        <row r="169">
          <cell r="B169">
            <v>9976464.4470802639</v>
          </cell>
        </row>
        <row r="170">
          <cell r="B170">
            <v>9974987.930342095</v>
          </cell>
        </row>
        <row r="171">
          <cell r="B171">
            <v>9973352.0323215183</v>
          </cell>
        </row>
        <row r="172">
          <cell r="B172">
            <v>9971467.068787409</v>
          </cell>
        </row>
        <row r="173">
          <cell r="B173">
            <v>9969313.2319005504</v>
          </cell>
        </row>
        <row r="174">
          <cell r="B174">
            <v>9966900.6580984313</v>
          </cell>
        </row>
        <row r="175">
          <cell r="B175">
            <v>9964289.3301260099</v>
          </cell>
        </row>
        <row r="176">
          <cell r="B176">
            <v>9961569.0791388862</v>
          </cell>
        </row>
        <row r="177">
          <cell r="B177">
            <v>9958779.8397967275</v>
          </cell>
        </row>
        <row r="178">
          <cell r="B178">
            <v>9955951.5463222265</v>
          </cell>
        </row>
        <row r="179">
          <cell r="B179">
            <v>9953104.1441799775</v>
          </cell>
        </row>
        <row r="180">
          <cell r="B180">
            <v>9950227.6970823091</v>
          </cell>
        </row>
        <row r="181">
          <cell r="B181">
            <v>9947322.2305947617</v>
          </cell>
        </row>
        <row r="182">
          <cell r="B182">
            <v>9944427.5598256588</v>
          </cell>
        </row>
        <row r="183">
          <cell r="B183">
            <v>9941533.7314057499</v>
          </cell>
        </row>
        <row r="184">
          <cell r="B184">
            <v>9938610.920488717</v>
          </cell>
        </row>
        <row r="185">
          <cell r="B185">
            <v>9935609.4599907286</v>
          </cell>
        </row>
        <row r="186">
          <cell r="B186">
            <v>9932489.6786202919</v>
          </cell>
        </row>
        <row r="187">
          <cell r="B187">
            <v>9929202.0245366693</v>
          </cell>
        </row>
        <row r="188">
          <cell r="B188">
            <v>9925716.8746260572</v>
          </cell>
        </row>
        <row r="189">
          <cell r="B189">
            <v>9922014.5822318215</v>
          </cell>
        </row>
        <row r="190">
          <cell r="B190">
            <v>9918075.5424426757</v>
          </cell>
        </row>
        <row r="191">
          <cell r="B191">
            <v>9913890.114563765</v>
          </cell>
        </row>
        <row r="192">
          <cell r="B192">
            <v>9909438.7779023256</v>
          </cell>
        </row>
        <row r="193">
          <cell r="B193">
            <v>9904702.0661664885</v>
          </cell>
        </row>
        <row r="194">
          <cell r="B194">
            <v>9899630.8587086108</v>
          </cell>
        </row>
        <row r="195">
          <cell r="B195">
            <v>9894176.1621054634</v>
          </cell>
        </row>
        <row r="196">
          <cell r="B196">
            <v>9888259.4447605237</v>
          </cell>
        </row>
        <row r="197">
          <cell r="B197">
            <v>9881812.2996025402</v>
          </cell>
        </row>
        <row r="198">
          <cell r="B198">
            <v>9874806.0946821216</v>
          </cell>
        </row>
        <row r="199">
          <cell r="B199">
            <v>9867222.243601406</v>
          </cell>
        </row>
        <row r="200">
          <cell r="B200">
            <v>9859081.7852504347</v>
          </cell>
        </row>
        <row r="201">
          <cell r="B201">
            <v>9850435.3705247696</v>
          </cell>
        </row>
        <row r="202">
          <cell r="B202">
            <v>9841343.4186777752</v>
          </cell>
        </row>
        <row r="203">
          <cell r="B203">
            <v>9831767.7915314026</v>
          </cell>
        </row>
        <row r="204">
          <cell r="B204">
            <v>9821611.5754027516</v>
          </cell>
        </row>
        <row r="205">
          <cell r="B205">
            <v>9810689.9433309045</v>
          </cell>
        </row>
        <row r="206">
          <cell r="B206">
            <v>9798858.2512592468</v>
          </cell>
        </row>
        <row r="207">
          <cell r="B207">
            <v>9786021.7469500974</v>
          </cell>
        </row>
        <row r="208">
          <cell r="B208">
            <v>9772047.3078954536</v>
          </cell>
        </row>
        <row r="209">
          <cell r="B209">
            <v>9756724.7377166729</v>
          </cell>
        </row>
        <row r="210">
          <cell r="B210">
            <v>9739806.5770214722</v>
          </cell>
        </row>
        <row r="211">
          <cell r="B211">
            <v>9721232.7658790927</v>
          </cell>
        </row>
        <row r="212">
          <cell r="B212">
            <v>9700973.7167950012</v>
          </cell>
        </row>
        <row r="213">
          <cell r="B213">
            <v>9678719.6830886733</v>
          </cell>
        </row>
        <row r="214">
          <cell r="B214">
            <v>9653913.1245409176</v>
          </cell>
        </row>
        <row r="215">
          <cell r="B215">
            <v>9625733.3521303833</v>
          </cell>
        </row>
        <row r="216">
          <cell r="B216">
            <v>9593400.5138005782</v>
          </cell>
        </row>
        <row r="217">
          <cell r="B217">
            <v>9556341.2076157667</v>
          </cell>
        </row>
        <row r="218">
          <cell r="B218">
            <v>9513920.6089951601</v>
          </cell>
        </row>
        <row r="219">
          <cell r="B219">
            <v>9465466.2113335468</v>
          </cell>
        </row>
        <row r="220">
          <cell r="B220">
            <v>9410263.6123890504</v>
          </cell>
        </row>
        <row r="221">
          <cell r="B221">
            <v>9347431.2822491284</v>
          </cell>
        </row>
        <row r="222">
          <cell r="B222">
            <v>9276194.5084471088</v>
          </cell>
        </row>
        <row r="223">
          <cell r="B223">
            <v>9196085.2926721592</v>
          </cell>
        </row>
        <row r="224">
          <cell r="B224">
            <v>9106938.4418449961</v>
          </cell>
        </row>
        <row r="225">
          <cell r="B225">
            <v>9008911.3564569764</v>
          </cell>
        </row>
        <row r="226">
          <cell r="B226">
            <v>8902939.5321709737</v>
          </cell>
        </row>
        <row r="227">
          <cell r="B227">
            <v>8789792.073656613</v>
          </cell>
        </row>
        <row r="228">
          <cell r="B228">
            <v>8669108.2284853067</v>
          </cell>
        </row>
        <row r="229">
          <cell r="B229">
            <v>8539479.053144766</v>
          </cell>
        </row>
        <row r="230">
          <cell r="B230">
            <v>8398526.4118935578</v>
          </cell>
        </row>
        <row r="231">
          <cell r="B231">
            <v>8244463.8433937822</v>
          </cell>
        </row>
        <row r="232">
          <cell r="B232">
            <v>8076433.4258015733</v>
          </cell>
        </row>
        <row r="233">
          <cell r="B233">
            <v>7893211.4571038391</v>
          </cell>
        </row>
        <row r="234">
          <cell r="B234">
            <v>7693315.8769526845</v>
          </cell>
        </row>
        <row r="235">
          <cell r="B235">
            <v>7475087.2787870448</v>
          </cell>
        </row>
        <row r="236">
          <cell r="B236">
            <v>7237925.1846929686</v>
          </cell>
        </row>
        <row r="237">
          <cell r="B237">
            <v>6981977.6743118558</v>
          </cell>
        </row>
        <row r="238">
          <cell r="B238">
            <v>6706915.6818546662</v>
          </cell>
        </row>
        <row r="239">
          <cell r="B239">
            <v>6412133.3238057904</v>
          </cell>
        </row>
        <row r="240">
          <cell r="B240">
            <v>6096957.7345407642</v>
          </cell>
        </row>
        <row r="241">
          <cell r="B241">
            <v>5762496.9240970612</v>
          </cell>
        </row>
        <row r="242">
          <cell r="B242">
            <v>5411105.6241625464</v>
          </cell>
        </row>
        <row r="243">
          <cell r="B243">
            <v>5044568.1513930243</v>
          </cell>
        </row>
        <row r="244">
          <cell r="B244">
            <v>4664475.0748900138</v>
          </cell>
        </row>
        <row r="245">
          <cell r="B245">
            <v>4272551.8856725302</v>
          </cell>
        </row>
        <row r="246">
          <cell r="B246">
            <v>3871701.0677587334</v>
          </cell>
        </row>
        <row r="247">
          <cell r="B247">
            <v>3466744.3662775764</v>
          </cell>
        </row>
        <row r="248">
          <cell r="B248">
            <v>3063683.3325323141</v>
          </cell>
        </row>
        <row r="249">
          <cell r="B249">
            <v>2669231.0397854461</v>
          </cell>
        </row>
        <row r="250">
          <cell r="B250">
            <v>2290272.301373987</v>
          </cell>
        </row>
        <row r="251">
          <cell r="B251">
            <v>1933147.8511484398</v>
          </cell>
        </row>
        <row r="252">
          <cell r="B252">
            <v>1603203.9753579777</v>
          </cell>
        </row>
        <row r="253">
          <cell r="B253">
            <v>1304666.5534946427</v>
          </cell>
        </row>
        <row r="254">
          <cell r="B254">
            <v>1040421.9990829448</v>
          </cell>
        </row>
        <row r="255">
          <cell r="B255">
            <v>811888.10487438063</v>
          </cell>
        </row>
        <row r="256">
          <cell r="B256">
            <v>618891.74780037696</v>
          </cell>
        </row>
        <row r="257">
          <cell r="B257">
            <v>460014.80943904654</v>
          </cell>
        </row>
        <row r="258">
          <cell r="B258">
            <v>332854.29571023921</v>
          </cell>
        </row>
        <row r="259">
          <cell r="B259">
            <v>234120.05882800664</v>
          </cell>
        </row>
        <row r="260">
          <cell r="B260">
            <v>159882.22701405751</v>
          </cell>
        </row>
        <row r="261">
          <cell r="B261">
            <v>105761.29375866396</v>
          </cell>
        </row>
        <row r="262">
          <cell r="B262">
            <v>67579.774531086136</v>
          </cell>
        </row>
        <row r="263">
          <cell r="B263">
            <v>41656.375760285089</v>
          </cell>
        </row>
        <row r="264">
          <cell r="B264">
            <v>24776.50414382965</v>
          </cell>
        </row>
        <row r="265">
          <cell r="B265">
            <v>14250.305464340197</v>
          </cell>
        </row>
        <row r="266">
          <cell r="B266">
            <v>7917.925725762273</v>
          </cell>
        </row>
        <row r="267">
          <cell r="B267">
            <v>4240.2946818431956</v>
          </cell>
        </row>
        <row r="268">
          <cell r="B268">
            <v>2195.0945494231764</v>
          </cell>
        </row>
        <row r="269">
          <cell r="B269">
            <v>1108.2812870582677</v>
          </cell>
        </row>
        <row r="270">
          <cell r="B270">
            <v>554.14064352913385</v>
          </cell>
        </row>
        <row r="271">
          <cell r="B271">
            <v>277.07032176456693</v>
          </cell>
        </row>
        <row r="272">
          <cell r="B272">
            <v>138.53516088228346</v>
          </cell>
        </row>
        <row r="273">
          <cell r="B273">
            <v>69.267580441141732</v>
          </cell>
        </row>
        <row r="274">
          <cell r="B274">
            <v>34.633790220570866</v>
          </cell>
        </row>
        <row r="275">
          <cell r="B275">
            <v>17.316895110285433</v>
          </cell>
        </row>
        <row r="276">
          <cell r="B276">
            <v>8.6584475551427165</v>
          </cell>
        </row>
        <row r="277">
          <cell r="B277">
            <v>4.3292237775713582</v>
          </cell>
        </row>
        <row r="278">
          <cell r="B278">
            <v>0</v>
          </cell>
        </row>
        <row r="279">
          <cell r="B279">
            <v>0</v>
          </cell>
        </row>
        <row r="280">
          <cell r="B280">
            <v>0</v>
          </cell>
        </row>
        <row r="281">
          <cell r="B281">
            <v>0</v>
          </cell>
        </row>
        <row r="282">
          <cell r="B282">
            <v>0</v>
          </cell>
        </row>
        <row r="287">
          <cell r="B287" t="str">
            <v>S&amp;U-Q</v>
          </cell>
        </row>
        <row r="288">
          <cell r="B288">
            <v>1</v>
          </cell>
        </row>
        <row r="289">
          <cell r="B289">
            <v>125</v>
          </cell>
        </row>
        <row r="290">
          <cell r="B290">
            <v>1</v>
          </cell>
        </row>
        <row r="291">
          <cell r="B291">
            <v>126</v>
          </cell>
        </row>
        <row r="292">
          <cell r="B292">
            <v>-1</v>
          </cell>
        </row>
        <row r="293">
          <cell r="B293">
            <v>1</v>
          </cell>
        </row>
        <row r="294">
          <cell r="B294">
            <v>0</v>
          </cell>
        </row>
        <row r="295">
          <cell r="B295">
            <v>1</v>
          </cell>
        </row>
        <row r="296">
          <cell r="B296">
            <v>1</v>
          </cell>
        </row>
        <row r="297">
          <cell r="B297">
            <v>120</v>
          </cell>
        </row>
        <row r="298">
          <cell r="B298">
            <v>2</v>
          </cell>
        </row>
        <row r="299">
          <cell r="B299">
            <v>10000000</v>
          </cell>
        </row>
        <row r="300">
          <cell r="B300">
            <v>9994860</v>
          </cell>
        </row>
        <row r="301">
          <cell r="B301">
            <v>9991451.7527399994</v>
          </cell>
        </row>
        <row r="302">
          <cell r="B302">
            <v>9988754.0607667603</v>
          </cell>
        </row>
        <row r="303">
          <cell r="B303">
            <v>9986686.3886761814</v>
          </cell>
        </row>
        <row r="304">
          <cell r="B304">
            <v>9984808.8916351106</v>
          </cell>
        </row>
        <row r="305">
          <cell r="B305">
            <v>9983021.6108435076</v>
          </cell>
        </row>
        <row r="306">
          <cell r="B306">
            <v>9981324.4971696641</v>
          </cell>
        </row>
        <row r="307">
          <cell r="B307">
            <v>9979787.3731971011</v>
          </cell>
        </row>
        <row r="308">
          <cell r="B308">
            <v>9978310.3646658678</v>
          </cell>
        </row>
        <row r="309">
          <cell r="B309">
            <v>9976813.618111169</v>
          </cell>
        </row>
        <row r="310">
          <cell r="B310">
            <v>9975237.2815595083</v>
          </cell>
        </row>
        <row r="311">
          <cell r="B311">
            <v>9973531.515984362</v>
          </cell>
        </row>
        <row r="312">
          <cell r="B312">
            <v>9971616.5979332924</v>
          </cell>
        </row>
        <row r="313">
          <cell r="B313">
            <v>9969372.9841987565</v>
          </cell>
        </row>
        <row r="314">
          <cell r="B314">
            <v>9966761.0084768962</v>
          </cell>
        </row>
        <row r="315">
          <cell r="B315">
            <v>9963810.8472183868</v>
          </cell>
        </row>
        <row r="316">
          <cell r="B316">
            <v>9960582.572503889</v>
          </cell>
        </row>
        <row r="317">
          <cell r="B317">
            <v>9957166.0926815197</v>
          </cell>
        </row>
        <row r="318">
          <cell r="B318">
            <v>9953611.3843864314</v>
          </cell>
        </row>
        <row r="319">
          <cell r="B319">
            <v>9949948.4553969763</v>
          </cell>
        </row>
        <row r="320">
          <cell r="B320">
            <v>9946157.5250354707</v>
          </cell>
        </row>
        <row r="321">
          <cell r="B321">
            <v>9942218.8466555569</v>
          </cell>
        </row>
        <row r="322">
          <cell r="B322">
            <v>9938062.9991776552</v>
          </cell>
        </row>
        <row r="323">
          <cell r="B323">
            <v>9933680.3133950178</v>
          </cell>
        </row>
        <row r="324">
          <cell r="B324">
            <v>9929031.3510083482</v>
          </cell>
        </row>
        <row r="325">
          <cell r="B325">
            <v>9924066.8353328444</v>
          </cell>
        </row>
        <row r="326">
          <cell r="B326">
            <v>9918876.5483779646</v>
          </cell>
        </row>
        <row r="327">
          <cell r="B327">
            <v>9913490.5984121952</v>
          </cell>
        </row>
        <row r="328">
          <cell r="B328">
            <v>9907899.3897146899</v>
          </cell>
        </row>
        <row r="329">
          <cell r="B329">
            <v>9902073.5448735375</v>
          </cell>
        </row>
        <row r="330">
          <cell r="B330">
            <v>9896013.4758640751</v>
          </cell>
        </row>
        <row r="331">
          <cell r="B331">
            <v>9889749.2993338536</v>
          </cell>
        </row>
        <row r="332">
          <cell r="B332">
            <v>9883330.8520385865</v>
          </cell>
        </row>
        <row r="333">
          <cell r="B333">
            <v>9876797.9703453891</v>
          </cell>
        </row>
        <row r="334">
          <cell r="B334">
            <v>9870131.1317154057</v>
          </cell>
        </row>
        <row r="335">
          <cell r="B335">
            <v>9863271.3905788641</v>
          </cell>
        </row>
        <row r="336">
          <cell r="B336">
            <v>9856100.7922779135</v>
          </cell>
        </row>
        <row r="337">
          <cell r="B337">
            <v>9848531.3068694435</v>
          </cell>
        </row>
        <row r="338">
          <cell r="B338">
            <v>9840465.3597291168</v>
          </cell>
        </row>
        <row r="339">
          <cell r="B339">
            <v>9831815.5906779151</v>
          </cell>
        </row>
        <row r="340">
          <cell r="B340">
            <v>9822534.3567603156</v>
          </cell>
        </row>
        <row r="341">
          <cell r="B341">
            <v>9812574.3069225606</v>
          </cell>
        </row>
        <row r="342">
          <cell r="B342">
            <v>9801947.2889481634</v>
          </cell>
        </row>
        <row r="343">
          <cell r="B343">
            <v>9790665.247618584</v>
          </cell>
        </row>
        <row r="344">
          <cell r="B344">
            <v>9778681.4733554982</v>
          </cell>
        </row>
        <row r="345">
          <cell r="B345">
            <v>9765851.8432624564</v>
          </cell>
        </row>
        <row r="346">
          <cell r="B346">
            <v>9751964.8019413371</v>
          </cell>
        </row>
        <row r="347">
          <cell r="B347">
            <v>9736810.2486391198</v>
          </cell>
        </row>
        <row r="348">
          <cell r="B348">
            <v>9720267.4080266822</v>
          </cell>
        </row>
        <row r="349">
          <cell r="B349">
            <v>9702100.2282410804</v>
          </cell>
        </row>
        <row r="350">
          <cell r="B350">
            <v>9682065.3912697621</v>
          </cell>
        </row>
        <row r="351">
          <cell r="B351">
            <v>9659777.276739059</v>
          </cell>
        </row>
        <row r="352">
          <cell r="B352">
            <v>9634941.9893605635</v>
          </cell>
        </row>
        <row r="353">
          <cell r="B353">
            <v>9607443.8649229277</v>
          </cell>
        </row>
        <row r="354">
          <cell r="B354">
            <v>9576728.8668867685</v>
          </cell>
        </row>
        <row r="355">
          <cell r="B355">
            <v>9542118.5687618405</v>
          </cell>
        </row>
        <row r="356">
          <cell r="B356">
            <v>9502766.8717842661</v>
          </cell>
        </row>
        <row r="357">
          <cell r="B357">
            <v>9457989.8342844173</v>
          </cell>
        </row>
        <row r="358">
          <cell r="B358">
            <v>9407436.8786201663</v>
          </cell>
        </row>
        <row r="359">
          <cell r="B359">
            <v>9350408.9962619711</v>
          </cell>
        </row>
        <row r="360">
          <cell r="B360">
            <v>9285778.9692798089</v>
          </cell>
        </row>
        <row r="361">
          <cell r="B361">
            <v>9212922.7474868391</v>
          </cell>
        </row>
        <row r="362">
          <cell r="B362">
            <v>9130393.3855148517</v>
          </cell>
        </row>
        <row r="363">
          <cell r="B363">
            <v>9037710.7622584905</v>
          </cell>
        </row>
        <row r="364">
          <cell r="B364">
            <v>8934310.3134274911</v>
          </cell>
        </row>
        <row r="365">
          <cell r="B365">
            <v>8819325.7396936789</v>
          </cell>
        </row>
        <row r="366">
          <cell r="B366">
            <v>8693288.7555477154</v>
          </cell>
        </row>
        <row r="367">
          <cell r="B367">
            <v>8557551.7449185923</v>
          </cell>
        </row>
        <row r="368">
          <cell r="B368">
            <v>8412073.3652549759</v>
          </cell>
        </row>
        <row r="369">
          <cell r="B369">
            <v>8257324.8636277458</v>
          </cell>
        </row>
        <row r="370">
          <cell r="B370">
            <v>8091971.9332336001</v>
          </cell>
        </row>
        <row r="371">
          <cell r="B371">
            <v>7913738.159432197</v>
          </cell>
        </row>
        <row r="372">
          <cell r="B372">
            <v>7722328.5745700104</v>
          </cell>
        </row>
        <row r="373">
          <cell r="B373">
            <v>7517061.3587293653</v>
          </cell>
        </row>
        <row r="374">
          <cell r="B374">
            <v>7296736.2903050082</v>
          </cell>
        </row>
        <row r="375">
          <cell r="B375">
            <v>7060380.4083894482</v>
          </cell>
        </row>
        <row r="376">
          <cell r="B376">
            <v>6804173.3241298124</v>
          </cell>
        </row>
        <row r="377">
          <cell r="B377">
            <v>6527678.936930473</v>
          </cell>
        </row>
        <row r="378">
          <cell r="B378">
            <v>6230911.0694208024</v>
          </cell>
        </row>
        <row r="379">
          <cell r="B379">
            <v>5914411.9416495729</v>
          </cell>
        </row>
        <row r="380">
          <cell r="B380">
            <v>5579330.9330954161</v>
          </cell>
        </row>
        <row r="381">
          <cell r="B381">
            <v>5227476.0071306871</v>
          </cell>
        </row>
        <row r="382">
          <cell r="B382">
            <v>4864265.7466792399</v>
          </cell>
        </row>
        <row r="383">
          <cell r="B383">
            <v>4491959.7106941575</v>
          </cell>
        </row>
        <row r="384">
          <cell r="B384">
            <v>4114055.6321931686</v>
          </cell>
        </row>
        <row r="385">
          <cell r="B385">
            <v>3732740.2718677125</v>
          </cell>
        </row>
        <row r="386">
          <cell r="B386">
            <v>3348215.7655015322</v>
          </cell>
        </row>
        <row r="387">
          <cell r="B387">
            <v>2965066.0425921297</v>
          </cell>
        </row>
        <row r="388">
          <cell r="B388">
            <v>2588725.0351361237</v>
          </cell>
        </row>
        <row r="389">
          <cell r="B389">
            <v>2224620.8589442279</v>
          </cell>
        </row>
        <row r="390">
          <cell r="B390">
            <v>1880552.0984164779</v>
          </cell>
        </row>
        <row r="391">
          <cell r="B391">
            <v>1560500.9367869773</v>
          </cell>
        </row>
        <row r="392">
          <cell r="B392">
            <v>1269263.0864534869</v>
          </cell>
        </row>
        <row r="393">
          <cell r="B393">
            <v>1010945.2016246462</v>
          </cell>
        </row>
        <row r="394">
          <cell r="B394">
            <v>786391.02060417493</v>
          </cell>
        </row>
        <row r="395">
          <cell r="B395">
            <v>597473.94655137218</v>
          </cell>
        </row>
        <row r="396">
          <cell r="B396">
            <v>442501.15429487731</v>
          </cell>
        </row>
        <row r="397">
          <cell r="B397">
            <v>319071.65232048137</v>
          </cell>
        </row>
        <row r="398">
          <cell r="B398">
            <v>224111.46158677363</v>
          </cell>
        </row>
        <row r="399">
          <cell r="B399">
            <v>153151.04950455349</v>
          </cell>
        </row>
        <row r="400">
          <cell r="B400">
            <v>101269.90627648996</v>
          </cell>
        </row>
        <row r="401">
          <cell r="B401">
            <v>64931.225807297065</v>
          </cell>
        </row>
        <row r="402">
          <cell r="B402">
            <v>40209.635549555816</v>
          </cell>
        </row>
        <row r="403">
          <cell r="B403">
            <v>23947.813482791156</v>
          </cell>
        </row>
        <row r="404">
          <cell r="B404">
            <v>13700.951206334028</v>
          </cell>
        </row>
        <row r="405">
          <cell r="B405">
            <v>7548.0595338375115</v>
          </cell>
        </row>
        <row r="406">
          <cell r="B406">
            <v>4030.5732143548253</v>
          </cell>
        </row>
        <row r="407">
          <cell r="B407">
            <v>2101.6134242824642</v>
          </cell>
        </row>
        <row r="408">
          <cell r="B408">
            <v>1075.7318473532221</v>
          </cell>
        </row>
        <row r="409">
          <cell r="B409">
            <v>543.44574476883224</v>
          </cell>
        </row>
        <row r="410">
          <cell r="B410">
            <v>272.41630915474116</v>
          </cell>
        </row>
        <row r="411">
          <cell r="B411">
            <v>136.20815457737058</v>
          </cell>
        </row>
        <row r="412">
          <cell r="B412">
            <v>68.104077288685289</v>
          </cell>
        </row>
        <row r="413">
          <cell r="B413">
            <v>34.052038644342645</v>
          </cell>
        </row>
        <row r="414">
          <cell r="B414">
            <v>17.026019322171322</v>
          </cell>
        </row>
        <row r="415">
          <cell r="B415">
            <v>8.5130096610856612</v>
          </cell>
        </row>
        <row r="416">
          <cell r="B416">
            <v>4.2565048305428306</v>
          </cell>
        </row>
        <row r="417">
          <cell r="B417">
            <v>2.1282524152714153</v>
          </cell>
        </row>
        <row r="418">
          <cell r="B418">
            <v>1.0641262076357076</v>
          </cell>
        </row>
        <row r="419">
          <cell r="B419">
            <v>0</v>
          </cell>
        </row>
        <row r="420">
          <cell r="B420">
            <v>0</v>
          </cell>
        </row>
        <row r="421">
          <cell r="B421">
            <v>0</v>
          </cell>
        </row>
        <row r="422">
          <cell r="B422">
            <v>0</v>
          </cell>
        </row>
        <row r="423">
          <cell r="B423">
            <v>0</v>
          </cell>
        </row>
      </sheetData>
      <sheetData sheetId="1"/>
      <sheetData sheetId="2"/>
      <sheetData sheetId="3"/>
      <sheetData sheetId="4"/>
      <sheetData sheetId="5"/>
      <sheetData sheetId="6"/>
      <sheetData sheetId="7"/>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PACT"/>
      <sheetName val="FAS132CY"/>
      <sheetName val="FAS132py_final"/>
      <sheetName val="GeorgePatrick"/>
      <sheetName val="Sensitivities"/>
      <sheetName val="Settlement Acctg"/>
    </sheetNames>
    <sheetDataSet>
      <sheetData sheetId="0" refreshError="1">
        <row r="710">
          <cell r="B710" t="str">
            <v>S&amp;U-Q</v>
          </cell>
        </row>
        <row r="711">
          <cell r="B711">
            <v>1</v>
          </cell>
        </row>
        <row r="712">
          <cell r="B712">
            <v>125</v>
          </cell>
        </row>
        <row r="713">
          <cell r="B713">
            <v>1</v>
          </cell>
        </row>
        <row r="714">
          <cell r="B714">
            <v>126</v>
          </cell>
        </row>
        <row r="715">
          <cell r="B715">
            <v>-1</v>
          </cell>
        </row>
        <row r="716">
          <cell r="B716">
            <v>1</v>
          </cell>
        </row>
        <row r="717">
          <cell r="B717">
            <v>0</v>
          </cell>
        </row>
        <row r="718">
          <cell r="B718">
            <v>5</v>
          </cell>
        </row>
        <row r="719">
          <cell r="B719">
            <v>1</v>
          </cell>
        </row>
        <row r="720">
          <cell r="B720">
            <v>110</v>
          </cell>
        </row>
        <row r="721">
          <cell r="B721">
            <v>2</v>
          </cell>
        </row>
        <row r="722">
          <cell r="B722">
            <v>10000000</v>
          </cell>
        </row>
        <row r="723">
          <cell r="B723">
            <v>10000000</v>
          </cell>
        </row>
        <row r="724">
          <cell r="B724">
            <v>10000000</v>
          </cell>
        </row>
        <row r="725">
          <cell r="B725">
            <v>10000000</v>
          </cell>
        </row>
        <row r="726">
          <cell r="B726">
            <v>10000000</v>
          </cell>
        </row>
        <row r="727">
          <cell r="B727">
            <v>9996580</v>
          </cell>
        </row>
        <row r="728">
          <cell r="B728">
            <v>9993401.0875599999</v>
          </cell>
        </row>
        <row r="729">
          <cell r="B729">
            <v>9990383.0804315563</v>
          </cell>
        </row>
        <row r="730">
          <cell r="B730">
            <v>9987445.9078059085</v>
          </cell>
        </row>
        <row r="731">
          <cell r="B731">
            <v>9984529.5736008286</v>
          </cell>
        </row>
        <row r="732">
          <cell r="B732">
            <v>9981604.1064357646</v>
          </cell>
        </row>
        <row r="733">
          <cell r="B733">
            <v>9978629.5884120464</v>
          </cell>
        </row>
        <row r="734">
          <cell r="B734">
            <v>9975596.0850171689</v>
          </cell>
        </row>
        <row r="735">
          <cell r="B735">
            <v>9972503.6502308138</v>
          </cell>
        </row>
        <row r="736">
          <cell r="B736">
            <v>9969342.3665736914</v>
          </cell>
        </row>
        <row r="737">
          <cell r="B737">
            <v>9966102.3303045556</v>
          </cell>
        </row>
        <row r="738">
          <cell r="B738">
            <v>9962783.618228564</v>
          </cell>
        </row>
        <row r="739">
          <cell r="B739">
            <v>9959366.3834475111</v>
          </cell>
        </row>
        <row r="740">
          <cell r="B740">
            <v>9955850.727114154</v>
          </cell>
        </row>
        <row r="741">
          <cell r="B741">
            <v>9952216.8415987585</v>
          </cell>
        </row>
        <row r="742">
          <cell r="B742">
            <v>9948464.8558494765</v>
          </cell>
        </row>
        <row r="743">
          <cell r="B743">
            <v>9944565.0576259848</v>
          </cell>
        </row>
        <row r="744">
          <cell r="B744">
            <v>9940507.6750824731</v>
          </cell>
        </row>
        <row r="745">
          <cell r="B745">
            <v>9936292.8998282384</v>
          </cell>
        </row>
        <row r="746">
          <cell r="B746">
            <v>9931881.1857807152</v>
          </cell>
        </row>
        <row r="747">
          <cell r="B747">
            <v>9927272.7929105125</v>
          </cell>
        </row>
        <row r="748">
          <cell r="B748">
            <v>9922428.2837875709</v>
          </cell>
        </row>
        <row r="749">
          <cell r="B749">
            <v>9917338.0780779887</v>
          </cell>
        </row>
        <row r="750">
          <cell r="B750">
            <v>9911962.8808396701</v>
          </cell>
        </row>
        <row r="751">
          <cell r="B751">
            <v>9906293.2380718291</v>
          </cell>
        </row>
        <row r="752">
          <cell r="B752">
            <v>9900280.1180763189</v>
          </cell>
        </row>
        <row r="753">
          <cell r="B753">
            <v>9893894.4374001604</v>
          </cell>
        </row>
        <row r="754">
          <cell r="B754">
            <v>9887097.3319216669</v>
          </cell>
        </row>
        <row r="755">
          <cell r="B755">
            <v>9879840.2024800368</v>
          </cell>
        </row>
        <row r="756">
          <cell r="B756">
            <v>9872084.5279210899</v>
          </cell>
        </row>
        <row r="757">
          <cell r="B757">
            <v>9863594.5352270789</v>
          </cell>
        </row>
        <row r="758">
          <cell r="B758">
            <v>9854648.2549836282</v>
          </cell>
        </row>
        <row r="759">
          <cell r="B759">
            <v>9845128.6647693142</v>
          </cell>
        </row>
        <row r="760">
          <cell r="B760">
            <v>9834899.576086618</v>
          </cell>
        </row>
        <row r="761">
          <cell r="B761">
            <v>9823805.809364792</v>
          </cell>
        </row>
        <row r="762">
          <cell r="B762">
            <v>9811643.9377727993</v>
          </cell>
        </row>
        <row r="763">
          <cell r="B763">
            <v>9798201.9855780508</v>
          </cell>
        </row>
        <row r="764">
          <cell r="B764">
            <v>9783240.1311460733</v>
          </cell>
        </row>
        <row r="765">
          <cell r="B765">
            <v>9766461.8743211571</v>
          </cell>
        </row>
        <row r="766">
          <cell r="B766">
            <v>9747593.0699799675</v>
          </cell>
        </row>
        <row r="767">
          <cell r="B767">
            <v>9726314.0743082017</v>
          </cell>
        </row>
        <row r="768">
          <cell r="B768">
            <v>9702280.3522305861</v>
          </cell>
        </row>
        <row r="769">
          <cell r="B769">
            <v>9675210.9900478628</v>
          </cell>
        </row>
        <row r="770">
          <cell r="B770">
            <v>9644850.1779610924</v>
          </cell>
        </row>
        <row r="771">
          <cell r="B771">
            <v>9610967.8192859162</v>
          </cell>
        </row>
        <row r="772">
          <cell r="B772">
            <v>9573398.5460803267</v>
          </cell>
        </row>
        <row r="773">
          <cell r="B773">
            <v>9532003.1707670745</v>
          </cell>
        </row>
        <row r="774">
          <cell r="B774">
            <v>9486678.4956900775</v>
          </cell>
        </row>
        <row r="775">
          <cell r="B775">
            <v>9437347.7675124891</v>
          </cell>
        </row>
        <row r="776">
          <cell r="B776">
            <v>9383932.3791483678</v>
          </cell>
        </row>
        <row r="777">
          <cell r="B777">
            <v>9326399.4897318091</v>
          </cell>
        </row>
        <row r="778">
          <cell r="B778">
            <v>9264677.3779087644</v>
          </cell>
        </row>
        <row r="779">
          <cell r="B779">
            <v>9198536.8461078741</v>
          </cell>
        </row>
        <row r="780">
          <cell r="B780">
            <v>9127533.3401927669</v>
          </cell>
        </row>
        <row r="781">
          <cell r="B781">
            <v>9051008.1006685905</v>
          </cell>
        </row>
        <row r="782">
          <cell r="B782">
            <v>8968118.9684826676</v>
          </cell>
        </row>
        <row r="783">
          <cell r="B783">
            <v>8877863.8191838581</v>
          </cell>
        </row>
        <row r="784">
          <cell r="B784">
            <v>8779026.5612848848</v>
          </cell>
        </row>
        <row r="785">
          <cell r="B785">
            <v>8670245.6431640033</v>
          </cell>
        </row>
        <row r="786">
          <cell r="B786">
            <v>8550006.6765846051</v>
          </cell>
        </row>
        <row r="787">
          <cell r="B787">
            <v>8416694.9724832978</v>
          </cell>
        </row>
        <row r="788">
          <cell r="B788">
            <v>8268737.8915620139</v>
          </cell>
        </row>
        <row r="789">
          <cell r="B789">
            <v>8104983.8063575197</v>
          </cell>
        </row>
        <row r="790">
          <cell r="B790">
            <v>7924818.1213259976</v>
          </cell>
        </row>
        <row r="791">
          <cell r="B791">
            <v>7728147.9100090507</v>
          </cell>
        </row>
        <row r="792">
          <cell r="B792">
            <v>7515391.9980465015</v>
          </cell>
        </row>
        <row r="793">
          <cell r="B793">
            <v>7287269.789337798</v>
          </cell>
        </row>
        <row r="794">
          <cell r="B794">
            <v>7044093.5964675955</v>
          </cell>
        </row>
        <row r="795">
          <cell r="B795">
            <v>6785716.2433491638</v>
          </cell>
        </row>
        <row r="796">
          <cell r="B796">
            <v>6511654.7357127778</v>
          </cell>
        </row>
        <row r="797">
          <cell r="B797">
            <v>6221254.469464195</v>
          </cell>
        </row>
        <row r="798">
          <cell r="B798">
            <v>5913999.1537262974</v>
          </cell>
        </row>
        <row r="799">
          <cell r="B799">
            <v>5590160.3880665526</v>
          </cell>
        </row>
        <row r="800">
          <cell r="B800">
            <v>5250960.6360394498</v>
          </cell>
        </row>
        <row r="801">
          <cell r="B801">
            <v>4898489.9033453017</v>
          </cell>
        </row>
        <row r="802">
          <cell r="B802">
            <v>4535658.7562045157</v>
          </cell>
        </row>
        <row r="803">
          <cell r="B803">
            <v>4166075.1381139471</v>
          </cell>
        </row>
        <row r="804">
          <cell r="B804">
            <v>3793961.3067776095</v>
          </cell>
        </row>
        <row r="805">
          <cell r="B805">
            <v>3423955.2303341231</v>
          </cell>
        </row>
        <row r="806">
          <cell r="B806">
            <v>3060855.0500228805</v>
          </cell>
        </row>
        <row r="807">
          <cell r="B807">
            <v>2709358.6994984532</v>
          </cell>
        </row>
        <row r="808">
          <cell r="B808">
            <v>2372937.62978173</v>
          </cell>
        </row>
        <row r="809">
          <cell r="B809">
            <v>2055272.4692828499</v>
          </cell>
        </row>
        <row r="810">
          <cell r="B810">
            <v>1759163.1988158619</v>
          </cell>
        </row>
        <row r="811">
          <cell r="B811">
            <v>1486740.9450104365</v>
          </cell>
        </row>
        <row r="812">
          <cell r="B812">
            <v>1239485.5186685859</v>
          </cell>
        </row>
        <row r="813">
          <cell r="B813">
            <v>1018591.8464445826</v>
          </cell>
        </row>
        <row r="814">
          <cell r="B814">
            <v>824590.8433707474</v>
          </cell>
        </row>
        <row r="815">
          <cell r="B815">
            <v>657193.13003058219</v>
          </cell>
        </row>
        <row r="816">
          <cell r="B816">
            <v>513988.11822439823</v>
          </cell>
        </row>
        <row r="817">
          <cell r="B817">
            <v>393670.69558172172</v>
          </cell>
        </row>
        <row r="818">
          <cell r="B818">
            <v>295868.72265418113</v>
          </cell>
        </row>
        <row r="819">
          <cell r="B819">
            <v>217772.9898347194</v>
          </cell>
        </row>
        <row r="820">
          <cell r="B820">
            <v>156621.68097016067</v>
          </cell>
        </row>
        <row r="821">
          <cell r="B821">
            <v>109767.67862121324</v>
          </cell>
        </row>
        <row r="822">
          <cell r="B822">
            <v>74731.482120501285</v>
          </cell>
        </row>
        <row r="823">
          <cell r="B823">
            <v>49241.619809947981</v>
          </cell>
        </row>
        <row r="824">
          <cell r="B824">
            <v>31265.868015086853</v>
          </cell>
        </row>
        <row r="825">
          <cell r="B825">
            <v>18975.192766620177</v>
          </cell>
        </row>
        <row r="826">
          <cell r="B826">
            <v>10867.946781117875</v>
          </cell>
        </row>
        <row r="827">
          <cell r="B827">
            <v>5765.1088610328188</v>
          </cell>
        </row>
        <row r="828">
          <cell r="B828">
            <v>2756.0391165610445</v>
          </cell>
        </row>
        <row r="829">
          <cell r="B829">
            <v>1139.5725659938939</v>
          </cell>
        </row>
        <row r="830">
          <cell r="B830">
            <v>381.45140416026811</v>
          </cell>
        </row>
        <row r="831">
          <cell r="B831">
            <v>91.466324946569898</v>
          </cell>
        </row>
        <row r="832">
          <cell r="B832">
            <v>0</v>
          </cell>
        </row>
        <row r="833">
          <cell r="B833">
            <v>0</v>
          </cell>
        </row>
        <row r="834">
          <cell r="B834">
            <v>0</v>
          </cell>
        </row>
        <row r="835">
          <cell r="B835">
            <v>0</v>
          </cell>
        </row>
        <row r="836">
          <cell r="B836">
            <v>0</v>
          </cell>
        </row>
        <row r="837">
          <cell r="B837">
            <v>0</v>
          </cell>
        </row>
        <row r="838">
          <cell r="B838">
            <v>0</v>
          </cell>
        </row>
        <row r="839">
          <cell r="B839">
            <v>0</v>
          </cell>
        </row>
        <row r="840">
          <cell r="B840">
            <v>0</v>
          </cell>
        </row>
        <row r="841">
          <cell r="B841">
            <v>0</v>
          </cell>
        </row>
        <row r="842">
          <cell r="B842">
            <v>0</v>
          </cell>
        </row>
        <row r="843">
          <cell r="B843">
            <v>0</v>
          </cell>
        </row>
        <row r="844">
          <cell r="B844">
            <v>0</v>
          </cell>
        </row>
        <row r="845">
          <cell r="B845">
            <v>0</v>
          </cell>
        </row>
        <row r="846">
          <cell r="B846">
            <v>0</v>
          </cell>
        </row>
        <row r="851">
          <cell r="B851" t="str">
            <v>S&amp;U-Q</v>
          </cell>
        </row>
        <row r="852">
          <cell r="B852">
            <v>1</v>
          </cell>
        </row>
        <row r="853">
          <cell r="B853">
            <v>125</v>
          </cell>
        </row>
        <row r="854">
          <cell r="B854">
            <v>1</v>
          </cell>
        </row>
        <row r="855">
          <cell r="B855">
            <v>126</v>
          </cell>
        </row>
        <row r="856">
          <cell r="B856">
            <v>-1</v>
          </cell>
        </row>
        <row r="857">
          <cell r="B857">
            <v>1</v>
          </cell>
        </row>
        <row r="858">
          <cell r="B858">
            <v>0</v>
          </cell>
        </row>
        <row r="859">
          <cell r="B859">
            <v>5</v>
          </cell>
        </row>
        <row r="860">
          <cell r="B860">
            <v>1</v>
          </cell>
        </row>
        <row r="861">
          <cell r="B861">
            <v>110</v>
          </cell>
        </row>
        <row r="862">
          <cell r="B862">
            <v>2</v>
          </cell>
        </row>
        <row r="863">
          <cell r="B863">
            <v>10000000</v>
          </cell>
        </row>
        <row r="864">
          <cell r="B864">
            <v>10000000</v>
          </cell>
        </row>
        <row r="865">
          <cell r="B865">
            <v>10000000</v>
          </cell>
        </row>
        <row r="866">
          <cell r="B866">
            <v>10000000</v>
          </cell>
        </row>
        <row r="867">
          <cell r="B867">
            <v>10000000</v>
          </cell>
        </row>
        <row r="868">
          <cell r="B868">
            <v>9998290</v>
          </cell>
        </row>
        <row r="869">
          <cell r="B869">
            <v>9996890.2393999994</v>
          </cell>
        </row>
        <row r="870">
          <cell r="B870">
            <v>9995710.60635175</v>
          </cell>
        </row>
        <row r="871">
          <cell r="B871">
            <v>9994671.0524486899</v>
          </cell>
        </row>
        <row r="872">
          <cell r="B872">
            <v>9993701.5693566017</v>
          </cell>
        </row>
        <row r="873">
          <cell r="B873">
            <v>9992742.1740059443</v>
          </cell>
        </row>
        <row r="874">
          <cell r="B874">
            <v>9991702.9288198482</v>
          </cell>
        </row>
        <row r="875">
          <cell r="B875">
            <v>9990573.8663888909</v>
          </cell>
        </row>
        <row r="876">
          <cell r="B876">
            <v>9989365.0069510583</v>
          </cell>
        </row>
        <row r="877">
          <cell r="B877">
            <v>9988056.4001351483</v>
          </cell>
        </row>
        <row r="878">
          <cell r="B878">
            <v>9986658.0722391289</v>
          </cell>
        </row>
        <row r="879">
          <cell r="B879">
            <v>9985170.0601863656</v>
          </cell>
        </row>
        <row r="880">
          <cell r="B880">
            <v>9983582.4181467965</v>
          </cell>
        </row>
        <row r="881">
          <cell r="B881">
            <v>9981905.176300548</v>
          </cell>
        </row>
        <row r="882">
          <cell r="B882">
            <v>9980118.4152739905</v>
          </cell>
        </row>
        <row r="883">
          <cell r="B883">
            <v>9978232.1728935037</v>
          </cell>
        </row>
        <row r="884">
          <cell r="B884">
            <v>9976226.5482267514</v>
          </cell>
        </row>
        <row r="885">
          <cell r="B885">
            <v>9974111.5881985277</v>
          </cell>
        </row>
        <row r="886">
          <cell r="B886">
            <v>9971867.4130911827</v>
          </cell>
        </row>
        <row r="887">
          <cell r="B887">
            <v>9969494.1086468678</v>
          </cell>
        </row>
        <row r="888">
          <cell r="B888">
            <v>9966971.8266373798</v>
          </cell>
        </row>
        <row r="889">
          <cell r="B889">
            <v>9964300.6781878397</v>
          </cell>
        </row>
        <row r="890">
          <cell r="B890">
            <v>9961480.7810959127</v>
          </cell>
        </row>
        <row r="891">
          <cell r="B891">
            <v>9958482.3753808029</v>
          </cell>
        </row>
        <row r="892">
          <cell r="B892">
            <v>9955295.6610206813</v>
          </cell>
        </row>
        <row r="893">
          <cell r="B893">
            <v>9951890.9499046132</v>
          </cell>
        </row>
        <row r="894">
          <cell r="B894">
            <v>9948268.4615988471</v>
          </cell>
        </row>
        <row r="895">
          <cell r="B895">
            <v>9944408.533435747</v>
          </cell>
        </row>
        <row r="896">
          <cell r="B896">
            <v>9940291.5483029038</v>
          </cell>
        </row>
        <row r="897">
          <cell r="B897">
            <v>9935887.9991470054</v>
          </cell>
        </row>
        <row r="898">
          <cell r="B898">
            <v>9931158.516459411</v>
          </cell>
        </row>
        <row r="899">
          <cell r="B899">
            <v>9926173.0748841483</v>
          </cell>
        </row>
        <row r="900">
          <cell r="B900">
            <v>9920862.572289085</v>
          </cell>
        </row>
        <row r="901">
          <cell r="B901">
            <v>9915177.9180351626</v>
          </cell>
        </row>
        <row r="902">
          <cell r="B902">
            <v>9909060.2532597352</v>
          </cell>
        </row>
        <row r="903">
          <cell r="B903">
            <v>9902470.728191318</v>
          </cell>
        </row>
        <row r="904">
          <cell r="B904">
            <v>9895380.5591499321</v>
          </cell>
        </row>
        <row r="905">
          <cell r="B905">
            <v>9887711.6392165907</v>
          </cell>
        </row>
        <row r="906">
          <cell r="B906">
            <v>9879396.0737280101</v>
          </cell>
        </row>
        <row r="907">
          <cell r="B907">
            <v>9870316.9087362532</v>
          </cell>
        </row>
        <row r="908">
          <cell r="B908">
            <v>9860347.8886584304</v>
          </cell>
        </row>
        <row r="909">
          <cell r="B909">
            <v>9849333.880066799</v>
          </cell>
        </row>
        <row r="910">
          <cell r="B910">
            <v>9837150.2540571559</v>
          </cell>
        </row>
        <row r="911">
          <cell r="B911">
            <v>9823712.7068101149</v>
          </cell>
        </row>
        <row r="912">
          <cell r="B912">
            <v>9808928.0191863663</v>
          </cell>
        </row>
        <row r="913">
          <cell r="B913">
            <v>9792772.7147387676</v>
          </cell>
        </row>
        <row r="914">
          <cell r="B914">
            <v>9775214.2732612398</v>
          </cell>
        </row>
        <row r="915">
          <cell r="B915">
            <v>9756172.1558569279</v>
          </cell>
        </row>
        <row r="916">
          <cell r="B916">
            <v>9735498.8270586673</v>
          </cell>
        </row>
        <row r="917">
          <cell r="B917">
            <v>9712961.1472740266</v>
          </cell>
        </row>
        <row r="918">
          <cell r="B918">
            <v>9688280.5129988026</v>
          </cell>
        </row>
        <row r="919">
          <cell r="B919">
            <v>9661124.2627208661</v>
          </cell>
        </row>
        <row r="920">
          <cell r="B920">
            <v>9631145.7941336427</v>
          </cell>
        </row>
        <row r="921">
          <cell r="B921">
            <v>9597995.3903102353</v>
          </cell>
        </row>
        <row r="922">
          <cell r="B922">
            <v>9561321.4499238599</v>
          </cell>
        </row>
        <row r="923">
          <cell r="B923">
            <v>9520771.8856547326</v>
          </cell>
        </row>
        <row r="924">
          <cell r="B924">
            <v>9476005.2162483837</v>
          </cell>
        </row>
        <row r="925">
          <cell r="B925">
            <v>9426635.2290717289</v>
          </cell>
        </row>
        <row r="926">
          <cell r="B926">
            <v>9372252.9704352133</v>
          </cell>
        </row>
        <row r="927">
          <cell r="B927">
            <v>9312411.1352189854</v>
          </cell>
        </row>
        <row r="928">
          <cell r="B928">
            <v>9246628.2629597988</v>
          </cell>
        </row>
        <row r="929">
          <cell r="B929">
            <v>9174347.3698282428</v>
          </cell>
        </row>
        <row r="930">
          <cell r="B930">
            <v>9094704.8603107631</v>
          </cell>
        </row>
        <row r="931">
          <cell r="B931">
            <v>9006468.0337560289</v>
          </cell>
        </row>
        <row r="932">
          <cell r="B932">
            <v>8908108.3963593803</v>
          </cell>
        </row>
        <row r="933">
          <cell r="B933">
            <v>8797781.4738704693</v>
          </cell>
        </row>
        <row r="934">
          <cell r="B934">
            <v>8673486.4172076266</v>
          </cell>
        </row>
        <row r="935">
          <cell r="B935">
            <v>8533331.5501919687</v>
          </cell>
        </row>
        <row r="936">
          <cell r="B936">
            <v>8375627.049812871</v>
          </cell>
        </row>
        <row r="937">
          <cell r="B937">
            <v>8198976.6997052683</v>
          </cell>
        </row>
        <row r="938">
          <cell r="B938">
            <v>8002266.8507259395</v>
          </cell>
        </row>
        <row r="939">
          <cell r="B939">
            <v>7784733.2286558058</v>
          </cell>
        </row>
        <row r="940">
          <cell r="B940">
            <v>7545959.8910664748</v>
          </cell>
        </row>
        <row r="941">
          <cell r="B941">
            <v>7285933.6591802146</v>
          </cell>
        </row>
        <row r="942">
          <cell r="B942">
            <v>7005068.2025524769</v>
          </cell>
        </row>
        <row r="943">
          <cell r="B943">
            <v>6704235.5485938611</v>
          </cell>
        </row>
        <row r="944">
          <cell r="B944">
            <v>6384745.2035256205</v>
          </cell>
        </row>
        <row r="945">
          <cell r="B945">
            <v>6048326.594006652</v>
          </cell>
        </row>
        <row r="946">
          <cell r="B946">
            <v>5697094.2203660915</v>
          </cell>
        </row>
        <row r="947">
          <cell r="B947">
            <v>5333579.7294471925</v>
          </cell>
        </row>
        <row r="948">
          <cell r="B948">
            <v>4960666.5019237036</v>
          </cell>
        </row>
        <row r="949">
          <cell r="B949">
            <v>4580828.2678714059</v>
          </cell>
        </row>
        <row r="950">
          <cell r="B950">
            <v>4196634.2010450307</v>
          </cell>
        </row>
        <row r="951">
          <cell r="B951">
            <v>3810816.6357719558</v>
          </cell>
        </row>
        <row r="952">
          <cell r="B952">
            <v>3424575.126469925</v>
          </cell>
        </row>
        <row r="953">
          <cell r="B953">
            <v>3041878.8560869107</v>
          </cell>
        </row>
        <row r="954">
          <cell r="B954">
            <v>2667496.5739951581</v>
          </cell>
        </row>
        <row r="955">
          <cell r="B955">
            <v>2305704.0136641948</v>
          </cell>
        </row>
        <row r="956">
          <cell r="B956">
            <v>1960823.7244123456</v>
          </cell>
        </row>
        <row r="957">
          <cell r="B957">
            <v>1637085.8450406941</v>
          </cell>
        </row>
        <row r="958">
          <cell r="B958">
            <v>1338450.2822742157</v>
          </cell>
        </row>
        <row r="959">
          <cell r="B959">
            <v>1068408.5686734167</v>
          </cell>
        </row>
        <row r="960">
          <cell r="B960">
            <v>831175.92485946533</v>
          </cell>
        </row>
        <row r="961">
          <cell r="B961">
            <v>628452.94796216663</v>
          </cell>
        </row>
        <row r="962">
          <cell r="B962">
            <v>459911.29411293298</v>
          </cell>
        </row>
        <row r="963">
          <cell r="B963">
            <v>324151.45893761865</v>
          </cell>
        </row>
        <row r="964">
          <cell r="B964">
            <v>218729.30070463163</v>
          </cell>
        </row>
        <row r="965">
          <cell r="B965">
            <v>140228.01086964144</v>
          </cell>
        </row>
        <row r="966">
          <cell r="B966">
            <v>84719.874590980835</v>
          </cell>
        </row>
        <row r="967">
          <cell r="B967">
            <v>47582.070365278472</v>
          </cell>
        </row>
        <row r="968">
          <cell r="B968">
            <v>24370.775127969788</v>
          </cell>
        </row>
        <row r="969">
          <cell r="B969">
            <v>11067.110176462873</v>
          </cell>
        </row>
        <row r="970">
          <cell r="B970">
            <v>4268.4847910701419</v>
          </cell>
        </row>
        <row r="971">
          <cell r="B971">
            <v>1302.3830055121578</v>
          </cell>
        </row>
        <row r="972">
          <cell r="B972">
            <v>274.18548461845251</v>
          </cell>
        </row>
        <row r="973">
          <cell r="B973">
            <v>0</v>
          </cell>
        </row>
        <row r="974">
          <cell r="B974">
            <v>0</v>
          </cell>
        </row>
        <row r="975">
          <cell r="B975">
            <v>0</v>
          </cell>
        </row>
        <row r="976">
          <cell r="B976">
            <v>0</v>
          </cell>
        </row>
        <row r="977">
          <cell r="B977">
            <v>0</v>
          </cell>
        </row>
        <row r="978">
          <cell r="B978">
            <v>0</v>
          </cell>
        </row>
        <row r="979">
          <cell r="B979">
            <v>0</v>
          </cell>
        </row>
        <row r="980">
          <cell r="B980">
            <v>0</v>
          </cell>
        </row>
        <row r="981">
          <cell r="B981">
            <v>0</v>
          </cell>
        </row>
        <row r="982">
          <cell r="B982">
            <v>0</v>
          </cell>
        </row>
        <row r="983">
          <cell r="B983">
            <v>0</v>
          </cell>
        </row>
        <row r="984">
          <cell r="B984">
            <v>0</v>
          </cell>
        </row>
        <row r="985">
          <cell r="B985">
            <v>0</v>
          </cell>
        </row>
        <row r="986">
          <cell r="B986">
            <v>0</v>
          </cell>
        </row>
        <row r="987">
          <cell r="B987">
            <v>0</v>
          </cell>
        </row>
      </sheetData>
      <sheetData sheetId="1"/>
      <sheetData sheetId="2"/>
      <sheetData sheetId="3"/>
      <sheetData sheetId="4"/>
      <sheetData sheetId="5"/>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main"/>
      <sheetName val="transformed PHH billing file"/>
    </sheetNames>
    <sheetDataSet>
      <sheetData sheetId="0">
        <row r="22">
          <cell r="A22" t="str">
            <v xml:space="preserve"> 0001</v>
          </cell>
          <cell r="B22">
            <v>550003</v>
          </cell>
        </row>
        <row r="23">
          <cell r="A23" t="str">
            <v xml:space="preserve"> 0002</v>
          </cell>
          <cell r="B23">
            <v>550002</v>
          </cell>
        </row>
        <row r="24">
          <cell r="A24" t="str">
            <v xml:space="preserve"> 0003</v>
          </cell>
          <cell r="B24">
            <v>550003</v>
          </cell>
        </row>
        <row r="25">
          <cell r="A25" t="str">
            <v xml:space="preserve"> 0004</v>
          </cell>
          <cell r="B25">
            <v>550002</v>
          </cell>
        </row>
        <row r="26">
          <cell r="A26" t="str">
            <v xml:space="preserve"> 0006</v>
          </cell>
          <cell r="B26">
            <v>550003</v>
          </cell>
        </row>
        <row r="27">
          <cell r="A27" t="str">
            <v xml:space="preserve"> 0007</v>
          </cell>
          <cell r="B27">
            <v>550003</v>
          </cell>
        </row>
        <row r="28">
          <cell r="A28" t="str">
            <v xml:space="preserve"> 0011</v>
          </cell>
          <cell r="B28">
            <v>550003</v>
          </cell>
        </row>
        <row r="29">
          <cell r="A29" t="str">
            <v xml:space="preserve"> 0012</v>
          </cell>
          <cell r="B29">
            <v>550003</v>
          </cell>
        </row>
        <row r="30">
          <cell r="A30" t="str">
            <v xml:space="preserve"> 0013</v>
          </cell>
          <cell r="B30">
            <v>550003</v>
          </cell>
        </row>
        <row r="31">
          <cell r="A31" t="str">
            <v xml:space="preserve"> 0014</v>
          </cell>
          <cell r="B31">
            <v>550003</v>
          </cell>
        </row>
        <row r="32">
          <cell r="A32" t="str">
            <v xml:space="preserve"> 0015</v>
          </cell>
          <cell r="B32">
            <v>550003</v>
          </cell>
        </row>
        <row r="33">
          <cell r="A33" t="str">
            <v xml:space="preserve"> 0016</v>
          </cell>
          <cell r="B33">
            <v>550003</v>
          </cell>
        </row>
        <row r="34">
          <cell r="A34" t="str">
            <v xml:space="preserve"> 0017</v>
          </cell>
          <cell r="B34">
            <v>550003</v>
          </cell>
        </row>
        <row r="35">
          <cell r="A35" t="str">
            <v xml:space="preserve"> 0018</v>
          </cell>
          <cell r="B35">
            <v>550003</v>
          </cell>
        </row>
        <row r="36">
          <cell r="A36" t="str">
            <v xml:space="preserve"> 0019</v>
          </cell>
          <cell r="B36">
            <v>550003</v>
          </cell>
        </row>
        <row r="37">
          <cell r="A37" t="str">
            <v xml:space="preserve"> 0020</v>
          </cell>
          <cell r="B37">
            <v>550003</v>
          </cell>
        </row>
        <row r="38">
          <cell r="A38" t="str">
            <v xml:space="preserve"> 0021</v>
          </cell>
          <cell r="B38">
            <v>550003</v>
          </cell>
        </row>
        <row r="39">
          <cell r="A39" t="str">
            <v xml:space="preserve"> 0022</v>
          </cell>
          <cell r="B39">
            <v>550003</v>
          </cell>
        </row>
        <row r="40">
          <cell r="A40" t="str">
            <v xml:space="preserve"> 0023</v>
          </cell>
          <cell r="B40">
            <v>550003</v>
          </cell>
        </row>
        <row r="41">
          <cell r="A41" t="str">
            <v xml:space="preserve"> 0024</v>
          </cell>
          <cell r="B41">
            <v>550003</v>
          </cell>
        </row>
        <row r="42">
          <cell r="A42" t="str">
            <v xml:space="preserve"> 0025</v>
          </cell>
          <cell r="B42">
            <v>550003</v>
          </cell>
        </row>
        <row r="43">
          <cell r="A43" t="str">
            <v xml:space="preserve"> 0027</v>
          </cell>
          <cell r="B43">
            <v>550003</v>
          </cell>
        </row>
        <row r="44">
          <cell r="A44" t="str">
            <v xml:space="preserve"> 0028</v>
          </cell>
          <cell r="B44">
            <v>550003</v>
          </cell>
        </row>
        <row r="45">
          <cell r="A45" t="str">
            <v xml:space="preserve"> 0029</v>
          </cell>
          <cell r="B45">
            <v>550003</v>
          </cell>
        </row>
        <row r="46">
          <cell r="A46" t="str">
            <v xml:space="preserve"> 0030</v>
          </cell>
          <cell r="B46">
            <v>550003</v>
          </cell>
        </row>
        <row r="47">
          <cell r="A47" t="str">
            <v xml:space="preserve"> 0031</v>
          </cell>
          <cell r="B47">
            <v>550003</v>
          </cell>
        </row>
        <row r="48">
          <cell r="A48" t="str">
            <v xml:space="preserve"> 0032</v>
          </cell>
          <cell r="B48">
            <v>550003</v>
          </cell>
        </row>
        <row r="49">
          <cell r="A49" t="str">
            <v xml:space="preserve"> 0033</v>
          </cell>
          <cell r="B49">
            <v>550003</v>
          </cell>
        </row>
        <row r="50">
          <cell r="A50" t="str">
            <v xml:space="preserve"> 0034</v>
          </cell>
          <cell r="B50">
            <v>550003</v>
          </cell>
        </row>
        <row r="51">
          <cell r="A51" t="str">
            <v xml:space="preserve"> 0035</v>
          </cell>
          <cell r="B51">
            <v>550003</v>
          </cell>
        </row>
        <row r="52">
          <cell r="A52" t="str">
            <v xml:space="preserve"> 0036</v>
          </cell>
          <cell r="B52">
            <v>550003</v>
          </cell>
        </row>
        <row r="53">
          <cell r="A53" t="str">
            <v xml:space="preserve"> 0037</v>
          </cell>
          <cell r="B53">
            <v>550003</v>
          </cell>
        </row>
        <row r="54">
          <cell r="A54" t="str">
            <v xml:space="preserve"> 0038</v>
          </cell>
          <cell r="B54">
            <v>550003</v>
          </cell>
        </row>
        <row r="55">
          <cell r="A55" t="str">
            <v xml:space="preserve"> 0039</v>
          </cell>
          <cell r="B55">
            <v>550003</v>
          </cell>
        </row>
        <row r="56">
          <cell r="A56" t="str">
            <v xml:space="preserve"> 0040</v>
          </cell>
          <cell r="B56">
            <v>550003</v>
          </cell>
        </row>
        <row r="57">
          <cell r="A57" t="str">
            <v xml:space="preserve"> 0041</v>
          </cell>
          <cell r="B57">
            <v>550003</v>
          </cell>
        </row>
        <row r="58">
          <cell r="A58" t="str">
            <v xml:space="preserve"> 0042</v>
          </cell>
          <cell r="B58">
            <v>550003</v>
          </cell>
        </row>
        <row r="59">
          <cell r="A59" t="str">
            <v xml:space="preserve"> 0043</v>
          </cell>
          <cell r="B59">
            <v>550003</v>
          </cell>
        </row>
        <row r="60">
          <cell r="A60" t="str">
            <v xml:space="preserve"> 0044</v>
          </cell>
          <cell r="B60">
            <v>550003</v>
          </cell>
        </row>
        <row r="61">
          <cell r="A61" t="str">
            <v xml:space="preserve"> 0045</v>
          </cell>
          <cell r="B61">
            <v>550003</v>
          </cell>
        </row>
        <row r="62">
          <cell r="A62" t="str">
            <v xml:space="preserve"> 0046</v>
          </cell>
          <cell r="B62">
            <v>550003</v>
          </cell>
        </row>
        <row r="63">
          <cell r="A63" t="str">
            <v xml:space="preserve"> 0047</v>
          </cell>
          <cell r="B63">
            <v>550003</v>
          </cell>
        </row>
        <row r="64">
          <cell r="A64" t="str">
            <v xml:space="preserve"> 0048</v>
          </cell>
          <cell r="B64">
            <v>550003</v>
          </cell>
        </row>
        <row r="65">
          <cell r="A65" t="str">
            <v xml:space="preserve"> 0049</v>
          </cell>
          <cell r="B65">
            <v>550003</v>
          </cell>
        </row>
        <row r="66">
          <cell r="A66" t="str">
            <v xml:space="preserve"> 0050</v>
          </cell>
          <cell r="B66">
            <v>550003</v>
          </cell>
        </row>
        <row r="67">
          <cell r="A67" t="str">
            <v xml:space="preserve"> 0051</v>
          </cell>
          <cell r="B67">
            <v>550003</v>
          </cell>
        </row>
        <row r="68">
          <cell r="A68" t="str">
            <v xml:space="preserve"> 0052</v>
          </cell>
          <cell r="B68">
            <v>550003</v>
          </cell>
        </row>
        <row r="69">
          <cell r="A69" t="str">
            <v xml:space="preserve"> 0053</v>
          </cell>
          <cell r="B69">
            <v>550003</v>
          </cell>
        </row>
        <row r="70">
          <cell r="A70" t="str">
            <v xml:space="preserve"> 0054</v>
          </cell>
          <cell r="B70">
            <v>550003</v>
          </cell>
        </row>
        <row r="71">
          <cell r="A71" t="str">
            <v xml:space="preserve"> 0055</v>
          </cell>
          <cell r="B71">
            <v>550003</v>
          </cell>
        </row>
        <row r="72">
          <cell r="A72" t="str">
            <v xml:space="preserve"> 0056</v>
          </cell>
          <cell r="B72">
            <v>550003</v>
          </cell>
        </row>
        <row r="73">
          <cell r="A73" t="str">
            <v xml:space="preserve"> 0057</v>
          </cell>
          <cell r="B73">
            <v>550003</v>
          </cell>
        </row>
        <row r="74">
          <cell r="A74" t="str">
            <v xml:space="preserve"> 0058</v>
          </cell>
          <cell r="B74">
            <v>550003</v>
          </cell>
        </row>
        <row r="75">
          <cell r="A75" t="str">
            <v xml:space="preserve"> 0059</v>
          </cell>
          <cell r="B75">
            <v>550003</v>
          </cell>
        </row>
        <row r="76">
          <cell r="A76" t="str">
            <v xml:space="preserve"> 0060</v>
          </cell>
          <cell r="B76">
            <v>550003</v>
          </cell>
        </row>
        <row r="77">
          <cell r="A77" t="str">
            <v xml:space="preserve"> 0061</v>
          </cell>
          <cell r="B77">
            <v>550003</v>
          </cell>
        </row>
        <row r="78">
          <cell r="A78" t="str">
            <v xml:space="preserve"> 0062</v>
          </cell>
          <cell r="B78">
            <v>550002</v>
          </cell>
        </row>
        <row r="79">
          <cell r="A79" t="str">
            <v xml:space="preserve"> 0064</v>
          </cell>
          <cell r="B79">
            <v>550003</v>
          </cell>
        </row>
        <row r="80">
          <cell r="A80" t="str">
            <v xml:space="preserve"> 0065</v>
          </cell>
          <cell r="B80">
            <v>550003</v>
          </cell>
        </row>
        <row r="81">
          <cell r="A81" t="str">
            <v xml:space="preserve"> 0066</v>
          </cell>
          <cell r="B81">
            <v>550002</v>
          </cell>
        </row>
        <row r="82">
          <cell r="A82" t="str">
            <v xml:space="preserve"> 0067</v>
          </cell>
          <cell r="B82">
            <v>550002</v>
          </cell>
        </row>
        <row r="83">
          <cell r="A83" t="str">
            <v xml:space="preserve"> 0068</v>
          </cell>
          <cell r="B83">
            <v>550002</v>
          </cell>
        </row>
        <row r="84">
          <cell r="A84" t="str">
            <v xml:space="preserve"> 0069</v>
          </cell>
          <cell r="B84">
            <v>550002</v>
          </cell>
        </row>
        <row r="85">
          <cell r="A85" t="str">
            <v xml:space="preserve"> 0070</v>
          </cell>
          <cell r="B85">
            <v>550002</v>
          </cell>
        </row>
        <row r="86">
          <cell r="A86" t="str">
            <v xml:space="preserve"> 0071</v>
          </cell>
          <cell r="B86">
            <v>550002</v>
          </cell>
        </row>
        <row r="87">
          <cell r="A87" t="str">
            <v xml:space="preserve"> 0072</v>
          </cell>
          <cell r="B87">
            <v>550002</v>
          </cell>
        </row>
        <row r="88">
          <cell r="A88" t="str">
            <v xml:space="preserve"> 0073</v>
          </cell>
          <cell r="B88">
            <v>550002</v>
          </cell>
        </row>
        <row r="89">
          <cell r="A89" t="str">
            <v xml:space="preserve"> 0074</v>
          </cell>
          <cell r="B89">
            <v>550002</v>
          </cell>
        </row>
        <row r="90">
          <cell r="A90" t="str">
            <v xml:space="preserve"> 0075</v>
          </cell>
          <cell r="B90">
            <v>550002</v>
          </cell>
        </row>
        <row r="91">
          <cell r="A91" t="str">
            <v xml:space="preserve"> 0076</v>
          </cell>
          <cell r="B91">
            <v>550002</v>
          </cell>
        </row>
        <row r="92">
          <cell r="A92" t="str">
            <v xml:space="preserve"> 0077</v>
          </cell>
          <cell r="B92">
            <v>550002</v>
          </cell>
        </row>
        <row r="93">
          <cell r="A93" t="str">
            <v xml:space="preserve"> 0078</v>
          </cell>
          <cell r="B93">
            <v>550002</v>
          </cell>
        </row>
        <row r="94">
          <cell r="A94" t="str">
            <v xml:space="preserve"> 0079</v>
          </cell>
          <cell r="B94">
            <v>550002</v>
          </cell>
        </row>
        <row r="95">
          <cell r="A95" t="str">
            <v xml:space="preserve"> 0080</v>
          </cell>
          <cell r="B95">
            <v>550002</v>
          </cell>
        </row>
        <row r="96">
          <cell r="A96" t="str">
            <v xml:space="preserve"> 0081</v>
          </cell>
          <cell r="B96">
            <v>550002</v>
          </cell>
        </row>
        <row r="97">
          <cell r="A97" t="str">
            <v xml:space="preserve"> 0082</v>
          </cell>
          <cell r="B97">
            <v>550002</v>
          </cell>
        </row>
        <row r="98">
          <cell r="A98" t="str">
            <v xml:space="preserve"> 0083</v>
          </cell>
          <cell r="B98">
            <v>550002</v>
          </cell>
        </row>
        <row r="99">
          <cell r="A99" t="str">
            <v xml:space="preserve"> 0084</v>
          </cell>
          <cell r="B99">
            <v>550002</v>
          </cell>
        </row>
        <row r="100">
          <cell r="A100" t="str">
            <v xml:space="preserve"> 0085</v>
          </cell>
          <cell r="B100">
            <v>550002</v>
          </cell>
        </row>
        <row r="101">
          <cell r="A101" t="str">
            <v xml:space="preserve"> 0086</v>
          </cell>
          <cell r="B101">
            <v>550002</v>
          </cell>
        </row>
        <row r="102">
          <cell r="A102" t="str">
            <v xml:space="preserve"> 0087</v>
          </cell>
          <cell r="B102">
            <v>550002</v>
          </cell>
        </row>
        <row r="103">
          <cell r="A103" t="str">
            <v xml:space="preserve"> 0088</v>
          </cell>
          <cell r="B103">
            <v>550002</v>
          </cell>
        </row>
        <row r="104">
          <cell r="A104" t="str">
            <v xml:space="preserve"> 0089</v>
          </cell>
          <cell r="B104">
            <v>550002</v>
          </cell>
        </row>
        <row r="105">
          <cell r="A105" t="str">
            <v xml:space="preserve"> 0090</v>
          </cell>
          <cell r="B105">
            <v>550002</v>
          </cell>
        </row>
        <row r="106">
          <cell r="A106" t="str">
            <v xml:space="preserve"> 0091</v>
          </cell>
          <cell r="B106">
            <v>550002</v>
          </cell>
        </row>
        <row r="107">
          <cell r="A107" t="str">
            <v xml:space="preserve"> 0092</v>
          </cell>
          <cell r="B107">
            <v>550002</v>
          </cell>
        </row>
        <row r="108">
          <cell r="A108" t="str">
            <v xml:space="preserve"> 0093</v>
          </cell>
          <cell r="B108">
            <v>550002</v>
          </cell>
        </row>
        <row r="109">
          <cell r="A109" t="str">
            <v xml:space="preserve"> 0094</v>
          </cell>
          <cell r="B109">
            <v>550002</v>
          </cell>
        </row>
        <row r="110">
          <cell r="A110" t="str">
            <v xml:space="preserve"> 0095</v>
          </cell>
          <cell r="B110">
            <v>550002</v>
          </cell>
        </row>
        <row r="111">
          <cell r="A111" t="str">
            <v xml:space="preserve"> 0096</v>
          </cell>
          <cell r="B111">
            <v>550002</v>
          </cell>
        </row>
        <row r="112">
          <cell r="A112" t="str">
            <v xml:space="preserve"> 0097</v>
          </cell>
          <cell r="B112">
            <v>550002</v>
          </cell>
        </row>
        <row r="113">
          <cell r="A113" t="str">
            <v xml:space="preserve"> 0098</v>
          </cell>
          <cell r="B113">
            <v>550002</v>
          </cell>
        </row>
        <row r="114">
          <cell r="A114" t="str">
            <v xml:space="preserve"> 0099</v>
          </cell>
          <cell r="B114">
            <v>550002</v>
          </cell>
        </row>
        <row r="115">
          <cell r="A115" t="str">
            <v xml:space="preserve"> 0100</v>
          </cell>
          <cell r="B115">
            <v>550002</v>
          </cell>
        </row>
        <row r="116">
          <cell r="A116" t="str">
            <v xml:space="preserve"> 0101</v>
          </cell>
          <cell r="B116">
            <v>550002</v>
          </cell>
        </row>
        <row r="117">
          <cell r="A117" t="str">
            <v xml:space="preserve"> 0102</v>
          </cell>
          <cell r="B117">
            <v>550002</v>
          </cell>
        </row>
        <row r="118">
          <cell r="A118" t="str">
            <v xml:space="preserve"> 0103</v>
          </cell>
          <cell r="B118">
            <v>550002</v>
          </cell>
        </row>
        <row r="119">
          <cell r="A119" t="str">
            <v xml:space="preserve"> 0104</v>
          </cell>
          <cell r="B119">
            <v>550002</v>
          </cell>
        </row>
        <row r="120">
          <cell r="A120" t="str">
            <v xml:space="preserve"> 0105</v>
          </cell>
          <cell r="B120">
            <v>550002</v>
          </cell>
        </row>
        <row r="121">
          <cell r="A121" t="str">
            <v xml:space="preserve"> 0106</v>
          </cell>
          <cell r="B121">
            <v>550002</v>
          </cell>
        </row>
        <row r="122">
          <cell r="A122" t="str">
            <v xml:space="preserve"> 0107</v>
          </cell>
          <cell r="B122">
            <v>550002</v>
          </cell>
        </row>
        <row r="123">
          <cell r="A123" t="str">
            <v xml:space="preserve"> 0108</v>
          </cell>
          <cell r="B123">
            <v>550002</v>
          </cell>
        </row>
        <row r="124">
          <cell r="A124" t="str">
            <v xml:space="preserve"> 0109</v>
          </cell>
          <cell r="B124">
            <v>550002</v>
          </cell>
        </row>
        <row r="125">
          <cell r="A125" t="str">
            <v xml:space="preserve"> 0110</v>
          </cell>
          <cell r="B125">
            <v>550002</v>
          </cell>
        </row>
        <row r="126">
          <cell r="A126" t="str">
            <v xml:space="preserve"> 0111</v>
          </cell>
          <cell r="B126">
            <v>550002</v>
          </cell>
        </row>
        <row r="127">
          <cell r="A127" t="str">
            <v xml:space="preserve"> 0112</v>
          </cell>
          <cell r="B127">
            <v>550002</v>
          </cell>
        </row>
        <row r="128">
          <cell r="A128" t="str">
            <v xml:space="preserve"> 0113</v>
          </cell>
          <cell r="B128">
            <v>550002</v>
          </cell>
        </row>
        <row r="129">
          <cell r="A129" t="str">
            <v xml:space="preserve"> 0114</v>
          </cell>
          <cell r="B129">
            <v>550002</v>
          </cell>
        </row>
        <row r="130">
          <cell r="A130" t="str">
            <v xml:space="preserve"> 0115</v>
          </cell>
          <cell r="B130">
            <v>550002</v>
          </cell>
        </row>
        <row r="131">
          <cell r="A131" t="str">
            <v xml:space="preserve"> 0116</v>
          </cell>
          <cell r="B131">
            <v>550002</v>
          </cell>
        </row>
        <row r="132">
          <cell r="A132" t="str">
            <v xml:space="preserve"> 0117</v>
          </cell>
          <cell r="B132">
            <v>550003</v>
          </cell>
        </row>
        <row r="133">
          <cell r="A133" t="str">
            <v xml:space="preserve"> 0118</v>
          </cell>
          <cell r="B133">
            <v>550002</v>
          </cell>
        </row>
        <row r="134">
          <cell r="A134" t="str">
            <v xml:space="preserve"> 0119</v>
          </cell>
          <cell r="B134">
            <v>550003</v>
          </cell>
        </row>
        <row r="135">
          <cell r="A135" t="str">
            <v xml:space="preserve"> 0120</v>
          </cell>
          <cell r="B135">
            <v>550002</v>
          </cell>
        </row>
      </sheetData>
      <sheetData sheetId="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ivot 675-detail"/>
      <sheetName val="detail 2011 v 2012"/>
      <sheetName val="FY12 Maint BGT VS ACT"/>
      <sheetName val="Pivot 2012"/>
      <sheetName val="detail 2012"/>
      <sheetName val="2011 Maintenance BGT VS ACT"/>
      <sheetName val="pivot 675-2011"/>
      <sheetName val="detail 675-2011"/>
      <sheetName val="pivot 675-2010"/>
      <sheetName val="detail 675-2010"/>
      <sheetName val="2010 Maint-act vs bgt"/>
      <sheetName val="Prolifics 2010-BU032072"/>
      <sheetName val="pivot 575715-2010"/>
      <sheetName val="detail 575715-2010"/>
      <sheetName val="Sheet1"/>
      <sheetName val="032075"/>
      <sheetName val="pivot 675-2009"/>
      <sheetName val="detail 675-2009"/>
      <sheetName val="2011 Budget 675"/>
      <sheetName val="2010 Budget 675"/>
      <sheetName val="2009 Budget 675"/>
      <sheetName val="Oracle Hyperion"/>
      <sheetName val="ITS Maint update 2011"/>
      <sheetName val="ITS Maint update 2011-PA"/>
      <sheetName val="Oracle"/>
      <sheetName val="Oracle (2736960)"/>
      <sheetName val="Sheet4"/>
      <sheetName val="Service Suite 8.1 User License "/>
      <sheetName val="pivot"/>
      <sheetName val="detail FY06-08"/>
      <sheetName val="Sheet2"/>
    </sheetNames>
    <sheetDataSet>
      <sheetData sheetId="0" refreshError="1"/>
      <sheetData sheetId="1" refreshError="1"/>
      <sheetData sheetId="2"/>
      <sheetData sheetId="3">
        <row r="3">
          <cell r="A3" t="str">
            <v>Sum of GLAA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4">
          <cell r="H4">
            <v>381</v>
          </cell>
          <cell r="I4">
            <v>411</v>
          </cell>
          <cell r="M4">
            <v>15</v>
          </cell>
          <cell r="N4">
            <v>16</v>
          </cell>
        </row>
        <row r="5">
          <cell r="H5">
            <v>142</v>
          </cell>
          <cell r="I5">
            <v>169</v>
          </cell>
        </row>
        <row r="148">
          <cell r="H148">
            <v>24</v>
          </cell>
          <cell r="I148">
            <v>27</v>
          </cell>
        </row>
        <row r="187">
          <cell r="H187">
            <v>5</v>
          </cell>
          <cell r="I187">
            <v>3</v>
          </cell>
        </row>
        <row r="193">
          <cell r="H193">
            <v>17</v>
          </cell>
          <cell r="I193">
            <v>21</v>
          </cell>
        </row>
        <row r="212">
          <cell r="H212">
            <v>41</v>
          </cell>
          <cell r="I212">
            <v>50</v>
          </cell>
        </row>
        <row r="254">
          <cell r="H254">
            <v>25</v>
          </cell>
          <cell r="I254">
            <v>21</v>
          </cell>
        </row>
        <row r="280">
          <cell r="H280">
            <v>25</v>
          </cell>
          <cell r="I280">
            <v>27</v>
          </cell>
        </row>
        <row r="306">
          <cell r="H306">
            <v>102</v>
          </cell>
          <cell r="I306">
            <v>93</v>
          </cell>
        </row>
        <row r="409">
          <cell r="H409">
            <v>343</v>
          </cell>
          <cell r="I409">
            <v>357</v>
          </cell>
          <cell r="M409">
            <v>14</v>
          </cell>
          <cell r="N409">
            <v>17</v>
          </cell>
        </row>
        <row r="410">
          <cell r="H410">
            <v>176</v>
          </cell>
          <cell r="I410">
            <v>203</v>
          </cell>
        </row>
        <row r="588">
          <cell r="H588">
            <v>167</v>
          </cell>
          <cell r="I588">
            <v>154</v>
          </cell>
        </row>
        <row r="769">
          <cell r="H769">
            <v>394</v>
          </cell>
          <cell r="I769">
            <v>389</v>
          </cell>
          <cell r="M769">
            <v>16</v>
          </cell>
          <cell r="N769">
            <v>16</v>
          </cell>
        </row>
        <row r="770">
          <cell r="H770">
            <v>394</v>
          </cell>
          <cell r="I770">
            <v>389</v>
          </cell>
        </row>
        <row r="1181">
          <cell r="H1181">
            <v>636</v>
          </cell>
          <cell r="I1181">
            <v>672</v>
          </cell>
          <cell r="M1181">
            <v>19</v>
          </cell>
          <cell r="N1181">
            <v>18</v>
          </cell>
        </row>
        <row r="1182">
          <cell r="H1182">
            <v>62</v>
          </cell>
          <cell r="I1182">
            <v>77</v>
          </cell>
        </row>
        <row r="1245">
          <cell r="H1245">
            <v>106</v>
          </cell>
          <cell r="I1245">
            <v>118</v>
          </cell>
        </row>
        <row r="1352">
          <cell r="H1352">
            <v>23</v>
          </cell>
          <cell r="I1352">
            <v>26</v>
          </cell>
        </row>
        <row r="1395">
          <cell r="H1395">
            <v>218</v>
          </cell>
          <cell r="I1395">
            <v>195</v>
          </cell>
        </row>
        <row r="1614">
          <cell r="H1614">
            <v>213</v>
          </cell>
          <cell r="I1614">
            <v>229</v>
          </cell>
        </row>
        <row r="1828">
          <cell r="H1828">
            <v>13</v>
          </cell>
          <cell r="I1828">
            <v>15</v>
          </cell>
        </row>
        <row r="1842">
          <cell r="H1842">
            <v>1</v>
          </cell>
          <cell r="I1842">
            <v>11</v>
          </cell>
        </row>
        <row r="1844">
          <cell r="H1844">
            <v>1754</v>
          </cell>
          <cell r="I1844">
            <v>1829</v>
          </cell>
          <cell r="M1844">
            <v>64</v>
          </cell>
          <cell r="N1844">
            <v>67</v>
          </cell>
        </row>
      </sheetData>
      <sheetData sheetId="28" refreshError="1"/>
      <sheetData sheetId="29" refreshError="1"/>
      <sheetData sheetId="30"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INSTRUCTIONS"/>
      <sheetName val="PLAN-INFO"/>
      <sheetName val="SCH1"/>
      <sheetName val="SCH2"/>
      <sheetName val="SCH3"/>
      <sheetName val="SCH4"/>
      <sheetName val="SCH5"/>
      <sheetName val="SCH6"/>
      <sheetName val="INT GEN"/>
      <sheetName val="169-INPUT"/>
      <sheetName val="168-INPUT"/>
      <sheetName val="INV"/>
      <sheetName val="FITB1"/>
      <sheetName val="FITB2"/>
      <sheetName val="FITB3"/>
      <sheetName val="AFUDC"/>
      <sheetName val="AFUDC-TAX"/>
      <sheetName val="Prop&amp;GrossRec"/>
      <sheetName val="ROR"/>
      <sheetName val="CAP VS RB"/>
      <sheetName val="CAP STRUCT"/>
      <sheetName val="Bonds "/>
      <sheetName val="Preferred"/>
      <sheetName val="Sinking Funds"/>
      <sheetName val="DEF PROJ"/>
      <sheetName val="INCSTATE"/>
      <sheetName val="WATERSALES"/>
      <sheetName val="329"/>
      <sheetName val="oldtd31"/>
      <sheetName val="TD31"/>
      <sheetName val="SUMMARY"/>
      <sheetName val="KC_DETAILS"/>
      <sheetName val="EC - INPUT"/>
      <sheetName val="Revenues"/>
      <sheetName val="TAX CALC"/>
      <sheetName val="Module1"/>
      <sheetName val="Module2"/>
      <sheetName val="Module3"/>
      <sheetName val="Module4"/>
    </sheetNames>
    <sheetDataSet>
      <sheetData sheetId="0" refreshError="1"/>
      <sheetData sheetId="1" refreshError="1">
        <row r="4">
          <cell r="C4" t="str">
            <v>Bluefield Valley</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Capital Spend"/>
      <sheetName val="Summary Depreciation"/>
      <sheetName val="Pivot"/>
      <sheetName val="New 2010 to 2012"/>
      <sheetName val="Pivot Exist"/>
      <sheetName val="Existing Assets"/>
      <sheetName val="Additions"/>
      <sheetName val="Interest Summary"/>
      <sheetName val="Interest Pivot"/>
      <sheetName val="Lease Interest 2012"/>
      <sheetName val="Lease Interest Additions"/>
      <sheetName val="Table"/>
      <sheetName val="Bus Uni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3">
          <cell r="CR3">
            <v>4.2500000000000003E-2</v>
          </cell>
        </row>
      </sheetData>
      <sheetData sheetId="11" refreshError="1"/>
      <sheetData sheetId="12"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Data Input Worksheet"/>
      <sheetName val="Uncollectibles SS"/>
      <sheetName val="R&amp;R Sheet"/>
      <sheetName val="CalculationR&amp;R"/>
      <sheetName val="Calculation UC"/>
      <sheetName val="Instructions"/>
    </sheetNames>
    <sheetDataSet>
      <sheetData sheetId="0"/>
      <sheetData sheetId="1"/>
      <sheetData sheetId="2"/>
      <sheetData sheetId="3" refreshError="1">
        <row r="4">
          <cell r="C4" t="str">
            <v>Period 01 (Jan)</v>
          </cell>
          <cell r="D4" t="str">
            <v>Period 02 (Feb)</v>
          </cell>
          <cell r="E4" t="str">
            <v>Period 03 (Mar)</v>
          </cell>
          <cell r="F4" t="str">
            <v>Period 04 (Apr)</v>
          </cell>
          <cell r="G4" t="str">
            <v>Period 05 (May)</v>
          </cell>
          <cell r="H4" t="str">
            <v>Period 06 (Jun)</v>
          </cell>
          <cell r="I4" t="str">
            <v>Period 07 (Jul)</v>
          </cell>
          <cell r="J4" t="str">
            <v>Period 08 (Aug)</v>
          </cell>
          <cell r="K4" t="str">
            <v>Period 09 (Sep)</v>
          </cell>
          <cell r="L4" t="str">
            <v>Period 10 (Oct)</v>
          </cell>
          <cell r="M4" t="str">
            <v>Period 11 (Nov)</v>
          </cell>
          <cell r="N4" t="str">
            <v>Period 12 (Dec)</v>
          </cell>
        </row>
      </sheetData>
      <sheetData sheetId="4"/>
      <sheetData sheetId="5"/>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Raw-Hyp"/>
      <sheetName val="Sorted-Hyp"/>
      <sheetName val="MTD Feb 07"/>
      <sheetName val="YTD Feb 07"/>
    </sheetNames>
    <sheetDataSet>
      <sheetData sheetId="0" refreshError="1">
        <row r="15">
          <cell r="E15" t="str">
            <v>40111</v>
          </cell>
        </row>
        <row r="16">
          <cell r="E16" t="str">
            <v>40111</v>
          </cell>
        </row>
        <row r="17">
          <cell r="E17" t="str">
            <v>40111</v>
          </cell>
        </row>
        <row r="18">
          <cell r="E18" t="str">
            <v>40112</v>
          </cell>
        </row>
        <row r="19">
          <cell r="E19" t="str">
            <v>40121</v>
          </cell>
        </row>
        <row r="20">
          <cell r="E20" t="str">
            <v>40121</v>
          </cell>
        </row>
        <row r="21">
          <cell r="E21" t="str">
            <v>40121</v>
          </cell>
        </row>
        <row r="22">
          <cell r="E22" t="str">
            <v>40122</v>
          </cell>
        </row>
        <row r="23">
          <cell r="E23" t="str">
            <v>40131</v>
          </cell>
        </row>
        <row r="24">
          <cell r="E24" t="str">
            <v>40131</v>
          </cell>
        </row>
        <row r="25">
          <cell r="E25" t="str">
            <v>40132</v>
          </cell>
        </row>
        <row r="26">
          <cell r="E26" t="str">
            <v>40141</v>
          </cell>
        </row>
        <row r="27">
          <cell r="E27" t="str">
            <v>40141</v>
          </cell>
        </row>
        <row r="28">
          <cell r="E28" t="str">
            <v>40145</v>
          </cell>
        </row>
        <row r="29">
          <cell r="E29" t="str">
            <v>40145</v>
          </cell>
        </row>
        <row r="30">
          <cell r="E30" t="str">
            <v>40146</v>
          </cell>
        </row>
        <row r="31">
          <cell r="E31" t="str">
            <v>40151</v>
          </cell>
        </row>
        <row r="32">
          <cell r="E32" t="str">
            <v>40151</v>
          </cell>
        </row>
        <row r="33">
          <cell r="E33" t="str">
            <v>40152</v>
          </cell>
        </row>
        <row r="34">
          <cell r="E34" t="str">
            <v>40161</v>
          </cell>
        </row>
        <row r="35">
          <cell r="E35" t="str">
            <v>40161</v>
          </cell>
        </row>
        <row r="36">
          <cell r="E36" t="str">
            <v>40162</v>
          </cell>
        </row>
        <row r="37">
          <cell r="E37" t="str">
            <v>40171</v>
          </cell>
        </row>
        <row r="38">
          <cell r="E38" t="str">
            <v>40171</v>
          </cell>
        </row>
        <row r="39">
          <cell r="E39" t="str">
            <v>40211</v>
          </cell>
        </row>
        <row r="40">
          <cell r="E40" t="str">
            <v>40211</v>
          </cell>
        </row>
        <row r="41">
          <cell r="E41" t="str">
            <v>40211</v>
          </cell>
        </row>
        <row r="42">
          <cell r="E42" t="str">
            <v>40212</v>
          </cell>
        </row>
        <row r="43">
          <cell r="E43" t="str">
            <v>40221</v>
          </cell>
        </row>
        <row r="44">
          <cell r="E44" t="str">
            <v>40221</v>
          </cell>
        </row>
        <row r="45">
          <cell r="E45" t="str">
            <v>40222</v>
          </cell>
        </row>
        <row r="46">
          <cell r="E46" t="str">
            <v>40310</v>
          </cell>
        </row>
        <row r="47">
          <cell r="E47" t="str">
            <v>40310</v>
          </cell>
        </row>
        <row r="48">
          <cell r="E48" t="str">
            <v>40310</v>
          </cell>
        </row>
        <row r="49">
          <cell r="E49" t="str">
            <v>40310</v>
          </cell>
        </row>
        <row r="50">
          <cell r="E50" t="str">
            <v>40310</v>
          </cell>
        </row>
        <row r="51">
          <cell r="E51" t="str">
            <v>40310</v>
          </cell>
        </row>
        <row r="52">
          <cell r="E52" t="str">
            <v>40311</v>
          </cell>
        </row>
        <row r="53">
          <cell r="E53" t="str">
            <v>40319</v>
          </cell>
        </row>
        <row r="54">
          <cell r="E54" t="str">
            <v>40319</v>
          </cell>
        </row>
        <row r="55">
          <cell r="E55" t="str">
            <v>40351</v>
          </cell>
        </row>
        <row r="56">
          <cell r="E56" t="str">
            <v>P10000</v>
          </cell>
        </row>
        <row r="57">
          <cell r="E57" t="str">
            <v/>
          </cell>
        </row>
        <row r="58">
          <cell r="E58" t="str">
            <v>P01 Rev</v>
          </cell>
        </row>
        <row r="59">
          <cell r="E59" t="str">
            <v/>
          </cell>
        </row>
        <row r="63">
          <cell r="E63" t="str">
            <v>P11000</v>
          </cell>
          <cell r="F63" t="str">
            <v>1) $(47K) - System delivery
      - Act 5.8B gal &gt; Plan 5.1B gal. Up 12.1%
2) $99K - Price &amp; chemical mix (Use less chemical due to better water quality)
      - Act $.0747/M gal &lt; Plan $.1015/M gal. Down 26.4%
3) $39K - Final Abeyance Adj (Credit the sal</v>
          </cell>
        </row>
        <row r="64">
          <cell r="E64" t="str">
            <v/>
          </cell>
        </row>
        <row r="67">
          <cell r="E67" t="str">
            <v>P11010</v>
          </cell>
        </row>
        <row r="68">
          <cell r="E68" t="str">
            <v/>
          </cell>
        </row>
        <row r="78">
          <cell r="E78" t="str">
            <v>P11020</v>
          </cell>
          <cell r="F78" t="str">
            <v>1) $(47K) - System delivery
     - Act 5.8B gal &gt; Plan 5.1B gal. Up 12.1% 
2) $118K - Price
      - Act $.0753/M gal &lt; Plan $.0983/M gal. Down 23.4%</v>
          </cell>
        </row>
        <row r="79">
          <cell r="E79" t="str">
            <v/>
          </cell>
        </row>
        <row r="82">
          <cell r="E82" t="str">
            <v>P11030</v>
          </cell>
          <cell r="F82" t="str">
            <v>1) $(25K) - Feb accrual based on sludge tracking schedule &amp; not bud
    - $(6) StL Co South, $(6) St. Joe, $(4) Warren Cty, $(3) Mexico, $(2) StL Co Meramec, $(2) Cedar Hill</v>
          </cell>
        </row>
        <row r="83">
          <cell r="E83" t="str">
            <v/>
          </cell>
        </row>
        <row r="84">
          <cell r="E84" t="str">
            <v>P02 Cos</v>
          </cell>
        </row>
        <row r="85">
          <cell r="E85" t="str">
            <v/>
          </cell>
        </row>
        <row r="86">
          <cell r="E86" t="str">
            <v>P06 Pay</v>
          </cell>
        </row>
        <row r="98">
          <cell r="E98" t="str">
            <v>50120</v>
          </cell>
        </row>
        <row r="99">
          <cell r="E99" t="str">
            <v>50120</v>
          </cell>
        </row>
        <row r="100">
          <cell r="E100" t="str">
            <v>50120</v>
          </cell>
        </row>
        <row r="101">
          <cell r="E101" t="str">
            <v>50120</v>
          </cell>
        </row>
        <row r="102">
          <cell r="E102" t="str">
            <v>50120</v>
          </cell>
        </row>
        <row r="103">
          <cell r="E103" t="str">
            <v>50120</v>
          </cell>
        </row>
        <row r="104">
          <cell r="E104" t="str">
            <v>50120</v>
          </cell>
        </row>
        <row r="105">
          <cell r="E105" t="str">
            <v>50120</v>
          </cell>
        </row>
        <row r="106">
          <cell r="E106" t="str">
            <v>50120</v>
          </cell>
        </row>
        <row r="107">
          <cell r="E107" t="str">
            <v>50120</v>
          </cell>
        </row>
        <row r="108">
          <cell r="E108" t="str">
            <v>50120</v>
          </cell>
        </row>
        <row r="109">
          <cell r="E109" t="str">
            <v>50120</v>
          </cell>
        </row>
        <row r="110">
          <cell r="E110" t="str">
            <v>50120</v>
          </cell>
        </row>
        <row r="111">
          <cell r="E111" t="str">
            <v>50120</v>
          </cell>
        </row>
        <row r="112">
          <cell r="E112" t="str">
            <v>50120</v>
          </cell>
        </row>
        <row r="113">
          <cell r="E113" t="str">
            <v>50120</v>
          </cell>
        </row>
        <row r="114">
          <cell r="E114" t="str">
            <v>50120</v>
          </cell>
        </row>
        <row r="115">
          <cell r="E115" t="str">
            <v>50120</v>
          </cell>
        </row>
        <row r="116">
          <cell r="E116" t="str">
            <v>50120</v>
          </cell>
        </row>
        <row r="117">
          <cell r="E117" t="str">
            <v>50120</v>
          </cell>
        </row>
        <row r="118">
          <cell r="E118" t="str">
            <v>50120</v>
          </cell>
        </row>
        <row r="119">
          <cell r="E119" t="str">
            <v>50120</v>
          </cell>
        </row>
        <row r="120">
          <cell r="E120" t="str">
            <v>50120</v>
          </cell>
        </row>
        <row r="121">
          <cell r="E121" t="str">
            <v>50120</v>
          </cell>
        </row>
        <row r="122">
          <cell r="E122" t="str">
            <v>50120</v>
          </cell>
        </row>
        <row r="123">
          <cell r="E123" t="str">
            <v>50120</v>
          </cell>
        </row>
        <row r="124">
          <cell r="E124" t="str">
            <v>50120</v>
          </cell>
        </row>
        <row r="125">
          <cell r="E125" t="str">
            <v>50120</v>
          </cell>
        </row>
        <row r="126">
          <cell r="E126" t="str">
            <v>50120</v>
          </cell>
        </row>
        <row r="127">
          <cell r="E127" t="str">
            <v>50120</v>
          </cell>
        </row>
        <row r="128">
          <cell r="E128" t="str">
            <v>50120</v>
          </cell>
        </row>
        <row r="129">
          <cell r="E129" t="str">
            <v>50120</v>
          </cell>
        </row>
        <row r="130">
          <cell r="E130" t="str">
            <v>50120</v>
          </cell>
        </row>
        <row r="131">
          <cell r="E131" t="str">
            <v>50120</v>
          </cell>
        </row>
        <row r="132">
          <cell r="E132" t="str">
            <v>50120</v>
          </cell>
        </row>
        <row r="133">
          <cell r="E133" t="str">
            <v>50171</v>
          </cell>
        </row>
        <row r="134">
          <cell r="E134" t="str">
            <v>50171</v>
          </cell>
        </row>
        <row r="135">
          <cell r="E135" t="str">
            <v>50171</v>
          </cell>
        </row>
        <row r="136">
          <cell r="E136" t="str">
            <v>P11700</v>
          </cell>
          <cell r="F136" t="str">
            <v>Due to 266 main breaks occurred this month, the overtime highly increased.
1) $(57K) - Cap rate: Act 42.24% &lt; 44.33% Plan 
2) $139K - 56 open positions (Act 633 &lt; 689 Plan)
3) $(100K) - Base (average salary: Act $4,309 &gt; $4,034 Plan)
4) $(384K) - Net over</v>
          </cell>
        </row>
        <row r="137">
          <cell r="E137" t="str">
            <v/>
          </cell>
        </row>
        <row r="142">
          <cell r="E142" t="str">
            <v>P11710</v>
          </cell>
          <cell r="F142" t="str">
            <v>1) $57K - 56 open positions</v>
          </cell>
        </row>
        <row r="143">
          <cell r="E143" t="str">
            <v/>
          </cell>
        </row>
        <row r="147">
          <cell r="E147" t="str">
            <v>P11720</v>
          </cell>
          <cell r="F147" t="str">
            <v>1) $(89K) - FAS 87 adjustment due to new guidance
2) $14K - Capitalization</v>
          </cell>
        </row>
        <row r="148">
          <cell r="E148" t="str">
            <v/>
          </cell>
        </row>
        <row r="150">
          <cell r="F150" t="str">
            <v>1) $58K - Open positions
2) $102K - Payroll disbursement (timing, 3 payrolls disbursement in Feb while budgeted 2.)</v>
          </cell>
        </row>
        <row r="151">
          <cell r="F151" t="str">
            <v>1) $(60K) - VEBA adjustment due to new guidance
2) $(31K) - FAS 106 adjustment due to new guidance
3) $31K - Retiree adjustment by SSC
4) $(13K) - Capitalization</v>
          </cell>
        </row>
        <row r="156">
          <cell r="E156" t="str">
            <v>50810</v>
          </cell>
        </row>
        <row r="157">
          <cell r="E157" t="str">
            <v>50810</v>
          </cell>
        </row>
        <row r="158">
          <cell r="E158" t="str">
            <v>P11750</v>
          </cell>
          <cell r="F158" t="str">
            <v>PBOP:
1) $(60K) - VEBA adjustment due to new guidance
2) $(31K) - FAS 106 adjustment due to new guidance
3) $31K - Retiree adjustment by SSC
4) $(13K) - Capitalization
Group Insurance:
1) $20K - Open positions
2) $77K - Payroll disbursement (timing, 3 pay</v>
          </cell>
        </row>
        <row r="159">
          <cell r="E159" t="str">
            <v/>
          </cell>
        </row>
        <row r="160">
          <cell r="E160" t="str">
            <v>P06 Pay</v>
          </cell>
        </row>
        <row r="161">
          <cell r="E161" t="str">
            <v/>
          </cell>
        </row>
        <row r="162">
          <cell r="E162" t="str">
            <v>P07 Ove</v>
          </cell>
        </row>
        <row r="164">
          <cell r="F164" t="str">
            <v>1) $(493) - Discretionary adjustment (SSC)
2) $370 - Accrual actual vs. budget methodologies are different</v>
          </cell>
        </row>
        <row r="165">
          <cell r="F165" t="str">
            <v>1) $36K - MI reserve over 120 days</v>
          </cell>
        </row>
        <row r="166">
          <cell r="E166" t="str">
            <v>P12140</v>
          </cell>
          <cell r="F166" t="str">
            <v>1) $(493) - Discretionary adjustment (SSC)
2) $370 - Accrual actual vs. budget methodologies are different
3) $36K - MI reserve over 120 days</v>
          </cell>
        </row>
        <row r="167">
          <cell r="E167" t="str">
            <v/>
          </cell>
        </row>
        <row r="173">
          <cell r="F173" t="str">
            <v>For all 535000:
1) $(14K) - Opinion Research (budget quarterly, timing)
2) $(3K) - Missouri One Call
3) $(3K) - Reclass from 575000, Missouri Dept. of Resources</v>
          </cell>
        </row>
        <row r="174">
          <cell r="E174" t="str">
            <v>53500</v>
          </cell>
        </row>
        <row r="175">
          <cell r="E175" t="str">
            <v>57571</v>
          </cell>
        </row>
        <row r="176">
          <cell r="E176" t="str">
            <v>57571</v>
          </cell>
        </row>
        <row r="177">
          <cell r="E177" t="str">
            <v>57571</v>
          </cell>
        </row>
        <row r="178">
          <cell r="E178" t="str">
            <v>57571</v>
          </cell>
        </row>
        <row r="179">
          <cell r="E179" t="str">
            <v>57571</v>
          </cell>
        </row>
        <row r="180">
          <cell r="E180" t="str">
            <v>57579</v>
          </cell>
        </row>
        <row r="181">
          <cell r="E181" t="str">
            <v>57582</v>
          </cell>
        </row>
        <row r="182">
          <cell r="E182" t="str">
            <v>57582</v>
          </cell>
        </row>
        <row r="183">
          <cell r="E183" t="str">
            <v>57582</v>
          </cell>
        </row>
        <row r="184">
          <cell r="E184" t="str">
            <v>63500</v>
          </cell>
        </row>
        <row r="185">
          <cell r="E185" t="str">
            <v>63500</v>
          </cell>
        </row>
        <row r="186">
          <cell r="E186" t="str">
            <v>63500</v>
          </cell>
        </row>
        <row r="187">
          <cell r="E187" t="str">
            <v>63500</v>
          </cell>
          <cell r="F187" t="str">
            <v>For all 635000:
1) $22K - 
2) $12K - Reversal of Jan JE which should be coded to 535000 (Missouri One Call &amp; Itron)</v>
          </cell>
        </row>
        <row r="188">
          <cell r="E188" t="str">
            <v>P12180</v>
          </cell>
          <cell r="F188" t="str">
            <v>1) $12K - Reversal of Jan JE which should be coded to 535000 (Missouri One Call &amp; Itron)</v>
          </cell>
        </row>
        <row r="189">
          <cell r="E189" t="str">
            <v/>
          </cell>
        </row>
        <row r="193">
          <cell r="E193" t="str">
            <v>54100</v>
          </cell>
        </row>
        <row r="194">
          <cell r="E194" t="str">
            <v>54140</v>
          </cell>
        </row>
        <row r="195">
          <cell r="E195" t="str">
            <v>54140</v>
          </cell>
        </row>
        <row r="196">
          <cell r="E196" t="str">
            <v>54140</v>
          </cell>
        </row>
        <row r="197">
          <cell r="E197" t="str">
            <v>54140</v>
          </cell>
        </row>
        <row r="198">
          <cell r="E198" t="str">
            <v>54140</v>
          </cell>
          <cell r="F198" t="str">
            <v>For all 541400:
1) $18K - Cut the contract of John Deere
2) $16K - No longer use Forsythe McArthur
3) $10K - Reversal of Jan workbasket which actually charged the service company.
4) $6K - Cut the contract of Caterpillar</v>
          </cell>
        </row>
        <row r="199">
          <cell r="E199" t="str">
            <v>P12190</v>
          </cell>
          <cell r="F199" t="str">
            <v>1) $18K - Cut the contract of John Deere
2) $16K - No longer use Forsythe McArthur
3) $10K - Reversal of Jan workbasket which actually charged the service company.
4) $6K - Cut the contract of Caterpillar</v>
          </cell>
        </row>
        <row r="200">
          <cell r="E200" t="str">
            <v/>
          </cell>
        </row>
        <row r="203">
          <cell r="E203" t="str">
            <v>P12210</v>
          </cell>
        </row>
        <row r="204">
          <cell r="E204" t="str">
            <v/>
          </cell>
        </row>
        <row r="207">
          <cell r="E207" t="str">
            <v>P12300</v>
          </cell>
          <cell r="F207" t="str">
            <v>1) $(123K) - Corporate Guidance</v>
          </cell>
        </row>
        <row r="208">
          <cell r="E208" t="str">
            <v/>
          </cell>
        </row>
        <row r="211">
          <cell r="E211" t="str">
            <v>P12314</v>
          </cell>
        </row>
        <row r="212">
          <cell r="E212" t="str">
            <v/>
          </cell>
        </row>
        <row r="217">
          <cell r="E217" t="str">
            <v>50462</v>
          </cell>
        </row>
        <row r="218">
          <cell r="E218" t="str">
            <v>50464</v>
          </cell>
        </row>
        <row r="219">
          <cell r="E219" t="str">
            <v>50466</v>
          </cell>
        </row>
        <row r="220">
          <cell r="E220" t="str">
            <v>50467</v>
          </cell>
        </row>
        <row r="221">
          <cell r="E221" t="str">
            <v>57567</v>
          </cell>
        </row>
        <row r="222">
          <cell r="E222" t="str">
            <v>P12320</v>
          </cell>
          <cell r="F222" t="str">
            <v>1) $(33K) - Last year budget cut for 2007
2) $(4K) - Training</v>
          </cell>
        </row>
        <row r="223">
          <cell r="E223" t="str">
            <v/>
          </cell>
        </row>
        <row r="226">
          <cell r="E226" t="str">
            <v>63100</v>
          </cell>
        </row>
        <row r="227">
          <cell r="E227" t="str">
            <v>63100</v>
          </cell>
        </row>
        <row r="228">
          <cell r="E228" t="str">
            <v>P12330</v>
          </cell>
          <cell r="F228" t="str">
            <v>$(4K) - Boundary survey for the engineering group</v>
          </cell>
        </row>
        <row r="229">
          <cell r="E229" t="str">
            <v/>
          </cell>
        </row>
        <row r="232">
          <cell r="E232" t="str">
            <v>53460</v>
          </cell>
        </row>
        <row r="233">
          <cell r="E233" t="str">
            <v>P12340</v>
          </cell>
          <cell r="F233" t="str">
            <v>$70K - Corporate Guidance</v>
          </cell>
        </row>
        <row r="234">
          <cell r="E234" t="str">
            <v/>
          </cell>
        </row>
        <row r="240">
          <cell r="E240" t="str">
            <v>55000</v>
          </cell>
        </row>
        <row r="241">
          <cell r="E241" t="str">
            <v>55000</v>
          </cell>
        </row>
        <row r="242">
          <cell r="E242" t="str">
            <v>55000</v>
          </cell>
        </row>
        <row r="243">
          <cell r="E243" t="str">
            <v>55000</v>
          </cell>
        </row>
        <row r="244">
          <cell r="E244" t="str">
            <v>55000</v>
          </cell>
        </row>
        <row r="245">
          <cell r="E245" t="str">
            <v>55000</v>
          </cell>
        </row>
        <row r="246">
          <cell r="E246" t="str">
            <v>55000</v>
          </cell>
        </row>
        <row r="247">
          <cell r="E247" t="str">
            <v>55000</v>
          </cell>
        </row>
        <row r="248">
          <cell r="E248" t="str">
            <v>55000</v>
          </cell>
        </row>
        <row r="249">
          <cell r="E249" t="str">
            <v>P12430</v>
          </cell>
          <cell r="F249" t="str">
            <v>1) $33K - Transferring from owning to leasing. The new vehicles need six weeks or longer to arrive.
Currently Own: 271 (47%); Lease: 284 (49%); Other: 25 (4%); Total: 580
Total leasing cost: $123K, budgeted leasing cost: $201K</v>
          </cell>
        </row>
        <row r="250">
          <cell r="E250" t="str">
            <v/>
          </cell>
        </row>
        <row r="254">
          <cell r="E254" t="str">
            <v>55800</v>
          </cell>
        </row>
        <row r="255">
          <cell r="E255" t="str">
            <v>55900</v>
          </cell>
        </row>
        <row r="256">
          <cell r="E256" t="str">
            <v>P12460</v>
          </cell>
          <cell r="F256" t="str">
            <v>1) $(13K) - Premium increase
2) $(5K) - Amortize 2002 Retro Ins (no budget)
3) $(2K) - Consultation Fees (no budget)</v>
          </cell>
        </row>
        <row r="257">
          <cell r="E257" t="str">
            <v/>
          </cell>
        </row>
        <row r="260">
          <cell r="E260" t="str">
            <v>68062</v>
          </cell>
        </row>
        <row r="261">
          <cell r="E261" t="str">
            <v>P12490</v>
          </cell>
        </row>
        <row r="262">
          <cell r="E262" t="str">
            <v/>
          </cell>
        </row>
        <row r="266">
          <cell r="E266" t="str">
            <v>57513</v>
          </cell>
        </row>
        <row r="267">
          <cell r="E267" t="str">
            <v>57556</v>
          </cell>
        </row>
        <row r="268">
          <cell r="E268" t="str">
            <v>76040</v>
          </cell>
        </row>
        <row r="269">
          <cell r="E269" t="str">
            <v>P12520</v>
          </cell>
          <cell r="F269" t="str">
            <v>1) $(3K) - Brochures and Handouts</v>
          </cell>
        </row>
        <row r="270">
          <cell r="E270" t="str">
            <v/>
          </cell>
        </row>
        <row r="274">
          <cell r="E274" t="str">
            <v>57522</v>
          </cell>
        </row>
        <row r="275">
          <cell r="E275" t="str">
            <v>76010</v>
          </cell>
        </row>
        <row r="276">
          <cell r="E276" t="str">
            <v>P12550</v>
          </cell>
          <cell r="F276" t="str">
            <v>1) $(13K) - Community Relations (timing)
2) $(11K) - United Way quarterly donation (timing)</v>
          </cell>
        </row>
        <row r="277">
          <cell r="E277" t="str">
            <v/>
          </cell>
        </row>
        <row r="281">
          <cell r="E281" t="str">
            <v>57534</v>
          </cell>
        </row>
        <row r="282">
          <cell r="E282" t="str">
            <v>57535</v>
          </cell>
        </row>
        <row r="283">
          <cell r="E283" t="str">
            <v>57535</v>
          </cell>
        </row>
        <row r="284">
          <cell r="E284" t="str">
            <v>57535</v>
          </cell>
        </row>
        <row r="285">
          <cell r="E285" t="str">
            <v>76050</v>
          </cell>
        </row>
        <row r="286">
          <cell r="E286" t="str">
            <v>76060</v>
          </cell>
        </row>
        <row r="287">
          <cell r="E287" t="str">
            <v>P12580</v>
          </cell>
        </row>
        <row r="288">
          <cell r="E288" t="str">
            <v/>
          </cell>
        </row>
        <row r="292">
          <cell r="E292" t="str">
            <v>57532</v>
          </cell>
        </row>
        <row r="293">
          <cell r="E293" t="str">
            <v>57542</v>
          </cell>
          <cell r="F293" t="str">
            <v>1) $(37K) - Last month accrued 21K for Dec &amp; Jan while the actual two invoices came in this month was $58K.
2) $(11K) - Accrued $29K for February.</v>
          </cell>
        </row>
        <row r="294">
          <cell r="E294" t="str">
            <v>57546</v>
          </cell>
        </row>
        <row r="295">
          <cell r="E295" t="str">
            <v>57546</v>
          </cell>
        </row>
        <row r="296">
          <cell r="E296" t="str">
            <v>57546</v>
          </cell>
        </row>
        <row r="297">
          <cell r="E297" t="str">
            <v>57546</v>
          </cell>
        </row>
        <row r="298">
          <cell r="E298" t="str">
            <v>57548</v>
          </cell>
        </row>
        <row r="299">
          <cell r="E299" t="str">
            <v>57548</v>
          </cell>
        </row>
        <row r="300">
          <cell r="E300" t="str">
            <v>57548</v>
          </cell>
        </row>
        <row r="301">
          <cell r="E301" t="str">
            <v>57550</v>
          </cell>
        </row>
        <row r="302">
          <cell r="E302" t="str">
            <v>57550</v>
          </cell>
        </row>
        <row r="303">
          <cell r="E303" t="str">
            <v>57550</v>
          </cell>
        </row>
        <row r="304">
          <cell r="E304" t="str">
            <v>57550</v>
          </cell>
        </row>
        <row r="305">
          <cell r="E305" t="str">
            <v>57562</v>
          </cell>
        </row>
        <row r="306">
          <cell r="E306" t="str">
            <v>57562</v>
          </cell>
        </row>
        <row r="307">
          <cell r="E307" t="str">
            <v>57562</v>
          </cell>
        </row>
        <row r="308">
          <cell r="E308" t="str">
            <v>57562</v>
          </cell>
        </row>
        <row r="309">
          <cell r="E309" t="str">
            <v>57562</v>
          </cell>
          <cell r="F309" t="str">
            <v>For all 575620:
1) $9 - Office supplies - Budget based on historical costs.</v>
          </cell>
        </row>
        <row r="310">
          <cell r="E310" t="str">
            <v>57578</v>
          </cell>
        </row>
        <row r="311">
          <cell r="E311" t="str">
            <v>57578</v>
          </cell>
        </row>
        <row r="312">
          <cell r="E312" t="str">
            <v>57578</v>
          </cell>
        </row>
        <row r="313">
          <cell r="E313" t="str">
            <v>57583</v>
          </cell>
        </row>
        <row r="314">
          <cell r="E314" t="str">
            <v>P12640</v>
          </cell>
          <cell r="F314" t="str">
            <v>1) $(37K) - Last month accrued 21K for Dec &amp; Jan while the actual two invoices came in this month was $58K.
2) $(11K) - Accrued $29K for February.
3) $9 - Office supplies - Budget based on historical costs.</v>
          </cell>
        </row>
        <row r="315">
          <cell r="E315" t="str">
            <v/>
          </cell>
        </row>
        <row r="319">
          <cell r="E319" t="str">
            <v>57562</v>
          </cell>
        </row>
        <row r="320">
          <cell r="E320" t="str">
            <v>57562</v>
          </cell>
        </row>
        <row r="321">
          <cell r="E321" t="str">
            <v>57566</v>
          </cell>
        </row>
        <row r="322">
          <cell r="E322" t="str">
            <v>57566</v>
          </cell>
        </row>
        <row r="323">
          <cell r="E323" t="str">
            <v>57574</v>
          </cell>
        </row>
        <row r="324">
          <cell r="E324" t="str">
            <v>57574</v>
          </cell>
        </row>
        <row r="325">
          <cell r="E325" t="str">
            <v>57574</v>
          </cell>
        </row>
        <row r="326">
          <cell r="E326" t="str">
            <v>57574</v>
          </cell>
        </row>
        <row r="327">
          <cell r="E327" t="str">
            <v>57574</v>
          </cell>
          <cell r="F327" t="str">
            <v>1) $28K - timing</v>
          </cell>
        </row>
        <row r="328">
          <cell r="E328" t="str">
            <v>57574</v>
          </cell>
        </row>
        <row r="329">
          <cell r="E329" t="str">
            <v>57574</v>
          </cell>
        </row>
        <row r="330">
          <cell r="E330" t="str">
            <v>57574</v>
          </cell>
        </row>
        <row r="331">
          <cell r="E331" t="str">
            <v>57574</v>
          </cell>
          <cell r="F331" t="str">
            <v>1) $12K - Opportunity</v>
          </cell>
        </row>
        <row r="332">
          <cell r="E332" t="str">
            <v>57574</v>
          </cell>
        </row>
        <row r="333">
          <cell r="E333" t="str">
            <v>P12670</v>
          </cell>
          <cell r="F333" t="str">
            <v>1) $28K - telephone (timing)
2) $10K - Wireless Service First (opportunity)</v>
          </cell>
        </row>
        <row r="334">
          <cell r="E334" t="str">
            <v/>
          </cell>
        </row>
        <row r="337">
          <cell r="E337" t="str">
            <v>53300</v>
          </cell>
        </row>
        <row r="338">
          <cell r="E338" t="str">
            <v>P12700</v>
          </cell>
          <cell r="F338" t="str">
            <v>1) $21K - Reverse Sep '06 accrual (SSC)</v>
          </cell>
        </row>
        <row r="339">
          <cell r="E339" t="str">
            <v/>
          </cell>
        </row>
        <row r="343">
          <cell r="E343" t="str">
            <v>57528</v>
          </cell>
        </row>
        <row r="344">
          <cell r="E344" t="str">
            <v>57528</v>
          </cell>
        </row>
        <row r="345">
          <cell r="E345" t="str">
            <v>P12760</v>
          </cell>
          <cell r="F345" t="str">
            <v>1) $(7K) - timing, reclass workbasket in the end of January while the actual invoice comes in February.</v>
          </cell>
        </row>
        <row r="346">
          <cell r="E346" t="str">
            <v/>
          </cell>
        </row>
        <row r="349">
          <cell r="E349" t="str">
            <v>P12765</v>
          </cell>
        </row>
        <row r="350">
          <cell r="E350" t="str">
            <v/>
          </cell>
        </row>
        <row r="353">
          <cell r="E353" t="str">
            <v>P12770</v>
          </cell>
        </row>
        <row r="354">
          <cell r="E354" t="str">
            <v/>
          </cell>
        </row>
        <row r="357">
          <cell r="E357" t="str">
            <v>P12790</v>
          </cell>
          <cell r="F357" t="str">
            <v>1) $(6K) - PWC charge increase due to overtime.</v>
          </cell>
        </row>
        <row r="358">
          <cell r="E358" t="str">
            <v/>
          </cell>
        </row>
        <row r="363">
          <cell r="E363" t="str">
            <v>52010</v>
          </cell>
        </row>
        <row r="364">
          <cell r="E364" t="str">
            <v>52010</v>
          </cell>
        </row>
        <row r="365">
          <cell r="E365" t="str">
            <v>52010</v>
          </cell>
        </row>
        <row r="366">
          <cell r="E366" t="str">
            <v>52010</v>
          </cell>
        </row>
        <row r="367">
          <cell r="E367" t="str">
            <v>56610</v>
          </cell>
        </row>
        <row r="368">
          <cell r="E368" t="str">
            <v>56670</v>
          </cell>
        </row>
        <row r="369">
          <cell r="E369" t="str">
            <v>57500</v>
          </cell>
        </row>
        <row r="370">
          <cell r="E370" t="str">
            <v>57500</v>
          </cell>
        </row>
        <row r="371">
          <cell r="E371" t="str">
            <v>57500</v>
          </cell>
        </row>
        <row r="372">
          <cell r="E372" t="str">
            <v>57500</v>
          </cell>
        </row>
        <row r="373">
          <cell r="E373" t="str">
            <v>57500</v>
          </cell>
        </row>
        <row r="374">
          <cell r="E374" t="str">
            <v>57500</v>
          </cell>
        </row>
        <row r="375">
          <cell r="E375" t="str">
            <v>57500</v>
          </cell>
        </row>
        <row r="376">
          <cell r="E376" t="str">
            <v>57500</v>
          </cell>
        </row>
        <row r="377">
          <cell r="E377" t="str">
            <v>57500</v>
          </cell>
        </row>
        <row r="378">
          <cell r="E378" t="str">
            <v>57500</v>
          </cell>
        </row>
        <row r="379">
          <cell r="E379" t="str">
            <v>57500</v>
          </cell>
        </row>
        <row r="380">
          <cell r="E380" t="str">
            <v>57500</v>
          </cell>
        </row>
        <row r="381">
          <cell r="E381" t="str">
            <v>57500</v>
          </cell>
          <cell r="F381" t="str">
            <v>For all 575000:
1) $(17K) - more capitalized exp sitting in the account, will be reclassed next month by the capital group (timing)</v>
          </cell>
        </row>
        <row r="382">
          <cell r="E382" t="str">
            <v>57500</v>
          </cell>
        </row>
        <row r="383">
          <cell r="E383" t="str">
            <v>57500</v>
          </cell>
        </row>
        <row r="384">
          <cell r="E384" t="str">
            <v>57510</v>
          </cell>
          <cell r="F384" t="str">
            <v>1) $79K - Reverse December Deutsche Bank Fee (SSC)</v>
          </cell>
        </row>
        <row r="385">
          <cell r="E385" t="str">
            <v>57510</v>
          </cell>
        </row>
        <row r="386">
          <cell r="E386" t="str">
            <v>57526</v>
          </cell>
        </row>
        <row r="387">
          <cell r="E387" t="str">
            <v>57526</v>
          </cell>
        </row>
        <row r="388">
          <cell r="E388" t="str">
            <v>57527</v>
          </cell>
        </row>
        <row r="389">
          <cell r="E389" t="str">
            <v>57527</v>
          </cell>
        </row>
        <row r="390">
          <cell r="E390" t="str">
            <v>57554</v>
          </cell>
        </row>
        <row r="391">
          <cell r="E391" t="str">
            <v>57572</v>
          </cell>
        </row>
        <row r="392">
          <cell r="E392" t="str">
            <v>57599</v>
          </cell>
        </row>
        <row r="393">
          <cell r="E393" t="str">
            <v>62000</v>
          </cell>
        </row>
        <row r="394">
          <cell r="E394" t="str">
            <v>62000</v>
          </cell>
        </row>
        <row r="395">
          <cell r="E395" t="str">
            <v>62000</v>
          </cell>
        </row>
        <row r="396">
          <cell r="E396" t="str">
            <v>62000</v>
          </cell>
        </row>
        <row r="397">
          <cell r="E397" t="str">
            <v>62000</v>
          </cell>
        </row>
        <row r="398">
          <cell r="E398" t="str">
            <v>62000</v>
          </cell>
        </row>
        <row r="399">
          <cell r="E399" t="str">
            <v>62000</v>
          </cell>
          <cell r="F399" t="str">
            <v>For all 620000:
1) $(79K) - More material &amp; supplies were used due to the huge main break numbers.</v>
          </cell>
        </row>
        <row r="400">
          <cell r="E400" t="str">
            <v>67500</v>
          </cell>
        </row>
        <row r="401">
          <cell r="E401" t="str">
            <v>67500</v>
          </cell>
        </row>
        <row r="402">
          <cell r="E402" t="str">
            <v>67500</v>
          </cell>
        </row>
        <row r="403">
          <cell r="E403" t="str">
            <v>67500</v>
          </cell>
        </row>
        <row r="404">
          <cell r="E404" t="str">
            <v>67500</v>
          </cell>
        </row>
        <row r="405">
          <cell r="E405" t="str">
            <v>67500</v>
          </cell>
        </row>
        <row r="406">
          <cell r="E406" t="str">
            <v>67500</v>
          </cell>
        </row>
        <row r="407">
          <cell r="E407" t="str">
            <v>67500</v>
          </cell>
        </row>
        <row r="408">
          <cell r="E408" t="str">
            <v>67500</v>
          </cell>
        </row>
        <row r="409">
          <cell r="E409" t="str">
            <v>67500</v>
          </cell>
        </row>
        <row r="410">
          <cell r="E410" t="str">
            <v>67500</v>
          </cell>
        </row>
        <row r="411">
          <cell r="E411" t="str">
            <v>67500</v>
          </cell>
        </row>
        <row r="412">
          <cell r="E412" t="str">
            <v>67500</v>
          </cell>
        </row>
        <row r="413">
          <cell r="E413" t="str">
            <v>67500</v>
          </cell>
        </row>
        <row r="414">
          <cell r="E414" t="str">
            <v>67525</v>
          </cell>
        </row>
        <row r="415">
          <cell r="E415" t="str">
            <v>67540</v>
          </cell>
        </row>
        <row r="416">
          <cell r="E416" t="str">
            <v>67540</v>
          </cell>
        </row>
        <row r="417">
          <cell r="E417" t="str">
            <v>67545</v>
          </cell>
        </row>
        <row r="418">
          <cell r="E418" t="str">
            <v>67565</v>
          </cell>
          <cell r="F418" t="str">
            <v>1) $(511K) - 266 new breaks in February, only budget for 51.
Total accrued $622K</v>
          </cell>
        </row>
        <row r="419">
          <cell r="E419" t="str">
            <v>67565</v>
          </cell>
        </row>
        <row r="420">
          <cell r="E420" t="str">
            <v>76020</v>
          </cell>
        </row>
        <row r="421">
          <cell r="E421" t="str">
            <v>P12900</v>
          </cell>
          <cell r="F421" t="str">
            <v>1) $(511K) - Paving &amp; Backfill - 266 new breaks in February, only budget for 51.
2) $(14K) - More material &amp; supplies were used due to the huge main break numbers.</v>
          </cell>
        </row>
        <row r="422">
          <cell r="E422" t="str">
            <v/>
          </cell>
        </row>
        <row r="425">
          <cell r="E425" t="str">
            <v>57564</v>
          </cell>
        </row>
        <row r="426">
          <cell r="E426" t="str">
            <v>71612</v>
          </cell>
          <cell r="F426" t="str">
            <v>1) $21K - Combine with M&amp;J Revenue-Outside.
    Construction ceased due to the cold weather (timing)</v>
          </cell>
        </row>
        <row r="427">
          <cell r="E427" t="str">
            <v>71612</v>
          </cell>
        </row>
        <row r="428">
          <cell r="E428" t="str">
            <v>71752</v>
          </cell>
        </row>
        <row r="429">
          <cell r="E429" t="str">
            <v>71757</v>
          </cell>
        </row>
        <row r="430">
          <cell r="E430" t="str">
            <v>P13030</v>
          </cell>
          <cell r="F430" t="str">
            <v>1) $37K - M&amp;J Exp-Outside (Combine with M&amp;J Revenue-Outside in P10630)
    Construction ceased due to the cold weather (timing)</v>
          </cell>
        </row>
        <row r="431">
          <cell r="E431" t="str">
            <v/>
          </cell>
        </row>
        <row r="434">
          <cell r="E434" t="str">
            <v>68543</v>
          </cell>
        </row>
        <row r="435">
          <cell r="E435" t="str">
            <v>P13060</v>
          </cell>
        </row>
        <row r="436">
          <cell r="E436" t="str">
            <v/>
          </cell>
        </row>
        <row r="437">
          <cell r="E437" t="str">
            <v>P07 Ove</v>
          </cell>
        </row>
        <row r="438">
          <cell r="E438" t="str">
            <v/>
          </cell>
        </row>
        <row r="439">
          <cell r="E439" t="str">
            <v>P09 Oth</v>
          </cell>
        </row>
        <row r="442">
          <cell r="E442" t="str">
            <v>P10400</v>
          </cell>
        </row>
        <row r="443">
          <cell r="E443" t="str">
            <v/>
          </cell>
        </row>
        <row r="446">
          <cell r="E446" t="str">
            <v>72110</v>
          </cell>
        </row>
        <row r="447">
          <cell r="E447" t="str">
            <v>72115</v>
          </cell>
        </row>
        <row r="448">
          <cell r="E448" t="str">
            <v>P10630</v>
          </cell>
        </row>
        <row r="449">
          <cell r="E449" t="str">
            <v/>
          </cell>
        </row>
        <row r="452">
          <cell r="E452" t="str">
            <v>72130</v>
          </cell>
        </row>
        <row r="453">
          <cell r="E453" t="str">
            <v>P10650</v>
          </cell>
        </row>
        <row r="454">
          <cell r="E454" t="str">
            <v/>
          </cell>
        </row>
        <row r="455">
          <cell r="E455" t="str">
            <v>P09 Oth</v>
          </cell>
        </row>
        <row r="456">
          <cell r="E456" t="str">
            <v/>
          </cell>
        </row>
        <row r="457">
          <cell r="E457" t="str">
            <v>P12 Dep</v>
          </cell>
        </row>
        <row r="461">
          <cell r="E461" t="str">
            <v>P11950</v>
          </cell>
          <cell r="F461" t="str">
            <v>1) $(.03) - General Depreciation
2) $.01 - Depreciation of cost redemption/salvage</v>
          </cell>
        </row>
        <row r="462">
          <cell r="E462" t="str">
            <v/>
          </cell>
        </row>
        <row r="466">
          <cell r="E466" t="str">
            <v>P11980</v>
          </cell>
        </row>
        <row r="467">
          <cell r="E467" t="str">
            <v/>
          </cell>
        </row>
        <row r="470">
          <cell r="E470" t="str">
            <v>P11985</v>
          </cell>
          <cell r="F470" t="str">
            <v>1) $.02 - CIAC amortization</v>
          </cell>
        </row>
        <row r="471">
          <cell r="E471" t="str">
            <v/>
          </cell>
        </row>
        <row r="472">
          <cell r="E472" t="str">
            <v>P12 Dep</v>
          </cell>
        </row>
        <row r="473">
          <cell r="E473" t="str">
            <v/>
          </cell>
        </row>
        <row r="474">
          <cell r="E474" t="str">
            <v>P20 Non</v>
          </cell>
        </row>
        <row r="478">
          <cell r="E478" t="str">
            <v>53475</v>
          </cell>
        </row>
        <row r="479">
          <cell r="E479" t="str">
            <v>57588</v>
          </cell>
        </row>
        <row r="480">
          <cell r="E480" t="str">
            <v>57588</v>
          </cell>
        </row>
        <row r="481">
          <cell r="E481" t="str">
            <v>P13880</v>
          </cell>
          <cell r="F481" t="str">
            <v>1) $(239K) - Corp Guidance</v>
          </cell>
        </row>
        <row r="482">
          <cell r="E482" t="str">
            <v/>
          </cell>
        </row>
        <row r="483">
          <cell r="E483" t="str">
            <v>P20 Non</v>
          </cell>
        </row>
        <row r="484">
          <cell r="E484" t="str">
            <v/>
          </cell>
        </row>
        <row r="485">
          <cell r="E485" t="str">
            <v>P22 Int</v>
          </cell>
        </row>
        <row r="488">
          <cell r="E488" t="str">
            <v>P13980</v>
          </cell>
          <cell r="F488" t="str">
            <v>1) $.01 - Inside interest income</v>
          </cell>
        </row>
        <row r="489">
          <cell r="E489" t="str">
            <v/>
          </cell>
        </row>
        <row r="492">
          <cell r="E492" t="str">
            <v>P14050</v>
          </cell>
        </row>
        <row r="493">
          <cell r="E493" t="str">
            <v/>
          </cell>
        </row>
        <row r="496">
          <cell r="E496" t="str">
            <v>85000</v>
          </cell>
        </row>
        <row r="497">
          <cell r="E497" t="str">
            <v>P14090</v>
          </cell>
          <cell r="F497" t="str">
            <v>1) $.05 - AFUDC Equity
2) $.02 - AFUDC Debt</v>
          </cell>
        </row>
        <row r="498">
          <cell r="E498" t="str">
            <v/>
          </cell>
        </row>
        <row r="502">
          <cell r="E502" t="str">
            <v>81040</v>
          </cell>
        </row>
        <row r="503">
          <cell r="E503" t="str">
            <v>83010</v>
          </cell>
        </row>
        <row r="504">
          <cell r="E504" t="str">
            <v>86004</v>
          </cell>
        </row>
        <row r="505">
          <cell r="E505" t="str">
            <v>P14300</v>
          </cell>
          <cell r="F505" t="str">
            <v>1) $.23 - LTD Inside - transfer a balance of $57,490,000 to LTD Outside, annual interest rate 4.88% -&gt; 4.60%
2) $(.22) - LTD Outside
3) $.01 - STD Inside - balance decreased by $1,744,621 (Act $86,214,684 &lt; $87,959,305 Plan), annual interest rate also dec</v>
          </cell>
        </row>
        <row r="506">
          <cell r="E506" t="str">
            <v/>
          </cell>
        </row>
        <row r="509">
          <cell r="E509" t="str">
            <v>P14310</v>
          </cell>
        </row>
        <row r="510">
          <cell r="E510" t="str">
            <v/>
          </cell>
        </row>
        <row r="514">
          <cell r="E514" t="str">
            <v>P14330</v>
          </cell>
        </row>
        <row r="515">
          <cell r="E515" t="str">
            <v/>
          </cell>
        </row>
        <row r="518">
          <cell r="E518" t="str">
            <v>P14390</v>
          </cell>
        </row>
        <row r="519">
          <cell r="E519" t="str">
            <v/>
          </cell>
        </row>
        <row r="520">
          <cell r="E520" t="str">
            <v>P22 Int</v>
          </cell>
        </row>
        <row r="521">
          <cell r="E521" t="str">
            <v/>
          </cell>
        </row>
        <row r="522">
          <cell r="E522" t="str">
            <v>P26 Tax</v>
          </cell>
        </row>
        <row r="526">
          <cell r="E526" t="str">
            <v>69012</v>
          </cell>
        </row>
        <row r="527">
          <cell r="E527" t="str">
            <v>69021</v>
          </cell>
        </row>
        <row r="528">
          <cell r="E528" t="str">
            <v>69021</v>
          </cell>
        </row>
        <row r="529">
          <cell r="E529" t="str">
            <v>69022</v>
          </cell>
        </row>
        <row r="530">
          <cell r="E530" t="str">
            <v>78010</v>
          </cell>
        </row>
        <row r="531">
          <cell r="E531" t="str">
            <v>78011</v>
          </cell>
        </row>
        <row r="532">
          <cell r="E532" t="str">
            <v>78015</v>
          </cell>
        </row>
        <row r="533">
          <cell r="E533" t="str">
            <v>79010</v>
          </cell>
        </row>
        <row r="534">
          <cell r="E534" t="str">
            <v>79011</v>
          </cell>
        </row>
        <row r="535">
          <cell r="E535" t="str">
            <v>79015</v>
          </cell>
        </row>
        <row r="536">
          <cell r="E536" t="str">
            <v>P15990</v>
          </cell>
        </row>
        <row r="537">
          <cell r="E537" t="str">
            <v/>
          </cell>
        </row>
        <row r="541">
          <cell r="E541" t="str">
            <v>69064</v>
          </cell>
        </row>
        <row r="542">
          <cell r="E542" t="str">
            <v>69071</v>
          </cell>
        </row>
        <row r="543">
          <cell r="E543" t="str">
            <v>69073</v>
          </cell>
        </row>
        <row r="544">
          <cell r="E544" t="str">
            <v>69074</v>
          </cell>
        </row>
        <row r="545">
          <cell r="E545" t="str">
            <v>P16520</v>
          </cell>
        </row>
        <row r="546">
          <cell r="E546" t="str">
            <v/>
          </cell>
        </row>
        <row r="551">
          <cell r="E551" t="str">
            <v>69073</v>
          </cell>
        </row>
        <row r="552">
          <cell r="E552" t="str">
            <v>69074</v>
          </cell>
        </row>
        <row r="553">
          <cell r="E553" t="str">
            <v>69075</v>
          </cell>
        </row>
        <row r="554">
          <cell r="E554" t="str">
            <v>69510</v>
          </cell>
        </row>
        <row r="555">
          <cell r="E555" t="str">
            <v>69522</v>
          </cell>
        </row>
        <row r="556">
          <cell r="E556" t="str">
            <v>69523</v>
          </cell>
        </row>
        <row r="557">
          <cell r="E557" t="str">
            <v>69524</v>
          </cell>
        </row>
        <row r="558">
          <cell r="E558" t="str">
            <v>P16530</v>
          </cell>
        </row>
        <row r="559">
          <cell r="E559" t="str">
            <v/>
          </cell>
        </row>
        <row r="560">
          <cell r="E560" t="str">
            <v>P26 Tax</v>
          </cell>
        </row>
        <row r="561">
          <cell r="E561" t="str">
            <v/>
          </cell>
        </row>
        <row r="562">
          <cell r="E562" t="str">
            <v>P35 Div</v>
          </cell>
        </row>
        <row r="565">
          <cell r="E565" t="str">
            <v>B26635</v>
          </cell>
        </row>
        <row r="566">
          <cell r="E566" t="str">
            <v/>
          </cell>
        </row>
        <row r="567">
          <cell r="E567" t="str">
            <v>P35 Div</v>
          </cell>
        </row>
        <row r="568">
          <cell r="E568" t="str">
            <v/>
          </cell>
        </row>
        <row r="569">
          <cell r="E569" t="str">
            <v>00017 Mi</v>
          </cell>
        </row>
      </sheetData>
      <sheetData sheetId="1"/>
      <sheetData sheetId="2"/>
      <sheetData sheetId="3"/>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Instructions"/>
      <sheetName val="Task List"/>
      <sheetName val="Input"/>
      <sheetName val="Sheet1"/>
      <sheetName val="Consol Input"/>
      <sheetName val="Assumptions"/>
      <sheetName val="BudgetYr1"/>
      <sheetName val="SummaryYr1"/>
      <sheetName val="BudgetYr2"/>
      <sheetName val="SummaryYr2"/>
      <sheetName val="BudgetYr3"/>
      <sheetName val="SummaryYr3"/>
      <sheetName val="BudgetYr4"/>
      <sheetName val="BudgetYr5"/>
      <sheetName val="Hyp_Upload"/>
      <sheetName val="Pensacola"/>
      <sheetName val="Alton"/>
      <sheetName val="CC - Upld Summary"/>
    </sheetNames>
    <sheetDataSet>
      <sheetData sheetId="0" refreshError="1"/>
      <sheetData sheetId="1" refreshError="1"/>
      <sheetData sheetId="2" refreshError="1"/>
      <sheetData sheetId="3" refreshError="1"/>
      <sheetData sheetId="4" refreshError="1"/>
      <sheetData sheetId="5">
        <row r="1">
          <cell r="N1">
            <v>1</v>
          </cell>
          <cell r="O1" t="str">
            <v>Jan</v>
          </cell>
          <cell r="P1" t="str">
            <v>January</v>
          </cell>
        </row>
        <row r="2">
          <cell r="N2">
            <v>2</v>
          </cell>
          <cell r="O2" t="str">
            <v>Feb</v>
          </cell>
          <cell r="P2" t="str">
            <v>February</v>
          </cell>
        </row>
        <row r="3">
          <cell r="N3">
            <v>3</v>
          </cell>
          <cell r="O3" t="str">
            <v>Mar</v>
          </cell>
          <cell r="P3" t="str">
            <v>March</v>
          </cell>
        </row>
        <row r="4">
          <cell r="N4">
            <v>4</v>
          </cell>
          <cell r="O4" t="str">
            <v>Apr</v>
          </cell>
          <cell r="P4" t="str">
            <v>April</v>
          </cell>
        </row>
        <row r="5">
          <cell r="N5">
            <v>5</v>
          </cell>
          <cell r="O5" t="str">
            <v>May</v>
          </cell>
          <cell r="P5" t="str">
            <v>May</v>
          </cell>
        </row>
        <row r="6">
          <cell r="N6">
            <v>6</v>
          </cell>
          <cell r="O6" t="str">
            <v>Jun</v>
          </cell>
          <cell r="P6" t="str">
            <v>June</v>
          </cell>
        </row>
        <row r="7">
          <cell r="N7">
            <v>7</v>
          </cell>
          <cell r="O7" t="str">
            <v>Jul</v>
          </cell>
          <cell r="P7" t="str">
            <v>July</v>
          </cell>
        </row>
        <row r="8">
          <cell r="N8">
            <v>8</v>
          </cell>
          <cell r="O8" t="str">
            <v>Aug</v>
          </cell>
          <cell r="P8" t="str">
            <v>August</v>
          </cell>
        </row>
        <row r="9">
          <cell r="N9">
            <v>9</v>
          </cell>
          <cell r="O9" t="str">
            <v>Sep</v>
          </cell>
          <cell r="P9" t="str">
            <v>September</v>
          </cell>
        </row>
        <row r="10">
          <cell r="N10">
            <v>10</v>
          </cell>
          <cell r="O10" t="str">
            <v>Oct</v>
          </cell>
          <cell r="P10" t="str">
            <v>October</v>
          </cell>
        </row>
        <row r="11">
          <cell r="N11">
            <v>11</v>
          </cell>
          <cell r="O11" t="str">
            <v>Nov</v>
          </cell>
          <cell r="P11" t="str">
            <v>November</v>
          </cell>
        </row>
        <row r="12">
          <cell r="N12">
            <v>12</v>
          </cell>
          <cell r="O12" t="str">
            <v>Dec</v>
          </cell>
          <cell r="P12" t="str">
            <v>December</v>
          </cell>
        </row>
      </sheetData>
      <sheetData sheetId="6">
        <row r="10">
          <cell r="L10" t="str">
            <v>BU #</v>
          </cell>
        </row>
        <row r="11">
          <cell r="L11" t="str">
            <v>032030</v>
          </cell>
        </row>
        <row r="12">
          <cell r="L12" t="str">
            <v>032031</v>
          </cell>
        </row>
        <row r="13">
          <cell r="L13" t="str">
            <v>032031</v>
          </cell>
        </row>
        <row r="14">
          <cell r="L14" t="str">
            <v>032031</v>
          </cell>
        </row>
        <row r="15">
          <cell r="L15" t="str">
            <v>032031</v>
          </cell>
        </row>
        <row r="16">
          <cell r="L16" t="str">
            <v>032031</v>
          </cell>
        </row>
        <row r="17">
          <cell r="L17" t="str">
            <v>032031</v>
          </cell>
        </row>
        <row r="18">
          <cell r="L18" t="str">
            <v>032031</v>
          </cell>
        </row>
        <row r="19">
          <cell r="L19" t="str">
            <v>032031</v>
          </cell>
        </row>
        <row r="20">
          <cell r="L20" t="str">
            <v>032031</v>
          </cell>
        </row>
        <row r="21">
          <cell r="L21" t="str">
            <v>032078</v>
          </cell>
        </row>
        <row r="22">
          <cell r="L22" t="str">
            <v>032032</v>
          </cell>
        </row>
        <row r="23">
          <cell r="L23" t="str">
            <v>032032</v>
          </cell>
        </row>
        <row r="24">
          <cell r="L24" t="str">
            <v>032032</v>
          </cell>
        </row>
        <row r="25">
          <cell r="L25" t="str">
            <v>032032</v>
          </cell>
        </row>
        <row r="26">
          <cell r="L26" t="str">
            <v>032079</v>
          </cell>
        </row>
        <row r="27">
          <cell r="L27" t="str">
            <v>032032</v>
          </cell>
        </row>
        <row r="28">
          <cell r="L28" t="str">
            <v>032032</v>
          </cell>
        </row>
        <row r="29">
          <cell r="L29" t="str">
            <v>032032</v>
          </cell>
        </row>
        <row r="30">
          <cell r="L30" t="str">
            <v>032032</v>
          </cell>
        </row>
        <row r="31">
          <cell r="L31" t="str">
            <v>032032</v>
          </cell>
        </row>
        <row r="32">
          <cell r="L32" t="str">
            <v>032032</v>
          </cell>
        </row>
        <row r="33">
          <cell r="L33" t="str">
            <v>032032</v>
          </cell>
        </row>
        <row r="34">
          <cell r="L34" t="str">
            <v>032032</v>
          </cell>
        </row>
        <row r="35">
          <cell r="L35" t="str">
            <v>032033</v>
          </cell>
        </row>
        <row r="36">
          <cell r="L36" t="str">
            <v>032033</v>
          </cell>
        </row>
        <row r="37">
          <cell r="L37" t="str">
            <v>032071</v>
          </cell>
        </row>
        <row r="38">
          <cell r="L38" t="str">
            <v>032071</v>
          </cell>
        </row>
        <row r="39">
          <cell r="L39" t="str">
            <v>032071</v>
          </cell>
        </row>
        <row r="40">
          <cell r="L40" t="str">
            <v>032071</v>
          </cell>
        </row>
        <row r="41">
          <cell r="L41" t="str">
            <v>032072</v>
          </cell>
        </row>
        <row r="42">
          <cell r="L42" t="str">
            <v>032072</v>
          </cell>
        </row>
        <row r="43">
          <cell r="L43" t="str">
            <v>032072</v>
          </cell>
        </row>
        <row r="44">
          <cell r="L44" t="str">
            <v>032072</v>
          </cell>
        </row>
        <row r="45">
          <cell r="L45" t="str">
            <v>032072</v>
          </cell>
        </row>
        <row r="46">
          <cell r="L46" t="str">
            <v>032072</v>
          </cell>
        </row>
        <row r="47">
          <cell r="L47" t="str">
            <v>032072</v>
          </cell>
        </row>
        <row r="48">
          <cell r="L48" t="str">
            <v>032072</v>
          </cell>
        </row>
        <row r="49">
          <cell r="L49" t="str">
            <v>032072</v>
          </cell>
        </row>
        <row r="50">
          <cell r="L50" t="str">
            <v>032072</v>
          </cell>
        </row>
        <row r="51">
          <cell r="L51" t="str">
            <v>032072</v>
          </cell>
        </row>
        <row r="52">
          <cell r="L52" t="str">
            <v>032072</v>
          </cell>
        </row>
        <row r="53">
          <cell r="L53" t="str">
            <v>032072</v>
          </cell>
        </row>
        <row r="54">
          <cell r="L54" t="str">
            <v>032072</v>
          </cell>
        </row>
        <row r="55">
          <cell r="L55" t="str">
            <v>032072</v>
          </cell>
        </row>
        <row r="56">
          <cell r="L56" t="str">
            <v>032083</v>
          </cell>
        </row>
        <row r="57">
          <cell r="L57" t="str">
            <v>032072</v>
          </cell>
        </row>
        <row r="58">
          <cell r="L58" t="str">
            <v>032072</v>
          </cell>
        </row>
        <row r="59">
          <cell r="L59" t="str">
            <v>032072</v>
          </cell>
        </row>
        <row r="60">
          <cell r="L60" t="str">
            <v>032072</v>
          </cell>
        </row>
        <row r="61">
          <cell r="L61" t="str">
            <v>032073</v>
          </cell>
        </row>
        <row r="62">
          <cell r="L62" t="str">
            <v>032073</v>
          </cell>
        </row>
        <row r="63">
          <cell r="L63" t="str">
            <v>032073</v>
          </cell>
        </row>
        <row r="64">
          <cell r="L64" t="str">
            <v>032074</v>
          </cell>
        </row>
        <row r="65">
          <cell r="L65" t="str">
            <v>032074</v>
          </cell>
        </row>
        <row r="66">
          <cell r="L66" t="str">
            <v>032074</v>
          </cell>
        </row>
        <row r="67">
          <cell r="L67" t="str">
            <v>032074</v>
          </cell>
        </row>
        <row r="68">
          <cell r="L68" t="str">
            <v>032074</v>
          </cell>
        </row>
        <row r="69">
          <cell r="L69" t="str">
            <v>032074</v>
          </cell>
        </row>
        <row r="70">
          <cell r="L70" t="str">
            <v>032074</v>
          </cell>
        </row>
        <row r="71">
          <cell r="L71" t="str">
            <v>032074</v>
          </cell>
        </row>
        <row r="72">
          <cell r="L72" t="str">
            <v>032082</v>
          </cell>
        </row>
        <row r="73">
          <cell r="L73" t="str">
            <v>032075</v>
          </cell>
        </row>
        <row r="74">
          <cell r="L74" t="str">
            <v>032075</v>
          </cell>
        </row>
        <row r="75">
          <cell r="L75" t="str">
            <v>032075</v>
          </cell>
        </row>
        <row r="76">
          <cell r="L76" t="str">
            <v>032075</v>
          </cell>
        </row>
        <row r="77">
          <cell r="L77" t="str">
            <v>032075</v>
          </cell>
        </row>
        <row r="78">
          <cell r="L78" t="str">
            <v>032075</v>
          </cell>
        </row>
        <row r="79">
          <cell r="L79" t="str">
            <v>032075</v>
          </cell>
        </row>
        <row r="80">
          <cell r="L80" t="str">
            <v>032075</v>
          </cell>
        </row>
        <row r="81">
          <cell r="L81" t="str">
            <v>032075</v>
          </cell>
        </row>
        <row r="82">
          <cell r="L82" t="str">
            <v>032075</v>
          </cell>
        </row>
        <row r="83">
          <cell r="L83" t="str">
            <v>032075</v>
          </cell>
        </row>
        <row r="84">
          <cell r="L84" t="str">
            <v>032075</v>
          </cell>
        </row>
        <row r="85">
          <cell r="L85" t="str">
            <v>032075</v>
          </cell>
        </row>
        <row r="86">
          <cell r="L86" t="str">
            <v>032075</v>
          </cell>
        </row>
        <row r="87">
          <cell r="L87" t="str">
            <v>032075</v>
          </cell>
        </row>
        <row r="88">
          <cell r="L88" t="str">
            <v>032075</v>
          </cell>
        </row>
        <row r="89">
          <cell r="L89" t="str">
            <v>032075</v>
          </cell>
        </row>
        <row r="90">
          <cell r="L90" t="str">
            <v>032075</v>
          </cell>
        </row>
        <row r="91">
          <cell r="L91" t="str">
            <v>032075</v>
          </cell>
        </row>
        <row r="92">
          <cell r="L92" t="str">
            <v>032076</v>
          </cell>
        </row>
        <row r="93">
          <cell r="L93" t="str">
            <v>032076</v>
          </cell>
        </row>
        <row r="94">
          <cell r="L94" t="str">
            <v>032076</v>
          </cell>
        </row>
        <row r="95">
          <cell r="L95" t="str">
            <v>032076</v>
          </cell>
        </row>
        <row r="96">
          <cell r="L96" t="str">
            <v>032076</v>
          </cell>
        </row>
        <row r="97">
          <cell r="L97" t="str">
            <v>032077</v>
          </cell>
        </row>
        <row r="98">
          <cell r="L98" t="str">
            <v>032077</v>
          </cell>
        </row>
        <row r="99">
          <cell r="L99" t="str">
            <v>032077</v>
          </cell>
        </row>
        <row r="100">
          <cell r="L100" t="str">
            <v>032077</v>
          </cell>
        </row>
        <row r="101">
          <cell r="L101" t="str">
            <v>032077</v>
          </cell>
        </row>
        <row r="102">
          <cell r="L102" t="str">
            <v>032077</v>
          </cell>
        </row>
        <row r="103">
          <cell r="L103" t="str">
            <v>032077</v>
          </cell>
        </row>
        <row r="104">
          <cell r="L104" t="str">
            <v>032077</v>
          </cell>
        </row>
        <row r="105">
          <cell r="L105" t="str">
            <v>032077</v>
          </cell>
        </row>
        <row r="106">
          <cell r="L106" t="str">
            <v>032078</v>
          </cell>
        </row>
        <row r="107">
          <cell r="L107" t="str">
            <v>032078</v>
          </cell>
        </row>
        <row r="108">
          <cell r="L108" t="str">
            <v>032078</v>
          </cell>
        </row>
        <row r="109">
          <cell r="L109" t="str">
            <v>032079</v>
          </cell>
        </row>
        <row r="110">
          <cell r="L110" t="str">
            <v>032079</v>
          </cell>
        </row>
        <row r="111">
          <cell r="L111" t="str">
            <v>032079</v>
          </cell>
        </row>
        <row r="112">
          <cell r="L112" t="str">
            <v>032079</v>
          </cell>
        </row>
        <row r="113">
          <cell r="L113" t="str">
            <v>032079</v>
          </cell>
        </row>
        <row r="114">
          <cell r="L114" t="str">
            <v>032079</v>
          </cell>
        </row>
        <row r="115">
          <cell r="L115" t="str">
            <v>032079</v>
          </cell>
        </row>
        <row r="116">
          <cell r="L116" t="str">
            <v>032080</v>
          </cell>
        </row>
        <row r="117">
          <cell r="L117" t="str">
            <v>032080</v>
          </cell>
        </row>
        <row r="118">
          <cell r="L118" t="str">
            <v>032080</v>
          </cell>
        </row>
        <row r="119">
          <cell r="L119" t="str">
            <v>032080</v>
          </cell>
        </row>
        <row r="120">
          <cell r="L120" t="str">
            <v>032080</v>
          </cell>
        </row>
        <row r="121">
          <cell r="L121" t="str">
            <v>032080</v>
          </cell>
        </row>
        <row r="122">
          <cell r="L122" t="str">
            <v>032080</v>
          </cell>
        </row>
        <row r="123">
          <cell r="L123" t="str">
            <v>032080</v>
          </cell>
        </row>
        <row r="124">
          <cell r="L124" t="str">
            <v>032080</v>
          </cell>
        </row>
        <row r="125">
          <cell r="L125" t="str">
            <v>032080</v>
          </cell>
        </row>
        <row r="126">
          <cell r="L126" t="str">
            <v>032080</v>
          </cell>
        </row>
        <row r="127">
          <cell r="L127" t="str">
            <v>032081</v>
          </cell>
        </row>
        <row r="128">
          <cell r="L128" t="str">
            <v>032081</v>
          </cell>
        </row>
        <row r="129">
          <cell r="L129" t="str">
            <v>032079</v>
          </cell>
        </row>
        <row r="130">
          <cell r="L130" t="str">
            <v>032081</v>
          </cell>
        </row>
        <row r="131">
          <cell r="L131" t="str">
            <v>032081</v>
          </cell>
        </row>
        <row r="132">
          <cell r="L132" t="str">
            <v>032081</v>
          </cell>
        </row>
        <row r="133">
          <cell r="L133" t="str">
            <v>032081</v>
          </cell>
        </row>
        <row r="134">
          <cell r="L134" t="str">
            <v>032081</v>
          </cell>
        </row>
        <row r="135">
          <cell r="L135" t="str">
            <v>032081</v>
          </cell>
        </row>
        <row r="136">
          <cell r="L136" t="str">
            <v>032081</v>
          </cell>
        </row>
        <row r="137">
          <cell r="L137" t="str">
            <v>032081</v>
          </cell>
        </row>
        <row r="138">
          <cell r="L138" t="str">
            <v>032081</v>
          </cell>
        </row>
        <row r="139">
          <cell r="L139" t="str">
            <v>032083</v>
          </cell>
        </row>
        <row r="140">
          <cell r="L140" t="str">
            <v>032081</v>
          </cell>
        </row>
        <row r="141">
          <cell r="L141" t="str">
            <v>032083</v>
          </cell>
        </row>
        <row r="142">
          <cell r="L142" t="str">
            <v>032082</v>
          </cell>
        </row>
        <row r="143">
          <cell r="L143" t="str">
            <v>032082</v>
          </cell>
        </row>
        <row r="144">
          <cell r="L144" t="str">
            <v>032082</v>
          </cell>
        </row>
        <row r="145">
          <cell r="L145" t="str">
            <v>032082</v>
          </cell>
        </row>
        <row r="146">
          <cell r="L146" t="str">
            <v>032082</v>
          </cell>
        </row>
        <row r="147">
          <cell r="L147" t="str">
            <v>032082</v>
          </cell>
        </row>
        <row r="148">
          <cell r="L148" t="str">
            <v>032082</v>
          </cell>
        </row>
        <row r="149">
          <cell r="L149" t="str">
            <v>032082</v>
          </cell>
        </row>
        <row r="150">
          <cell r="L150" t="str">
            <v>032082</v>
          </cell>
        </row>
        <row r="151">
          <cell r="L151" t="str">
            <v>032082</v>
          </cell>
        </row>
        <row r="152">
          <cell r="L152" t="str">
            <v>032078</v>
          </cell>
        </row>
        <row r="153">
          <cell r="L153" t="str">
            <v>032082</v>
          </cell>
        </row>
        <row r="154">
          <cell r="L154" t="str">
            <v>032083</v>
          </cell>
        </row>
        <row r="155">
          <cell r="L155" t="str">
            <v>032083</v>
          </cell>
        </row>
        <row r="156">
          <cell r="L156" t="str">
            <v>032083</v>
          </cell>
        </row>
        <row r="157">
          <cell r="L157" t="str">
            <v>032083</v>
          </cell>
        </row>
        <row r="158">
          <cell r="L158" t="str">
            <v>032083</v>
          </cell>
        </row>
        <row r="159">
          <cell r="L159" t="str">
            <v>032083</v>
          </cell>
        </row>
        <row r="160">
          <cell r="L160" t="str">
            <v>032083</v>
          </cell>
        </row>
        <row r="161">
          <cell r="L161" t="str">
            <v>032083</v>
          </cell>
        </row>
        <row r="162">
          <cell r="L162" t="str">
            <v>032083</v>
          </cell>
        </row>
        <row r="163">
          <cell r="L163" t="str">
            <v>032093</v>
          </cell>
        </row>
        <row r="164">
          <cell r="L164" t="str">
            <v>032093</v>
          </cell>
        </row>
        <row r="165">
          <cell r="L165" t="str">
            <v>032093</v>
          </cell>
        </row>
        <row r="166">
          <cell r="L166" t="str">
            <v>032093</v>
          </cell>
        </row>
        <row r="167">
          <cell r="L167" t="str">
            <v>032093</v>
          </cell>
        </row>
        <row r="168">
          <cell r="L168" t="str">
            <v>032093</v>
          </cell>
        </row>
        <row r="169">
          <cell r="L169" t="str">
            <v>032093</v>
          </cell>
        </row>
        <row r="170">
          <cell r="L170" t="str">
            <v>032093</v>
          </cell>
        </row>
        <row r="171">
          <cell r="L171" t="str">
            <v>032093</v>
          </cell>
        </row>
        <row r="172">
          <cell r="L172" t="str">
            <v>032093</v>
          </cell>
        </row>
        <row r="173">
          <cell r="L173" t="str">
            <v>032093</v>
          </cell>
        </row>
        <row r="174">
          <cell r="L174" t="str">
            <v>032093</v>
          </cell>
        </row>
        <row r="175">
          <cell r="L175" t="str">
            <v>033531</v>
          </cell>
        </row>
        <row r="176">
          <cell r="L176" t="str">
            <v>033531</v>
          </cell>
        </row>
        <row r="177">
          <cell r="L177" t="str">
            <v>033531</v>
          </cell>
        </row>
        <row r="178">
          <cell r="L178" t="str">
            <v>033531</v>
          </cell>
        </row>
        <row r="179">
          <cell r="L179" t="str">
            <v>033531</v>
          </cell>
        </row>
        <row r="180">
          <cell r="L180" t="str">
            <v>033531</v>
          </cell>
        </row>
        <row r="181">
          <cell r="L181" t="str">
            <v>033531</v>
          </cell>
        </row>
        <row r="182">
          <cell r="L182" t="str">
            <v>033531</v>
          </cell>
        </row>
        <row r="183">
          <cell r="L183" t="str">
            <v>033531</v>
          </cell>
        </row>
        <row r="184">
          <cell r="L184" t="str">
            <v>033531</v>
          </cell>
        </row>
        <row r="185">
          <cell r="L185" t="str">
            <v>033531</v>
          </cell>
        </row>
        <row r="186">
          <cell r="L186" t="str">
            <v>033531</v>
          </cell>
        </row>
        <row r="187">
          <cell r="L187" t="str">
            <v>033531</v>
          </cell>
        </row>
        <row r="188">
          <cell r="L188" t="str">
            <v>033531</v>
          </cell>
        </row>
        <row r="189">
          <cell r="L189" t="str">
            <v>033531</v>
          </cell>
        </row>
        <row r="190">
          <cell r="L190" t="str">
            <v>033531</v>
          </cell>
        </row>
        <row r="191">
          <cell r="L191" t="str">
            <v>033531</v>
          </cell>
        </row>
        <row r="192">
          <cell r="L192" t="str">
            <v>033531</v>
          </cell>
        </row>
        <row r="193">
          <cell r="L193" t="str">
            <v>033531</v>
          </cell>
        </row>
        <row r="194">
          <cell r="L194" t="str">
            <v>033531</v>
          </cell>
        </row>
        <row r="195">
          <cell r="L195" t="str">
            <v>033531</v>
          </cell>
        </row>
        <row r="196">
          <cell r="L196" t="str">
            <v>033531</v>
          </cell>
        </row>
        <row r="197">
          <cell r="L197" t="str">
            <v>033531</v>
          </cell>
        </row>
        <row r="198">
          <cell r="L198" t="str">
            <v>033531</v>
          </cell>
        </row>
        <row r="199">
          <cell r="L199" t="str">
            <v>033531</v>
          </cell>
        </row>
        <row r="200">
          <cell r="L200" t="str">
            <v>033531</v>
          </cell>
        </row>
        <row r="201">
          <cell r="L201" t="str">
            <v>033531</v>
          </cell>
        </row>
        <row r="202">
          <cell r="L202" t="str">
            <v>033531</v>
          </cell>
        </row>
        <row r="203">
          <cell r="L203" t="str">
            <v>033531</v>
          </cell>
        </row>
        <row r="204">
          <cell r="L204" t="str">
            <v>033531</v>
          </cell>
        </row>
        <row r="205">
          <cell r="L205" t="str">
            <v>033531</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Title"/>
      <sheetName val="TOC"/>
      <sheetName val="ValSummary"/>
      <sheetName val="Cons Title"/>
      <sheetName val="Consolidated Model"/>
      <sheetName val="Net Debt"/>
      <sheetName val="Core Title"/>
      <sheetName val="Core Model"/>
      <sheetName val="Core DCF"/>
      <sheetName val="Bolt-on Title"/>
      <sheetName val="Bolt-on Model"/>
      <sheetName val="Bolt-on DCF"/>
      <sheetName val="Cerb Title"/>
      <sheetName val="Cerberus"/>
      <sheetName val="Cerberus DCF "/>
      <sheetName val="O&amp;M Title"/>
      <sheetName val="O&amp;M"/>
      <sheetName val="Sapphire"/>
      <sheetName val="Sapphire DCF"/>
      <sheetName val="AccDil Title"/>
      <sheetName val="Accretion-Dilution"/>
      <sheetName val="AccDil Out1"/>
      <sheetName val="AccDil Out2"/>
      <sheetName val="AccDil Out3"/>
      <sheetName val="ROCE"/>
      <sheetName val="IRR 2003"/>
      <sheetName val="Net Debt Reconc"/>
      <sheetName val="AccD塅䕃⹌塅Et2"/>
    </sheetNames>
    <sheetDataSet>
      <sheetData sheetId="0" refreshError="1"/>
      <sheetData sheetId="1" refreshError="1"/>
      <sheetData sheetId="2" refreshError="1">
        <row r="25">
          <cell r="B25">
            <v>100.51612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Formulas"/>
      <sheetName val="Instructions for creating"/>
      <sheetName val="10 Flat file"/>
      <sheetName val="Capex"/>
      <sheetName val="Opex"/>
      <sheetName val="Function Reporting"/>
      <sheetName val="CA-Opex"/>
      <sheetName val="Error Reporting"/>
      <sheetName val="Map"/>
    </sheetNames>
    <sheetDataSet>
      <sheetData sheetId="0"/>
      <sheetData sheetId="1"/>
      <sheetData sheetId="2"/>
      <sheetData sheetId="3"/>
      <sheetData sheetId="4"/>
      <sheetData sheetId="5"/>
      <sheetData sheetId="6"/>
      <sheetData sheetId="7"/>
      <sheetData sheetId="8">
        <row r="5">
          <cell r="B5" t="str">
            <v>Jan10</v>
          </cell>
        </row>
        <row r="6">
          <cell r="B6" t="str">
            <v>Feb10</v>
          </cell>
        </row>
        <row r="7">
          <cell r="B7" t="str">
            <v>Mar10</v>
          </cell>
        </row>
        <row r="8">
          <cell r="B8" t="str">
            <v>Apr10</v>
          </cell>
        </row>
        <row r="9">
          <cell r="B9" t="str">
            <v>May10</v>
          </cell>
        </row>
        <row r="10">
          <cell r="B10" t="str">
            <v>Jun10</v>
          </cell>
        </row>
        <row r="11">
          <cell r="B11" t="str">
            <v>Jul10</v>
          </cell>
        </row>
        <row r="12">
          <cell r="B12" t="str">
            <v>Aug10</v>
          </cell>
        </row>
        <row r="13">
          <cell r="B13" t="str">
            <v>Sep10</v>
          </cell>
        </row>
        <row r="14">
          <cell r="B14" t="str">
            <v>Oct10</v>
          </cell>
        </row>
        <row r="15">
          <cell r="B15" t="str">
            <v>Nov10</v>
          </cell>
        </row>
        <row r="16">
          <cell r="B16" t="str">
            <v>Dec10</v>
          </cell>
        </row>
        <row r="17">
          <cell r="B17" t="str">
            <v>Total</v>
          </cell>
        </row>
      </sheetData>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Op Revenue"/>
      <sheetName val="Capital Budget"/>
      <sheetName val="Master Payroll Overhead"/>
      <sheetName val="Master Property Taxes"/>
      <sheetName val="Master Clearing Accounts"/>
      <sheetName val="Master Customer by Meter Size"/>
      <sheetName val="Master Water Sales (CCF)"/>
      <sheetName val="Master  AF &amp; KWH"/>
      <sheetName val="Master Income Tax (2)"/>
      <sheetName val="Master Capitalization"/>
      <sheetName val="Master Debt Cost"/>
      <sheetName val="Master Equity"/>
      <sheetName val="Master Income Tax"/>
      <sheetName val="Master Depreciation"/>
      <sheetName val="Master Advances, CIAC, WIP"/>
      <sheetName val="Master Capital Budget Summary"/>
      <sheetName val="Water Sales"/>
      <sheetName val="Service &amp; Quantity Rates"/>
      <sheetName val="Qty H2O  Revenue"/>
      <sheetName val="Qty Usage Blocks"/>
      <sheetName val="Service Chrg Revenue"/>
      <sheetName val="Customer-Meter Size"/>
      <sheetName val="Rate Design"/>
      <sheetName val="Lrg Users"/>
      <sheetName val="Sheet3"/>
      <sheetName val="4 Facto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JDE TB"/>
      <sheetName val="BS"/>
      <sheetName val="IS"/>
      <sheetName val="CashFlow"/>
      <sheetName val="WCF"/>
      <sheetName val="Cap"/>
      <sheetName val="Equity"/>
      <sheetName val="Note C"/>
      <sheetName val="Note G"/>
      <sheetName val="Note H"/>
      <sheetName val="Note K"/>
      <sheetName val="Note L"/>
      <sheetName val="Note M"/>
      <sheetName val="Reg Assets"/>
      <sheetName val="Retained Earnings"/>
      <sheetName val="2005 top side entries"/>
      <sheetName val="2005 PWC SUD"/>
      <sheetName val="2004 top side entri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Notes"/>
      <sheetName val="Main Menu"/>
      <sheetName val="Objectives"/>
      <sheetName val="Risk &amp; Opportunities Threshold"/>
      <sheetName val="Approval Sheet"/>
      <sheetName val="Keyrisklist"/>
      <sheetName val="BaseCalc2"/>
      <sheetName val="BaseCalc"/>
      <sheetName val="Risk Register"/>
      <sheetName val="Action Plan"/>
      <sheetName val="keyriskarchive"/>
      <sheetName val="Risk Summary"/>
      <sheetName val="KeyRisk"/>
      <sheetName val="Risk Map"/>
      <sheetName val="Opportunities Register"/>
      <sheetName val="KeyOpportunity"/>
      <sheetName val="help.objectives"/>
      <sheetName val="help.thresholds"/>
      <sheetName val="help.riskregister"/>
      <sheetName val="help.approval"/>
      <sheetName val="help.keyrisklist"/>
      <sheetName val="help.keyrisks"/>
      <sheetName val="help.actionplan"/>
      <sheetName val="help.archive"/>
      <sheetName val="help.summary"/>
      <sheetName val="help.map"/>
      <sheetName val="Overview"/>
      <sheetName val="help.opportnitiesreg&amp;keyform"/>
      <sheetName val="help.createfile"/>
      <sheetName val="subcatlist"/>
      <sheetName val="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row r="1">
          <cell r="A1" t="str">
            <v>Asset Management including Property</v>
          </cell>
        </row>
        <row r="2">
          <cell r="A2" t="str">
            <v>Business Development</v>
          </cell>
        </row>
        <row r="3">
          <cell r="A3" t="str">
            <v xml:space="preserve">Business environment </v>
          </cell>
        </row>
        <row r="4">
          <cell r="A4" t="str">
            <v>Client management</v>
          </cell>
        </row>
        <row r="5">
          <cell r="A5" t="str">
            <v>Competitors</v>
          </cell>
        </row>
        <row r="6">
          <cell r="A6" t="str">
            <v>Consumers</v>
          </cell>
        </row>
        <row r="7">
          <cell r="A7" t="str">
            <v>Contractual</v>
          </cell>
        </row>
        <row r="8">
          <cell r="A8" t="str">
            <v>Corporate Social Responsibility</v>
          </cell>
        </row>
        <row r="9">
          <cell r="A9" t="str">
            <v>Costs</v>
          </cell>
        </row>
        <row r="10">
          <cell r="A10" t="str">
            <v>Cultural</v>
          </cell>
        </row>
        <row r="11">
          <cell r="A11" t="str">
            <v xml:space="preserve">Customer Service </v>
          </cell>
        </row>
        <row r="12">
          <cell r="A12" t="str">
            <v>Economic</v>
          </cell>
        </row>
        <row r="13">
          <cell r="A13" t="str">
            <v>Environmental</v>
          </cell>
        </row>
        <row r="14">
          <cell r="A14" t="str">
            <v>Financial Information Integrity</v>
          </cell>
        </row>
        <row r="15">
          <cell r="A15" t="str">
            <v>Financial Management</v>
          </cell>
        </row>
        <row r="16">
          <cell r="A16" t="str">
            <v>General Business</v>
          </cell>
        </row>
        <row r="17">
          <cell r="A17" t="str">
            <v>Geophysical</v>
          </cell>
        </row>
        <row r="18">
          <cell r="A18" t="str">
            <v>Health &amp; Safety</v>
          </cell>
        </row>
        <row r="19">
          <cell r="A19" t="str">
            <v>Human Resource</v>
          </cell>
        </row>
        <row r="20">
          <cell r="A20" t="str">
            <v>Information Technology</v>
          </cell>
        </row>
        <row r="21">
          <cell r="A21" t="str">
            <v>Insurance</v>
          </cell>
        </row>
        <row r="22">
          <cell r="A22" t="str">
            <v>Interest rate and exchange rate</v>
          </cell>
        </row>
        <row r="23">
          <cell r="A23" t="str">
            <v>Internal Communications</v>
          </cell>
        </row>
        <row r="24">
          <cell r="A24" t="str">
            <v>Investment management and M&amp;A</v>
          </cell>
        </row>
        <row r="25">
          <cell r="A25" t="str">
            <v>Litigation and Arbitration</v>
          </cell>
        </row>
        <row r="26">
          <cell r="A26" t="str">
            <v>Maintenance</v>
          </cell>
        </row>
        <row r="27">
          <cell r="A27" t="str">
            <v>Management Processes</v>
          </cell>
        </row>
        <row r="28">
          <cell r="A28" t="str">
            <v>Market structure</v>
          </cell>
        </row>
        <row r="29">
          <cell r="A29" t="str">
            <v>Marketing &amp; Reputation Management</v>
          </cell>
        </row>
        <row r="30">
          <cell r="A30" t="str">
            <v>Network Management</v>
          </cell>
        </row>
        <row r="31">
          <cell r="A31" t="str">
            <v>Partners, advisors and subcontractors</v>
          </cell>
        </row>
        <row r="32">
          <cell r="A32" t="str">
            <v>Political</v>
          </cell>
        </row>
        <row r="33">
          <cell r="A33" t="str">
            <v>Project Delivery</v>
          </cell>
        </row>
        <row r="34">
          <cell r="A34" t="str">
            <v>Project finance and capital resource availability</v>
          </cell>
        </row>
        <row r="35">
          <cell r="A35" t="str">
            <v>Raw Material Supply</v>
          </cell>
        </row>
        <row r="36">
          <cell r="A36" t="str">
            <v>Regulatory and legal environment</v>
          </cell>
        </row>
        <row r="37">
          <cell r="A37" t="str">
            <v>Research and Development</v>
          </cell>
        </row>
        <row r="38">
          <cell r="A38" t="str">
            <v>Revenue</v>
          </cell>
        </row>
        <row r="39">
          <cell r="A39" t="str">
            <v>Security</v>
          </cell>
        </row>
        <row r="40">
          <cell r="A40" t="str">
            <v>Social</v>
          </cell>
        </row>
        <row r="41">
          <cell r="A41" t="str">
            <v>Strategy</v>
          </cell>
        </row>
        <row r="42">
          <cell r="A42" t="str">
            <v>Supplier risks (incl. procurement and logistics)</v>
          </cell>
        </row>
        <row r="43">
          <cell r="A43" t="str">
            <v>Taxation</v>
          </cell>
        </row>
        <row r="44">
          <cell r="A44" t="str">
            <v>Transition &amp; Integration</v>
          </cell>
        </row>
        <row r="45">
          <cell r="A45" t="str">
            <v>Treasury</v>
          </cell>
        </row>
        <row r="46">
          <cell r="A46" t="str">
            <v>Treatment &amp; Production</v>
          </cell>
        </row>
      </sheetData>
      <sheetData sheetId="3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eturns"/>
      <sheetName val="DIAMOND"/>
    </sheetNames>
    <sheetDataSet>
      <sheetData sheetId="0" refreshError="1"/>
      <sheetData sheetId="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Casualty Data"/>
      <sheetName val="Property Data"/>
    </sheetNames>
    <sheetDataSet>
      <sheetData sheetId="0"/>
      <sheetData sheetId="1"/>
    </sheetDataSet>
  </externalBook>
</externalLink>
</file>

<file path=xl/externalLinks/externalLink61.xml><?xml version="1.0" encoding="utf-8"?>
<externalLink xmlns="http://schemas.openxmlformats.org/spreadsheetml/2006/main">
  <externalBook xmlns:r="http://schemas.openxmlformats.org/officeDocument/2006/relationships" r:id="rId1">
    <sheetNames>
      <sheetName val="Data"/>
      <sheetName val="IO"/>
      <sheetName val="TPACT"/>
      <sheetName val="Projection"/>
      <sheetName val="Lookups"/>
      <sheetName val="Output"/>
    </sheetNames>
    <sheetDataSet>
      <sheetData sheetId="0"/>
      <sheetData sheetId="1" refreshError="1">
        <row r="2">
          <cell r="K2">
            <v>1</v>
          </cell>
        </row>
      </sheetData>
      <sheetData sheetId="2"/>
      <sheetData sheetId="3"/>
      <sheetData sheetId="4"/>
      <sheetData sheetId="5"/>
    </sheetDataSet>
  </externalBook>
</externalLink>
</file>

<file path=xl/externalLinks/externalLink62.xml><?xml version="1.0" encoding="utf-8"?>
<externalLink xmlns="http://schemas.openxmlformats.org/spreadsheetml/2006/main">
  <externalBook xmlns:r="http://schemas.openxmlformats.org/officeDocument/2006/relationships" r:id="rId1">
    <sheetNames>
      <sheetName val="Data"/>
      <sheetName val="IO"/>
      <sheetName val="TPACT"/>
      <sheetName val="Projection"/>
      <sheetName val="Lookups"/>
      <sheetName val="Output"/>
    </sheetNames>
    <sheetDataSet>
      <sheetData sheetId="0"/>
      <sheetData sheetId="1" refreshError="1">
        <row r="3">
          <cell r="C3">
            <v>38353</v>
          </cell>
        </row>
      </sheetData>
      <sheetData sheetId="2"/>
      <sheetData sheetId="3"/>
      <sheetData sheetId="4"/>
      <sheetData sheetId="5"/>
    </sheetDataSet>
  </externalBook>
</externalLink>
</file>

<file path=xl/externalLinks/externalLink63.xml><?xml version="1.0" encoding="utf-8"?>
<externalLink xmlns="http://schemas.openxmlformats.org/spreadsheetml/2006/main">
  <externalBook xmlns:r="http://schemas.openxmlformats.org/officeDocument/2006/relationships" r:id="rId1">
    <sheetNames>
      <sheetName val="Log"/>
      <sheetName val="WO&amp;Proj06"/>
      <sheetName val="WO&amp;Proj07"/>
      <sheetName val="ExportToProj"/>
      <sheetName val="All Costs"/>
      <sheetName val="SumForMoEndNoChng"/>
      <sheetName val="IL OF CarryOver"/>
      <sheetName val="Play"/>
      <sheetName val="Sheet2"/>
      <sheetName val="Sheet3"/>
    </sheetNames>
    <sheetDataSet>
      <sheetData sheetId="0"/>
      <sheetData sheetId="1">
        <row r="1">
          <cell r="A1" t="str">
            <v>Task Order #</v>
          </cell>
          <cell r="B1" t="str">
            <v>Tank</v>
          </cell>
        </row>
        <row r="4">
          <cell r="A4">
            <v>50120201</v>
          </cell>
          <cell r="B4" t="str">
            <v>Surge #1 - DELETE</v>
          </cell>
        </row>
        <row r="5">
          <cell r="B5" t="str">
            <v>Clearwell</v>
          </cell>
        </row>
        <row r="6">
          <cell r="A6">
            <v>50120152</v>
          </cell>
          <cell r="B6" t="str">
            <v>Bluff Overflow Improvement</v>
          </cell>
        </row>
        <row r="7">
          <cell r="A7">
            <v>50120153</v>
          </cell>
          <cell r="B7" t="str">
            <v>Eagle Height Overflow Improvement</v>
          </cell>
        </row>
        <row r="8">
          <cell r="A8">
            <v>50120154</v>
          </cell>
          <cell r="B8" t="str">
            <v>Galbraith Elevated Overflow Improvement</v>
          </cell>
        </row>
        <row r="9">
          <cell r="A9">
            <v>50120155</v>
          </cell>
          <cell r="B9" t="str">
            <v>Galbraith Standpipe Overflow Improvement</v>
          </cell>
        </row>
        <row r="10">
          <cell r="A10">
            <v>50120155</v>
          </cell>
          <cell r="B10" t="str">
            <v>Galbraith Standpipe Overflow Improvement</v>
          </cell>
        </row>
        <row r="11">
          <cell r="A11">
            <v>50104574</v>
          </cell>
          <cell r="B11" t="str">
            <v>60th St. Elevated Interior</v>
          </cell>
        </row>
        <row r="12">
          <cell r="A12">
            <v>50119197</v>
          </cell>
          <cell r="B12" t="str">
            <v>60th St. Elevated Interior</v>
          </cell>
        </row>
        <row r="13">
          <cell r="A13">
            <v>50120156</v>
          </cell>
          <cell r="B13" t="str">
            <v>Bettendorf Overflow Improvement</v>
          </cell>
        </row>
        <row r="14">
          <cell r="A14">
            <v>50120157</v>
          </cell>
          <cell r="B14" t="str">
            <v>Fairgrounds Overflow Improvement</v>
          </cell>
        </row>
        <row r="15">
          <cell r="A15">
            <v>50120158</v>
          </cell>
          <cell r="B15" t="str">
            <v>Harrison St. Overflow Improvement</v>
          </cell>
        </row>
        <row r="16">
          <cell r="A16">
            <v>50120160</v>
          </cell>
          <cell r="B16" t="str">
            <v>Leclaire Overflow Improvement</v>
          </cell>
        </row>
        <row r="17">
          <cell r="A17">
            <v>50120271</v>
          </cell>
          <cell r="B17" t="str">
            <v>Ripley</v>
          </cell>
        </row>
        <row r="18">
          <cell r="A18">
            <v>50120162</v>
          </cell>
          <cell r="B18" t="str">
            <v>Cardinal Street</v>
          </cell>
        </row>
        <row r="19">
          <cell r="A19">
            <v>50120164</v>
          </cell>
          <cell r="B19" t="str">
            <v>Harold Street</v>
          </cell>
        </row>
        <row r="20">
          <cell r="A20">
            <v>50120165</v>
          </cell>
          <cell r="B20" t="str">
            <v>Principia #1</v>
          </cell>
        </row>
        <row r="21">
          <cell r="A21">
            <v>50120167</v>
          </cell>
          <cell r="B21" t="str">
            <v>Principia #2</v>
          </cell>
        </row>
        <row r="22">
          <cell r="A22">
            <v>50119381</v>
          </cell>
          <cell r="B22" t="str">
            <v>Rehab Godfrey Tank</v>
          </cell>
        </row>
        <row r="23">
          <cell r="A23">
            <v>50119199</v>
          </cell>
          <cell r="B23" t="str">
            <v>Rehab Godfrey Tank</v>
          </cell>
        </row>
        <row r="24">
          <cell r="A24">
            <v>50120168</v>
          </cell>
          <cell r="B24" t="str">
            <v>22nd Street Elevated</v>
          </cell>
        </row>
        <row r="25">
          <cell r="A25">
            <v>50120169</v>
          </cell>
          <cell r="B25" t="str">
            <v>Neil Street #1 Ladder</v>
          </cell>
        </row>
        <row r="26">
          <cell r="A26">
            <v>50120170</v>
          </cell>
          <cell r="B26" t="str">
            <v>Neil Street #2 Ladder</v>
          </cell>
        </row>
        <row r="27">
          <cell r="A27">
            <v>50120171</v>
          </cell>
          <cell r="B27" t="str">
            <v>Champaign Standpipe</v>
          </cell>
        </row>
        <row r="28">
          <cell r="A28">
            <v>50120170</v>
          </cell>
          <cell r="B28" t="str">
            <v>Neil St. Reservoir #2</v>
          </cell>
        </row>
        <row r="29">
          <cell r="A29">
            <v>50108012</v>
          </cell>
          <cell r="B29" t="str">
            <v>Rehab St. Joseph Tank</v>
          </cell>
        </row>
        <row r="30">
          <cell r="A30">
            <v>50119201</v>
          </cell>
          <cell r="B30" t="str">
            <v>Rehab St. Joseph Tank</v>
          </cell>
        </row>
        <row r="31">
          <cell r="A31">
            <v>50120172</v>
          </cell>
          <cell r="B31" t="str">
            <v>Tolono</v>
          </cell>
        </row>
        <row r="32">
          <cell r="A32">
            <v>50120173</v>
          </cell>
          <cell r="B32" t="str">
            <v>Urbana Reservoir</v>
          </cell>
        </row>
        <row r="33">
          <cell r="A33">
            <v>50120176</v>
          </cell>
          <cell r="B33" t="str">
            <v>Arrowhead Well #1 Tank B</v>
          </cell>
        </row>
        <row r="34">
          <cell r="A34">
            <v>50120177</v>
          </cell>
          <cell r="B34" t="str">
            <v>Chicago Suburban #4 Tank B</v>
          </cell>
        </row>
        <row r="35">
          <cell r="A35">
            <v>50120178</v>
          </cell>
          <cell r="B35" t="str">
            <v>Country Club #1 Tank A</v>
          </cell>
        </row>
        <row r="36">
          <cell r="A36">
            <v>50120180</v>
          </cell>
          <cell r="B36" t="str">
            <v>Dupage Tank A</v>
          </cell>
        </row>
        <row r="37">
          <cell r="A37">
            <v>50120186</v>
          </cell>
          <cell r="B37" t="str">
            <v>Valley View #1 Tank A</v>
          </cell>
        </row>
        <row r="38">
          <cell r="A38">
            <v>50120187</v>
          </cell>
          <cell r="B38" t="str">
            <v>Valley View #1 Tank C</v>
          </cell>
        </row>
        <row r="39">
          <cell r="A39">
            <v>50120189</v>
          </cell>
          <cell r="B39" t="str">
            <v>Waycinden</v>
          </cell>
        </row>
        <row r="40">
          <cell r="A40">
            <v>50120191</v>
          </cell>
          <cell r="B40" t="str">
            <v>West Suburban #12 Tank E</v>
          </cell>
        </row>
        <row r="41">
          <cell r="A41">
            <v>50120194</v>
          </cell>
          <cell r="B41" t="str">
            <v>WSU Bolingbrook Ground</v>
          </cell>
        </row>
        <row r="42">
          <cell r="A42">
            <v>50120174</v>
          </cell>
          <cell r="B42" t="str">
            <v>Arbury Well #1 Tank A</v>
          </cell>
        </row>
        <row r="43">
          <cell r="A43">
            <v>50120175</v>
          </cell>
          <cell r="B43" t="str">
            <v>Arrowhead Well #1 Tank A</v>
          </cell>
        </row>
        <row r="44">
          <cell r="A44">
            <v>50120179</v>
          </cell>
          <cell r="B44" t="str">
            <v>Derby Meadows #5 Tank A</v>
          </cell>
        </row>
        <row r="45">
          <cell r="A45">
            <v>50120181</v>
          </cell>
          <cell r="B45" t="str">
            <v>Dupage Tank B</v>
          </cell>
        </row>
        <row r="46">
          <cell r="A46">
            <v>50120182</v>
          </cell>
          <cell r="B46" t="str">
            <v>Fernway Tank A</v>
          </cell>
        </row>
        <row r="47">
          <cell r="A47">
            <v>50120183</v>
          </cell>
          <cell r="B47" t="str">
            <v>North Janes Bolingbrook</v>
          </cell>
        </row>
        <row r="48">
          <cell r="A48">
            <v>50111770</v>
          </cell>
          <cell r="B48" t="str">
            <v>Rehab East Boughton</v>
          </cell>
        </row>
        <row r="49">
          <cell r="A49">
            <v>50120184</v>
          </cell>
          <cell r="B49" t="str">
            <v>South Janes Bolingbrook</v>
          </cell>
        </row>
        <row r="50">
          <cell r="A50">
            <v>50120185</v>
          </cell>
          <cell r="B50" t="str">
            <v>Terra Cotta</v>
          </cell>
        </row>
        <row r="51">
          <cell r="A51">
            <v>50120188</v>
          </cell>
          <cell r="B51" t="str">
            <v>Valley View #4 Tank B</v>
          </cell>
        </row>
        <row r="52">
          <cell r="A52">
            <v>50120190</v>
          </cell>
          <cell r="B52" t="str">
            <v>West Boughton</v>
          </cell>
        </row>
        <row r="53">
          <cell r="A53">
            <v>50120192</v>
          </cell>
          <cell r="B53" t="str">
            <v>West Suburban #8 Tank B</v>
          </cell>
        </row>
        <row r="54">
          <cell r="A54">
            <v>50120193</v>
          </cell>
          <cell r="B54" t="str">
            <v>West Suburban Tank C</v>
          </cell>
        </row>
        <row r="55">
          <cell r="A55">
            <v>50120195</v>
          </cell>
          <cell r="B55" t="str">
            <v>French Village #1</v>
          </cell>
        </row>
        <row r="56">
          <cell r="A56">
            <v>50120196</v>
          </cell>
          <cell r="B56" t="str">
            <v>French Village #2</v>
          </cell>
        </row>
        <row r="57">
          <cell r="A57">
            <v>50120197</v>
          </cell>
          <cell r="B57" t="str">
            <v>Granite City Elevated</v>
          </cell>
        </row>
        <row r="58">
          <cell r="A58">
            <v>50120198</v>
          </cell>
          <cell r="B58" t="str">
            <v>Granite City Ground Storage</v>
          </cell>
        </row>
        <row r="59">
          <cell r="A59">
            <v>50120199</v>
          </cell>
          <cell r="B59" t="str">
            <v>Granite City Wash Water</v>
          </cell>
        </row>
        <row r="60">
          <cell r="A60">
            <v>50120200</v>
          </cell>
          <cell r="B60" t="str">
            <v>Shiloh</v>
          </cell>
        </row>
        <row r="61">
          <cell r="A61">
            <v>50120202</v>
          </cell>
          <cell r="B61" t="str">
            <v>Waterloo Standpipe</v>
          </cell>
        </row>
        <row r="62">
          <cell r="A62">
            <v>50120203</v>
          </cell>
          <cell r="B62" t="str">
            <v>Yorktown</v>
          </cell>
        </row>
        <row r="63">
          <cell r="A63">
            <v>50117599</v>
          </cell>
          <cell r="B63" t="str">
            <v>EDGEMONT #1 SOUTH</v>
          </cell>
        </row>
        <row r="64">
          <cell r="A64">
            <v>50120729</v>
          </cell>
          <cell r="B64" t="str">
            <v>Rehab Deepwell #1</v>
          </cell>
        </row>
        <row r="65">
          <cell r="A65">
            <v>50120216</v>
          </cell>
          <cell r="B65" t="str">
            <v>Rehab Deepwell #1</v>
          </cell>
        </row>
        <row r="66">
          <cell r="A66">
            <v>50120771</v>
          </cell>
          <cell r="B66" t="str">
            <v>Rehab Deepwell #2</v>
          </cell>
        </row>
        <row r="67">
          <cell r="A67">
            <v>50120217</v>
          </cell>
          <cell r="B67" t="str">
            <v>Rehab Deepwell #2</v>
          </cell>
        </row>
        <row r="68">
          <cell r="A68">
            <v>50117541</v>
          </cell>
          <cell r="B68" t="str">
            <v>Rehab Edgemont #1 South</v>
          </cell>
        </row>
        <row r="69">
          <cell r="A69">
            <v>50117599</v>
          </cell>
          <cell r="B69" t="str">
            <v>Rehab Edgemont #1 South</v>
          </cell>
        </row>
        <row r="70">
          <cell r="A70">
            <v>50120772</v>
          </cell>
          <cell r="B70" t="str">
            <v>Rehab Edgemont #2 North</v>
          </cell>
        </row>
        <row r="71">
          <cell r="A71">
            <v>50120218</v>
          </cell>
          <cell r="B71" t="str">
            <v>Rehab Edgemont #2 North</v>
          </cell>
        </row>
        <row r="72">
          <cell r="A72">
            <v>50120204</v>
          </cell>
          <cell r="B72" t="str">
            <v>Stetson St. Elevated</v>
          </cell>
        </row>
        <row r="73">
          <cell r="A73">
            <v>50089909</v>
          </cell>
          <cell r="B73" t="str">
            <v>Rehab Tazewell</v>
          </cell>
        </row>
        <row r="74">
          <cell r="A74">
            <v>50089915</v>
          </cell>
          <cell r="B74" t="str">
            <v>Rehab Clarifier &amp; Flocculator #1</v>
          </cell>
        </row>
        <row r="75">
          <cell r="A75">
            <v>50120773</v>
          </cell>
          <cell r="B75" t="str">
            <v>Rehab Grand Blvd Tank</v>
          </cell>
        </row>
        <row r="76">
          <cell r="A76">
            <v>50120219</v>
          </cell>
          <cell r="B76" t="str">
            <v>Rehab Grand Blvd Tank</v>
          </cell>
        </row>
        <row r="77">
          <cell r="A77">
            <v>50120205</v>
          </cell>
          <cell r="B77" t="str">
            <v>Pontiac Elevated Tank</v>
          </cell>
        </row>
        <row r="78">
          <cell r="A78">
            <v>50120363</v>
          </cell>
          <cell r="B78" t="str">
            <v>CLEARWATER TANK ( O &amp; T CENTER)</v>
          </cell>
        </row>
        <row r="79">
          <cell r="A79">
            <v>50120364</v>
          </cell>
          <cell r="B79" t="str">
            <v>REACTION TANK (O T &amp; T CENTER)</v>
          </cell>
        </row>
        <row r="80">
          <cell r="A80">
            <v>50120365</v>
          </cell>
          <cell r="B80" t="str">
            <v>CLEARWATER TANK (SUGAR CREEK WTP)</v>
          </cell>
        </row>
        <row r="81">
          <cell r="A81">
            <v>50120366</v>
          </cell>
          <cell r="B81" t="str">
            <v>62ND AND BROADWAY TANK</v>
          </cell>
        </row>
        <row r="82">
          <cell r="A82">
            <v>50120367</v>
          </cell>
          <cell r="B82" t="str">
            <v>6TH AND DEARBORN (MILLER) TANK</v>
          </cell>
        </row>
        <row r="83">
          <cell r="A83">
            <v>50120222</v>
          </cell>
          <cell r="B83" t="str">
            <v>Rehab 19th &amp; Jefferson - Paint</v>
          </cell>
        </row>
        <row r="84">
          <cell r="A84">
            <v>50120223</v>
          </cell>
          <cell r="B84" t="str">
            <v>Rehab 19th &amp; Jefferson - Structural Repairs</v>
          </cell>
        </row>
        <row r="85">
          <cell r="A85">
            <v>50117882</v>
          </cell>
          <cell r="B85" t="str">
            <v>Rehab Portage Elevated - Paint</v>
          </cell>
        </row>
        <row r="86">
          <cell r="A86">
            <v>50117883</v>
          </cell>
          <cell r="B86" t="str">
            <v>Rehab Portage Elevated - Structural Repairs</v>
          </cell>
        </row>
        <row r="87">
          <cell r="A87">
            <v>50120221</v>
          </cell>
          <cell r="B87" t="str">
            <v>Rehab Schell - Paint</v>
          </cell>
        </row>
        <row r="88">
          <cell r="A88">
            <v>50120220</v>
          </cell>
          <cell r="B88" t="str">
            <v>Rehab Schell - Structural Repairs</v>
          </cell>
        </row>
        <row r="89">
          <cell r="A89">
            <v>50119206</v>
          </cell>
          <cell r="B89" t="str">
            <v>Farmersburg Overflow &amp; Ladders</v>
          </cell>
        </row>
        <row r="90">
          <cell r="A90">
            <v>50120224</v>
          </cell>
          <cell r="B90" t="str">
            <v>Rehab Youngstown - Paint</v>
          </cell>
        </row>
        <row r="91">
          <cell r="A91">
            <v>50120225</v>
          </cell>
          <cell r="B91" t="str">
            <v>Rehab Youngstown - Structural Repairs</v>
          </cell>
        </row>
        <row r="92">
          <cell r="A92">
            <v>50119205</v>
          </cell>
          <cell r="B92" t="str">
            <v>Terre Vista Overflow</v>
          </cell>
        </row>
        <row r="93">
          <cell r="A93">
            <v>50120206</v>
          </cell>
          <cell r="B93" t="str">
            <v>East Tower</v>
          </cell>
        </row>
        <row r="94">
          <cell r="A94">
            <v>50120207</v>
          </cell>
          <cell r="B94" t="str">
            <v>East Well</v>
          </cell>
        </row>
        <row r="95">
          <cell r="A95">
            <v>50120208</v>
          </cell>
          <cell r="B95" t="str">
            <v>Jefferson Street Tower</v>
          </cell>
        </row>
        <row r="96">
          <cell r="A96">
            <v>50120209</v>
          </cell>
          <cell r="B96" t="str">
            <v>West Well</v>
          </cell>
        </row>
        <row r="97">
          <cell r="A97">
            <v>50120210</v>
          </cell>
          <cell r="B97" t="str">
            <v>Winona Lake Tower</v>
          </cell>
        </row>
        <row r="98">
          <cell r="A98">
            <v>50120226</v>
          </cell>
          <cell r="B98" t="str">
            <v>Brunswick Elevated (Hill)</v>
          </cell>
        </row>
        <row r="99">
          <cell r="A99">
            <v>50120793</v>
          </cell>
          <cell r="B99" t="str">
            <v>Brunswick Elevated (Hill)</v>
          </cell>
        </row>
        <row r="100">
          <cell r="A100">
            <v>50120793</v>
          </cell>
          <cell r="B100" t="str">
            <v>BRUNSWICK TANK</v>
          </cell>
        </row>
        <row r="101">
          <cell r="A101">
            <v>50117551</v>
          </cell>
          <cell r="B101" t="str">
            <v>Plant Clear Well</v>
          </cell>
        </row>
        <row r="102">
          <cell r="A102">
            <v>50103263</v>
          </cell>
          <cell r="B102" t="str">
            <v>Plant Clear Well</v>
          </cell>
        </row>
        <row r="103">
          <cell r="A103">
            <v>50117594</v>
          </cell>
          <cell r="B103" t="str">
            <v>Rehab Standpipe</v>
          </cell>
        </row>
        <row r="104">
          <cell r="A104">
            <v>50117592</v>
          </cell>
          <cell r="B104" t="str">
            <v>Rehab Standpipe</v>
          </cell>
        </row>
        <row r="105">
          <cell r="A105">
            <v>50104608</v>
          </cell>
          <cell r="B105" t="str">
            <v>Hill St.</v>
          </cell>
        </row>
        <row r="106">
          <cell r="A106">
            <v>50102343</v>
          </cell>
          <cell r="B106" t="str">
            <v>Hill St.</v>
          </cell>
        </row>
        <row r="107">
          <cell r="A107">
            <v>50120227</v>
          </cell>
          <cell r="B107" t="str">
            <v>Rehab West Tank</v>
          </cell>
        </row>
        <row r="108">
          <cell r="A108">
            <v>50120794</v>
          </cell>
          <cell r="B108" t="str">
            <v>Rehab West Tank</v>
          </cell>
        </row>
        <row r="109">
          <cell r="A109">
            <v>50120794</v>
          </cell>
          <cell r="B109" t="str">
            <v>Tank Logo</v>
          </cell>
        </row>
        <row r="110">
          <cell r="A110">
            <v>50104619</v>
          </cell>
          <cell r="B110" t="str">
            <v>Crooked Rd.</v>
          </cell>
        </row>
        <row r="111">
          <cell r="A111">
            <v>50102469</v>
          </cell>
          <cell r="B111" t="str">
            <v>Crooked Rd.</v>
          </cell>
        </row>
        <row r="112">
          <cell r="A112">
            <v>50107925</v>
          </cell>
          <cell r="B112" t="str">
            <v>Ehlmann Rd.</v>
          </cell>
        </row>
        <row r="113">
          <cell r="A113">
            <v>50107923</v>
          </cell>
          <cell r="B113" t="str">
            <v>Ehlmann Rd.</v>
          </cell>
        </row>
        <row r="114">
          <cell r="B114" t="str">
            <v>Towers Road Wash Out</v>
          </cell>
        </row>
        <row r="115">
          <cell r="B115" t="str">
            <v>Clarifier Visual Inspection</v>
          </cell>
        </row>
        <row r="116">
          <cell r="A116">
            <v>50120228</v>
          </cell>
          <cell r="B116" t="str">
            <v>King Hill #1</v>
          </cell>
        </row>
        <row r="117">
          <cell r="A117">
            <v>50114568</v>
          </cell>
          <cell r="B117" t="str">
            <v>King Hill #1</v>
          </cell>
        </row>
        <row r="118">
          <cell r="A118">
            <v>50120229</v>
          </cell>
          <cell r="B118" t="str">
            <v>King Hill #2</v>
          </cell>
        </row>
        <row r="119">
          <cell r="A119">
            <v>50114569</v>
          </cell>
          <cell r="B119" t="str">
            <v>King Hill #2</v>
          </cell>
        </row>
        <row r="120">
          <cell r="B120" t="str">
            <v>Ferguson Washout</v>
          </cell>
        </row>
        <row r="121">
          <cell r="B121" t="str">
            <v>Kehrs Mill #1 Wash Out</v>
          </cell>
        </row>
        <row r="122">
          <cell r="B122" t="str">
            <v>NCP East Washwater Wash Out</v>
          </cell>
        </row>
        <row r="123">
          <cell r="B123" t="str">
            <v>Sappington #1 Wash Out</v>
          </cell>
        </row>
        <row r="124">
          <cell r="B124" t="str">
            <v>Cherry Hills Visual Inspection</v>
          </cell>
        </row>
        <row r="125">
          <cell r="B125" t="str">
            <v>Crestview Wash Out</v>
          </cell>
        </row>
        <row r="126">
          <cell r="B126" t="str">
            <v>Kehrs Mill #2 Visual</v>
          </cell>
        </row>
        <row r="127">
          <cell r="A127">
            <v>50119202</v>
          </cell>
          <cell r="B127" t="str">
            <v>Norwood</v>
          </cell>
        </row>
        <row r="128">
          <cell r="A128">
            <v>50119323</v>
          </cell>
          <cell r="B128" t="str">
            <v>Norwood</v>
          </cell>
        </row>
        <row r="129">
          <cell r="A129">
            <v>50119204</v>
          </cell>
          <cell r="B129" t="str">
            <v>Valley Park</v>
          </cell>
        </row>
        <row r="130">
          <cell r="A130">
            <v>50110057</v>
          </cell>
          <cell r="B130" t="str">
            <v>Valley Park</v>
          </cell>
        </row>
        <row r="131">
          <cell r="B131" t="str">
            <v>Austinburg Rd.</v>
          </cell>
        </row>
        <row r="132">
          <cell r="B132" t="str">
            <v>Bunker Hill</v>
          </cell>
        </row>
        <row r="133">
          <cell r="B133" t="str">
            <v>Clearwell</v>
          </cell>
        </row>
        <row r="134">
          <cell r="B134" t="str">
            <v>East Washwater</v>
          </cell>
        </row>
        <row r="135">
          <cell r="B135" t="str">
            <v>Harmon Rd.</v>
          </cell>
        </row>
        <row r="136">
          <cell r="B136" t="str">
            <v>Route 84 Tank</v>
          </cell>
        </row>
        <row r="137">
          <cell r="B137" t="str">
            <v>Sed. Basin #1</v>
          </cell>
        </row>
        <row r="138">
          <cell r="B138" t="str">
            <v>Sed. Basin #2</v>
          </cell>
        </row>
        <row r="139">
          <cell r="B139" t="str">
            <v>West Washwater</v>
          </cell>
        </row>
        <row r="140">
          <cell r="B140" t="str">
            <v>Blacklick Estates</v>
          </cell>
        </row>
        <row r="141">
          <cell r="B141" t="str">
            <v>Huber Ridge</v>
          </cell>
        </row>
        <row r="142">
          <cell r="A142">
            <v>50112379</v>
          </cell>
          <cell r="B142" t="str">
            <v>Ladder &amp; Overflow Extension - Blacklick Elev</v>
          </cell>
        </row>
        <row r="143">
          <cell r="A143">
            <v>50112383</v>
          </cell>
          <cell r="B143" t="str">
            <v>Ladder &amp; Overflow Extension - Huber Ridge Elev</v>
          </cell>
        </row>
        <row r="144">
          <cell r="A144">
            <v>50112381</v>
          </cell>
          <cell r="B144" t="str">
            <v>Ladder &amp; Overflow Extension - Lake Darby Elev</v>
          </cell>
        </row>
        <row r="145">
          <cell r="A145">
            <v>50112382</v>
          </cell>
          <cell r="B145" t="str">
            <v>Ladder &amp; Overflow Extension - Timberbrook Elev</v>
          </cell>
        </row>
        <row r="146">
          <cell r="A146">
            <v>50112377</v>
          </cell>
          <cell r="B146" t="str">
            <v>Ladder &amp; Overflow Extension - Worth./Vlly Elev</v>
          </cell>
        </row>
        <row r="147">
          <cell r="B147" t="str">
            <v>Lake Darby</v>
          </cell>
        </row>
        <row r="148">
          <cell r="B148" t="str">
            <v>Worthington Hills</v>
          </cell>
        </row>
        <row r="149">
          <cell r="A149">
            <v>50120211</v>
          </cell>
          <cell r="B149" t="str">
            <v>Burlington Standpipe</v>
          </cell>
        </row>
        <row r="150">
          <cell r="B150" t="str">
            <v>Burlington Standpipe</v>
          </cell>
        </row>
        <row r="151">
          <cell r="A151">
            <v>50120212</v>
          </cell>
          <cell r="B151" t="str">
            <v>Sandusky Rd.</v>
          </cell>
        </row>
        <row r="152">
          <cell r="B152" t="str">
            <v>Sandusky Rd.</v>
          </cell>
        </row>
        <row r="153">
          <cell r="B153" t="str">
            <v>Clearwell System #1</v>
          </cell>
        </row>
        <row r="154">
          <cell r="B154" t="str">
            <v>Caledonia Tank</v>
          </cell>
        </row>
        <row r="155">
          <cell r="B155" t="str">
            <v>Clarifier</v>
          </cell>
        </row>
        <row r="156">
          <cell r="B156" t="str">
            <v>Gurley Hill Elevated</v>
          </cell>
        </row>
        <row r="157">
          <cell r="A157">
            <v>50112359</v>
          </cell>
          <cell r="B157" t="str">
            <v>Ladder &amp; Overflow Extension - Caledonia Elev</v>
          </cell>
        </row>
        <row r="158">
          <cell r="A158">
            <v>50112386</v>
          </cell>
          <cell r="B158" t="str">
            <v>Ladder &amp; Overflow Extension - Gurley Elev</v>
          </cell>
        </row>
        <row r="159">
          <cell r="B159" t="str">
            <v>Lime Tank</v>
          </cell>
        </row>
        <row r="160">
          <cell r="B160" t="str">
            <v>Mix Tank #1</v>
          </cell>
        </row>
        <row r="161">
          <cell r="B161" t="str">
            <v>Mix Tank #2</v>
          </cell>
        </row>
        <row r="162">
          <cell r="A162">
            <v>50112407</v>
          </cell>
          <cell r="B162" t="str">
            <v>Rehab Recarb Tank</v>
          </cell>
        </row>
        <row r="163">
          <cell r="B163" t="str">
            <v>Settling Tank</v>
          </cell>
        </row>
        <row r="164">
          <cell r="B164" t="str">
            <v>Soda Ash Tank</v>
          </cell>
        </row>
        <row r="165">
          <cell r="B165" t="str">
            <v>Victory Road Reservoir</v>
          </cell>
        </row>
        <row r="166">
          <cell r="B166" t="str">
            <v>Washwater Tank</v>
          </cell>
        </row>
        <row r="167">
          <cell r="B167" t="str">
            <v>Beach Crest Tower</v>
          </cell>
        </row>
        <row r="168">
          <cell r="B168" t="str">
            <v>Clearwell</v>
          </cell>
        </row>
        <row r="169">
          <cell r="A169">
            <v>50120213</v>
          </cell>
          <cell r="B169" t="str">
            <v>Highland</v>
          </cell>
        </row>
        <row r="170">
          <cell r="B170" t="str">
            <v>Highland Road</v>
          </cell>
        </row>
        <row r="171">
          <cell r="B171" t="str">
            <v>Mixtank</v>
          </cell>
        </row>
        <row r="172">
          <cell r="A172">
            <v>50120214</v>
          </cell>
          <cell r="B172" t="str">
            <v>Sentinel</v>
          </cell>
        </row>
        <row r="173">
          <cell r="B173" t="str">
            <v>Sentinel</v>
          </cell>
        </row>
        <row r="174">
          <cell r="A174">
            <v>50120215</v>
          </cell>
          <cell r="B174" t="str">
            <v>Washwater</v>
          </cell>
        </row>
        <row r="175">
          <cell r="B175" t="str">
            <v>Washwater Tank</v>
          </cell>
        </row>
      </sheetData>
      <sheetData sheetId="2">
        <row r="1">
          <cell r="A1" t="str">
            <v>Work Order</v>
          </cell>
          <cell r="B1" t="str">
            <v>Project Name</v>
          </cell>
        </row>
        <row r="2">
          <cell r="A2">
            <v>414020</v>
          </cell>
          <cell r="B2" t="str">
            <v>Tolono Rehab</v>
          </cell>
        </row>
        <row r="3">
          <cell r="B3" t="str">
            <v>Urbana Reservior Rehab</v>
          </cell>
        </row>
        <row r="4">
          <cell r="A4">
            <v>414786</v>
          </cell>
          <cell r="B4" t="str">
            <v>Estl Wash Water Rehab</v>
          </cell>
        </row>
        <row r="5">
          <cell r="A5">
            <v>416617</v>
          </cell>
          <cell r="B5" t="str">
            <v>Granite Booster Rehab</v>
          </cell>
        </row>
        <row r="6">
          <cell r="A6">
            <v>416619</v>
          </cell>
          <cell r="B6" t="str">
            <v>Shiloh Rehab</v>
          </cell>
        </row>
        <row r="7">
          <cell r="B7" t="str">
            <v>Yorktown Rehab</v>
          </cell>
        </row>
        <row r="8">
          <cell r="A8">
            <v>416609</v>
          </cell>
          <cell r="B8" t="str">
            <v>West Suburban #8B Rehab</v>
          </cell>
        </row>
        <row r="9">
          <cell r="B9" t="str">
            <v>South Janes Int Rehab</v>
          </cell>
        </row>
        <row r="10">
          <cell r="B10" t="str">
            <v>Valley View 1A Rehab</v>
          </cell>
        </row>
        <row r="11">
          <cell r="B11" t="str">
            <v>Valley View 1C Rehab</v>
          </cell>
        </row>
        <row r="12">
          <cell r="B12" t="str">
            <v>Bettendorf Rehab</v>
          </cell>
        </row>
        <row r="13">
          <cell r="A13">
            <v>414840</v>
          </cell>
          <cell r="B13" t="str">
            <v>WEST WASHWATER Rehab</v>
          </cell>
        </row>
        <row r="14">
          <cell r="A14">
            <v>414841</v>
          </cell>
          <cell r="B14" t="str">
            <v>Worthington Hills Elev. Rehab</v>
          </cell>
        </row>
        <row r="15">
          <cell r="B15" t="str">
            <v>EAST WASHWATER Rehab</v>
          </cell>
        </row>
        <row r="16">
          <cell r="B16" t="str">
            <v>Lake Darby Rehab</v>
          </cell>
        </row>
        <row r="17">
          <cell r="A17">
            <v>50120162</v>
          </cell>
          <cell r="B17" t="str">
            <v>CARDINAL STREET TANK Overflow</v>
          </cell>
        </row>
        <row r="18">
          <cell r="A18">
            <v>50120164</v>
          </cell>
          <cell r="B18" t="str">
            <v>HAROLD STREET Overflow</v>
          </cell>
        </row>
        <row r="19">
          <cell r="A19">
            <v>50120165</v>
          </cell>
          <cell r="B19" t="str">
            <v>PRINCIPIA #1 Overflow</v>
          </cell>
        </row>
        <row r="20">
          <cell r="A20">
            <v>50120167</v>
          </cell>
          <cell r="B20" t="str">
            <v>PRINCIPIA #2 Overflow</v>
          </cell>
        </row>
        <row r="21">
          <cell r="A21">
            <v>50120168</v>
          </cell>
          <cell r="B21" t="str">
            <v>22ND STREET TANK Overflow</v>
          </cell>
        </row>
        <row r="22">
          <cell r="A22">
            <v>50120169</v>
          </cell>
          <cell r="B22" t="str">
            <v>Neil Street #1 Ladder</v>
          </cell>
        </row>
        <row r="23">
          <cell r="A23">
            <v>50120170</v>
          </cell>
          <cell r="B23" t="str">
            <v>Neil Street #2 Ladder</v>
          </cell>
        </row>
        <row r="24">
          <cell r="A24">
            <v>50120172</v>
          </cell>
          <cell r="B24" t="str">
            <v>Tolono Overflow</v>
          </cell>
        </row>
        <row r="25">
          <cell r="A25">
            <v>50120173</v>
          </cell>
          <cell r="B25" t="str">
            <v>Urbana Reservoir Overflow</v>
          </cell>
        </row>
        <row r="26">
          <cell r="A26">
            <v>50120174</v>
          </cell>
          <cell r="B26" t="str">
            <v>Arbury Well #1 Tank A Overflow</v>
          </cell>
        </row>
        <row r="27">
          <cell r="A27">
            <v>50120175</v>
          </cell>
          <cell r="B27" t="str">
            <v>Arrowhead Well #1 Tank A Overflow</v>
          </cell>
        </row>
        <row r="28">
          <cell r="A28">
            <v>50120176</v>
          </cell>
          <cell r="B28" t="str">
            <v>ARROWHEAD WELL #1 TANK B Overflow</v>
          </cell>
        </row>
        <row r="29">
          <cell r="A29">
            <v>50120177</v>
          </cell>
          <cell r="B29" t="str">
            <v>CHICAGO SUBURBAN #4 TANK B Overflow</v>
          </cell>
        </row>
        <row r="30">
          <cell r="A30">
            <v>50120178</v>
          </cell>
          <cell r="B30" t="str">
            <v>COUNTRY CLUB #1 TANK A Overflow</v>
          </cell>
        </row>
        <row r="31">
          <cell r="A31">
            <v>50120180</v>
          </cell>
          <cell r="B31" t="str">
            <v>DUPAGE TANK A Overflow</v>
          </cell>
        </row>
        <row r="32">
          <cell r="A32">
            <v>50120183</v>
          </cell>
          <cell r="B32" t="str">
            <v>North Janes Bolingbrook Overflow</v>
          </cell>
        </row>
        <row r="33">
          <cell r="A33">
            <v>50120185</v>
          </cell>
          <cell r="B33" t="str">
            <v>Terra Cotta Overflow</v>
          </cell>
        </row>
        <row r="34">
          <cell r="A34">
            <v>50120186</v>
          </cell>
          <cell r="B34" t="str">
            <v>VALLEY VIEW #1 TANK A Overflow</v>
          </cell>
        </row>
        <row r="35">
          <cell r="A35">
            <v>50120187</v>
          </cell>
          <cell r="B35" t="str">
            <v>VALLEY VIEW #1 TANK C Overflow</v>
          </cell>
        </row>
        <row r="36">
          <cell r="A36">
            <v>50120188</v>
          </cell>
          <cell r="B36" t="str">
            <v>Valley View #4 Tank B Overflow</v>
          </cell>
        </row>
        <row r="37">
          <cell r="A37">
            <v>50120189</v>
          </cell>
          <cell r="B37" t="str">
            <v>WAYCINDEN Overflow</v>
          </cell>
        </row>
        <row r="38">
          <cell r="A38">
            <v>50120190</v>
          </cell>
          <cell r="B38" t="str">
            <v>West Boughton Overflow</v>
          </cell>
        </row>
        <row r="39">
          <cell r="A39">
            <v>50120191</v>
          </cell>
          <cell r="B39" t="str">
            <v>WEST SUBURBAN #12 TANK E Overflow</v>
          </cell>
        </row>
        <row r="40">
          <cell r="A40">
            <v>50120194</v>
          </cell>
          <cell r="B40" t="str">
            <v>WSU - BOLINGBROOK GROUND Overflow</v>
          </cell>
        </row>
        <row r="41">
          <cell r="A41">
            <v>50120195</v>
          </cell>
          <cell r="B41" t="str">
            <v>FRENCH VILLAGE #1 Overflow</v>
          </cell>
        </row>
        <row r="42">
          <cell r="A42">
            <v>50120196</v>
          </cell>
          <cell r="B42" t="str">
            <v>FRENCH VILLAGE #2 Overflow</v>
          </cell>
        </row>
        <row r="43">
          <cell r="A43">
            <v>50120197</v>
          </cell>
          <cell r="B43" t="str">
            <v>GRANITE CITY ELEVATED Overflow</v>
          </cell>
        </row>
        <row r="44">
          <cell r="A44">
            <v>50120198</v>
          </cell>
          <cell r="B44" t="str">
            <v>GRANITE CITY  Overflow</v>
          </cell>
        </row>
        <row r="45">
          <cell r="A45">
            <v>50120199</v>
          </cell>
          <cell r="B45" t="str">
            <v>GRANITE CITY WASHWATER Overflow</v>
          </cell>
        </row>
        <row r="46">
          <cell r="A46">
            <v>50120200</v>
          </cell>
          <cell r="B46" t="str">
            <v>SHILOH Overflow</v>
          </cell>
        </row>
        <row r="47">
          <cell r="A47">
            <v>50120202</v>
          </cell>
          <cell r="B47" t="str">
            <v>WATERLOO Overflow</v>
          </cell>
        </row>
        <row r="48">
          <cell r="A48">
            <v>50120203</v>
          </cell>
          <cell r="B48" t="str">
            <v>YORKTOWN Overflow</v>
          </cell>
        </row>
        <row r="49">
          <cell r="A49">
            <v>50120204</v>
          </cell>
          <cell r="B49" t="str">
            <v>STETSON ST TANK Overflow</v>
          </cell>
        </row>
        <row r="50">
          <cell r="A50">
            <v>50120205</v>
          </cell>
          <cell r="B50" t="str">
            <v>PONTIAC TANK Overflow</v>
          </cell>
        </row>
        <row r="51">
          <cell r="A51">
            <v>50120216</v>
          </cell>
          <cell r="B51" t="str">
            <v>Rehab Deepwell #1 Rehab</v>
          </cell>
        </row>
        <row r="52">
          <cell r="A52">
            <v>50120217</v>
          </cell>
          <cell r="B52" t="str">
            <v>Rehab Deepwell #2 Rehab</v>
          </cell>
        </row>
        <row r="53">
          <cell r="A53">
            <v>50120218</v>
          </cell>
          <cell r="B53" t="str">
            <v>Rehab Edgemont #2 North Rehab</v>
          </cell>
        </row>
        <row r="54">
          <cell r="A54">
            <v>50120219</v>
          </cell>
          <cell r="B54" t="str">
            <v>Rehab Grand Blvd Tank Rehab</v>
          </cell>
        </row>
        <row r="55">
          <cell r="A55">
            <v>50074102</v>
          </cell>
          <cell r="B55" t="str">
            <v xml:space="preserve">December 2006 CAPEX Accrual </v>
          </cell>
        </row>
        <row r="56">
          <cell r="A56">
            <v>50120206</v>
          </cell>
          <cell r="B56" t="str">
            <v>EAST TOWER Overflow</v>
          </cell>
        </row>
        <row r="57">
          <cell r="A57">
            <v>50120207</v>
          </cell>
          <cell r="B57" t="str">
            <v>EAST WELL Overflow</v>
          </cell>
        </row>
        <row r="58">
          <cell r="A58">
            <v>50120208</v>
          </cell>
          <cell r="B58" t="str">
            <v>Jefferson Street Overflow</v>
          </cell>
        </row>
        <row r="59">
          <cell r="A59">
            <v>50120209</v>
          </cell>
          <cell r="B59" t="str">
            <v>WEST WELL Overflow</v>
          </cell>
        </row>
        <row r="60">
          <cell r="A60">
            <v>50120210</v>
          </cell>
          <cell r="B60" t="str">
            <v>WINONA LAKE TOWER Overflow</v>
          </cell>
        </row>
        <row r="61">
          <cell r="A61">
            <v>50120220</v>
          </cell>
          <cell r="B61" t="str">
            <v xml:space="preserve">Rehab Schell - Structural Repairs </v>
          </cell>
        </row>
        <row r="62">
          <cell r="A62">
            <v>50120221</v>
          </cell>
          <cell r="B62" t="str">
            <v xml:space="preserve">Rehab Schell - Paint </v>
          </cell>
        </row>
        <row r="63">
          <cell r="A63">
            <v>50120222</v>
          </cell>
          <cell r="B63" t="str">
            <v>19th &amp; Jefferson Paint Rehab</v>
          </cell>
        </row>
        <row r="64">
          <cell r="A64">
            <v>50120223</v>
          </cell>
          <cell r="B64" t="str">
            <v>19th &amp; Jefferson Struct Rehab</v>
          </cell>
        </row>
        <row r="65">
          <cell r="A65">
            <v>50120224</v>
          </cell>
          <cell r="B65" t="str">
            <v xml:space="preserve">Rehab Youngstown - Paint </v>
          </cell>
        </row>
        <row r="66">
          <cell r="A66">
            <v>50120225</v>
          </cell>
          <cell r="B66" t="str">
            <v xml:space="preserve">Rehab Youngstown - Structural Repairs </v>
          </cell>
        </row>
        <row r="67">
          <cell r="A67">
            <v>50120363</v>
          </cell>
          <cell r="B67" t="str">
            <v>CLEARWATER TANK ( O &amp; T CENTER) Overflow</v>
          </cell>
        </row>
        <row r="68">
          <cell r="A68">
            <v>50120364</v>
          </cell>
          <cell r="B68" t="str">
            <v>REACTION TANK (O T &amp; T CENTER) Overflow</v>
          </cell>
        </row>
        <row r="69">
          <cell r="A69">
            <v>50120365</v>
          </cell>
          <cell r="B69" t="str">
            <v>CLEARWATER TANK (SUGAR CREEK WTP) Overflow</v>
          </cell>
        </row>
        <row r="70">
          <cell r="A70">
            <v>50120366</v>
          </cell>
          <cell r="B70" t="str">
            <v>62ND AND BROADWAY TANK Overflow</v>
          </cell>
        </row>
        <row r="71">
          <cell r="A71">
            <v>50120367</v>
          </cell>
          <cell r="B71" t="str">
            <v>6TH AND DEARBORN (MILLER) TANK Overflow</v>
          </cell>
        </row>
        <row r="72">
          <cell r="A72" t="str">
            <v>n/a</v>
          </cell>
          <cell r="B72" t="str">
            <v>Fee Fee Wash Out</v>
          </cell>
        </row>
        <row r="73">
          <cell r="A73" t="str">
            <v>n/a</v>
          </cell>
          <cell r="B73" t="str">
            <v>Sappington #1 Wash Out</v>
          </cell>
        </row>
        <row r="74">
          <cell r="A74" t="str">
            <v>n/a</v>
          </cell>
          <cell r="B74" t="str">
            <v>Faucett Wash Out</v>
          </cell>
        </row>
        <row r="75">
          <cell r="A75" t="str">
            <v>n/a</v>
          </cell>
          <cell r="B75" t="str">
            <v>Faucett Repair</v>
          </cell>
        </row>
        <row r="76">
          <cell r="B76" t="str">
            <v>Riverside Rehab</v>
          </cell>
        </row>
        <row r="77">
          <cell r="A77">
            <v>414004</v>
          </cell>
          <cell r="B77" t="str">
            <v>ARROWHEAD WELL #1 TANK B Overflow</v>
          </cell>
        </row>
        <row r="78">
          <cell r="A78">
            <v>414007</v>
          </cell>
          <cell r="B78" t="str">
            <v>Tolono Rehab</v>
          </cell>
        </row>
        <row r="79">
          <cell r="A79">
            <v>414784</v>
          </cell>
          <cell r="B79" t="str">
            <v>Estl Wash Water Rehab</v>
          </cell>
        </row>
        <row r="80">
          <cell r="A80">
            <v>414792</v>
          </cell>
          <cell r="B80" t="str">
            <v>West Suburban #8B Rehab</v>
          </cell>
        </row>
        <row r="81">
          <cell r="A81">
            <v>414793</v>
          </cell>
          <cell r="B81" t="str">
            <v>Granite Booster Rehab</v>
          </cell>
        </row>
        <row r="82">
          <cell r="A82">
            <v>414794</v>
          </cell>
          <cell r="B82" t="str">
            <v>Shiloh Rehab</v>
          </cell>
        </row>
        <row r="83">
          <cell r="A83">
            <v>416213</v>
          </cell>
          <cell r="B83" t="str">
            <v>Valley View 1A Rehab</v>
          </cell>
        </row>
        <row r="84">
          <cell r="A84">
            <v>416216</v>
          </cell>
          <cell r="B84" t="str">
            <v>Valley View 1C Rehab</v>
          </cell>
        </row>
        <row r="85">
          <cell r="A85">
            <v>418972</v>
          </cell>
          <cell r="B85" t="str">
            <v>Urbana Reservior Rehab</v>
          </cell>
        </row>
        <row r="86">
          <cell r="A86">
            <v>418973</v>
          </cell>
          <cell r="B86" t="str">
            <v>Yorktown Rehab</v>
          </cell>
        </row>
        <row r="87">
          <cell r="A87">
            <v>418974</v>
          </cell>
          <cell r="B87" t="str">
            <v>South Janes Int Rehab</v>
          </cell>
        </row>
        <row r="88">
          <cell r="B88" t="str">
            <v>Granite Booster AL Dome</v>
          </cell>
        </row>
        <row r="89">
          <cell r="A89">
            <v>412920</v>
          </cell>
          <cell r="B89" t="str">
            <v>Crawfordsville Radios - Franklin St. Radios</v>
          </cell>
        </row>
        <row r="90">
          <cell r="A90">
            <v>412990</v>
          </cell>
          <cell r="B90" t="str">
            <v>Crawfordsville Radios - Todd Plant Radios</v>
          </cell>
        </row>
        <row r="91">
          <cell r="A91">
            <v>413048</v>
          </cell>
          <cell r="B91" t="str">
            <v>Crawfordsville Radios - Mall Tank Radios</v>
          </cell>
        </row>
        <row r="92">
          <cell r="A92">
            <v>413052</v>
          </cell>
          <cell r="B92" t="str">
            <v>Crawfordsville Radios - I-74 (Nrth) Tank Radios</v>
          </cell>
        </row>
        <row r="93">
          <cell r="A93">
            <v>413063</v>
          </cell>
          <cell r="B93" t="str">
            <v>Crawfordsville Radios - Main Plant (Ops Cntr) Radios</v>
          </cell>
        </row>
        <row r="94">
          <cell r="A94">
            <v>414006</v>
          </cell>
          <cell r="B94" t="str">
            <v>TREE TOPS Overflow</v>
          </cell>
        </row>
        <row r="95">
          <cell r="A95">
            <v>414774</v>
          </cell>
          <cell r="B95" t="str">
            <v>GREENTREE Overflow</v>
          </cell>
        </row>
        <row r="96">
          <cell r="A96">
            <v>414776</v>
          </cell>
          <cell r="B96" t="str">
            <v>ATKINS Overflow</v>
          </cell>
        </row>
        <row r="97">
          <cell r="A97">
            <v>414777</v>
          </cell>
          <cell r="B97" t="str">
            <v>MICHIGAN AVENUE Overflow</v>
          </cell>
        </row>
        <row r="98">
          <cell r="A98">
            <v>414778</v>
          </cell>
          <cell r="B98" t="str">
            <v>INDUSTRIAL PARK TANK Overflow</v>
          </cell>
        </row>
        <row r="99">
          <cell r="A99">
            <v>414789</v>
          </cell>
          <cell r="B99" t="str">
            <v>FREEMAN FIELD FIRE TANK Overflow</v>
          </cell>
        </row>
        <row r="100">
          <cell r="A100">
            <v>414790</v>
          </cell>
          <cell r="B100" t="str">
            <v>US 50 TANK (EASTERN) Overflow</v>
          </cell>
        </row>
        <row r="101">
          <cell r="A101">
            <v>414791</v>
          </cell>
          <cell r="B101" t="str">
            <v>SHIELDS PARK TANK (NORTH CENTRAL) Overflow</v>
          </cell>
        </row>
        <row r="102">
          <cell r="A102">
            <v>414795</v>
          </cell>
          <cell r="B102" t="str">
            <v>BOULEVARD MALL Overflow</v>
          </cell>
        </row>
        <row r="103">
          <cell r="A103">
            <v>414796</v>
          </cell>
          <cell r="B103" t="str">
            <v>FRANKLIN STREET Overflow</v>
          </cell>
        </row>
        <row r="104">
          <cell r="A104">
            <v>414797</v>
          </cell>
          <cell r="B104" t="str">
            <v>NORTH TANK Crawfordsville Overflow</v>
          </cell>
        </row>
        <row r="105">
          <cell r="A105">
            <v>414798</v>
          </cell>
          <cell r="B105" t="str">
            <v>Franklin St. Rehab</v>
          </cell>
        </row>
        <row r="106">
          <cell r="A106">
            <v>414799</v>
          </cell>
          <cell r="B106" t="str">
            <v>NORTH PORT TANK (CITY OWNED) Overflow</v>
          </cell>
        </row>
        <row r="107">
          <cell r="A107">
            <v>414800</v>
          </cell>
          <cell r="B107" t="str">
            <v>NORPLEX Overflow</v>
          </cell>
        </row>
        <row r="108">
          <cell r="A108">
            <v>414801</v>
          </cell>
          <cell r="B108" t="str">
            <v>REACTION TANK (SUGAR CREEK WTP) Overflow</v>
          </cell>
        </row>
        <row r="109">
          <cell r="A109">
            <v>414802</v>
          </cell>
          <cell r="B109" t="str">
            <v>WEST PUMP STATION TANK Overflow</v>
          </cell>
        </row>
        <row r="110">
          <cell r="A110">
            <v>414803</v>
          </cell>
          <cell r="B110" t="str">
            <v>JACKSON STREET Overflow</v>
          </cell>
        </row>
        <row r="111">
          <cell r="A111">
            <v>414804</v>
          </cell>
          <cell r="B111" t="str">
            <v>WASHWATER TANK #1 Muncie Overflow</v>
          </cell>
        </row>
        <row r="112">
          <cell r="A112">
            <v>414805</v>
          </cell>
          <cell r="B112" t="str">
            <v>WASHWATER TANK #2 Muncie Overflow</v>
          </cell>
        </row>
        <row r="113">
          <cell r="A113">
            <v>414806</v>
          </cell>
          <cell r="B113" t="str">
            <v>Tree Tops Rehab</v>
          </cell>
        </row>
        <row r="114">
          <cell r="A114">
            <v>414807</v>
          </cell>
          <cell r="B114" t="str">
            <v>13TH AND JENNINGS TANK Overflow</v>
          </cell>
        </row>
        <row r="115">
          <cell r="A115">
            <v>414808</v>
          </cell>
          <cell r="B115" t="str">
            <v>41ST AND CAROLINA TANK Overflow</v>
          </cell>
        </row>
        <row r="116">
          <cell r="A116">
            <v>414809</v>
          </cell>
          <cell r="B116" t="str">
            <v>41ST AND MASSACHUSETTS TOWER Overflow</v>
          </cell>
        </row>
        <row r="117">
          <cell r="A117">
            <v>414810</v>
          </cell>
          <cell r="B117" t="str">
            <v>BROADWAY TOWER Overflow</v>
          </cell>
        </row>
        <row r="118">
          <cell r="A118">
            <v>414811</v>
          </cell>
          <cell r="B118" t="str">
            <v>FRONTAGE ROAD TOWER Overflow</v>
          </cell>
        </row>
        <row r="119">
          <cell r="A119">
            <v>414812</v>
          </cell>
          <cell r="B119" t="str">
            <v>PORTER AVENUE TOWER Overflow</v>
          </cell>
        </row>
        <row r="120">
          <cell r="A120">
            <v>414813</v>
          </cell>
          <cell r="B120" t="str">
            <v>SHOREWOOD FOREST TANK Overflow</v>
          </cell>
        </row>
        <row r="121">
          <cell r="A121">
            <v>414814</v>
          </cell>
          <cell r="B121" t="str">
            <v>SOUTH HAVEN TOWER Overflow</v>
          </cell>
        </row>
        <row r="122">
          <cell r="A122">
            <v>414815</v>
          </cell>
          <cell r="B122" t="str">
            <v>FREEMAN FIELD TANK &amp; BOOSTER STATION Overflow</v>
          </cell>
        </row>
        <row r="123">
          <cell r="A123">
            <v>414816</v>
          </cell>
          <cell r="B123" t="str">
            <v>WASHWATER TANK Overflow</v>
          </cell>
        </row>
        <row r="124">
          <cell r="A124">
            <v>414817</v>
          </cell>
          <cell r="B124" t="str">
            <v>HUNTINGTON TANK Overflow</v>
          </cell>
        </row>
        <row r="125">
          <cell r="A125">
            <v>414818</v>
          </cell>
          <cell r="B125" t="str">
            <v>Salisbury Rehab</v>
          </cell>
        </row>
        <row r="126">
          <cell r="A126">
            <v>414819</v>
          </cell>
          <cell r="B126" t="str">
            <v>INDUSTRIAL PARK Overflow</v>
          </cell>
        </row>
        <row r="127">
          <cell r="A127">
            <v>414820</v>
          </cell>
          <cell r="B127" t="str">
            <v>PLANT #1 Overflow</v>
          </cell>
        </row>
        <row r="128">
          <cell r="A128">
            <v>414821</v>
          </cell>
          <cell r="B128" t="str">
            <v>WABASH PLANT #2 Overflow</v>
          </cell>
        </row>
        <row r="129">
          <cell r="A129">
            <v>414822</v>
          </cell>
          <cell r="B129" t="str">
            <v>WALNUT STREET Overflow</v>
          </cell>
        </row>
        <row r="130">
          <cell r="A130">
            <v>414823</v>
          </cell>
          <cell r="B130" t="str">
            <v>WEST WATER TOWER Overflow</v>
          </cell>
        </row>
        <row r="131">
          <cell r="A131">
            <v>415545</v>
          </cell>
          <cell r="B131" t="str">
            <v>CLEARWELL / RESERVOIR @ NTOC Overflow</v>
          </cell>
        </row>
        <row r="132">
          <cell r="A132">
            <v>415550</v>
          </cell>
          <cell r="B132" t="str">
            <v>DETENTION TANK @ NTOC Overflow</v>
          </cell>
        </row>
        <row r="133">
          <cell r="A133">
            <v>416471</v>
          </cell>
          <cell r="B133" t="str">
            <v>AERATOR- 1.4 MGD Overflow</v>
          </cell>
        </row>
        <row r="134">
          <cell r="A134">
            <v>416482</v>
          </cell>
          <cell r="B134" t="str">
            <v>INDIANA HEIGHTS TANK Overflow</v>
          </cell>
        </row>
        <row r="135">
          <cell r="A135">
            <v>416483</v>
          </cell>
          <cell r="B135" t="str">
            <v>NORTH TANK Kokomo Overflow</v>
          </cell>
        </row>
        <row r="136">
          <cell r="A136">
            <v>416484</v>
          </cell>
          <cell r="B136" t="str">
            <v>SOUTH TANK Overflow</v>
          </cell>
        </row>
        <row r="137">
          <cell r="A137">
            <v>416486</v>
          </cell>
          <cell r="B137" t="str">
            <v>SOUTHEAST (ALTO ROAD) Overflow</v>
          </cell>
        </row>
        <row r="138">
          <cell r="A138">
            <v>416487</v>
          </cell>
          <cell r="B138" t="str">
            <v>WASHWATER TANK #1 Kokomo Overflow</v>
          </cell>
        </row>
        <row r="139">
          <cell r="A139">
            <v>416488</v>
          </cell>
          <cell r="B139" t="str">
            <v>WASHWATER TANK #2 Kokomo Overflow</v>
          </cell>
        </row>
        <row r="140">
          <cell r="A140">
            <v>416489</v>
          </cell>
          <cell r="B140" t="str">
            <v>WATER TANK Mooresville Overflow</v>
          </cell>
        </row>
        <row r="141">
          <cell r="A141">
            <v>416490</v>
          </cell>
          <cell r="B141" t="str">
            <v>CLEARWATER TANK (NORTH WHITE RIVER WTP) Overflow</v>
          </cell>
        </row>
        <row r="142">
          <cell r="A142">
            <v>416492</v>
          </cell>
          <cell r="B142" t="str">
            <v>CLEARWATER TANK (WAYNE ST PLANT) Overflow</v>
          </cell>
        </row>
        <row r="143">
          <cell r="A143">
            <v>416493</v>
          </cell>
          <cell r="B143" t="str">
            <v>MARYLIN ROAD TANK Overflow</v>
          </cell>
        </row>
        <row r="144">
          <cell r="A144">
            <v>416494</v>
          </cell>
          <cell r="B144" t="str">
            <v>REACTION TANK #1 (NORTH WHITE RIVER WTP) Overflow</v>
          </cell>
        </row>
        <row r="145">
          <cell r="A145">
            <v>416495</v>
          </cell>
          <cell r="B145" t="str">
            <v>REACTION TANK #2 (NORTH WHITE RIVER WTP) Overflow</v>
          </cell>
        </row>
        <row r="146">
          <cell r="A146">
            <v>416496</v>
          </cell>
          <cell r="B146" t="str">
            <v>WATER TANK Winchester Overflow</v>
          </cell>
        </row>
        <row r="147">
          <cell r="A147">
            <v>418923</v>
          </cell>
          <cell r="B147" t="str">
            <v>Garwood Rehab</v>
          </cell>
        </row>
        <row r="148">
          <cell r="A148">
            <v>418935</v>
          </cell>
          <cell r="B148" t="str">
            <v>HIGHLAND ROAD Overflow</v>
          </cell>
        </row>
        <row r="149">
          <cell r="A149">
            <v>418937</v>
          </cell>
          <cell r="B149" t="str">
            <v>MIDDLE FORK WASHWATER Overflow</v>
          </cell>
        </row>
        <row r="150">
          <cell r="A150">
            <v>418940</v>
          </cell>
          <cell r="B150" t="str">
            <v>13th &amp; Jennings Rehab</v>
          </cell>
        </row>
        <row r="151">
          <cell r="A151">
            <v>418942</v>
          </cell>
          <cell r="B151" t="str">
            <v>FREEMAN FIELD TANK &amp; BOOSTER STATION Rehab</v>
          </cell>
        </row>
        <row r="152">
          <cell r="A152">
            <v>418947</v>
          </cell>
          <cell r="B152" t="str">
            <v>JACKSON STREET Rehab</v>
          </cell>
        </row>
        <row r="153">
          <cell r="A153">
            <v>418949</v>
          </cell>
          <cell r="B153" t="str">
            <v>BLUE RIVER, DETENTION TANK EAST Overflow</v>
          </cell>
        </row>
        <row r="154">
          <cell r="A154">
            <v>418950</v>
          </cell>
          <cell r="B154" t="str">
            <v>BLUE RIVER, DETENTION TANK WEST Overflow</v>
          </cell>
        </row>
        <row r="155">
          <cell r="A155">
            <v>418951</v>
          </cell>
          <cell r="B155" t="str">
            <v>DISTRIBUTION TANK #1 Overflow</v>
          </cell>
        </row>
        <row r="156">
          <cell r="A156">
            <v>418953</v>
          </cell>
          <cell r="B156" t="str">
            <v>DISTRIBUTION TANK #2 Overflow</v>
          </cell>
        </row>
        <row r="157">
          <cell r="A157">
            <v>418954</v>
          </cell>
          <cell r="B157" t="str">
            <v>FAIRVIEW ROAD S Overflow</v>
          </cell>
        </row>
        <row r="158">
          <cell r="A158">
            <v>418955</v>
          </cell>
          <cell r="B158" t="str">
            <v>GREENWOOD INDUSTRIAL PARK, NACHI Overflow</v>
          </cell>
        </row>
        <row r="159">
          <cell r="A159">
            <v>418956</v>
          </cell>
          <cell r="B159" t="str">
            <v>MERIDIAN PARK TANK Overflow</v>
          </cell>
        </row>
        <row r="160">
          <cell r="A160">
            <v>418959</v>
          </cell>
          <cell r="B160" t="str">
            <v>NATIONAL ROAD WEST Overflow</v>
          </cell>
        </row>
        <row r="161">
          <cell r="A161">
            <v>418960</v>
          </cell>
          <cell r="B161" t="str">
            <v>NOBLE STREET WEST Overflow</v>
          </cell>
        </row>
        <row r="162">
          <cell r="A162">
            <v>418962</v>
          </cell>
          <cell r="B162" t="str">
            <v>NORTHWEST Overflow</v>
          </cell>
        </row>
        <row r="163">
          <cell r="A163">
            <v>418964</v>
          </cell>
          <cell r="B163" t="str">
            <v>ORME PUMP STATION TANK Overflow</v>
          </cell>
        </row>
        <row r="164">
          <cell r="A164">
            <v>418965</v>
          </cell>
          <cell r="B164" t="str">
            <v>SPRING GROVE Overflow</v>
          </cell>
        </row>
        <row r="165">
          <cell r="A165">
            <v>418966</v>
          </cell>
          <cell r="B165" t="str">
            <v>SOUTHEAST (ALTO ROAD) Rehab</v>
          </cell>
        </row>
        <row r="166">
          <cell r="A166">
            <v>418968</v>
          </cell>
          <cell r="B166" t="str">
            <v>WASHWATER TANK #1 Kokomo Rehab</v>
          </cell>
        </row>
        <row r="167">
          <cell r="A167">
            <v>418969</v>
          </cell>
          <cell r="B167" t="str">
            <v>WASHWATER TANK #2 Kokomo Rehab</v>
          </cell>
        </row>
        <row r="168">
          <cell r="A168">
            <v>418970</v>
          </cell>
          <cell r="B168" t="str">
            <v>Industrial Tank Rehab</v>
          </cell>
        </row>
        <row r="169">
          <cell r="A169">
            <v>418975</v>
          </cell>
          <cell r="B169" t="str">
            <v>HIGHLAND ROAD Ext Rehab</v>
          </cell>
        </row>
        <row r="170">
          <cell r="B170" t="str">
            <v>41ST AND MASSACHUSETTS TOWER Rehab</v>
          </cell>
        </row>
        <row r="171">
          <cell r="B171" t="str">
            <v>Bettendorf Rehab</v>
          </cell>
        </row>
        <row r="172">
          <cell r="A172">
            <v>411719</v>
          </cell>
          <cell r="B172" t="str">
            <v>Sappington Mixing System</v>
          </cell>
        </row>
        <row r="173">
          <cell r="A173">
            <v>411720</v>
          </cell>
          <cell r="B173" t="str">
            <v>Fee Fee Mixing System</v>
          </cell>
        </row>
        <row r="174">
          <cell r="A174">
            <v>411721</v>
          </cell>
          <cell r="B174" t="str">
            <v>Norwood Mixing System</v>
          </cell>
        </row>
        <row r="175">
          <cell r="A175">
            <v>412905</v>
          </cell>
          <cell r="B175" t="str">
            <v>Affton #3 Mixing System</v>
          </cell>
        </row>
        <row r="176">
          <cell r="A176">
            <v>414834</v>
          </cell>
          <cell r="B176" t="str">
            <v>WEST WASHWATER Rehab</v>
          </cell>
        </row>
        <row r="177">
          <cell r="A177">
            <v>414835</v>
          </cell>
          <cell r="B177" t="str">
            <v>Worthington Hills Elev. Rehab</v>
          </cell>
        </row>
        <row r="178">
          <cell r="A178">
            <v>418976</v>
          </cell>
          <cell r="B178" t="str">
            <v>EAST WASHWATER Rehab</v>
          </cell>
        </row>
        <row r="179">
          <cell r="A179">
            <v>418977</v>
          </cell>
          <cell r="B179" t="str">
            <v>Lake Darby Rehab</v>
          </cell>
        </row>
      </sheetData>
      <sheetData sheetId="3"/>
      <sheetData sheetId="4"/>
      <sheetData sheetId="5"/>
      <sheetData sheetId="6"/>
      <sheetData sheetId="7"/>
      <sheetData sheetId="8"/>
      <sheetData sheetId="9"/>
    </sheetDataSet>
  </externalBook>
</externalLink>
</file>

<file path=xl/externalLinks/externalLink64.xml><?xml version="1.0" encoding="utf-8"?>
<externalLink xmlns="http://schemas.openxmlformats.org/spreadsheetml/2006/main">
  <externalBook xmlns:r="http://schemas.openxmlformats.org/officeDocument/2006/relationships" r:id="rId1">
    <sheetNames>
      <sheetName val="Summary of all Districts"/>
      <sheetName val="Subsidiary Index"/>
      <sheetName val="Common Payroll"/>
      <sheetName val="Capital Summary "/>
    </sheetNames>
    <sheetDataSet>
      <sheetData sheetId="0" refreshError="1"/>
      <sheetData sheetId="1" refreshError="1"/>
      <sheetData sheetId="2" refreshError="1"/>
      <sheetData sheetId="3" refreshError="1"/>
    </sheetDataSet>
  </externalBook>
</externalLink>
</file>

<file path=xl/externalLinks/externalLink65.xml><?xml version="1.0" encoding="utf-8"?>
<externalLink xmlns="http://schemas.openxmlformats.org/spreadsheetml/2006/main">
  <externalBook xmlns:r="http://schemas.openxmlformats.org/officeDocument/2006/relationships" r:id="rId1">
    <sheetNames>
      <sheetName val="LeadSources"/>
      <sheetName val="Pivot"/>
      <sheetName val="AMScorecardReport"/>
      <sheetName val="ScorecardReport"/>
      <sheetName val="FunnelReport"/>
      <sheetName val="ScorecardData"/>
      <sheetName val="Funnel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66.xml><?xml version="1.0" encoding="utf-8"?>
<externalLink xmlns="http://schemas.openxmlformats.org/spreadsheetml/2006/main">
  <externalBook xmlns:r="http://schemas.openxmlformats.org/officeDocument/2006/relationships" r:id="rId1">
    <sheetNames>
      <sheetName val="CONTROL"/>
      <sheetName val="Total NA"/>
      <sheetName val="Total REGULATED"/>
      <sheetName val="AWE by Company"/>
      <sheetName val="Bad Debt"/>
      <sheetName val="CAPEX Chart"/>
      <sheetName val="Orig Net Capex Chart"/>
      <sheetName val="Total Products &amp; Services"/>
      <sheetName val="Total OtherNA"/>
      <sheetName val="Inc Statement - Total"/>
      <sheetName val="Inc Statement - Total Reg"/>
      <sheetName val="Inc Statement - Reg"/>
      <sheetName val="Inc Statement - Growth"/>
      <sheetName val="Inc Statement - Total Non-reg"/>
      <sheetName val="Inc Statement - NonReg"/>
      <sheetName val="BS IPO"/>
      <sheetName val="Balance Sheet - Reg"/>
      <sheetName val="Balance Sheet - Non-reg"/>
      <sheetName val="Balance Sheet - NonReg"/>
      <sheetName val="CF IPO"/>
      <sheetName val="IS IPO"/>
      <sheetName val="BS Mega"/>
      <sheetName val="CF Mega"/>
      <sheetName val="IS Mega"/>
      <sheetName val="BS Conc"/>
      <sheetName val="CF Conc"/>
      <sheetName val="IS Conc"/>
      <sheetName val="Cash Flow - Total US"/>
      <sheetName val="Cash Flow - Total US (2)"/>
      <sheetName val="Cash Flow - Total US (3)"/>
      <sheetName val="Cash Flow - Total"/>
      <sheetName val="Cash Flow - Regulated"/>
      <sheetName val="Cash Flow - Reg"/>
      <sheetName val="Cash Flow - Non-regulated"/>
      <sheetName val="Cash Flow - NonReg"/>
      <sheetName val="Property"/>
      <sheetName val="Total JV"/>
      <sheetName val="AWS Overhead"/>
      <sheetName val="AWS OR"/>
      <sheetName val="AWE OR"/>
      <sheetName val="Working Capital"/>
      <sheetName val="OR Plan vs Plan"/>
      <sheetName val="FCFI Plan vs Plan"/>
      <sheetName val="GROWTH"/>
      <sheetName val="Growth KPI"/>
      <sheetName val="Growth_NonReg KPI"/>
      <sheetName val="Profiling"/>
      <sheetName val="System Delivery Table"/>
      <sheetName val="System Delivery Chart"/>
      <sheetName val="OpEX Statement-Reg(ex Grwth)"/>
      <sheetName val="OpEX Statement-Growth"/>
      <sheetName val="OpEX Statement-NonReg(ex Grwth)"/>
      <sheetName val="OpEX Statement-Other"/>
      <sheetName val="OpEX Summary"/>
      <sheetName val="Rankings"/>
    </sheetNames>
    <sheetDataSet>
      <sheetData sheetId="0" refreshError="1">
        <row r="6">
          <cell r="B6" t="str">
            <v>Y1BP07</v>
          </cell>
        </row>
        <row r="10">
          <cell r="B10" t="str">
            <v>Y2BP07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IAMOND"/>
      <sheetName val="STATIA"/>
      <sheetName val="Cover"/>
      <sheetName val="Index"/>
      <sheetName val="__FDSCACHE__"/>
      <sheetName val="Summary"/>
      <sheetName val="RevBuild"/>
      <sheetName val="ExpBuild"/>
      <sheetName val="TargetIS"/>
      <sheetName val="TargetBS"/>
      <sheetName val="Target D&amp;A"/>
      <sheetName val="Debt"/>
      <sheetName val="Taxes"/>
      <sheetName val="DCF"/>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LeadSources"/>
      <sheetName val="Pivot"/>
      <sheetName val="OUD"/>
      <sheetName val="ScorecardReport"/>
      <sheetName val="Americas2"/>
      <sheetName val="BSC2"/>
      <sheetName val="ScorecardBackup"/>
      <sheetName val="SuspectData"/>
      <sheetName val="WinAll"/>
      <sheetName val="CommentDetail"/>
      <sheetName val="FunnelReport"/>
      <sheetName val="NewReport"/>
      <sheetName val="TableofDeals"/>
      <sheetName val="OutlierData"/>
      <sheetName val="HotDealData"/>
      <sheetName val="SCBackupData"/>
      <sheetName val="FunnelData"/>
      <sheetName val="Engines"/>
      <sheetName val="Database"/>
      <sheetName val="SalesForceReportData"/>
      <sheetName val="IL - PL"/>
    </sheetNames>
    <sheetDataSet>
      <sheetData sheetId="0" refreshError="1"/>
      <sheetData sheetId="1" refreshError="1"/>
      <sheetData sheetId="2" refreshError="1">
        <row r="12">
          <cell r="B12" t="str">
            <v>US - Central</v>
          </cell>
        </row>
      </sheetData>
      <sheetData sheetId="3" refreshError="1"/>
      <sheetData sheetId="4" refreshError="1"/>
      <sheetData sheetId="5" refreshError="1"/>
      <sheetData sheetId="6" refreshError="1">
        <row r="33">
          <cell r="B33" t="str">
            <v>US - Central</v>
          </cell>
        </row>
      </sheetData>
      <sheetData sheetId="7" refreshError="1"/>
      <sheetData sheetId="8" refreshError="1">
        <row r="10">
          <cell r="B10" t="str">
            <v>US - Central</v>
          </cell>
        </row>
      </sheetData>
      <sheetData sheetId="9" refreshError="1"/>
      <sheetData sheetId="10" refreshError="1">
        <row r="33">
          <cell r="B33" t="str">
            <v>US - Central</v>
          </cell>
        </row>
      </sheetData>
      <sheetData sheetId="11" refreshError="1"/>
      <sheetData sheetId="12" refreshError="1">
        <row r="10">
          <cell r="BC10">
            <v>1</v>
          </cell>
          <cell r="BE10">
            <v>2</v>
          </cell>
          <cell r="BG10">
            <v>0</v>
          </cell>
          <cell r="BI10">
            <v>1</v>
          </cell>
          <cell r="BJ10">
            <v>4</v>
          </cell>
        </row>
        <row r="12">
          <cell r="B12" t="str">
            <v>US - Central</v>
          </cell>
        </row>
        <row r="13">
          <cell r="B13" t="str">
            <v>US - Central</v>
          </cell>
          <cell r="C13" t="str">
            <v>Cameron, MO R Sale for Resale</v>
          </cell>
          <cell r="D13" t="str">
            <v>Bulk Sale</v>
          </cell>
          <cell r="E13" t="str">
            <v>Development Approval</v>
          </cell>
          <cell r="F13">
            <v>0.2</v>
          </cell>
          <cell r="G13">
            <v>0</v>
          </cell>
          <cell r="H13">
            <v>1600000</v>
          </cell>
          <cell r="I13">
            <v>1600000</v>
          </cell>
          <cell r="J13">
            <v>398357</v>
          </cell>
          <cell r="K13">
            <v>398357</v>
          </cell>
          <cell r="L13">
            <v>398357</v>
          </cell>
          <cell r="M13">
            <v>398357</v>
          </cell>
          <cell r="N13">
            <v>398357</v>
          </cell>
          <cell r="O13">
            <v>300000</v>
          </cell>
          <cell r="P13">
            <v>300000</v>
          </cell>
          <cell r="Q13">
            <v>300000</v>
          </cell>
          <cell r="R13">
            <v>300000</v>
          </cell>
          <cell r="S13">
            <v>300000</v>
          </cell>
          <cell r="T13">
            <v>22</v>
          </cell>
          <cell r="U13">
            <v>311000</v>
          </cell>
          <cell r="V13">
            <v>62200</v>
          </cell>
          <cell r="W13">
            <v>131000</v>
          </cell>
          <cell r="X13">
            <v>26200</v>
          </cell>
          <cell r="Y13" t="str">
            <v>Jeff Gard</v>
          </cell>
          <cell r="Z13" t="str">
            <v>R</v>
          </cell>
          <cell r="AA13">
            <v>38043</v>
          </cell>
          <cell r="AB13" t="str">
            <v>Water (w)</v>
          </cell>
          <cell r="AC13">
            <v>39062</v>
          </cell>
          <cell r="AD13">
            <v>2</v>
          </cell>
          <cell r="AE13">
            <v>8</v>
          </cell>
          <cell r="AF13">
            <v>6</v>
          </cell>
          <cell r="AG13">
            <v>3</v>
          </cell>
          <cell r="AH13">
            <v>3</v>
          </cell>
          <cell r="AI13" t="str">
            <v>No</v>
          </cell>
          <cell r="AJ13">
            <v>0</v>
          </cell>
          <cell r="AK13">
            <v>0</v>
          </cell>
          <cell r="AL13">
            <v>0</v>
          </cell>
          <cell r="AM13">
            <v>0</v>
          </cell>
          <cell r="AN13">
            <v>0</v>
          </cell>
          <cell r="AO13">
            <v>60000</v>
          </cell>
          <cell r="AP13">
            <v>0</v>
          </cell>
          <cell r="AQ13">
            <v>0</v>
          </cell>
          <cell r="AR13">
            <v>0</v>
          </cell>
          <cell r="AS13">
            <v>0</v>
          </cell>
          <cell r="AT13">
            <v>0</v>
          </cell>
          <cell r="AU13">
            <v>0</v>
          </cell>
          <cell r="AV13">
            <v>0</v>
          </cell>
          <cell r="AW13">
            <v>0</v>
          </cell>
          <cell r="AX13">
            <v>0</v>
          </cell>
          <cell r="AY13">
            <v>0</v>
          </cell>
          <cell r="AZ13">
            <v>0.98175182481751821</v>
          </cell>
          <cell r="BA13" t="str">
            <v>Pending</v>
          </cell>
          <cell r="BB13">
            <v>0</v>
          </cell>
          <cell r="BC13">
            <v>0</v>
          </cell>
          <cell r="BD13">
            <v>0</v>
          </cell>
          <cell r="BE13">
            <v>0</v>
          </cell>
          <cell r="BF13">
            <v>0</v>
          </cell>
          <cell r="BG13">
            <v>0</v>
          </cell>
          <cell r="BH13">
            <v>1</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1</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62200</v>
          </cell>
          <cell r="CT13">
            <v>0</v>
          </cell>
          <cell r="CU13">
            <v>0</v>
          </cell>
          <cell r="CV13">
            <v>0</v>
          </cell>
          <cell r="CW13">
            <v>0</v>
          </cell>
          <cell r="CX13">
            <v>1</v>
          </cell>
          <cell r="CY13">
            <v>62200</v>
          </cell>
          <cell r="CZ13">
            <v>0</v>
          </cell>
          <cell r="DA13">
            <v>0</v>
          </cell>
          <cell r="DB13">
            <v>0</v>
          </cell>
          <cell r="DC13">
            <v>0</v>
          </cell>
          <cell r="DD13">
            <v>0</v>
          </cell>
          <cell r="DE13">
            <v>0</v>
          </cell>
          <cell r="DF13">
            <v>0</v>
          </cell>
          <cell r="DG13" t="str">
            <v>US - MO</v>
          </cell>
          <cell r="DH13">
            <v>60000</v>
          </cell>
          <cell r="DI13">
            <v>0</v>
          </cell>
          <cell r="DJ13">
            <v>60000</v>
          </cell>
          <cell r="DK13">
            <v>0</v>
          </cell>
          <cell r="DL13">
            <v>0</v>
          </cell>
          <cell r="DM13">
            <v>0</v>
          </cell>
          <cell r="DN13">
            <v>0</v>
          </cell>
          <cell r="DO13">
            <v>0</v>
          </cell>
          <cell r="DP13" t="str">
            <v>The City of Cameron is seeking alternative sources of supply to augment the existing surface water source. Major competitor would be City of Kansas City, MO. Competitive rate and main extension refund could help make the deal.</v>
          </cell>
          <cell r="DQ13">
            <v>0</v>
          </cell>
          <cell r="DR13">
            <v>0</v>
          </cell>
          <cell r="DS13">
            <v>0</v>
          </cell>
          <cell r="DT13">
            <v>0</v>
          </cell>
          <cell r="DU13">
            <v>0</v>
          </cell>
          <cell r="DV13">
            <v>0</v>
          </cell>
          <cell r="DW13">
            <v>0</v>
          </cell>
          <cell r="DX13">
            <v>0</v>
          </cell>
          <cell r="DY13">
            <v>0</v>
          </cell>
          <cell r="DZ13">
            <v>0</v>
          </cell>
          <cell r="EA13">
            <v>0</v>
          </cell>
          <cell r="EB13">
            <v>0</v>
          </cell>
          <cell r="EC13">
            <v>1600000</v>
          </cell>
          <cell r="ED13">
            <v>1991785</v>
          </cell>
          <cell r="EE13">
            <v>1500000</v>
          </cell>
          <cell r="EF13" t="str">
            <v>Rapidly Progressing</v>
          </cell>
          <cell r="EG13" t="str">
            <v>val</v>
          </cell>
          <cell r="EH13">
            <v>1</v>
          </cell>
          <cell r="EI13">
            <v>0</v>
          </cell>
          <cell r="EJ13">
            <v>0</v>
          </cell>
          <cell r="EK13">
            <v>0</v>
          </cell>
          <cell r="EL13">
            <v>0</v>
          </cell>
          <cell r="EM13">
            <v>-1429000</v>
          </cell>
        </row>
      </sheetData>
      <sheetData sheetId="13" refreshError="1"/>
      <sheetData sheetId="14" refreshError="1">
        <row r="2">
          <cell r="Z2" t="str">
            <v>Seneca - EShawnee DBO</v>
          </cell>
          <cell r="AA2">
            <v>240000</v>
          </cell>
          <cell r="AB2">
            <v>1600000</v>
          </cell>
          <cell r="AC2">
            <v>20000</v>
          </cell>
          <cell r="AD2">
            <v>0</v>
          </cell>
          <cell r="AE2" t="str">
            <v>Policy Approval</v>
          </cell>
          <cell r="AF2">
            <v>800000</v>
          </cell>
          <cell r="AG2" t="str">
            <v>DBO</v>
          </cell>
          <cell r="AH2" t="str">
            <v>Jeff Gard</v>
          </cell>
          <cell r="AI2">
            <v>0</v>
          </cell>
          <cell r="AJ2">
            <v>38687</v>
          </cell>
          <cell r="AK2" t="str">
            <v>US - Central</v>
          </cell>
          <cell r="AT2" t="str">
            <v>Randy Edgemon</v>
          </cell>
          <cell r="AU2">
            <v>0</v>
          </cell>
          <cell r="AV2">
            <v>38718</v>
          </cell>
          <cell r="AW2" t="str">
            <v>US - Central</v>
          </cell>
        </row>
        <row r="3">
          <cell r="Z3" t="str">
            <v>Cameron, MO R Sale for Resale</v>
          </cell>
          <cell r="AA3">
            <v>300000</v>
          </cell>
          <cell r="AB3">
            <v>311000</v>
          </cell>
          <cell r="AC3">
            <v>131000</v>
          </cell>
          <cell r="AD3">
            <v>1600000</v>
          </cell>
          <cell r="AE3" t="str">
            <v>Development Approval</v>
          </cell>
          <cell r="AF3">
            <v>62200</v>
          </cell>
          <cell r="AG3" t="str">
            <v>Bulk Sale</v>
          </cell>
          <cell r="AH3" t="str">
            <v>Jeff Gard</v>
          </cell>
          <cell r="AI3">
            <v>0</v>
          </cell>
          <cell r="AJ3">
            <v>39062</v>
          </cell>
          <cell r="AK3" t="str">
            <v>US - Central</v>
          </cell>
          <cell r="AT3" t="str">
            <v>Jeff Gard</v>
          </cell>
          <cell r="AU3">
            <v>0</v>
          </cell>
          <cell r="AV3">
            <v>39013</v>
          </cell>
          <cell r="AW3" t="str">
            <v>US - Central</v>
          </cell>
        </row>
      </sheetData>
      <sheetData sheetId="15" refreshError="1"/>
      <sheetData sheetId="16" refreshError="1">
        <row r="1">
          <cell r="S1">
            <v>4</v>
          </cell>
          <cell r="V1">
            <v>1</v>
          </cell>
          <cell r="X1">
            <v>2</v>
          </cell>
          <cell r="Y1">
            <v>1</v>
          </cell>
          <cell r="AA1">
            <v>1</v>
          </cell>
          <cell r="AI1">
            <v>1</v>
          </cell>
          <cell r="BC1">
            <v>1</v>
          </cell>
          <cell r="EK1">
            <v>2</v>
          </cell>
          <cell r="EN1" t="str">
            <v>2005 Targets - INPUT REQUIRED FOR NUMBERS IN BLUE</v>
          </cell>
        </row>
        <row r="2">
          <cell r="Q2" t="b">
            <v>0</v>
          </cell>
          <cell r="S2">
            <v>1</v>
          </cell>
          <cell r="T2" t="str">
            <v>US - Southeast</v>
          </cell>
          <cell r="BQ2">
            <v>0</v>
          </cell>
        </row>
        <row r="3">
          <cell r="S3">
            <v>2</v>
          </cell>
          <cell r="T3" t="str">
            <v>US - West</v>
          </cell>
          <cell r="BQ3">
            <v>0</v>
          </cell>
        </row>
        <row r="4">
          <cell r="E4">
            <v>41</v>
          </cell>
          <cell r="G4">
            <v>10</v>
          </cell>
          <cell r="I4">
            <v>9</v>
          </cell>
          <cell r="K4">
            <v>8</v>
          </cell>
          <cell r="M4">
            <v>14</v>
          </cell>
          <cell r="S4">
            <v>3</v>
          </cell>
          <cell r="T4" t="str">
            <v>US - Northeast</v>
          </cell>
        </row>
        <row r="5">
          <cell r="S5">
            <v>4</v>
          </cell>
          <cell r="T5" t="str">
            <v>US - Central</v>
          </cell>
        </row>
        <row r="6">
          <cell r="BY6">
            <v>6</v>
          </cell>
          <cell r="CB6">
            <v>13</v>
          </cell>
          <cell r="CC6">
            <v>38442</v>
          </cell>
        </row>
        <row r="7">
          <cell r="BQ7">
            <v>0</v>
          </cell>
        </row>
        <row r="8">
          <cell r="AT8">
            <v>132009.60000000001</v>
          </cell>
          <cell r="CB8">
            <v>38383</v>
          </cell>
          <cell r="CC8">
            <v>38352</v>
          </cell>
        </row>
      </sheetData>
      <sheetData sheetId="17" refreshError="1">
        <row r="11">
          <cell r="B11">
            <v>0.12</v>
          </cell>
        </row>
        <row r="12">
          <cell r="B12">
            <v>0.105</v>
          </cell>
        </row>
        <row r="13">
          <cell r="B13">
            <v>0</v>
          </cell>
          <cell r="C13">
            <v>-1</v>
          </cell>
          <cell r="G13">
            <v>54</v>
          </cell>
          <cell r="H13">
            <v>53</v>
          </cell>
          <cell r="J13">
            <v>54</v>
          </cell>
          <cell r="K13">
            <v>53</v>
          </cell>
          <cell r="M13">
            <v>0</v>
          </cell>
          <cell r="P13">
            <v>0</v>
          </cell>
          <cell r="S13">
            <v>0</v>
          </cell>
        </row>
        <row r="15">
          <cell r="B15">
            <v>-206</v>
          </cell>
          <cell r="G15">
            <v>54</v>
          </cell>
          <cell r="J15">
            <v>0</v>
          </cell>
          <cell r="M15">
            <v>0</v>
          </cell>
          <cell r="P15">
            <v>0</v>
          </cell>
          <cell r="S15">
            <v>0</v>
          </cell>
        </row>
        <row r="16">
          <cell r="B16">
            <v>206</v>
          </cell>
          <cell r="G16">
            <v>0</v>
          </cell>
          <cell r="J16">
            <v>54</v>
          </cell>
        </row>
        <row r="20">
          <cell r="B20">
            <v>0</v>
          </cell>
        </row>
        <row r="22">
          <cell r="B22">
            <v>25</v>
          </cell>
        </row>
        <row r="30">
          <cell r="G30">
            <v>0</v>
          </cell>
          <cell r="J30">
            <v>0</v>
          </cell>
          <cell r="K30">
            <v>-1</v>
          </cell>
        </row>
        <row r="32">
          <cell r="G32">
            <v>0</v>
          </cell>
          <cell r="J32">
            <v>0</v>
          </cell>
        </row>
        <row r="33">
          <cell r="J33">
            <v>0</v>
          </cell>
        </row>
      </sheetData>
      <sheetData sheetId="18" refreshError="1">
        <row r="1">
          <cell r="EU1" t="str">
            <v>Opportunity Name</v>
          </cell>
        </row>
      </sheetData>
      <sheetData sheetId="19" refreshError="1"/>
      <sheetData sheetId="2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sheetName val="A"/>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B2:Q32"/>
  <sheetViews>
    <sheetView tabSelected="1" zoomScale="75" zoomScaleNormal="75" workbookViewId="0">
      <selection activeCell="B2" sqref="B2"/>
    </sheetView>
  </sheetViews>
  <sheetFormatPr defaultRowHeight="15"/>
  <cols>
    <col min="1" max="1" width="2.7109375" customWidth="1"/>
    <col min="2" max="2" width="3.85546875" customWidth="1"/>
    <col min="3" max="3" width="2.7109375" customWidth="1"/>
    <col min="4" max="4" width="32.85546875" bestFit="1" customWidth="1"/>
    <col min="5" max="5" width="9.85546875" bestFit="1" customWidth="1"/>
    <col min="11" max="12" width="24" bestFit="1" customWidth="1"/>
    <col min="13" max="13" width="6" customWidth="1"/>
    <col min="14" max="14" width="13.140625" bestFit="1" customWidth="1"/>
    <col min="15" max="16" width="11.42578125" customWidth="1"/>
    <col min="17" max="17" width="12.7109375" bestFit="1" customWidth="1"/>
    <col min="18" max="18" width="4.7109375" customWidth="1"/>
  </cols>
  <sheetData>
    <row r="2" spans="2:17">
      <c r="B2" s="1" t="s">
        <v>0</v>
      </c>
      <c r="P2" s="1"/>
    </row>
    <row r="3" spans="2:17">
      <c r="B3" s="1"/>
      <c r="K3" s="110" t="s">
        <v>1</v>
      </c>
      <c r="L3" s="110"/>
      <c r="O3" s="1"/>
      <c r="P3" s="1"/>
    </row>
    <row r="4" spans="2:17">
      <c r="B4" s="1"/>
      <c r="K4" s="110" t="s">
        <v>2</v>
      </c>
      <c r="L4" s="110" t="s">
        <v>3</v>
      </c>
      <c r="P4" s="1"/>
    </row>
    <row r="5" spans="2:17">
      <c r="B5" s="1"/>
      <c r="K5" s="110" t="s">
        <v>4</v>
      </c>
      <c r="L5" s="111" t="s">
        <v>5</v>
      </c>
    </row>
    <row r="6" spans="2:17">
      <c r="B6" s="1"/>
      <c r="K6" s="3">
        <f>275/365</f>
        <v>0.75342465753424659</v>
      </c>
      <c r="L6" s="4">
        <f>212/365</f>
        <v>0.58082191780821912</v>
      </c>
      <c r="M6" s="5"/>
    </row>
    <row r="7" spans="2:17">
      <c r="B7" s="1"/>
      <c r="C7" s="6" t="s">
        <v>6</v>
      </c>
      <c r="E7" s="7" t="s">
        <v>7</v>
      </c>
      <c r="F7" s="8" t="s">
        <v>8</v>
      </c>
      <c r="G7" s="8" t="s">
        <v>9</v>
      </c>
      <c r="H7" s="7" t="s">
        <v>10</v>
      </c>
      <c r="I7" s="7" t="s">
        <v>11</v>
      </c>
      <c r="K7" s="9" t="s">
        <v>8</v>
      </c>
      <c r="L7" s="9" t="s">
        <v>12</v>
      </c>
      <c r="M7" s="10"/>
    </row>
    <row r="8" spans="2:17">
      <c r="B8" s="1"/>
      <c r="D8" t="s">
        <v>13</v>
      </c>
      <c r="E8" s="11">
        <v>1446</v>
      </c>
      <c r="F8" s="11">
        <v>853</v>
      </c>
      <c r="G8" s="11">
        <v>0</v>
      </c>
      <c r="H8" s="11">
        <v>0</v>
      </c>
      <c r="I8" s="11">
        <v>0</v>
      </c>
      <c r="K8" s="2"/>
      <c r="L8" s="2"/>
      <c r="M8" s="2"/>
      <c r="N8" s="12"/>
      <c r="O8" s="12"/>
      <c r="P8" s="12"/>
      <c r="Q8" s="12"/>
    </row>
    <row r="9" spans="2:17">
      <c r="B9" s="1"/>
      <c r="D9" t="s">
        <v>14</v>
      </c>
      <c r="E9" s="13">
        <v>3855</v>
      </c>
      <c r="F9" s="13">
        <v>9818</v>
      </c>
      <c r="G9" s="13">
        <v>10795</v>
      </c>
      <c r="H9" s="13">
        <v>10574</v>
      </c>
      <c r="I9" s="13">
        <v>10574</v>
      </c>
      <c r="K9" s="2"/>
      <c r="L9" s="2"/>
      <c r="M9" s="2"/>
      <c r="N9" s="12"/>
      <c r="O9" s="12"/>
      <c r="P9" s="12"/>
      <c r="Q9" s="12"/>
    </row>
    <row r="10" spans="2:17">
      <c r="B10" s="1"/>
      <c r="D10" t="s">
        <v>15</v>
      </c>
      <c r="E10" s="13">
        <v>169</v>
      </c>
      <c r="F10" s="13">
        <v>57</v>
      </c>
      <c r="G10" s="13">
        <v>149</v>
      </c>
      <c r="H10" s="13">
        <v>0</v>
      </c>
      <c r="I10" s="13">
        <v>0</v>
      </c>
      <c r="K10" s="2"/>
      <c r="L10" s="2"/>
      <c r="M10" s="2"/>
      <c r="N10" s="12"/>
      <c r="O10" s="12"/>
      <c r="P10" s="12"/>
      <c r="Q10" s="12"/>
    </row>
    <row r="11" spans="2:17" ht="15.75" thickBot="1">
      <c r="B11" s="1"/>
      <c r="E11" s="14">
        <f>SUM(E8:E10)</f>
        <v>5470</v>
      </c>
      <c r="F11" s="15">
        <f t="shared" ref="F11:H11" si="0">SUM(F8:F10)</f>
        <v>10728</v>
      </c>
      <c r="G11" s="15">
        <f t="shared" si="0"/>
        <v>10944</v>
      </c>
      <c r="H11" s="15">
        <f t="shared" si="0"/>
        <v>10574</v>
      </c>
      <c r="I11" s="15">
        <f>SUM(I8:I10)</f>
        <v>10574</v>
      </c>
      <c r="K11" s="2"/>
      <c r="L11" s="2"/>
      <c r="M11" s="2"/>
      <c r="N11" s="12"/>
      <c r="O11" s="12"/>
      <c r="P11" s="12"/>
      <c r="Q11" s="12"/>
    </row>
    <row r="12" spans="2:17" ht="16.5" thickTop="1" thickBot="1">
      <c r="B12" s="1"/>
      <c r="E12" s="16"/>
      <c r="F12" s="17">
        <f>+F11-E11</f>
        <v>5258</v>
      </c>
      <c r="G12" s="17">
        <f>+G11-F11</f>
        <v>216</v>
      </c>
      <c r="H12" s="18">
        <f>+H11-G11</f>
        <v>-370</v>
      </c>
      <c r="I12" s="18">
        <f>+I11-H11</f>
        <v>0</v>
      </c>
      <c r="K12" s="19">
        <f>((F12*$F$29)/365)*275</f>
        <v>152.51801369863014</v>
      </c>
      <c r="L12" s="19">
        <f>((G12*$G$29)/365)*212</f>
        <v>4.8301150684931509</v>
      </c>
      <c r="M12" s="20"/>
      <c r="N12" s="12"/>
      <c r="O12" s="12"/>
      <c r="P12" s="12"/>
      <c r="Q12" s="12"/>
    </row>
    <row r="13" spans="2:17" ht="16.5" thickTop="1" thickBot="1">
      <c r="B13" s="1"/>
      <c r="H13" s="2"/>
      <c r="I13" s="2"/>
      <c r="K13" s="21"/>
      <c r="L13" s="21"/>
      <c r="M13" s="21"/>
      <c r="N13" s="12"/>
      <c r="O13" s="22"/>
      <c r="P13" s="12"/>
      <c r="Q13" s="23"/>
    </row>
    <row r="14" spans="2:17">
      <c r="B14" s="1"/>
      <c r="C14" s="6" t="s">
        <v>16</v>
      </c>
      <c r="H14" s="2"/>
      <c r="I14" s="2"/>
      <c r="K14" s="21"/>
      <c r="L14" s="21"/>
      <c r="M14" s="21"/>
      <c r="N14" s="66" t="s">
        <v>31</v>
      </c>
      <c r="O14" s="67"/>
      <c r="P14" s="68"/>
      <c r="Q14" s="69"/>
    </row>
    <row r="15" spans="2:17">
      <c r="B15" s="1"/>
      <c r="D15" t="s">
        <v>17</v>
      </c>
      <c r="E15" s="11">
        <v>95</v>
      </c>
      <c r="F15" s="11">
        <v>394</v>
      </c>
      <c r="G15" s="11">
        <v>541</v>
      </c>
      <c r="H15" s="24">
        <v>541</v>
      </c>
      <c r="I15" s="24">
        <v>541</v>
      </c>
      <c r="K15" s="21"/>
      <c r="L15" s="21"/>
      <c r="M15" s="21"/>
      <c r="N15" s="70" t="s">
        <v>18</v>
      </c>
      <c r="O15" s="12"/>
      <c r="P15" s="12"/>
      <c r="Q15" s="33"/>
    </row>
    <row r="16" spans="2:17" ht="30">
      <c r="B16" s="1"/>
      <c r="D16" t="s">
        <v>19</v>
      </c>
      <c r="E16" s="13">
        <v>680</v>
      </c>
      <c r="F16" s="13">
        <v>1428</v>
      </c>
      <c r="G16" s="13">
        <v>1757</v>
      </c>
      <c r="H16" s="25">
        <v>1831</v>
      </c>
      <c r="I16" s="25">
        <v>1898</v>
      </c>
      <c r="K16" s="21"/>
      <c r="L16" s="21"/>
      <c r="M16" s="21"/>
      <c r="N16" s="26" t="s">
        <v>20</v>
      </c>
      <c r="O16" s="27" t="s">
        <v>21</v>
      </c>
      <c r="P16" s="28" t="s">
        <v>22</v>
      </c>
      <c r="Q16" s="29" t="s">
        <v>23</v>
      </c>
    </row>
    <row r="17" spans="2:17" ht="15.75" thickBot="1">
      <c r="B17" s="1"/>
      <c r="E17" s="15">
        <f>SUM(E15:E16)</f>
        <v>775</v>
      </c>
      <c r="F17" s="15">
        <f t="shared" ref="F17:I17" si="1">SUM(F15:F16)</f>
        <v>1822</v>
      </c>
      <c r="G17" s="15">
        <f t="shared" si="1"/>
        <v>2298</v>
      </c>
      <c r="H17" s="30">
        <f t="shared" si="1"/>
        <v>2372</v>
      </c>
      <c r="I17" s="30">
        <f t="shared" si="1"/>
        <v>2439</v>
      </c>
      <c r="K17" s="2"/>
      <c r="L17" s="2"/>
      <c r="M17" s="2"/>
      <c r="N17" s="31"/>
      <c r="O17" s="12"/>
      <c r="P17" s="32"/>
      <c r="Q17" s="33"/>
    </row>
    <row r="18" spans="2:17" ht="16.5" thickTop="1" thickBot="1">
      <c r="B18" s="1"/>
      <c r="E18" s="34"/>
      <c r="F18" s="17">
        <f>+F17-E17</f>
        <v>1047</v>
      </c>
      <c r="G18" s="17">
        <f>+G17-F17</f>
        <v>476</v>
      </c>
      <c r="H18" s="18">
        <f>+H17-G17</f>
        <v>74</v>
      </c>
      <c r="I18" s="18">
        <f>+I17-H17</f>
        <v>67</v>
      </c>
      <c r="K18" s="19">
        <f>((F18*$F$29)/365)*275</f>
        <v>30.370171232876711</v>
      </c>
      <c r="L18" s="19">
        <f>((G18*$G$29)/365)*212</f>
        <v>10.644142465753426</v>
      </c>
      <c r="M18" s="20"/>
      <c r="N18" s="35">
        <f>SUM(K12,K18)</f>
        <v>182.88818493150686</v>
      </c>
      <c r="O18" s="36">
        <f>(N18*1000)/(1+'[1]Other Costs'!H8)</f>
        <v>179654.40563016391</v>
      </c>
      <c r="P18" s="37">
        <f>SUM(L12,L18)</f>
        <v>15.474257534246576</v>
      </c>
      <c r="Q18" s="38">
        <f>(P18*1000)</f>
        <v>15474.257534246575</v>
      </c>
    </row>
    <row r="19" spans="2:17" ht="15.75" thickTop="1">
      <c r="B19" s="1"/>
      <c r="E19" s="34"/>
      <c r="F19" s="34"/>
      <c r="G19" s="34"/>
      <c r="H19" s="39"/>
      <c r="I19" s="39"/>
      <c r="K19" s="20">
        <f>+K12+K18</f>
        <v>182.88818493150686</v>
      </c>
      <c r="L19" s="20">
        <f>+L12+L18</f>
        <v>15.474257534246576</v>
      </c>
      <c r="M19" s="20"/>
      <c r="N19" s="35"/>
      <c r="O19" s="36"/>
      <c r="P19" s="37"/>
      <c r="Q19" s="38"/>
    </row>
    <row r="20" spans="2:17">
      <c r="B20" s="1"/>
      <c r="E20" s="34"/>
      <c r="F20" s="34"/>
      <c r="G20" s="34"/>
      <c r="H20" s="39"/>
      <c r="I20" s="39"/>
      <c r="K20" s="20"/>
      <c r="L20" s="20"/>
      <c r="M20" s="20"/>
      <c r="N20" s="35"/>
      <c r="O20" s="40"/>
      <c r="P20" s="37"/>
      <c r="Q20" s="41"/>
    </row>
    <row r="21" spans="2:17">
      <c r="B21" s="1"/>
      <c r="E21" s="34"/>
      <c r="F21" s="34"/>
      <c r="G21" s="34"/>
      <c r="H21" s="39"/>
      <c r="I21" s="39"/>
      <c r="K21" s="20"/>
      <c r="L21" s="20"/>
      <c r="M21" s="20"/>
      <c r="N21" s="42"/>
      <c r="O21" s="12"/>
      <c r="P21" s="32"/>
      <c r="Q21" s="33"/>
    </row>
    <row r="22" spans="2:17">
      <c r="B22" s="1"/>
      <c r="H22" s="2"/>
      <c r="I22" s="2"/>
      <c r="K22" s="21"/>
      <c r="L22" s="21"/>
      <c r="M22" s="21"/>
      <c r="N22" s="43" t="s">
        <v>24</v>
      </c>
      <c r="O22" s="12"/>
      <c r="P22" s="44" t="s">
        <v>25</v>
      </c>
      <c r="Q22" s="33"/>
    </row>
    <row r="23" spans="2:17">
      <c r="B23" s="1"/>
      <c r="C23" s="6" t="s">
        <v>26</v>
      </c>
      <c r="H23" s="2"/>
      <c r="I23" s="2"/>
      <c r="K23" s="21"/>
      <c r="L23" s="21"/>
      <c r="M23" s="21"/>
      <c r="N23" s="45">
        <f>+'[1]Labor &amp; Related'!N9</f>
        <v>0.03</v>
      </c>
      <c r="O23" s="12"/>
      <c r="P23" s="46">
        <f>+'[1]Labor &amp; Related'!V9*0.42</f>
        <v>1.2599999999999998E-2</v>
      </c>
      <c r="Q23" s="33"/>
    </row>
    <row r="24" spans="2:17" ht="15.75" thickBot="1">
      <c r="B24" s="1"/>
      <c r="D24" t="s">
        <v>27</v>
      </c>
      <c r="E24" s="15">
        <v>806</v>
      </c>
      <c r="F24" s="15">
        <v>1321</v>
      </c>
      <c r="G24" s="15">
        <v>2402</v>
      </c>
      <c r="H24" s="30">
        <v>2475</v>
      </c>
      <c r="I24" s="30">
        <v>2550</v>
      </c>
      <c r="K24" s="2"/>
      <c r="L24" s="2"/>
      <c r="M24" s="2"/>
      <c r="N24" s="42"/>
      <c r="O24" s="12"/>
      <c r="P24" s="32"/>
      <c r="Q24" s="33"/>
    </row>
    <row r="25" spans="2:17" ht="16.5" thickTop="1" thickBot="1">
      <c r="B25" s="1"/>
      <c r="E25" s="34"/>
      <c r="F25" s="17">
        <f>+F24-E24</f>
        <v>515</v>
      </c>
      <c r="G25" s="17">
        <f>+G24-F24</f>
        <v>1081</v>
      </c>
      <c r="H25" s="18">
        <f>+H24-G24</f>
        <v>73</v>
      </c>
      <c r="I25" s="18">
        <f>+I24-H24</f>
        <v>75</v>
      </c>
      <c r="K25" s="19">
        <f>((F25*$F$29)/365)*275</f>
        <v>14.938527397260273</v>
      </c>
      <c r="L25" s="19">
        <f>((G25*$F$29)/365)*212</f>
        <v>24.172936986301369</v>
      </c>
      <c r="M25" s="20"/>
      <c r="N25" s="42"/>
      <c r="O25" s="36">
        <f>K25*1000/(1+N23)</f>
        <v>14503.424657534246</v>
      </c>
      <c r="P25" s="12"/>
      <c r="Q25" s="38">
        <f>L25*1000/(1+(N23+P23))</f>
        <v>23185.245526857252</v>
      </c>
    </row>
    <row r="26" spans="2:17" ht="16.5" thickTop="1" thickBot="1">
      <c r="B26" s="1"/>
      <c r="H26" s="2"/>
      <c r="I26" s="2"/>
      <c r="K26" s="21"/>
      <c r="L26" s="21"/>
      <c r="M26" s="21"/>
      <c r="N26" s="48"/>
      <c r="O26" s="49"/>
      <c r="P26" s="50"/>
      <c r="Q26" s="51"/>
    </row>
    <row r="27" spans="2:17" ht="15.75" thickBot="1">
      <c r="B27" s="1" t="s">
        <v>28</v>
      </c>
      <c r="E27" s="52">
        <f>SUM(E11,E17,E24)</f>
        <v>7051</v>
      </c>
      <c r="F27" s="53">
        <f>SUM(F12,F18,F25)</f>
        <v>6820</v>
      </c>
      <c r="G27" s="53">
        <f t="shared" ref="G27:I27" si="2">SUM(G12,G18,G25)</f>
        <v>1773</v>
      </c>
      <c r="H27" s="54">
        <f t="shared" si="2"/>
        <v>-223</v>
      </c>
      <c r="I27" s="54">
        <f t="shared" si="2"/>
        <v>142</v>
      </c>
      <c r="K27" s="55">
        <f>SUM(K12,K18,K25)</f>
        <v>197.82671232876714</v>
      </c>
      <c r="L27" s="55">
        <f>SUM(L12,L18,L25)</f>
        <v>39.647194520547941</v>
      </c>
      <c r="M27" s="56"/>
      <c r="N27" s="2"/>
      <c r="O27" s="57"/>
      <c r="P27" s="2"/>
      <c r="Q27" s="2"/>
    </row>
    <row r="28" spans="2:17" ht="15.75" thickTop="1">
      <c r="B28" s="1"/>
      <c r="K28" s="2"/>
      <c r="L28" s="2"/>
      <c r="M28" s="2"/>
      <c r="N28" s="2"/>
      <c r="O28" s="2"/>
      <c r="P28" s="2"/>
      <c r="Q28" s="58"/>
    </row>
    <row r="29" spans="2:17">
      <c r="D29" s="59" t="s">
        <v>29</v>
      </c>
      <c r="F29" s="60">
        <f>+'[1]Customer Counts'!G12</f>
        <v>3.85E-2</v>
      </c>
      <c r="G29" s="60">
        <f>+F29</f>
        <v>3.85E-2</v>
      </c>
      <c r="H29" s="61"/>
      <c r="K29" s="2"/>
      <c r="L29" s="21"/>
      <c r="M29" s="21"/>
      <c r="N29" s="2"/>
      <c r="O29" s="2"/>
      <c r="P29" s="2"/>
      <c r="Q29" s="62"/>
    </row>
    <row r="30" spans="2:17">
      <c r="Q30" s="63"/>
    </row>
    <row r="31" spans="2:17" ht="15.75" thickBot="1">
      <c r="D31" s="1" t="s">
        <v>30</v>
      </c>
      <c r="F31" s="64">
        <f>SUM(F27*F29)</f>
        <v>262.57</v>
      </c>
      <c r="G31" s="64">
        <f>SUM(G27*G29)</f>
        <v>68.260499999999993</v>
      </c>
    </row>
    <row r="32" spans="2:17" ht="15.75" thickTop="1">
      <c r="O32" s="65"/>
    </row>
  </sheetData>
  <pageMargins left="0.25" right="0.25" top="0.5" bottom="0.5" header="0.25" footer="0.25"/>
  <pageSetup scale="66" fitToHeight="5" orientation="landscape" r:id="rId1"/>
  <headerFooter>
    <oddFoote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X64"/>
  <sheetViews>
    <sheetView zoomScale="75" zoomScaleNormal="75" workbookViewId="0">
      <pane xSplit="3" ySplit="13" topLeftCell="D14" activePane="bottomRight" state="frozen"/>
      <selection pane="topRight" activeCell="D1" sqref="D1"/>
      <selection pane="bottomLeft" activeCell="A14" sqref="A14"/>
      <selection pane="bottomRight" activeCell="B1" sqref="B1"/>
    </sheetView>
  </sheetViews>
  <sheetFormatPr defaultRowHeight="15"/>
  <cols>
    <col min="1" max="1" width="2.7109375" customWidth="1"/>
    <col min="2" max="2" width="16.85546875" customWidth="1"/>
    <col min="3" max="3" width="38.5703125" customWidth="1"/>
    <col min="4" max="4" width="18.5703125" bestFit="1" customWidth="1"/>
    <col min="5" max="5" width="18.5703125" customWidth="1"/>
    <col min="6" max="6" width="18.5703125" bestFit="1" customWidth="1"/>
    <col min="7" max="7" width="18.5703125" customWidth="1"/>
    <col min="8" max="22" width="18.5703125" bestFit="1" customWidth="1"/>
    <col min="23" max="23" width="16.28515625" customWidth="1"/>
    <col min="24" max="24" width="18.5703125" customWidth="1"/>
  </cols>
  <sheetData>
    <row r="1" spans="2:23">
      <c r="B1" s="1"/>
      <c r="G1" s="6" t="s">
        <v>124</v>
      </c>
      <c r="H1" s="1"/>
      <c r="I1" s="1"/>
      <c r="J1" s="1"/>
      <c r="K1" s="1"/>
      <c r="L1" s="1"/>
      <c r="M1" s="1"/>
      <c r="N1" s="1"/>
      <c r="O1" s="1"/>
    </row>
    <row r="2" spans="2:23">
      <c r="B2" s="1"/>
      <c r="G2" s="1"/>
      <c r="H2" s="71" t="s">
        <v>32</v>
      </c>
      <c r="I2" s="71"/>
      <c r="J2" s="71" t="s">
        <v>33</v>
      </c>
      <c r="K2" s="71"/>
      <c r="L2" s="71" t="s">
        <v>33</v>
      </c>
      <c r="M2" s="71"/>
      <c r="N2" s="71" t="s">
        <v>33</v>
      </c>
      <c r="O2" s="71"/>
      <c r="P2" s="72"/>
    </row>
    <row r="3" spans="2:23">
      <c r="B3" s="1"/>
      <c r="G3" s="1"/>
      <c r="H3" s="103">
        <v>2013</v>
      </c>
      <c r="I3" s="103">
        <v>2014</v>
      </c>
      <c r="J3" s="103" t="s">
        <v>34</v>
      </c>
      <c r="K3" s="103" t="s">
        <v>35</v>
      </c>
      <c r="L3" s="103" t="s">
        <v>36</v>
      </c>
      <c r="M3" s="103" t="s">
        <v>37</v>
      </c>
      <c r="N3" s="103" t="s">
        <v>38</v>
      </c>
      <c r="O3" s="103" t="s">
        <v>39</v>
      </c>
      <c r="P3" s="73"/>
    </row>
    <row r="4" spans="2:23">
      <c r="B4" s="74"/>
      <c r="C4" s="74"/>
      <c r="G4" s="75" t="s">
        <v>40</v>
      </c>
      <c r="H4" s="47">
        <v>2.2499999999999999E-2</v>
      </c>
      <c r="J4" s="47">
        <f>ROUND(80/366,4)</f>
        <v>0.21859999999999999</v>
      </c>
      <c r="K4" s="47">
        <f>ROUND(285/365,4)</f>
        <v>0.78080000000000005</v>
      </c>
      <c r="L4" s="47"/>
      <c r="M4" s="47"/>
      <c r="N4" s="47">
        <f>ROUND(212/365,4)</f>
        <v>0.58079999999999998</v>
      </c>
      <c r="O4" s="47"/>
    </row>
    <row r="5" spans="2:23">
      <c r="B5" s="74"/>
      <c r="C5" s="74"/>
      <c r="G5" s="76" t="s">
        <v>41</v>
      </c>
      <c r="H5" s="47">
        <v>0.02</v>
      </c>
      <c r="I5" s="47">
        <v>2.2499999999999999E-2</v>
      </c>
      <c r="J5" s="47"/>
      <c r="K5" s="47"/>
      <c r="L5" s="47">
        <f>ROUND(61/366,4)</f>
        <v>0.16669999999999999</v>
      </c>
      <c r="M5" s="47">
        <f>ROUND(304/365,4)</f>
        <v>0.83289999999999997</v>
      </c>
      <c r="N5" s="47">
        <f>ROUND(212/365,4)</f>
        <v>0.58079999999999998</v>
      </c>
      <c r="O5" s="47"/>
    </row>
    <row r="6" spans="2:23">
      <c r="B6" s="74"/>
      <c r="C6" s="74"/>
      <c r="G6" s="77" t="s">
        <v>42</v>
      </c>
      <c r="H6" s="78">
        <v>0.03</v>
      </c>
      <c r="I6" s="78">
        <v>0.03</v>
      </c>
      <c r="J6" s="47"/>
      <c r="K6" s="47"/>
      <c r="L6" s="47"/>
      <c r="M6" s="47"/>
      <c r="N6" s="47"/>
      <c r="O6" s="47">
        <f>ROUND(122/365,4)</f>
        <v>0.3342</v>
      </c>
    </row>
    <row r="7" spans="2:23">
      <c r="B7" s="74"/>
      <c r="C7" s="74"/>
      <c r="G7" s="77"/>
      <c r="H7" s="74"/>
      <c r="I7" s="74"/>
      <c r="J7" s="74"/>
    </row>
    <row r="8" spans="2:23">
      <c r="B8" s="77" t="s">
        <v>118</v>
      </c>
      <c r="C8" s="74"/>
    </row>
    <row r="9" spans="2:23">
      <c r="B9" s="77" t="s">
        <v>119</v>
      </c>
      <c r="C9" s="74"/>
    </row>
    <row r="10" spans="2:23" ht="15.75" thickBot="1">
      <c r="B10" s="77" t="s">
        <v>120</v>
      </c>
      <c r="C10" s="74"/>
    </row>
    <row r="11" spans="2:23" ht="15.75" thickBot="1">
      <c r="D11" s="92" t="s">
        <v>122</v>
      </c>
      <c r="E11" s="93"/>
      <c r="F11" s="93"/>
      <c r="G11" s="93"/>
      <c r="H11" s="93"/>
      <c r="I11" s="93"/>
      <c r="J11" s="93"/>
      <c r="K11" s="93"/>
      <c r="L11" s="93"/>
      <c r="M11" s="93"/>
      <c r="N11" s="93"/>
      <c r="O11" s="93"/>
      <c r="P11" s="93"/>
      <c r="Q11" s="93"/>
      <c r="R11" s="93"/>
      <c r="S11" s="93"/>
      <c r="T11" s="93"/>
      <c r="U11" s="93"/>
      <c r="V11" s="93"/>
      <c r="W11" s="94"/>
    </row>
    <row r="12" spans="2:23">
      <c r="B12" s="77"/>
      <c r="C12" s="77"/>
      <c r="D12" s="95"/>
      <c r="E12" s="96" t="s">
        <v>121</v>
      </c>
      <c r="F12" s="96" t="s">
        <v>121</v>
      </c>
      <c r="G12" s="96" t="s">
        <v>121</v>
      </c>
      <c r="H12" s="96"/>
      <c r="I12" s="96"/>
      <c r="J12" s="96"/>
      <c r="K12" s="96"/>
      <c r="L12" s="96"/>
      <c r="M12" s="96"/>
      <c r="N12" s="96"/>
      <c r="O12" s="96"/>
      <c r="P12" s="96"/>
      <c r="Q12" s="96"/>
      <c r="R12" s="96"/>
      <c r="S12" s="96" t="s">
        <v>121</v>
      </c>
      <c r="T12" s="96"/>
      <c r="U12" s="96"/>
      <c r="V12" s="96"/>
      <c r="W12" s="97"/>
    </row>
    <row r="13" spans="2:23" ht="15.75" thickBot="1">
      <c r="B13" s="77" t="s">
        <v>123</v>
      </c>
      <c r="C13" s="77" t="s">
        <v>125</v>
      </c>
      <c r="D13" s="98" t="s">
        <v>43</v>
      </c>
      <c r="E13" s="99" t="s">
        <v>44</v>
      </c>
      <c r="F13" s="99" t="s">
        <v>45</v>
      </c>
      <c r="G13" s="99" t="s">
        <v>46</v>
      </c>
      <c r="H13" s="100" t="s">
        <v>47</v>
      </c>
      <c r="I13" s="100" t="s">
        <v>48</v>
      </c>
      <c r="J13" s="100" t="s">
        <v>49</v>
      </c>
      <c r="K13" s="100" t="s">
        <v>50</v>
      </c>
      <c r="L13" s="100" t="s">
        <v>51</v>
      </c>
      <c r="M13" s="100" t="s">
        <v>52</v>
      </c>
      <c r="N13" s="100" t="s">
        <v>53</v>
      </c>
      <c r="O13" s="100" t="s">
        <v>54</v>
      </c>
      <c r="P13" s="100" t="s">
        <v>55</v>
      </c>
      <c r="Q13" s="100" t="s">
        <v>56</v>
      </c>
      <c r="R13" s="100" t="s">
        <v>57</v>
      </c>
      <c r="S13" s="101" t="s">
        <v>58</v>
      </c>
      <c r="T13" s="100" t="s">
        <v>59</v>
      </c>
      <c r="U13" s="100" t="s">
        <v>60</v>
      </c>
      <c r="V13" s="100" t="s">
        <v>61</v>
      </c>
      <c r="W13" s="102" t="s">
        <v>62</v>
      </c>
    </row>
    <row r="14" spans="2:23">
      <c r="B14" s="74" t="s">
        <v>63</v>
      </c>
      <c r="C14" s="74" t="s">
        <v>126</v>
      </c>
      <c r="D14" s="81">
        <v>7420.2707531570222</v>
      </c>
      <c r="E14" s="81">
        <v>112397.55618687216</v>
      </c>
      <c r="F14" s="81">
        <v>97308.640996335685</v>
      </c>
      <c r="G14" s="81">
        <v>22194.301981872002</v>
      </c>
      <c r="H14" s="81">
        <v>10453.9785460609</v>
      </c>
      <c r="I14" s="81">
        <v>8439.2377635428275</v>
      </c>
      <c r="J14" s="81">
        <v>4789.8951252280003</v>
      </c>
      <c r="K14" s="81">
        <v>10947.166169085924</v>
      </c>
      <c r="L14" s="81">
        <v>43596.249940392008</v>
      </c>
      <c r="M14" s="81">
        <v>26624.607904600005</v>
      </c>
      <c r="N14" s="81">
        <v>2364.7238296320002</v>
      </c>
      <c r="O14" s="81">
        <v>0</v>
      </c>
      <c r="P14" s="81">
        <v>557.51696000000004</v>
      </c>
      <c r="Q14" s="81"/>
      <c r="R14" s="81">
        <v>729.23466771599999</v>
      </c>
      <c r="S14" s="81">
        <v>131146.76188569699</v>
      </c>
      <c r="T14" s="81">
        <v>3428.8739541680002</v>
      </c>
      <c r="U14" s="81">
        <v>2439.605541204</v>
      </c>
      <c r="V14" s="81">
        <v>1479.00885148</v>
      </c>
      <c r="W14" s="81">
        <v>486317.6310570435</v>
      </c>
    </row>
    <row r="15" spans="2:23">
      <c r="B15" s="74" t="s">
        <v>64</v>
      </c>
      <c r="C15" s="74" t="s">
        <v>127</v>
      </c>
      <c r="D15" s="81">
        <v>853.1515491084001</v>
      </c>
      <c r="E15" s="81">
        <v>9086.7631157055985</v>
      </c>
      <c r="F15" s="81">
        <v>5054.0316522742005</v>
      </c>
      <c r="G15" s="81">
        <v>1445.9623160000001</v>
      </c>
      <c r="H15" s="81">
        <v>1034.9926244000001</v>
      </c>
      <c r="I15" s="81">
        <v>856.73556400000007</v>
      </c>
      <c r="J15" s="81">
        <v>463.67504300000002</v>
      </c>
      <c r="K15" s="81">
        <v>979.30711694610011</v>
      </c>
      <c r="L15" s="81">
        <v>378.78083985240005</v>
      </c>
      <c r="M15" s="81">
        <v>5631.6378730924007</v>
      </c>
      <c r="N15" s="81">
        <v>1011.507328</v>
      </c>
      <c r="O15" s="81"/>
      <c r="P15" s="81"/>
      <c r="Q15" s="81"/>
      <c r="R15" s="81">
        <v>43.745696000000002</v>
      </c>
      <c r="S15" s="81">
        <v>11784.402214592401</v>
      </c>
      <c r="T15" s="81">
        <v>356.72774924720005</v>
      </c>
      <c r="U15" s="81">
        <v>169.9436</v>
      </c>
      <c r="V15" s="81">
        <v>121.90914000000001</v>
      </c>
      <c r="W15" s="81">
        <v>39273.273422218699</v>
      </c>
    </row>
    <row r="16" spans="2:23">
      <c r="B16" s="74" t="s">
        <v>65</v>
      </c>
      <c r="C16" s="74" t="s">
        <v>26</v>
      </c>
      <c r="D16" s="81">
        <v>12660.217691238347</v>
      </c>
      <c r="E16" s="81">
        <v>150544.35006745046</v>
      </c>
      <c r="F16" s="81">
        <v>84225.648540395414</v>
      </c>
      <c r="G16" s="81">
        <v>25876.0472146865</v>
      </c>
      <c r="H16" s="81">
        <v>13533.27367306831</v>
      </c>
      <c r="I16" s="81">
        <v>13720.674818539803</v>
      </c>
      <c r="J16" s="81">
        <v>7239.1279805459526</v>
      </c>
      <c r="K16" s="81">
        <v>15659.18012971578</v>
      </c>
      <c r="L16" s="81">
        <v>31059.440000000002</v>
      </c>
      <c r="M16" s="81">
        <v>3717.0299999999997</v>
      </c>
      <c r="N16" s="81">
        <v>94464.32002186586</v>
      </c>
      <c r="O16" s="81"/>
      <c r="P16" s="81">
        <v>11263.009999999998</v>
      </c>
      <c r="Q16" s="81">
        <v>-4.66</v>
      </c>
      <c r="R16" s="81">
        <v>1989.0493045239705</v>
      </c>
      <c r="S16" s="81">
        <v>191524.01597229214</v>
      </c>
      <c r="T16" s="81">
        <v>4971.3444811807685</v>
      </c>
      <c r="U16" s="81">
        <v>4342.6384796745733</v>
      </c>
      <c r="V16" s="81">
        <v>1995.8733327787261</v>
      </c>
      <c r="W16" s="81">
        <v>668780.58170795674</v>
      </c>
    </row>
    <row r="17" spans="2:24">
      <c r="B17" s="74" t="s">
        <v>66</v>
      </c>
      <c r="C17" s="74" t="s">
        <v>67</v>
      </c>
      <c r="D17" s="81"/>
      <c r="E17" s="81">
        <v>1364.2590023570897</v>
      </c>
      <c r="F17" s="81">
        <v>28.745807999999997</v>
      </c>
      <c r="G17" s="81">
        <v>1.1229770000000001</v>
      </c>
      <c r="H17" s="81"/>
      <c r="I17" s="81"/>
      <c r="J17" s="81">
        <v>15.728121000000002</v>
      </c>
      <c r="K17" s="81"/>
      <c r="L17" s="81">
        <v>83.845298124000024</v>
      </c>
      <c r="M17" s="81">
        <v>53.865791909999999</v>
      </c>
      <c r="N17" s="81">
        <v>1.8303137579999997</v>
      </c>
      <c r="O17" s="81">
        <v>0</v>
      </c>
      <c r="P17" s="81"/>
      <c r="Q17" s="81"/>
      <c r="R17" s="81">
        <v>0.71858400000000011</v>
      </c>
      <c r="S17" s="81">
        <v>1691.6650527055999</v>
      </c>
      <c r="T17" s="81"/>
      <c r="U17" s="81"/>
      <c r="V17" s="81"/>
      <c r="W17" s="81">
        <v>3241.78094885469</v>
      </c>
    </row>
    <row r="18" spans="2:24">
      <c r="B18" s="74" t="s">
        <v>68</v>
      </c>
      <c r="C18" s="74" t="s">
        <v>69</v>
      </c>
      <c r="D18" s="81"/>
      <c r="E18" s="81"/>
      <c r="F18" s="81"/>
      <c r="G18" s="81"/>
      <c r="H18" s="81"/>
      <c r="I18" s="81"/>
      <c r="J18" s="81"/>
      <c r="K18" s="81"/>
      <c r="L18" s="81"/>
      <c r="M18" s="81"/>
      <c r="N18" s="81">
        <v>216.76948366614005</v>
      </c>
      <c r="O18" s="81"/>
      <c r="P18" s="81"/>
      <c r="Q18" s="81"/>
      <c r="R18" s="81"/>
      <c r="S18" s="81"/>
      <c r="T18" s="81"/>
      <c r="U18" s="81"/>
      <c r="V18" s="81"/>
      <c r="W18" s="81">
        <v>216.76948366614005</v>
      </c>
    </row>
    <row r="19" spans="2:24">
      <c r="B19" s="74" t="s">
        <v>70</v>
      </c>
      <c r="C19" s="74" t="s">
        <v>71</v>
      </c>
      <c r="D19" s="81">
        <v>14.649846166100001</v>
      </c>
      <c r="E19" s="81">
        <v>4125.9280570000001</v>
      </c>
      <c r="F19" s="81">
        <v>2480.1552084999998</v>
      </c>
      <c r="G19" s="81">
        <v>41.271854000000005</v>
      </c>
      <c r="H19" s="81">
        <v>23.850464849999998</v>
      </c>
      <c r="I19" s="81"/>
      <c r="J19" s="81">
        <v>2.0071840000000001</v>
      </c>
      <c r="K19" s="81">
        <v>127.15444451</v>
      </c>
      <c r="L19" s="81">
        <v>-3.5580021120000001</v>
      </c>
      <c r="M19" s="81"/>
      <c r="N19" s="81"/>
      <c r="O19" s="81"/>
      <c r="P19" s="81"/>
      <c r="Q19" s="81"/>
      <c r="R19" s="81">
        <v>4.1439859999999999</v>
      </c>
      <c r="S19" s="81">
        <v>6709.6636271615998</v>
      </c>
      <c r="T19" s="81">
        <v>29.247309544</v>
      </c>
      <c r="U19" s="81"/>
      <c r="V19" s="81">
        <v>21.723522000000003</v>
      </c>
      <c r="W19" s="81">
        <v>13576.2375016197</v>
      </c>
    </row>
    <row r="20" spans="2:24" s="74" customFormat="1">
      <c r="B20" s="74" t="s">
        <v>72</v>
      </c>
      <c r="C20" s="74" t="s">
        <v>73</v>
      </c>
      <c r="D20" s="81">
        <v>26.684781764255629</v>
      </c>
      <c r="E20" s="81">
        <v>8862.1643716431827</v>
      </c>
      <c r="F20" s="81">
        <v>3201.5242968464936</v>
      </c>
      <c r="G20" s="81">
        <v>0.23</v>
      </c>
      <c r="H20" s="81">
        <v>72.784508472338842</v>
      </c>
      <c r="I20" s="81">
        <v>13.01</v>
      </c>
      <c r="J20" s="81"/>
      <c r="K20" s="81">
        <v>118.97999999999999</v>
      </c>
      <c r="L20" s="81"/>
      <c r="M20" s="81"/>
      <c r="N20" s="81"/>
      <c r="O20" s="81"/>
      <c r="P20" s="81"/>
      <c r="Q20" s="81"/>
      <c r="R20" s="81"/>
      <c r="S20" s="81">
        <v>12869.99099176223</v>
      </c>
      <c r="T20" s="81">
        <v>127.17324282121336</v>
      </c>
      <c r="U20" s="81"/>
      <c r="V20" s="81">
        <v>11.129999999999999</v>
      </c>
      <c r="W20" s="81">
        <v>25303.672193309714</v>
      </c>
      <c r="X20"/>
    </row>
    <row r="21" spans="2:24">
      <c r="B21" s="74" t="s">
        <v>74</v>
      </c>
      <c r="C21" s="74" t="s">
        <v>75</v>
      </c>
      <c r="D21" s="81">
        <v>2986.0749824120294</v>
      </c>
      <c r="E21" s="81">
        <v>2912.8564668745389</v>
      </c>
      <c r="F21" s="81">
        <v>1595.5486370188994</v>
      </c>
      <c r="G21" s="81">
        <v>968.12458517448795</v>
      </c>
      <c r="H21" s="81">
        <v>1434.564472022528</v>
      </c>
      <c r="I21" s="81">
        <v>2181.5361215299363</v>
      </c>
      <c r="J21" s="81">
        <v>513.58093109202321</v>
      </c>
      <c r="K21" s="81">
        <v>394.88356685637029</v>
      </c>
      <c r="L21" s="81">
        <v>3300.8587517312308</v>
      </c>
      <c r="M21" s="81">
        <v>155.92000000000002</v>
      </c>
      <c r="N21" s="81">
        <v>5690.6451395729318</v>
      </c>
      <c r="O21" s="81">
        <v>0</v>
      </c>
      <c r="P21" s="81">
        <v>-2764.5817372867559</v>
      </c>
      <c r="Q21" s="81">
        <v>-689.78275017027102</v>
      </c>
      <c r="R21" s="81">
        <v>-4.9098351999255625</v>
      </c>
      <c r="S21" s="81">
        <v>3629.0259478878884</v>
      </c>
      <c r="T21" s="81">
        <v>402.19499952220917</v>
      </c>
      <c r="U21" s="81">
        <v>302.16546198800938</v>
      </c>
      <c r="V21" s="81">
        <v>-6.1100268594736127</v>
      </c>
      <c r="W21" s="81">
        <v>23002.595714166651</v>
      </c>
    </row>
    <row r="22" spans="2:24">
      <c r="B22" s="74" t="s">
        <v>76</v>
      </c>
      <c r="C22" s="74" t="s">
        <v>77</v>
      </c>
      <c r="D22" s="81">
        <v>922.83633086338409</v>
      </c>
      <c r="E22" s="81"/>
      <c r="F22" s="81"/>
      <c r="G22" s="81"/>
      <c r="H22" s="81"/>
      <c r="I22" s="81"/>
      <c r="J22" s="81"/>
      <c r="K22" s="81"/>
      <c r="L22" s="81">
        <v>126.30102839562241</v>
      </c>
      <c r="M22" s="81"/>
      <c r="N22" s="81"/>
      <c r="O22" s="81"/>
      <c r="P22" s="81"/>
      <c r="Q22" s="81"/>
      <c r="R22" s="81"/>
      <c r="S22" s="81"/>
      <c r="T22" s="81"/>
      <c r="U22" s="81"/>
      <c r="V22" s="81"/>
      <c r="W22" s="81">
        <v>1049.1373592590064</v>
      </c>
    </row>
    <row r="23" spans="2:24">
      <c r="B23" s="74" t="s">
        <v>78</v>
      </c>
      <c r="C23" s="74" t="s">
        <v>79</v>
      </c>
      <c r="D23" s="81">
        <v>1614.2138008227291</v>
      </c>
      <c r="E23" s="81"/>
      <c r="F23" s="81"/>
      <c r="G23" s="81"/>
      <c r="H23" s="81"/>
      <c r="I23" s="81"/>
      <c r="J23" s="81"/>
      <c r="K23" s="81"/>
      <c r="L23" s="81">
        <v>126.30102839562241</v>
      </c>
      <c r="M23" s="81"/>
      <c r="N23" s="81"/>
      <c r="O23" s="81"/>
      <c r="P23" s="81"/>
      <c r="Q23" s="81"/>
      <c r="R23" s="81"/>
      <c r="S23" s="81"/>
      <c r="T23" s="81"/>
      <c r="U23" s="81"/>
      <c r="V23" s="81"/>
      <c r="W23" s="81">
        <v>1740.5148292183515</v>
      </c>
    </row>
    <row r="24" spans="2:24">
      <c r="B24" s="74" t="s">
        <v>80</v>
      </c>
      <c r="C24" s="74" t="s">
        <v>81</v>
      </c>
      <c r="D24" s="81"/>
      <c r="E24" s="81"/>
      <c r="F24" s="81"/>
      <c r="G24" s="81"/>
      <c r="H24" s="81"/>
      <c r="I24" s="81"/>
      <c r="J24" s="81"/>
      <c r="K24" s="81"/>
      <c r="L24" s="81"/>
      <c r="M24" s="81"/>
      <c r="N24" s="81">
        <v>20095.54</v>
      </c>
      <c r="O24" s="81"/>
      <c r="P24" s="81"/>
      <c r="Q24" s="81"/>
      <c r="R24" s="81"/>
      <c r="S24" s="81"/>
      <c r="T24" s="81"/>
      <c r="U24" s="81"/>
      <c r="V24" s="81"/>
      <c r="W24" s="81">
        <v>20095.54</v>
      </c>
    </row>
    <row r="25" spans="2:24">
      <c r="B25" s="74" t="s">
        <v>82</v>
      </c>
      <c r="C25" s="74" t="s">
        <v>83</v>
      </c>
      <c r="D25" s="81">
        <v>480.08147877983231</v>
      </c>
      <c r="E25" s="81">
        <v>3839.5813968947036</v>
      </c>
      <c r="F25" s="81">
        <v>2930.9799010069569</v>
      </c>
      <c r="G25" s="81">
        <v>782.60671773117758</v>
      </c>
      <c r="H25" s="81">
        <v>528.79891367400865</v>
      </c>
      <c r="I25" s="81">
        <v>420.00456040394084</v>
      </c>
      <c r="J25" s="81">
        <v>221.58127106299415</v>
      </c>
      <c r="K25" s="81">
        <v>390.66172019568654</v>
      </c>
      <c r="L25" s="81">
        <v>723.18313468693032</v>
      </c>
      <c r="M25" s="81">
        <v>644.54663637486397</v>
      </c>
      <c r="N25" s="81">
        <v>1592.5124699748355</v>
      </c>
      <c r="O25" s="81">
        <v>0</v>
      </c>
      <c r="P25" s="81">
        <v>-761.15948901244701</v>
      </c>
      <c r="Q25" s="81">
        <v>-56.897191355189058</v>
      </c>
      <c r="R25" s="81">
        <v>52.400895928918999</v>
      </c>
      <c r="S25" s="81">
        <v>4419.5853947851547</v>
      </c>
      <c r="T25" s="81">
        <v>127.52299884504232</v>
      </c>
      <c r="U25" s="81">
        <v>144.54586592405767</v>
      </c>
      <c r="V25" s="81">
        <v>39.479087184541036</v>
      </c>
      <c r="W25" s="81">
        <v>16520.015763086012</v>
      </c>
    </row>
    <row r="26" spans="2:24">
      <c r="B26" s="74" t="s">
        <v>84</v>
      </c>
      <c r="C26" s="74" t="s">
        <v>85</v>
      </c>
      <c r="D26" s="81">
        <v>159.00923477967004</v>
      </c>
      <c r="E26" s="81">
        <v>1049.8723383861225</v>
      </c>
      <c r="F26" s="81">
        <v>-79.218670715964521</v>
      </c>
      <c r="G26" s="81">
        <v>262.13640855426564</v>
      </c>
      <c r="H26" s="81">
        <v>302.87574939937917</v>
      </c>
      <c r="I26" s="81">
        <v>-18.389624459424851</v>
      </c>
      <c r="J26" s="81">
        <v>121.41128205854615</v>
      </c>
      <c r="K26" s="81">
        <v>57.20419192419871</v>
      </c>
      <c r="L26" s="81">
        <v>1175.2742792466472</v>
      </c>
      <c r="M26" s="81">
        <v>1346.2471579999276</v>
      </c>
      <c r="N26" s="81">
        <v>4006.1895121431771</v>
      </c>
      <c r="O26" s="81">
        <v>0</v>
      </c>
      <c r="P26" s="81">
        <v>-1693.7499016417835</v>
      </c>
      <c r="Q26" s="81">
        <v>-30.743538213919564</v>
      </c>
      <c r="R26" s="81">
        <v>110.86141541989771</v>
      </c>
      <c r="S26" s="81">
        <v>1363.4987442269639</v>
      </c>
      <c r="T26" s="81">
        <v>168.93759984957495</v>
      </c>
      <c r="U26" s="81">
        <v>83.515666509914823</v>
      </c>
      <c r="V26" s="81">
        <v>-2.5183812612986807</v>
      </c>
      <c r="W26" s="81">
        <v>8382.4134642058943</v>
      </c>
    </row>
    <row r="27" spans="2:24">
      <c r="B27" s="74" t="s">
        <v>86</v>
      </c>
      <c r="C27" s="74" t="s">
        <v>87</v>
      </c>
      <c r="D27" s="81">
        <v>348.29223125746853</v>
      </c>
      <c r="E27" s="81">
        <v>4153.8019934116455</v>
      </c>
      <c r="F27" s="81">
        <v>4815.6540678051297</v>
      </c>
      <c r="G27" s="81">
        <v>969.6838991646199</v>
      </c>
      <c r="H27" s="81">
        <v>440.67261193005726</v>
      </c>
      <c r="I27" s="81">
        <v>503.67936356157156</v>
      </c>
      <c r="J27" s="81">
        <v>217.58667872386027</v>
      </c>
      <c r="K27" s="81">
        <v>625.10269742236528</v>
      </c>
      <c r="L27" s="81">
        <v>1367.7314201729096</v>
      </c>
      <c r="M27" s="81"/>
      <c r="N27" s="81">
        <v>9.9705504569999981</v>
      </c>
      <c r="O27" s="81">
        <v>0</v>
      </c>
      <c r="P27" s="81"/>
      <c r="Q27" s="81"/>
      <c r="R27" s="81">
        <v>32.437427193610553</v>
      </c>
      <c r="S27" s="81">
        <v>4905.4051433844124</v>
      </c>
      <c r="T27" s="81">
        <v>129.6856971380063</v>
      </c>
      <c r="U27" s="81">
        <v>143.19137818477813</v>
      </c>
      <c r="V27" s="81">
        <v>101.21718351090681</v>
      </c>
      <c r="W27" s="81">
        <v>18764.112343318346</v>
      </c>
    </row>
    <row r="28" spans="2:24">
      <c r="B28" s="74" t="s">
        <v>88</v>
      </c>
      <c r="C28" s="74" t="s">
        <v>89</v>
      </c>
      <c r="D28" s="81">
        <v>465.44292353615657</v>
      </c>
      <c r="E28" s="81">
        <v>3748.724914828093</v>
      </c>
      <c r="F28" s="81">
        <v>4452.4802322540836</v>
      </c>
      <c r="G28" s="81">
        <v>1172.2106635078594</v>
      </c>
      <c r="H28" s="81">
        <v>675.0290920272912</v>
      </c>
      <c r="I28" s="81">
        <v>824.25703816940415</v>
      </c>
      <c r="J28" s="81">
        <v>353.64656004811297</v>
      </c>
      <c r="K28" s="81">
        <v>898.36796018813936</v>
      </c>
      <c r="L28" s="81">
        <v>1056.6013577089866</v>
      </c>
      <c r="M28" s="81"/>
      <c r="N28" s="81">
        <v>563.10426296110859</v>
      </c>
      <c r="O28" s="81"/>
      <c r="P28" s="81"/>
      <c r="Q28" s="81"/>
      <c r="R28" s="81">
        <v>49.819326766573369</v>
      </c>
      <c r="S28" s="81">
        <v>3465.4701784426411</v>
      </c>
      <c r="T28" s="81">
        <v>199.45448139925887</v>
      </c>
      <c r="U28" s="81">
        <v>288.03192918622142</v>
      </c>
      <c r="V28" s="81">
        <v>154.68363526212576</v>
      </c>
      <c r="W28" s="81">
        <v>18367.324556286054</v>
      </c>
    </row>
    <row r="29" spans="2:24">
      <c r="B29" s="74" t="s">
        <v>90</v>
      </c>
      <c r="C29" s="74" t="s">
        <v>91</v>
      </c>
      <c r="D29" s="81">
        <v>2357.1409389251521</v>
      </c>
      <c r="E29" s="81">
        <v>72681.084119760562</v>
      </c>
      <c r="F29" s="81">
        <v>59537.803042831511</v>
      </c>
      <c r="G29" s="81">
        <v>14876.268284119666</v>
      </c>
      <c r="H29" s="81">
        <v>5297.7216940361686</v>
      </c>
      <c r="I29" s="81">
        <v>3314.3274454891553</v>
      </c>
      <c r="J29" s="81">
        <v>2845.1471570992162</v>
      </c>
      <c r="K29" s="81">
        <v>6556.0109642970756</v>
      </c>
      <c r="L29" s="81">
        <v>16947.564087239505</v>
      </c>
      <c r="M29" s="81">
        <v>5765.1502533295616</v>
      </c>
      <c r="N29" s="81">
        <v>17724.17394242774</v>
      </c>
      <c r="O29" s="81">
        <v>0</v>
      </c>
      <c r="P29" s="81">
        <v>-5255.0213183450669</v>
      </c>
      <c r="Q29" s="81">
        <v>-3685.2627167942519</v>
      </c>
      <c r="R29" s="81">
        <v>1181.6525957165643</v>
      </c>
      <c r="S29" s="81">
        <v>103248.85223351438</v>
      </c>
      <c r="T29" s="81">
        <v>2181.9911652368073</v>
      </c>
      <c r="U29" s="81">
        <v>938.34735828423356</v>
      </c>
      <c r="V29" s="81">
        <v>1104.0125357017021</v>
      </c>
      <c r="W29" s="81">
        <v>307616.96378286963</v>
      </c>
    </row>
    <row r="30" spans="2:24">
      <c r="B30" s="74" t="s">
        <v>92</v>
      </c>
      <c r="C30" s="74" t="s">
        <v>93</v>
      </c>
      <c r="D30" s="81">
        <v>1881.1539326660206</v>
      </c>
      <c r="E30" s="81">
        <v>22513.614901323439</v>
      </c>
      <c r="F30" s="81">
        <v>26071.064910774032</v>
      </c>
      <c r="G30" s="81">
        <v>5241.0718169158426</v>
      </c>
      <c r="H30" s="81">
        <v>2377.4300621993852</v>
      </c>
      <c r="I30" s="81">
        <v>2715.6972932449416</v>
      </c>
      <c r="J30" s="81">
        <v>1173.2309074518421</v>
      </c>
      <c r="K30" s="81">
        <v>3374.2449819147796</v>
      </c>
      <c r="L30" s="81">
        <v>7372.201228931991</v>
      </c>
      <c r="M30" s="81"/>
      <c r="N30" s="81">
        <v>53.248414957499989</v>
      </c>
      <c r="O30" s="81">
        <v>0</v>
      </c>
      <c r="P30" s="81"/>
      <c r="Q30" s="81"/>
      <c r="R30" s="81">
        <v>174.93809413600161</v>
      </c>
      <c r="S30" s="81">
        <v>26604.941316712644</v>
      </c>
      <c r="T30" s="81">
        <v>699.39777053385978</v>
      </c>
      <c r="U30" s="81">
        <v>770.03884772274523</v>
      </c>
      <c r="V30" s="81">
        <v>545.87162158424644</v>
      </c>
      <c r="W30" s="81">
        <v>101568.14610106927</v>
      </c>
    </row>
    <row r="31" spans="2:24">
      <c r="B31" s="74" t="s">
        <v>94</v>
      </c>
      <c r="C31" s="74" t="s">
        <v>95</v>
      </c>
      <c r="D31" s="81">
        <v>2485.7305787708874</v>
      </c>
      <c r="E31" s="81">
        <v>20020.306206150082</v>
      </c>
      <c r="F31" s="81">
        <v>23778.752144559083</v>
      </c>
      <c r="G31" s="81">
        <v>6260.2653734951218</v>
      </c>
      <c r="H31" s="81">
        <v>3605.0377184205099</v>
      </c>
      <c r="I31" s="81">
        <v>4401.9956447752784</v>
      </c>
      <c r="J31" s="81">
        <v>1888.6720368289193</v>
      </c>
      <c r="K31" s="81">
        <v>4797.7857895982825</v>
      </c>
      <c r="L31" s="81">
        <v>5642.8432663325275</v>
      </c>
      <c r="M31" s="81"/>
      <c r="N31" s="81">
        <v>3007.2949985036398</v>
      </c>
      <c r="O31" s="81"/>
      <c r="P31" s="81"/>
      <c r="Q31" s="81"/>
      <c r="R31" s="81">
        <v>266.06068405096141</v>
      </c>
      <c r="S31" s="81">
        <v>18507.560157045813</v>
      </c>
      <c r="T31" s="81">
        <v>1065.2003206967072</v>
      </c>
      <c r="U31" s="81">
        <v>1538.2555930173426</v>
      </c>
      <c r="V31" s="81">
        <v>826.09243311250964</v>
      </c>
      <c r="W31" s="81">
        <v>98091.852945357648</v>
      </c>
    </row>
    <row r="32" spans="2:24">
      <c r="B32" s="74" t="s">
        <v>96</v>
      </c>
      <c r="C32" s="74" t="s">
        <v>97</v>
      </c>
      <c r="D32" s="81">
        <v>10.388994121401668</v>
      </c>
      <c r="E32" s="81">
        <v>1565.9043803604061</v>
      </c>
      <c r="F32" s="81">
        <v>487.24879853992633</v>
      </c>
      <c r="G32" s="81">
        <v>96.320686885822951</v>
      </c>
      <c r="H32" s="81">
        <v>32.948052708522624</v>
      </c>
      <c r="I32" s="81">
        <v>13.036762738481562</v>
      </c>
      <c r="J32" s="81">
        <v>12.234250325308857</v>
      </c>
      <c r="K32" s="81">
        <v>32.938601792958309</v>
      </c>
      <c r="L32" s="81">
        <v>249.49342257487606</v>
      </c>
      <c r="M32" s="81">
        <v>28.920025509119682</v>
      </c>
      <c r="N32" s="81">
        <v>72.099684695430582</v>
      </c>
      <c r="O32" s="81">
        <v>0</v>
      </c>
      <c r="P32" s="81">
        <v>-137.67604672875467</v>
      </c>
      <c r="Q32" s="81">
        <v>-86.319420593999624</v>
      </c>
      <c r="R32" s="81">
        <v>4.2907150415442121</v>
      </c>
      <c r="S32" s="81">
        <v>2525.6039274329114</v>
      </c>
      <c r="T32" s="81">
        <v>11.063222147857642</v>
      </c>
      <c r="U32" s="81">
        <v>7.7681435257235529</v>
      </c>
      <c r="V32" s="81">
        <v>5.9592945832058266</v>
      </c>
      <c r="W32" s="81">
        <v>4932.2234956607417</v>
      </c>
    </row>
    <row r="33" spans="2:24">
      <c r="B33" s="74" t="s">
        <v>98</v>
      </c>
      <c r="C33" s="74" t="s">
        <v>99</v>
      </c>
      <c r="D33" s="81">
        <v>1174.4069184940486</v>
      </c>
      <c r="E33" s="81">
        <v>20253.423662065048</v>
      </c>
      <c r="F33" s="81">
        <v>15491.857621034398</v>
      </c>
      <c r="G33" s="81">
        <v>3893.7990385276421</v>
      </c>
      <c r="H33" s="81">
        <v>2070.224049019555</v>
      </c>
      <c r="I33" s="81">
        <v>1974.7342891106121</v>
      </c>
      <c r="J33" s="81">
        <v>1033.0821129029603</v>
      </c>
      <c r="K33" s="81">
        <v>2302.6046826791749</v>
      </c>
      <c r="L33" s="81">
        <v>6153.6686167026428</v>
      </c>
      <c r="M33" s="81">
        <v>2254.606873412697</v>
      </c>
      <c r="N33" s="81">
        <v>6137.102668722463</v>
      </c>
      <c r="O33" s="81">
        <v>0</v>
      </c>
      <c r="P33" s="81">
        <v>-1764.9843922990535</v>
      </c>
      <c r="Q33" s="81">
        <v>-1199.7879607689024</v>
      </c>
      <c r="R33" s="81">
        <v>229.87937943352455</v>
      </c>
      <c r="S33" s="81">
        <v>26729.457516652961</v>
      </c>
      <c r="T33" s="81">
        <v>729.27619361878544</v>
      </c>
      <c r="U33" s="81">
        <v>631.16709740391627</v>
      </c>
      <c r="V33" s="81">
        <v>370.9935116916339</v>
      </c>
      <c r="W33" s="81">
        <v>88465.511878404097</v>
      </c>
    </row>
    <row r="34" spans="2:24">
      <c r="B34" s="74" t="s">
        <v>100</v>
      </c>
      <c r="C34" s="74" t="s">
        <v>101</v>
      </c>
      <c r="D34" s="81">
        <v>196.50218708132343</v>
      </c>
      <c r="E34" s="81">
        <v>10037.045742151493</v>
      </c>
      <c r="F34" s="81">
        <v>4952.6991357140541</v>
      </c>
      <c r="G34" s="81">
        <v>1110.0399218930133</v>
      </c>
      <c r="H34" s="81">
        <v>398.50346129248351</v>
      </c>
      <c r="I34" s="81">
        <v>189.45822290633225</v>
      </c>
      <c r="J34" s="81">
        <v>151.17362527382622</v>
      </c>
      <c r="K34" s="81">
        <v>457.10299752147239</v>
      </c>
      <c r="L34" s="81">
        <v>2746.5350409000089</v>
      </c>
      <c r="M34" s="81">
        <v>157.99615224781124</v>
      </c>
      <c r="N34" s="81">
        <v>471.82677289525537</v>
      </c>
      <c r="O34" s="81">
        <v>0</v>
      </c>
      <c r="P34" s="81">
        <v>-784.0588665231478</v>
      </c>
      <c r="Q34" s="81">
        <v>-831.66226470167612</v>
      </c>
      <c r="R34" s="81">
        <v>38.147384673789119</v>
      </c>
      <c r="S34" s="81">
        <v>13627.228677089712</v>
      </c>
      <c r="T34" s="81">
        <v>96.434809312921587</v>
      </c>
      <c r="U34" s="81">
        <v>60.15358082473027</v>
      </c>
      <c r="V34" s="81">
        <v>52.486466299835605</v>
      </c>
      <c r="W34" s="81">
        <v>33127.613046853243</v>
      </c>
    </row>
    <row r="35" spans="2:24" ht="15.75" thickBot="1">
      <c r="B35" s="104" t="s">
        <v>62</v>
      </c>
      <c r="C35" s="104"/>
      <c r="D35" s="105">
        <v>36056.249153944227</v>
      </c>
      <c r="E35" s="105">
        <v>449157.2369232346</v>
      </c>
      <c r="F35" s="105">
        <v>336333.61632317386</v>
      </c>
      <c r="G35" s="105">
        <v>85191.463739528015</v>
      </c>
      <c r="H35" s="105">
        <v>42282.685693581436</v>
      </c>
      <c r="I35" s="105">
        <v>39549.995263552861</v>
      </c>
      <c r="J35" s="105">
        <v>21041.780266641566</v>
      </c>
      <c r="K35" s="105">
        <v>47718.696014648296</v>
      </c>
      <c r="L35" s="105">
        <v>122103.31473927591</v>
      </c>
      <c r="M35" s="105">
        <v>46380.528668476385</v>
      </c>
      <c r="N35" s="105">
        <v>157482.85939423306</v>
      </c>
      <c r="O35" s="105">
        <v>0</v>
      </c>
      <c r="P35" s="105">
        <v>-1340.7047918370108</v>
      </c>
      <c r="Q35" s="105">
        <v>-6585.1158425982103</v>
      </c>
      <c r="R35" s="105">
        <v>4902.4703214014298</v>
      </c>
      <c r="S35" s="105">
        <v>564753.12898138654</v>
      </c>
      <c r="T35" s="105">
        <v>14724.525995262211</v>
      </c>
      <c r="U35" s="105">
        <v>11859.368543450248</v>
      </c>
      <c r="V35" s="105">
        <v>6821.8122070686604</v>
      </c>
      <c r="W35" s="105">
        <v>1978433.9115944242</v>
      </c>
    </row>
    <row r="36" spans="2:24" ht="15.75" thickTop="1"/>
    <row r="37" spans="2:24">
      <c r="C37" s="74"/>
    </row>
    <row r="38" spans="2:24" ht="15.75">
      <c r="C38" s="109" t="s">
        <v>128</v>
      </c>
    </row>
    <row r="39" spans="2:24">
      <c r="C39" s="106" t="s">
        <v>102</v>
      </c>
      <c r="D39" s="82">
        <f>ROUND(SUM(D14:D20),0)</f>
        <v>20975</v>
      </c>
      <c r="E39" s="82">
        <f t="shared" ref="E39:V39" si="0">ROUND(SUM(E14:E20),0)</f>
        <v>286381</v>
      </c>
      <c r="F39" s="82">
        <f t="shared" si="0"/>
        <v>192299</v>
      </c>
      <c r="G39" s="82">
        <f t="shared" si="0"/>
        <v>49559</v>
      </c>
      <c r="H39" s="82">
        <f t="shared" si="0"/>
        <v>25119</v>
      </c>
      <c r="I39" s="82">
        <f>ROUND(SUM(I14:I20),0)</f>
        <v>23030</v>
      </c>
      <c r="J39" s="82">
        <f t="shared" si="0"/>
        <v>12510</v>
      </c>
      <c r="K39" s="82">
        <f t="shared" si="0"/>
        <v>27832</v>
      </c>
      <c r="L39" s="82">
        <f t="shared" si="0"/>
        <v>75115</v>
      </c>
      <c r="M39" s="82">
        <f t="shared" si="0"/>
        <v>36027</v>
      </c>
      <c r="N39" s="82">
        <f t="shared" si="0"/>
        <v>98059</v>
      </c>
      <c r="O39" s="82">
        <f t="shared" si="0"/>
        <v>0</v>
      </c>
      <c r="P39" s="82">
        <f t="shared" si="0"/>
        <v>11821</v>
      </c>
      <c r="Q39" s="82">
        <f t="shared" si="0"/>
        <v>-5</v>
      </c>
      <c r="R39" s="82">
        <f t="shared" si="0"/>
        <v>2767</v>
      </c>
      <c r="S39" s="82">
        <f t="shared" si="0"/>
        <v>355726</v>
      </c>
      <c r="T39" s="82">
        <f t="shared" si="0"/>
        <v>8913</v>
      </c>
      <c r="U39" s="82">
        <f t="shared" si="0"/>
        <v>6952</v>
      </c>
      <c r="V39" s="82">
        <f t="shared" si="0"/>
        <v>3630</v>
      </c>
      <c r="W39" s="83">
        <f t="shared" ref="W39:W45" si="1">SUM(D39:V39)</f>
        <v>1236710</v>
      </c>
    </row>
    <row r="40" spans="2:24">
      <c r="C40" s="74" t="s">
        <v>103</v>
      </c>
      <c r="D40" s="82"/>
      <c r="E40" s="82"/>
      <c r="F40" s="82"/>
      <c r="G40" s="82"/>
      <c r="H40" s="82"/>
      <c r="I40" s="82"/>
      <c r="J40" s="82"/>
      <c r="K40" s="82"/>
      <c r="L40" s="82"/>
      <c r="M40" s="82"/>
      <c r="N40" s="82"/>
      <c r="O40" s="82"/>
      <c r="P40" s="82"/>
      <c r="Q40" s="82"/>
      <c r="R40" s="82"/>
      <c r="S40" s="82"/>
      <c r="T40" s="82"/>
      <c r="U40" s="82"/>
      <c r="V40" s="82"/>
      <c r="W40" s="82">
        <f t="shared" si="1"/>
        <v>0</v>
      </c>
    </row>
    <row r="41" spans="2:24">
      <c r="C41" s="77" t="s">
        <v>104</v>
      </c>
      <c r="D41" s="84">
        <f t="shared" ref="D41:V41" si="2">SUM(D39:D40)</f>
        <v>20975</v>
      </c>
      <c r="E41" s="84">
        <f t="shared" si="2"/>
        <v>286381</v>
      </c>
      <c r="F41" s="84">
        <f t="shared" si="2"/>
        <v>192299</v>
      </c>
      <c r="G41" s="84">
        <f t="shared" si="2"/>
        <v>49559</v>
      </c>
      <c r="H41" s="84">
        <f t="shared" si="2"/>
        <v>25119</v>
      </c>
      <c r="I41" s="84">
        <f>SUM(I39:I40)</f>
        <v>23030</v>
      </c>
      <c r="J41" s="84">
        <f t="shared" si="2"/>
        <v>12510</v>
      </c>
      <c r="K41" s="84">
        <f t="shared" si="2"/>
        <v>27832</v>
      </c>
      <c r="L41" s="84">
        <f t="shared" si="2"/>
        <v>75115</v>
      </c>
      <c r="M41" s="84">
        <f t="shared" si="2"/>
        <v>36027</v>
      </c>
      <c r="N41" s="84">
        <f t="shared" si="2"/>
        <v>98059</v>
      </c>
      <c r="O41" s="84">
        <f t="shared" si="2"/>
        <v>0</v>
      </c>
      <c r="P41" s="84">
        <f t="shared" si="2"/>
        <v>11821</v>
      </c>
      <c r="Q41" s="84">
        <f t="shared" si="2"/>
        <v>-5</v>
      </c>
      <c r="R41" s="84">
        <f t="shared" si="2"/>
        <v>2767</v>
      </c>
      <c r="S41" s="84">
        <f t="shared" si="2"/>
        <v>355726</v>
      </c>
      <c r="T41" s="84">
        <f t="shared" si="2"/>
        <v>8913</v>
      </c>
      <c r="U41" s="84">
        <f t="shared" si="2"/>
        <v>6952</v>
      </c>
      <c r="V41" s="84">
        <f t="shared" si="2"/>
        <v>3630</v>
      </c>
      <c r="W41" s="84">
        <f t="shared" si="1"/>
        <v>1236710</v>
      </c>
      <c r="X41" s="85"/>
    </row>
    <row r="42" spans="2:24">
      <c r="B42" s="86"/>
      <c r="C42" s="74" t="s">
        <v>105</v>
      </c>
      <c r="D42" s="82">
        <f>ROUND(+D41*$H$6,0)</f>
        <v>629</v>
      </c>
      <c r="E42" s="82"/>
      <c r="F42" s="82"/>
      <c r="G42" s="82"/>
      <c r="H42" s="82">
        <f t="shared" ref="H42:P42" si="3">ROUND(+H41*$H$6,0)</f>
        <v>754</v>
      </c>
      <c r="I42" s="82">
        <f>ROUND(+I41*$H$6,0)</f>
        <v>691</v>
      </c>
      <c r="J42" s="82">
        <f t="shared" si="3"/>
        <v>375</v>
      </c>
      <c r="K42" s="82">
        <f t="shared" si="3"/>
        <v>835</v>
      </c>
      <c r="L42" s="82">
        <f t="shared" si="3"/>
        <v>2253</v>
      </c>
      <c r="M42" s="82">
        <f t="shared" si="3"/>
        <v>1081</v>
      </c>
      <c r="N42" s="82">
        <f t="shared" si="3"/>
        <v>2942</v>
      </c>
      <c r="O42" s="82">
        <f t="shared" si="3"/>
        <v>0</v>
      </c>
      <c r="P42" s="82">
        <f t="shared" si="3"/>
        <v>355</v>
      </c>
      <c r="Q42" s="82">
        <f>ROUND(+Q41*$H$6,0)</f>
        <v>0</v>
      </c>
      <c r="R42" s="82">
        <f>ROUND(+R41*$H$6,0)</f>
        <v>83</v>
      </c>
      <c r="S42" s="82"/>
      <c r="T42" s="82">
        <f>ROUND(+T41*$H$6,0)</f>
        <v>267</v>
      </c>
      <c r="U42" s="82">
        <f>ROUND(+U41*$H$6,0)</f>
        <v>209</v>
      </c>
      <c r="V42" s="82">
        <f>ROUND(+V41*$H$6,0)</f>
        <v>109</v>
      </c>
      <c r="W42" s="82">
        <f t="shared" si="1"/>
        <v>10583</v>
      </c>
    </row>
    <row r="43" spans="2:24" ht="15.75" thickBot="1">
      <c r="B43" s="86"/>
      <c r="C43" s="79" t="s">
        <v>106</v>
      </c>
      <c r="D43" s="82"/>
      <c r="E43" s="87">
        <f>ROUND(((E41*$H$4)*$J$4),0)</f>
        <v>1409</v>
      </c>
      <c r="F43" s="87">
        <f t="shared" ref="F43:G43" si="4">ROUND(((F41*$H$4)*$J$4),0)</f>
        <v>946</v>
      </c>
      <c r="G43" s="87">
        <f t="shared" si="4"/>
        <v>244</v>
      </c>
      <c r="H43" s="82"/>
      <c r="I43" s="82"/>
      <c r="J43" s="82"/>
      <c r="K43" s="82"/>
      <c r="L43" s="82"/>
      <c r="M43" s="58"/>
      <c r="N43" s="82"/>
      <c r="O43" s="82"/>
      <c r="P43" s="82"/>
      <c r="Q43" s="82"/>
      <c r="R43" s="82"/>
      <c r="S43" s="82"/>
      <c r="T43" s="82"/>
      <c r="U43" s="82"/>
      <c r="V43" s="82"/>
      <c r="W43" s="82">
        <f t="shared" si="1"/>
        <v>2599</v>
      </c>
    </row>
    <row r="44" spans="2:24" ht="15.75" thickBot="1">
      <c r="B44" s="86"/>
      <c r="C44" s="80" t="s">
        <v>107</v>
      </c>
      <c r="D44" s="82"/>
      <c r="E44" s="82"/>
      <c r="F44" s="82"/>
      <c r="G44" s="82"/>
      <c r="H44" s="82"/>
      <c r="I44" s="82"/>
      <c r="J44" s="82"/>
      <c r="K44" s="82"/>
      <c r="L44" s="82"/>
      <c r="M44" s="58"/>
      <c r="N44" s="82"/>
      <c r="O44" s="82"/>
      <c r="P44" s="82"/>
      <c r="Q44" s="82"/>
      <c r="R44" s="82"/>
      <c r="S44" s="88">
        <f>ROUND(+((S41*$H$5)*$L$5),0)</f>
        <v>1186</v>
      </c>
      <c r="T44" s="82"/>
      <c r="U44" s="82"/>
      <c r="V44" s="82"/>
      <c r="W44" s="82">
        <f t="shared" si="1"/>
        <v>1186</v>
      </c>
      <c r="X44" s="89">
        <f>SUM(W42:W44)</f>
        <v>14368</v>
      </c>
    </row>
    <row r="45" spans="2:24">
      <c r="B45" s="2"/>
      <c r="C45" s="77" t="s">
        <v>108</v>
      </c>
      <c r="D45" s="108">
        <f t="shared" ref="D45:V45" si="5">ROUND(SUM(D41:D44),0)</f>
        <v>21604</v>
      </c>
      <c r="E45" s="108">
        <f t="shared" si="5"/>
        <v>287790</v>
      </c>
      <c r="F45" s="108">
        <f t="shared" si="5"/>
        <v>193245</v>
      </c>
      <c r="G45" s="108">
        <f t="shared" si="5"/>
        <v>49803</v>
      </c>
      <c r="H45" s="108">
        <f t="shared" si="5"/>
        <v>25873</v>
      </c>
      <c r="I45" s="108">
        <f>ROUND(SUM(I41:I44),0)</f>
        <v>23721</v>
      </c>
      <c r="J45" s="108">
        <f t="shared" si="5"/>
        <v>12885</v>
      </c>
      <c r="K45" s="108">
        <f t="shared" si="5"/>
        <v>28667</v>
      </c>
      <c r="L45" s="108">
        <f t="shared" si="5"/>
        <v>77368</v>
      </c>
      <c r="M45" s="108">
        <f t="shared" si="5"/>
        <v>37108</v>
      </c>
      <c r="N45" s="108">
        <f t="shared" si="5"/>
        <v>101001</v>
      </c>
      <c r="O45" s="108">
        <f t="shared" si="5"/>
        <v>0</v>
      </c>
      <c r="P45" s="108">
        <f t="shared" si="5"/>
        <v>12176</v>
      </c>
      <c r="Q45" s="108">
        <f t="shared" si="5"/>
        <v>-5</v>
      </c>
      <c r="R45" s="108">
        <f t="shared" si="5"/>
        <v>2850</v>
      </c>
      <c r="S45" s="108">
        <f t="shared" si="5"/>
        <v>356912</v>
      </c>
      <c r="T45" s="108">
        <f t="shared" si="5"/>
        <v>9180</v>
      </c>
      <c r="U45" s="108">
        <f t="shared" si="5"/>
        <v>7161</v>
      </c>
      <c r="V45" s="108">
        <f t="shared" si="5"/>
        <v>3739</v>
      </c>
      <c r="W45" s="108">
        <f t="shared" si="1"/>
        <v>1251078</v>
      </c>
      <c r="X45" s="90"/>
    </row>
    <row r="46" spans="2:24">
      <c r="B46" s="86"/>
      <c r="C46" s="74" t="s">
        <v>109</v>
      </c>
      <c r="D46" s="82">
        <f>ROUND(((D45*$I$6)*$O$6),0)</f>
        <v>217</v>
      </c>
      <c r="E46" s="82"/>
      <c r="F46" s="82"/>
      <c r="G46" s="82"/>
      <c r="H46" s="82">
        <f t="shared" ref="H46:R46" si="6">ROUND(((H45*$I$6)*$O$6),0)</f>
        <v>259</v>
      </c>
      <c r="I46" s="82">
        <f>ROUND(((I45*$I$6)*$O$6),0)</f>
        <v>238</v>
      </c>
      <c r="J46" s="82">
        <f t="shared" si="6"/>
        <v>129</v>
      </c>
      <c r="K46" s="82">
        <f t="shared" si="6"/>
        <v>287</v>
      </c>
      <c r="L46" s="82">
        <f t="shared" si="6"/>
        <v>776</v>
      </c>
      <c r="M46" s="82">
        <f t="shared" si="6"/>
        <v>372</v>
      </c>
      <c r="N46" s="82">
        <f t="shared" si="6"/>
        <v>1013</v>
      </c>
      <c r="O46" s="82">
        <f t="shared" si="6"/>
        <v>0</v>
      </c>
      <c r="P46" s="82">
        <f t="shared" si="6"/>
        <v>122</v>
      </c>
      <c r="Q46" s="82">
        <f t="shared" si="6"/>
        <v>0</v>
      </c>
      <c r="R46" s="82">
        <f t="shared" si="6"/>
        <v>29</v>
      </c>
      <c r="S46" s="82"/>
      <c r="T46" s="82">
        <f>ROUND(((T45*$I$6)*$O$6),0)</f>
        <v>92</v>
      </c>
      <c r="U46" s="82">
        <f>ROUND(((U45*$I$6)*$O$6),0)</f>
        <v>72</v>
      </c>
      <c r="V46" s="82">
        <f>ROUND(((V45*$I$6)*$O$6),0)</f>
        <v>37</v>
      </c>
      <c r="W46" s="82">
        <f t="shared" ref="W46:W48" si="7">SUM(D46:V46)</f>
        <v>3643</v>
      </c>
    </row>
    <row r="47" spans="2:24" ht="15.75" thickBot="1">
      <c r="B47" s="86"/>
      <c r="C47" s="79" t="s">
        <v>110</v>
      </c>
      <c r="D47" s="82"/>
      <c r="E47" s="87">
        <f>ROUND(((E45*$H$4)*$N$4),0)</f>
        <v>3761</v>
      </c>
      <c r="F47" s="87">
        <f>ROUND(((F45*$H$4)*$N$4),0)</f>
        <v>2525</v>
      </c>
      <c r="G47" s="87">
        <f>ROUND(((G45*$H$4)*$N$4),0)</f>
        <v>651</v>
      </c>
      <c r="H47" s="82"/>
      <c r="I47" s="82"/>
      <c r="J47" s="82"/>
      <c r="K47" s="82"/>
      <c r="L47" s="82"/>
      <c r="M47" s="82"/>
      <c r="N47" s="82"/>
      <c r="O47" s="82"/>
      <c r="P47" s="82"/>
      <c r="Q47" s="82"/>
      <c r="R47" s="82"/>
      <c r="S47" s="82"/>
      <c r="T47" s="82"/>
      <c r="U47" s="82"/>
      <c r="V47" s="82"/>
      <c r="W47" s="82">
        <f t="shared" si="7"/>
        <v>6937</v>
      </c>
    </row>
    <row r="48" spans="2:24" ht="15.75" thickBot="1">
      <c r="B48" s="86"/>
      <c r="C48" s="80" t="s">
        <v>111</v>
      </c>
      <c r="D48" s="82"/>
      <c r="E48" s="82"/>
      <c r="F48" s="82"/>
      <c r="G48" s="82"/>
      <c r="H48" s="82"/>
      <c r="I48" s="82"/>
      <c r="J48" s="82"/>
      <c r="K48" s="82"/>
      <c r="L48" s="82"/>
      <c r="M48" s="58"/>
      <c r="N48" s="82"/>
      <c r="O48" s="82"/>
      <c r="P48" s="82"/>
      <c r="Q48" s="82"/>
      <c r="R48" s="82"/>
      <c r="S48" s="88">
        <f>ROUND(((S45*$H$5)*$N$5),0)</f>
        <v>4146</v>
      </c>
      <c r="T48" s="82"/>
      <c r="U48" s="82"/>
      <c r="V48" s="82"/>
      <c r="W48" s="82">
        <f t="shared" si="7"/>
        <v>4146</v>
      </c>
      <c r="X48" s="89">
        <f>SUM(W46:W48)</f>
        <v>14726</v>
      </c>
    </row>
    <row r="49" spans="2:24">
      <c r="B49" s="2"/>
      <c r="C49" s="77" t="s">
        <v>112</v>
      </c>
      <c r="D49" s="108">
        <f t="shared" ref="D49:V49" si="8">ROUND(SUM(D45:D48),0)</f>
        <v>21821</v>
      </c>
      <c r="E49" s="108">
        <f t="shared" si="8"/>
        <v>291551</v>
      </c>
      <c r="F49" s="108">
        <f t="shared" si="8"/>
        <v>195770</v>
      </c>
      <c r="G49" s="108">
        <f t="shared" si="8"/>
        <v>50454</v>
      </c>
      <c r="H49" s="108">
        <f t="shared" si="8"/>
        <v>26132</v>
      </c>
      <c r="I49" s="108">
        <f t="shared" si="8"/>
        <v>23959</v>
      </c>
      <c r="J49" s="108">
        <f t="shared" si="8"/>
        <v>13014</v>
      </c>
      <c r="K49" s="108">
        <f t="shared" si="8"/>
        <v>28954</v>
      </c>
      <c r="L49" s="108">
        <f t="shared" si="8"/>
        <v>78144</v>
      </c>
      <c r="M49" s="108">
        <f t="shared" si="8"/>
        <v>37480</v>
      </c>
      <c r="N49" s="108">
        <f t="shared" si="8"/>
        <v>102014</v>
      </c>
      <c r="O49" s="108">
        <f t="shared" si="8"/>
        <v>0</v>
      </c>
      <c r="P49" s="108">
        <f t="shared" si="8"/>
        <v>12298</v>
      </c>
      <c r="Q49" s="108">
        <f t="shared" si="8"/>
        <v>-5</v>
      </c>
      <c r="R49" s="108">
        <f t="shared" si="8"/>
        <v>2879</v>
      </c>
      <c r="S49" s="108">
        <f t="shared" si="8"/>
        <v>361058</v>
      </c>
      <c r="T49" s="108">
        <f t="shared" si="8"/>
        <v>9272</v>
      </c>
      <c r="U49" s="108">
        <f t="shared" si="8"/>
        <v>7233</v>
      </c>
      <c r="V49" s="108">
        <f t="shared" si="8"/>
        <v>3776</v>
      </c>
      <c r="W49" s="108">
        <f>SUM(D49:V49)</f>
        <v>1265804</v>
      </c>
    </row>
    <row r="50" spans="2:24">
      <c r="D50" s="82"/>
      <c r="E50" s="82"/>
      <c r="F50" s="82"/>
      <c r="G50" s="82"/>
      <c r="H50" s="82"/>
      <c r="I50" s="82"/>
      <c r="J50" s="82"/>
      <c r="K50" s="82"/>
      <c r="L50" s="82"/>
      <c r="M50" s="82"/>
      <c r="N50" s="82"/>
      <c r="O50" s="82"/>
      <c r="P50" s="82"/>
      <c r="Q50" s="82"/>
      <c r="R50" s="82"/>
      <c r="S50" s="82"/>
      <c r="T50" s="82"/>
      <c r="U50" s="82"/>
      <c r="V50" s="82"/>
      <c r="W50" s="82"/>
    </row>
    <row r="51" spans="2:24">
      <c r="D51" s="82"/>
      <c r="E51" s="82"/>
      <c r="F51" s="82"/>
      <c r="G51" s="82"/>
      <c r="H51" s="82"/>
      <c r="I51" s="82"/>
      <c r="J51" s="82"/>
      <c r="K51" s="82"/>
      <c r="L51" s="82"/>
      <c r="M51" s="82"/>
      <c r="N51" s="82"/>
      <c r="O51" s="82"/>
      <c r="P51" s="82"/>
      <c r="Q51" s="82"/>
      <c r="R51" s="82"/>
      <c r="S51" s="82"/>
      <c r="T51" s="82"/>
      <c r="U51" s="82"/>
      <c r="V51" s="82"/>
      <c r="W51" s="82"/>
    </row>
    <row r="52" spans="2:24">
      <c r="D52" s="82"/>
      <c r="E52" s="82"/>
      <c r="F52" s="82"/>
      <c r="G52" s="82"/>
      <c r="H52" s="82"/>
      <c r="I52" s="82"/>
      <c r="J52" s="82"/>
      <c r="K52" s="82"/>
      <c r="L52" s="82"/>
      <c r="M52" s="82"/>
      <c r="N52" s="82"/>
      <c r="O52" s="82"/>
      <c r="P52" s="82"/>
      <c r="Q52" s="82"/>
      <c r="R52" s="82"/>
      <c r="S52" s="82"/>
      <c r="T52" s="82"/>
      <c r="U52" s="82"/>
      <c r="V52" s="82"/>
      <c r="W52" s="82"/>
    </row>
    <row r="53" spans="2:24">
      <c r="C53" s="107" t="s">
        <v>113</v>
      </c>
      <c r="D53" s="82">
        <f>ROUND(SUM(D21:D34),0)</f>
        <v>15081</v>
      </c>
      <c r="E53" s="82">
        <f t="shared" ref="E53:V53" si="9">ROUND(SUM(E21:E34),0)</f>
        <v>162776</v>
      </c>
      <c r="F53" s="82">
        <f t="shared" si="9"/>
        <v>144035</v>
      </c>
      <c r="G53" s="82">
        <f t="shared" si="9"/>
        <v>35633</v>
      </c>
      <c r="H53" s="82">
        <f t="shared" si="9"/>
        <v>17164</v>
      </c>
      <c r="I53" s="82">
        <f t="shared" si="9"/>
        <v>16520</v>
      </c>
      <c r="J53" s="82">
        <f t="shared" si="9"/>
        <v>8531</v>
      </c>
      <c r="K53" s="82">
        <f t="shared" si="9"/>
        <v>19887</v>
      </c>
      <c r="L53" s="82">
        <f t="shared" si="9"/>
        <v>46989</v>
      </c>
      <c r="M53" s="82">
        <f t="shared" si="9"/>
        <v>10353</v>
      </c>
      <c r="N53" s="82">
        <f t="shared" si="9"/>
        <v>59424</v>
      </c>
      <c r="O53" s="82">
        <f t="shared" si="9"/>
        <v>0</v>
      </c>
      <c r="P53" s="82">
        <f t="shared" si="9"/>
        <v>-13161</v>
      </c>
      <c r="Q53" s="82">
        <f t="shared" si="9"/>
        <v>-6580</v>
      </c>
      <c r="R53" s="82">
        <f t="shared" si="9"/>
        <v>2136</v>
      </c>
      <c r="S53" s="82">
        <f t="shared" si="9"/>
        <v>209027</v>
      </c>
      <c r="T53" s="82">
        <f t="shared" si="9"/>
        <v>5811</v>
      </c>
      <c r="U53" s="82">
        <f t="shared" si="9"/>
        <v>4907</v>
      </c>
      <c r="V53" s="82">
        <f t="shared" si="9"/>
        <v>3192</v>
      </c>
      <c r="W53" s="91">
        <f>SUM(D53:V53)</f>
        <v>741725</v>
      </c>
    </row>
    <row r="54" spans="2:24">
      <c r="C54" s="74" t="s">
        <v>103</v>
      </c>
      <c r="D54" s="82"/>
      <c r="E54" s="82"/>
      <c r="F54" s="82"/>
      <c r="G54" s="82"/>
      <c r="H54" s="82"/>
      <c r="I54" s="82"/>
      <c r="J54" s="82"/>
      <c r="K54" s="82"/>
      <c r="L54" s="82"/>
      <c r="M54" s="82"/>
      <c r="N54" s="82"/>
      <c r="O54" s="82"/>
      <c r="P54" s="82"/>
      <c r="Q54" s="82"/>
      <c r="R54" s="82"/>
      <c r="S54" s="82"/>
      <c r="T54" s="82"/>
      <c r="U54" s="82"/>
      <c r="V54" s="82"/>
      <c r="W54" s="82">
        <f t="shared" ref="W54:W62" si="10">SUM(D54:V54)</f>
        <v>0</v>
      </c>
    </row>
    <row r="55" spans="2:24">
      <c r="C55" s="77" t="s">
        <v>104</v>
      </c>
      <c r="D55" s="84">
        <f>SUM(D53:D54)</f>
        <v>15081</v>
      </c>
      <c r="E55" s="84">
        <f t="shared" ref="E55:V55" si="11">SUM(E53:E54)</f>
        <v>162776</v>
      </c>
      <c r="F55" s="84">
        <f t="shared" si="11"/>
        <v>144035</v>
      </c>
      <c r="G55" s="84">
        <f t="shared" si="11"/>
        <v>35633</v>
      </c>
      <c r="H55" s="84">
        <f t="shared" si="11"/>
        <v>17164</v>
      </c>
      <c r="I55" s="84">
        <f t="shared" si="11"/>
        <v>16520</v>
      </c>
      <c r="J55" s="84">
        <f t="shared" si="11"/>
        <v>8531</v>
      </c>
      <c r="K55" s="84">
        <f t="shared" si="11"/>
        <v>19887</v>
      </c>
      <c r="L55" s="84">
        <f t="shared" si="11"/>
        <v>46989</v>
      </c>
      <c r="M55" s="84">
        <f t="shared" si="11"/>
        <v>10353</v>
      </c>
      <c r="N55" s="84">
        <f t="shared" si="11"/>
        <v>59424</v>
      </c>
      <c r="O55" s="84">
        <f t="shared" si="11"/>
        <v>0</v>
      </c>
      <c r="P55" s="84">
        <f t="shared" si="11"/>
        <v>-13161</v>
      </c>
      <c r="Q55" s="84">
        <f t="shared" si="11"/>
        <v>-6580</v>
      </c>
      <c r="R55" s="84">
        <f t="shared" si="11"/>
        <v>2136</v>
      </c>
      <c r="S55" s="84">
        <f t="shared" si="11"/>
        <v>209027</v>
      </c>
      <c r="T55" s="84">
        <f t="shared" si="11"/>
        <v>5811</v>
      </c>
      <c r="U55" s="84">
        <f t="shared" si="11"/>
        <v>4907</v>
      </c>
      <c r="V55" s="84">
        <f t="shared" si="11"/>
        <v>3192</v>
      </c>
      <c r="W55" s="84">
        <f>SUM(D55:V55)</f>
        <v>741725</v>
      </c>
    </row>
    <row r="56" spans="2:24">
      <c r="B56" s="86"/>
      <c r="C56" s="74" t="s">
        <v>105</v>
      </c>
      <c r="D56" s="82">
        <f>ROUND(+D55*$H$6,0)</f>
        <v>452</v>
      </c>
      <c r="E56" s="82"/>
      <c r="F56" s="82"/>
      <c r="G56" s="82"/>
      <c r="H56" s="82">
        <f t="shared" ref="H56:O56" si="12">ROUND(+H55*$H$6,0)</f>
        <v>515</v>
      </c>
      <c r="I56" s="82">
        <f t="shared" si="12"/>
        <v>496</v>
      </c>
      <c r="J56" s="82">
        <f t="shared" si="12"/>
        <v>256</v>
      </c>
      <c r="K56" s="82">
        <f t="shared" si="12"/>
        <v>597</v>
      </c>
      <c r="L56" s="82">
        <f t="shared" si="12"/>
        <v>1410</v>
      </c>
      <c r="M56" s="82">
        <f t="shared" si="12"/>
        <v>311</v>
      </c>
      <c r="N56" s="82">
        <f t="shared" si="12"/>
        <v>1783</v>
      </c>
      <c r="O56" s="82">
        <f t="shared" si="12"/>
        <v>0</v>
      </c>
      <c r="P56" s="82">
        <f>ROUND(+P55*$H$6,0)</f>
        <v>-395</v>
      </c>
      <c r="Q56" s="82">
        <f>ROUND(+Q55*$H$6,0)</f>
        <v>-197</v>
      </c>
      <c r="R56" s="82">
        <f>ROUND(+R55*$H$6,0)</f>
        <v>64</v>
      </c>
      <c r="S56" s="82"/>
      <c r="T56" s="82">
        <f>ROUND(+T55*$H$6,0)</f>
        <v>174</v>
      </c>
      <c r="U56" s="82">
        <f>ROUND(+U55*$H$6,0)</f>
        <v>147</v>
      </c>
      <c r="V56" s="82">
        <f>ROUND(+V55*$H$6,0)</f>
        <v>96</v>
      </c>
      <c r="W56" s="82">
        <f t="shared" si="10"/>
        <v>5709</v>
      </c>
    </row>
    <row r="57" spans="2:24" ht="15.75" thickBot="1">
      <c r="B57" s="86"/>
      <c r="C57" s="79" t="s">
        <v>106</v>
      </c>
      <c r="D57" s="82"/>
      <c r="E57" s="87">
        <f>ROUND(+((E55*$H$4)*$J$4),0)</f>
        <v>801</v>
      </c>
      <c r="F57" s="87">
        <f t="shared" ref="F57:G57" si="13">ROUND(+((F55*$H$4)*$J$4),0)</f>
        <v>708</v>
      </c>
      <c r="G57" s="87">
        <f t="shared" si="13"/>
        <v>175</v>
      </c>
      <c r="H57" s="82"/>
      <c r="I57" s="82"/>
      <c r="J57" s="82"/>
      <c r="K57" s="82"/>
      <c r="L57" s="82"/>
      <c r="M57" s="82"/>
      <c r="N57" s="82"/>
      <c r="O57" s="82"/>
      <c r="P57" s="82"/>
      <c r="Q57" s="82"/>
      <c r="R57" s="82"/>
      <c r="S57" s="82"/>
      <c r="T57" s="82"/>
      <c r="U57" s="82"/>
      <c r="V57" s="82"/>
      <c r="W57" s="82">
        <f t="shared" si="10"/>
        <v>1684</v>
      </c>
    </row>
    <row r="58" spans="2:24" ht="15.75" thickBot="1">
      <c r="B58" s="86"/>
      <c r="C58" s="80" t="s">
        <v>107</v>
      </c>
      <c r="D58" s="82"/>
      <c r="E58" s="82"/>
      <c r="F58" s="82"/>
      <c r="G58" s="82"/>
      <c r="H58" s="82"/>
      <c r="I58" s="82"/>
      <c r="J58" s="82"/>
      <c r="K58" s="82"/>
      <c r="L58" s="82"/>
      <c r="M58" s="58"/>
      <c r="N58" s="82"/>
      <c r="O58" s="82"/>
      <c r="P58" s="82"/>
      <c r="Q58" s="82"/>
      <c r="R58" s="82"/>
      <c r="S58" s="88">
        <f>ROUND(+((S55*$H$5)*$L$5),0)</f>
        <v>697</v>
      </c>
      <c r="T58" s="82"/>
      <c r="U58" s="82"/>
      <c r="V58" s="82"/>
      <c r="W58" s="82">
        <f t="shared" si="10"/>
        <v>697</v>
      </c>
      <c r="X58" s="89">
        <f>SUM(W56:W58)</f>
        <v>8090</v>
      </c>
    </row>
    <row r="59" spans="2:24">
      <c r="B59" s="2"/>
      <c r="C59" s="77" t="s">
        <v>114</v>
      </c>
      <c r="D59" s="108">
        <f t="shared" ref="D59:V59" si="14">ROUND(SUM(D55:D58),0)</f>
        <v>15533</v>
      </c>
      <c r="E59" s="108">
        <f t="shared" si="14"/>
        <v>163577</v>
      </c>
      <c r="F59" s="108">
        <f t="shared" si="14"/>
        <v>144743</v>
      </c>
      <c r="G59" s="108">
        <f t="shared" si="14"/>
        <v>35808</v>
      </c>
      <c r="H59" s="108">
        <f t="shared" si="14"/>
        <v>17679</v>
      </c>
      <c r="I59" s="108">
        <f t="shared" si="14"/>
        <v>17016</v>
      </c>
      <c r="J59" s="108">
        <f t="shared" si="14"/>
        <v>8787</v>
      </c>
      <c r="K59" s="108">
        <f t="shared" si="14"/>
        <v>20484</v>
      </c>
      <c r="L59" s="108">
        <f t="shared" si="14"/>
        <v>48399</v>
      </c>
      <c r="M59" s="108">
        <f t="shared" si="14"/>
        <v>10664</v>
      </c>
      <c r="N59" s="108">
        <f t="shared" si="14"/>
        <v>61207</v>
      </c>
      <c r="O59" s="108">
        <f t="shared" si="14"/>
        <v>0</v>
      </c>
      <c r="P59" s="108">
        <f t="shared" si="14"/>
        <v>-13556</v>
      </c>
      <c r="Q59" s="108">
        <f t="shared" si="14"/>
        <v>-6777</v>
      </c>
      <c r="R59" s="108">
        <f t="shared" si="14"/>
        <v>2200</v>
      </c>
      <c r="S59" s="108">
        <f t="shared" si="14"/>
        <v>209724</v>
      </c>
      <c r="T59" s="108">
        <f t="shared" si="14"/>
        <v>5985</v>
      </c>
      <c r="U59" s="108">
        <f t="shared" si="14"/>
        <v>5054</v>
      </c>
      <c r="V59" s="108">
        <f t="shared" si="14"/>
        <v>3288</v>
      </c>
      <c r="W59" s="108">
        <f>SUM(D59:V59)</f>
        <v>749815</v>
      </c>
    </row>
    <row r="60" spans="2:24">
      <c r="B60" s="86"/>
      <c r="C60" s="74" t="s">
        <v>109</v>
      </c>
      <c r="D60" s="82">
        <f>ROUND(((D59*$I$6)*$O$6),0)</f>
        <v>156</v>
      </c>
      <c r="E60" s="82"/>
      <c r="F60" s="82"/>
      <c r="G60" s="82"/>
      <c r="H60" s="82">
        <f t="shared" ref="H60:R60" si="15">ROUND(((H59*$I$6)*$O$6),0)</f>
        <v>177</v>
      </c>
      <c r="I60" s="82">
        <f t="shared" si="15"/>
        <v>171</v>
      </c>
      <c r="J60" s="82">
        <f t="shared" si="15"/>
        <v>88</v>
      </c>
      <c r="K60" s="82">
        <f t="shared" si="15"/>
        <v>205</v>
      </c>
      <c r="L60" s="82">
        <f t="shared" si="15"/>
        <v>485</v>
      </c>
      <c r="M60" s="82">
        <f t="shared" si="15"/>
        <v>107</v>
      </c>
      <c r="N60" s="82">
        <f t="shared" si="15"/>
        <v>614</v>
      </c>
      <c r="O60" s="82">
        <f t="shared" si="15"/>
        <v>0</v>
      </c>
      <c r="P60" s="82">
        <f t="shared" si="15"/>
        <v>-136</v>
      </c>
      <c r="Q60" s="82">
        <f t="shared" si="15"/>
        <v>-68</v>
      </c>
      <c r="R60" s="82">
        <f t="shared" si="15"/>
        <v>22</v>
      </c>
      <c r="S60" s="82"/>
      <c r="T60" s="82">
        <f>ROUND(((T59*$I$6)*$O$6),0)</f>
        <v>60</v>
      </c>
      <c r="U60" s="82">
        <f>ROUND(((U59*$I$6)*$O$6),0)</f>
        <v>51</v>
      </c>
      <c r="V60" s="82">
        <f>ROUND(((V59*$I$6)*$O$6),0)</f>
        <v>33</v>
      </c>
      <c r="W60" s="82">
        <f t="shared" si="10"/>
        <v>1965</v>
      </c>
    </row>
    <row r="61" spans="2:24" ht="15.75" thickBot="1">
      <c r="B61" s="86"/>
      <c r="C61" s="79" t="s">
        <v>115</v>
      </c>
      <c r="D61" s="82"/>
      <c r="E61" s="87">
        <f>ROUND(((E59*$H$4)*$N$4),0)</f>
        <v>2138</v>
      </c>
      <c r="F61" s="87">
        <f t="shared" ref="F61:G61" si="16">ROUND(((F59*$H$4)*$N$4),0)</f>
        <v>1892</v>
      </c>
      <c r="G61" s="87">
        <f t="shared" si="16"/>
        <v>468</v>
      </c>
      <c r="H61" s="82"/>
      <c r="I61" s="82"/>
      <c r="J61" s="82"/>
      <c r="K61" s="82"/>
      <c r="L61" s="82"/>
      <c r="M61" s="82"/>
      <c r="N61" s="82"/>
      <c r="O61" s="82"/>
      <c r="P61" s="82"/>
      <c r="Q61" s="82"/>
      <c r="R61" s="82"/>
      <c r="S61" s="82"/>
      <c r="T61" s="82"/>
      <c r="U61" s="82"/>
      <c r="V61" s="82"/>
      <c r="W61" s="82">
        <f t="shared" si="10"/>
        <v>4498</v>
      </c>
    </row>
    <row r="62" spans="2:24" ht="15.75" thickBot="1">
      <c r="B62" s="86"/>
      <c r="C62" s="80" t="s">
        <v>116</v>
      </c>
      <c r="D62" s="82"/>
      <c r="E62" s="82"/>
      <c r="F62" s="82"/>
      <c r="G62" s="82"/>
      <c r="H62" s="82"/>
      <c r="I62" s="82"/>
      <c r="J62" s="82"/>
      <c r="K62" s="82"/>
      <c r="L62" s="82"/>
      <c r="M62" s="58"/>
      <c r="N62" s="82"/>
      <c r="O62" s="82"/>
      <c r="P62" s="82"/>
      <c r="Q62" s="82"/>
      <c r="R62" s="82"/>
      <c r="S62" s="88">
        <f>ROUND(((S59*$H$5)*$N$5),0)</f>
        <v>2436</v>
      </c>
      <c r="T62" s="82"/>
      <c r="U62" s="82"/>
      <c r="V62" s="82"/>
      <c r="W62" s="82">
        <f t="shared" si="10"/>
        <v>2436</v>
      </c>
      <c r="X62" s="89">
        <f>SUM(W60:W62)</f>
        <v>8899</v>
      </c>
    </row>
    <row r="63" spans="2:24">
      <c r="B63" s="2"/>
      <c r="C63" s="77" t="s">
        <v>117</v>
      </c>
      <c r="D63" s="108">
        <f t="shared" ref="D63:P63" si="17">ROUND(SUM(D59:D62),0)</f>
        <v>15689</v>
      </c>
      <c r="E63" s="108">
        <f t="shared" si="17"/>
        <v>165715</v>
      </c>
      <c r="F63" s="108">
        <f t="shared" si="17"/>
        <v>146635</v>
      </c>
      <c r="G63" s="108">
        <f t="shared" si="17"/>
        <v>36276</v>
      </c>
      <c r="H63" s="108">
        <f t="shared" si="17"/>
        <v>17856</v>
      </c>
      <c r="I63" s="108">
        <f t="shared" si="17"/>
        <v>17187</v>
      </c>
      <c r="J63" s="108">
        <f t="shared" si="17"/>
        <v>8875</v>
      </c>
      <c r="K63" s="108">
        <f t="shared" si="17"/>
        <v>20689</v>
      </c>
      <c r="L63" s="108">
        <f t="shared" si="17"/>
        <v>48884</v>
      </c>
      <c r="M63" s="108">
        <f t="shared" si="17"/>
        <v>10771</v>
      </c>
      <c r="N63" s="108">
        <f t="shared" si="17"/>
        <v>61821</v>
      </c>
      <c r="O63" s="108">
        <f t="shared" si="17"/>
        <v>0</v>
      </c>
      <c r="P63" s="108">
        <f t="shared" si="17"/>
        <v>-13692</v>
      </c>
      <c r="Q63" s="108">
        <f t="shared" ref="Q63:V63" si="18">ROUND(SUM(Q59:Q62),0)</f>
        <v>-6845</v>
      </c>
      <c r="R63" s="108">
        <f t="shared" si="18"/>
        <v>2222</v>
      </c>
      <c r="S63" s="108">
        <f t="shared" si="18"/>
        <v>212160</v>
      </c>
      <c r="T63" s="108">
        <f t="shared" si="18"/>
        <v>6045</v>
      </c>
      <c r="U63" s="108">
        <f t="shared" si="18"/>
        <v>5105</v>
      </c>
      <c r="V63" s="108">
        <f t="shared" si="18"/>
        <v>3321</v>
      </c>
      <c r="W63" s="108">
        <f>SUM(D63:V63)</f>
        <v>758714</v>
      </c>
    </row>
    <row r="64" spans="2:24">
      <c r="B64" s="2"/>
    </row>
  </sheetData>
  <mergeCells count="4">
    <mergeCell ref="H2:I2"/>
    <mergeCell ref="J2:K2"/>
    <mergeCell ref="L2:M2"/>
    <mergeCell ref="N2:O2"/>
  </mergeCells>
  <pageMargins left="0.25" right="0.25" top="0.75" bottom="0.5" header="0.25" footer="0.25"/>
  <pageSetup scale="30" fitToHeight="19"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ITS BT increases</vt:lpstr>
      <vt:lpstr>CSC Adjustment</vt:lpstr>
    </vt:vector>
  </TitlesOfParts>
  <Company>AMerican Water Works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conroygm</dc:creator>
  <cp:lastModifiedBy>conroygm</cp:lastModifiedBy>
  <cp:lastPrinted>2013-03-11T17:50:00Z</cp:lastPrinted>
  <dcterms:created xsi:type="dcterms:W3CDTF">2013-03-11T15:52:18Z</dcterms:created>
  <dcterms:modified xsi:type="dcterms:W3CDTF">2013-03-11T19:36:52Z</dcterms:modified>
</cp:coreProperties>
</file>