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75" windowWidth="22995" windowHeight="10545"/>
  </bookViews>
  <sheets>
    <sheet name="LG&amp;E" sheetId="1" r:id="rId1"/>
  </sheets>
  <definedNames>
    <definedName name="_xlnm.Print_Titles" localSheetId="0">'LG&amp;E'!$A:$A</definedName>
  </definedNames>
  <calcPr calcId="145621"/>
</workbook>
</file>

<file path=xl/calcChain.xml><?xml version="1.0" encoding="utf-8"?>
<calcChain xmlns="http://schemas.openxmlformats.org/spreadsheetml/2006/main">
  <c r="AQ29" i="1" l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Q17" i="1" l="1"/>
  <c r="AQ31" i="1" s="1"/>
  <c r="AP17" i="1"/>
  <c r="AO17" i="1"/>
  <c r="AO31" i="1" s="1"/>
  <c r="AN17" i="1"/>
  <c r="AM17" i="1"/>
  <c r="AM31" i="1" s="1"/>
  <c r="AL17" i="1"/>
  <c r="AK17" i="1"/>
  <c r="AK31" i="1" s="1"/>
  <c r="AJ17" i="1"/>
  <c r="AI17" i="1"/>
  <c r="AI31" i="1" s="1"/>
  <c r="AH17" i="1"/>
  <c r="AG17" i="1"/>
  <c r="AG31" i="1" s="1"/>
  <c r="AF17" i="1"/>
  <c r="AE17" i="1"/>
  <c r="AE31" i="1" s="1"/>
  <c r="AD17" i="1"/>
  <c r="AC17" i="1"/>
  <c r="AC31" i="1" s="1"/>
  <c r="AB17" i="1"/>
  <c r="AA17" i="1"/>
  <c r="AA31" i="1" s="1"/>
  <c r="Z17" i="1"/>
  <c r="Y17" i="1"/>
  <c r="Y31" i="1" s="1"/>
  <c r="X17" i="1"/>
  <c r="W17" i="1"/>
  <c r="W31" i="1" s="1"/>
  <c r="V17" i="1"/>
  <c r="U17" i="1"/>
  <c r="U31" i="1" s="1"/>
  <c r="T17" i="1"/>
  <c r="S17" i="1"/>
  <c r="S31" i="1" s="1"/>
  <c r="R17" i="1"/>
  <c r="Q17" i="1"/>
  <c r="Q31" i="1" s="1"/>
  <c r="P17" i="1"/>
  <c r="O17" i="1"/>
  <c r="O31" i="1" s="1"/>
  <c r="N17" i="1"/>
  <c r="M17" i="1"/>
  <c r="M31" i="1" s="1"/>
  <c r="L17" i="1"/>
  <c r="K17" i="1"/>
  <c r="K31" i="1" s="1"/>
  <c r="J17" i="1"/>
  <c r="I17" i="1"/>
  <c r="I31" i="1" s="1"/>
  <c r="H17" i="1"/>
  <c r="G17" i="1"/>
  <c r="G31" i="1" s="1"/>
  <c r="F17" i="1"/>
  <c r="E17" i="1"/>
  <c r="E31" i="1" s="1"/>
  <c r="D17" i="1"/>
  <c r="C17" i="1"/>
  <c r="C31" i="1" s="1"/>
  <c r="B17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D31" i="1" l="1"/>
  <c r="H31" i="1"/>
  <c r="L31" i="1"/>
  <c r="P31" i="1"/>
  <c r="T31" i="1"/>
  <c r="X31" i="1"/>
  <c r="AB31" i="1"/>
  <c r="AF31" i="1"/>
  <c r="AJ31" i="1"/>
  <c r="AN31" i="1"/>
  <c r="F31" i="1"/>
  <c r="J31" i="1"/>
  <c r="N31" i="1"/>
  <c r="R31" i="1"/>
  <c r="V31" i="1"/>
  <c r="Z31" i="1"/>
  <c r="AD31" i="1"/>
  <c r="AH31" i="1"/>
  <c r="AL31" i="1"/>
  <c r="AP31" i="1"/>
  <c r="C14" i="1"/>
  <c r="D14" i="1"/>
  <c r="F14" i="1"/>
  <c r="G14" i="1"/>
  <c r="I14" i="1"/>
  <c r="J14" i="1"/>
  <c r="K14" i="1"/>
  <c r="L14" i="1"/>
  <c r="M14" i="1"/>
  <c r="B14" i="1"/>
  <c r="E14" i="1" l="1"/>
  <c r="H14" i="1"/>
  <c r="B8" i="1" l="1"/>
  <c r="B31" i="1" l="1"/>
</calcChain>
</file>

<file path=xl/sharedStrings.xml><?xml version="1.0" encoding="utf-8"?>
<sst xmlns="http://schemas.openxmlformats.org/spreadsheetml/2006/main" count="73" uniqueCount="65">
  <si>
    <t>OSS Margin by Month</t>
  </si>
  <si>
    <t>LG&amp;E</t>
  </si>
  <si>
    <t>April 2011</t>
  </si>
  <si>
    <t>May 2011</t>
  </si>
  <si>
    <t>June 2011</t>
  </si>
  <si>
    <t>July 2011</t>
  </si>
  <si>
    <t>August 2011</t>
  </si>
  <si>
    <t>Sept 2011</t>
  </si>
  <si>
    <t>Oct 2011</t>
  </si>
  <si>
    <t>Nov 2011</t>
  </si>
  <si>
    <t>Dec 2011</t>
  </si>
  <si>
    <t>Jan 2012</t>
  </si>
  <si>
    <t>Feb 2012</t>
  </si>
  <si>
    <t>March 2012</t>
  </si>
  <si>
    <t>April 2012</t>
  </si>
  <si>
    <t>May 2012</t>
  </si>
  <si>
    <t>June 2012</t>
  </si>
  <si>
    <t>Sales Volume, MWh</t>
  </si>
  <si>
    <t>External Sales</t>
  </si>
  <si>
    <t>Intercompany  Sales</t>
  </si>
  <si>
    <t>Total Off-System Volumes</t>
  </si>
  <si>
    <t>External Sales, $/MWh</t>
  </si>
  <si>
    <t>Intercompany Sales</t>
  </si>
  <si>
    <t>Intercompany Sales, $/MWh</t>
  </si>
  <si>
    <t>Transmission</t>
  </si>
  <si>
    <t>Off-System Sales</t>
  </si>
  <si>
    <t>Cost of Sales</t>
  </si>
  <si>
    <t>Fuel Expense</t>
  </si>
  <si>
    <t>Intercompany Fuel Expense</t>
  </si>
  <si>
    <t>External Purchased Power Expense</t>
  </si>
  <si>
    <t>Intercompany Purchased Power Expense</t>
  </si>
  <si>
    <t>RTO Costs</t>
  </si>
  <si>
    <t>Environmental Related Costs</t>
  </si>
  <si>
    <t>Impact of Lost ECR Revenue</t>
  </si>
  <si>
    <t>Generated for Losses</t>
  </si>
  <si>
    <t>Total Cost of Sales</t>
  </si>
  <si>
    <t>Jan 2009</t>
  </si>
  <si>
    <t>Feb 2009</t>
  </si>
  <si>
    <t>Mar 2009</t>
  </si>
  <si>
    <t>Apr 2009</t>
  </si>
  <si>
    <t>May 2009</t>
  </si>
  <si>
    <t>June 2009</t>
  </si>
  <si>
    <t>July  2009</t>
  </si>
  <si>
    <t>Aug 2009</t>
  </si>
  <si>
    <t>Sept 2009</t>
  </si>
  <si>
    <t>Oct 2009</t>
  </si>
  <si>
    <t>Nov 2009</t>
  </si>
  <si>
    <t>Dec 2009</t>
  </si>
  <si>
    <t>Jan 2010</t>
  </si>
  <si>
    <t>Feb 2010</t>
  </si>
  <si>
    <t>Mar 2010</t>
  </si>
  <si>
    <t>Apr 2010</t>
  </si>
  <si>
    <t>May 2010</t>
  </si>
  <si>
    <t>June 2010</t>
  </si>
  <si>
    <t>July  2010</t>
  </si>
  <si>
    <t>Aug 2010</t>
  </si>
  <si>
    <t>Sept 2010</t>
  </si>
  <si>
    <t>Oct 2010</t>
  </si>
  <si>
    <t>Nov 2010</t>
  </si>
  <si>
    <t>Dec 2010</t>
  </si>
  <si>
    <t>Jan 2011</t>
  </si>
  <si>
    <t>Feb 2011</t>
  </si>
  <si>
    <t>Mar 2011</t>
  </si>
  <si>
    <t>$000's</t>
  </si>
  <si>
    <t>Gross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</si>
</sst>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.00_);_(&quot;$&quot;* \(#,##0.00\);_(&quot;$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2" fillId="0" borderId="0" xfId="1" quotePrefix="1" applyNumberFormat="1" applyFont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0" fillId="0" borderId="0" xfId="0" applyBorder="1"/>
    <xf numFmtId="0" fontId="3" fillId="0" borderId="0" xfId="0" quotePrefix="1" applyFont="1" applyBorder="1" applyAlignment="1">
      <alignment horizontal="left"/>
    </xf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0" fillId="0" borderId="1" xfId="0" applyBorder="1"/>
    <xf numFmtId="41" fontId="0" fillId="0" borderId="1" xfId="0" applyNumberFormat="1" applyBorder="1"/>
    <xf numFmtId="41" fontId="4" fillId="0" borderId="1" xfId="0" applyNumberFormat="1" applyFont="1" applyBorder="1"/>
    <xf numFmtId="42" fontId="0" fillId="0" borderId="1" xfId="0" applyNumberFormat="1" applyBorder="1"/>
    <xf numFmtId="165" fontId="5" fillId="0" borderId="1" xfId="0" applyNumberFormat="1" applyFont="1" applyBorder="1"/>
    <xf numFmtId="42" fontId="4" fillId="0" borderId="1" xfId="0" applyNumberFormat="1" applyFont="1" applyBorder="1"/>
    <xf numFmtId="42" fontId="0" fillId="0" borderId="1" xfId="0" applyNumberFormat="1" applyFill="1" applyBorder="1"/>
    <xf numFmtId="42" fontId="4" fillId="0" borderId="3" xfId="0" applyNumberFormat="1" applyFont="1" applyBorder="1"/>
    <xf numFmtId="0" fontId="4" fillId="0" borderId="0" xfId="0" applyFont="1" applyBorder="1" applyAlignment="1">
      <alignment horizontal="left" indent="1"/>
    </xf>
    <xf numFmtId="41" fontId="0" fillId="0" borderId="0" xfId="0" applyNumberFormat="1" applyBorder="1"/>
    <xf numFmtId="42" fontId="0" fillId="0" borderId="0" xfId="0" applyNumberFormat="1" applyBorder="1"/>
    <xf numFmtId="165" fontId="5" fillId="0" borderId="0" xfId="0" applyNumberFormat="1" applyFont="1" applyBorder="1"/>
    <xf numFmtId="42" fontId="0" fillId="0" borderId="0" xfId="0" applyNumberFormat="1" applyFill="1" applyBorder="1"/>
    <xf numFmtId="0" fontId="2" fillId="0" borderId="0" xfId="0" applyFont="1" applyAlignment="1">
      <alignment horizontal="center"/>
    </xf>
    <xf numFmtId="42" fontId="0" fillId="0" borderId="2" xfId="0" applyNumberFormat="1" applyFill="1" applyBorder="1"/>
    <xf numFmtId="42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Q33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defaultRowHeight="15" x14ac:dyDescent="0.25"/>
  <cols>
    <col min="1" max="1" width="37.7109375" customWidth="1"/>
    <col min="2" max="43" width="12.42578125" style="1" bestFit="1" customWidth="1"/>
  </cols>
  <sheetData>
    <row r="1" spans="1:43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 t="s">
        <v>0</v>
      </c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 t="s">
        <v>0</v>
      </c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x14ac:dyDescent="0.25">
      <c r="A2" s="22" t="s">
        <v>63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 t="s">
        <v>63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 t="s">
        <v>63</v>
      </c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 t="s">
        <v>1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 t="s">
        <v>1</v>
      </c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43" s="2" customFormat="1" x14ac:dyDescent="0.25"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42</v>
      </c>
      <c r="I4" s="3" t="s">
        <v>43</v>
      </c>
      <c r="J4" s="3" t="s">
        <v>44</v>
      </c>
      <c r="K4" s="3" t="s">
        <v>45</v>
      </c>
      <c r="L4" s="3" t="s">
        <v>46</v>
      </c>
      <c r="M4" s="3" t="s">
        <v>47</v>
      </c>
      <c r="N4" s="3" t="s">
        <v>48</v>
      </c>
      <c r="O4" s="3" t="s">
        <v>49</v>
      </c>
      <c r="P4" s="3" t="s">
        <v>50</v>
      </c>
      <c r="Q4" s="3" t="s">
        <v>51</v>
      </c>
      <c r="R4" s="3" t="s">
        <v>52</v>
      </c>
      <c r="S4" s="3" t="s">
        <v>53</v>
      </c>
      <c r="T4" s="3" t="s">
        <v>54</v>
      </c>
      <c r="U4" s="3" t="s">
        <v>55</v>
      </c>
      <c r="V4" s="3" t="s">
        <v>56</v>
      </c>
      <c r="W4" s="3" t="s">
        <v>57</v>
      </c>
      <c r="X4" s="3" t="s">
        <v>58</v>
      </c>
      <c r="Y4" s="3" t="s">
        <v>59</v>
      </c>
      <c r="Z4" s="3" t="s">
        <v>60</v>
      </c>
      <c r="AA4" s="3" t="s">
        <v>61</v>
      </c>
      <c r="AB4" s="3" t="s">
        <v>62</v>
      </c>
      <c r="AC4" s="3" t="s">
        <v>2</v>
      </c>
      <c r="AD4" s="3" t="s">
        <v>3</v>
      </c>
      <c r="AE4" s="3" t="s">
        <v>4</v>
      </c>
      <c r="AF4" s="3" t="s">
        <v>5</v>
      </c>
      <c r="AG4" s="3" t="s">
        <v>6</v>
      </c>
      <c r="AH4" s="3" t="s">
        <v>7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  <c r="AN4" s="3" t="s">
        <v>13</v>
      </c>
      <c r="AO4" s="3" t="s">
        <v>14</v>
      </c>
      <c r="AP4" s="3" t="s">
        <v>15</v>
      </c>
      <c r="AQ4" s="3" t="s">
        <v>16</v>
      </c>
    </row>
    <row r="5" spans="1:43" x14ac:dyDescent="0.25">
      <c r="A5" s="7" t="s">
        <v>17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 s="6" t="s">
        <v>18</v>
      </c>
      <c r="B6" s="10">
        <v>138938.02100000001</v>
      </c>
      <c r="C6" s="10">
        <v>64472.017</v>
      </c>
      <c r="D6" s="10">
        <v>124046.01700000001</v>
      </c>
      <c r="E6" s="10">
        <v>43975.016000000003</v>
      </c>
      <c r="F6" s="10">
        <v>121235.01700000001</v>
      </c>
      <c r="G6" s="10">
        <v>21904.014999999999</v>
      </c>
      <c r="H6" s="10">
        <v>5778.0140000000001</v>
      </c>
      <c r="I6" s="10">
        <v>10780.012000000001</v>
      </c>
      <c r="J6" s="10">
        <v>11115.013000000001</v>
      </c>
      <c r="K6" s="10">
        <v>72644.014999999999</v>
      </c>
      <c r="L6" s="10">
        <v>50023.014999999999</v>
      </c>
      <c r="M6" s="18">
        <v>74916.019</v>
      </c>
      <c r="N6" s="10">
        <v>53579.019</v>
      </c>
      <c r="O6" s="10">
        <v>148724.022</v>
      </c>
      <c r="P6" s="10">
        <v>38742.017999999996</v>
      </c>
      <c r="Q6" s="10">
        <v>21734.013999999999</v>
      </c>
      <c r="R6" s="10">
        <v>46799.021000000001</v>
      </c>
      <c r="S6" s="10">
        <v>6514.0159999999996</v>
      </c>
      <c r="T6" s="10">
        <v>19734.012999999999</v>
      </c>
      <c r="U6" s="10">
        <v>18538.012999999999</v>
      </c>
      <c r="V6" s="10">
        <v>20819.014999999999</v>
      </c>
      <c r="W6" s="10">
        <v>41717.014999999999</v>
      </c>
      <c r="X6" s="10">
        <v>63154.017999999996</v>
      </c>
      <c r="Y6" s="10">
        <v>54968.014999999999</v>
      </c>
      <c r="Z6" s="10">
        <v>155967.022</v>
      </c>
      <c r="AA6" s="10">
        <v>155399.02100000001</v>
      </c>
      <c r="AB6" s="10">
        <v>139584.01699999999</v>
      </c>
      <c r="AC6" s="10">
        <v>45552.014999999999</v>
      </c>
      <c r="AD6" s="10">
        <v>125098.019</v>
      </c>
      <c r="AE6" s="10">
        <v>96596.02</v>
      </c>
      <c r="AF6" s="10">
        <v>96914.019</v>
      </c>
      <c r="AG6" s="10">
        <v>49140.014000000003</v>
      </c>
      <c r="AH6" s="10">
        <v>108549.018</v>
      </c>
      <c r="AI6" s="10">
        <v>205693.019</v>
      </c>
      <c r="AJ6" s="10">
        <v>207284.016</v>
      </c>
      <c r="AK6" s="10">
        <v>158719.01500000001</v>
      </c>
      <c r="AL6" s="10">
        <v>95781.016000000003</v>
      </c>
      <c r="AM6" s="10">
        <v>13723.013000000001</v>
      </c>
      <c r="AN6" s="10">
        <v>18827.011999999999</v>
      </c>
      <c r="AO6" s="10">
        <v>18520.012999999999</v>
      </c>
      <c r="AP6" s="10">
        <v>12003.011</v>
      </c>
      <c r="AQ6" s="10">
        <v>14332.017</v>
      </c>
    </row>
    <row r="7" spans="1:43" x14ac:dyDescent="0.25">
      <c r="A7" s="6" t="s">
        <v>19</v>
      </c>
      <c r="B7" s="10">
        <v>0</v>
      </c>
      <c r="C7" s="10">
        <v>0</v>
      </c>
      <c r="D7" s="10">
        <v>0</v>
      </c>
      <c r="E7" s="10">
        <v>1449</v>
      </c>
      <c r="F7" s="10">
        <v>0</v>
      </c>
      <c r="G7" s="10">
        <v>0</v>
      </c>
      <c r="H7" s="10">
        <v>69</v>
      </c>
      <c r="I7" s="10">
        <v>0</v>
      </c>
      <c r="J7" s="10">
        <v>0</v>
      </c>
      <c r="K7" s="10">
        <v>0</v>
      </c>
      <c r="L7" s="10">
        <v>0</v>
      </c>
      <c r="M7" s="18">
        <v>0</v>
      </c>
      <c r="N7" s="10">
        <v>49202</v>
      </c>
      <c r="O7" s="10">
        <v>0</v>
      </c>
      <c r="P7" s="10">
        <v>0</v>
      </c>
      <c r="Q7" s="10">
        <v>11</v>
      </c>
      <c r="R7" s="10">
        <v>6</v>
      </c>
      <c r="S7" s="10">
        <v>8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29</v>
      </c>
      <c r="AB7" s="10">
        <v>0</v>
      </c>
      <c r="AC7" s="10">
        <v>1</v>
      </c>
      <c r="AD7" s="10">
        <v>882</v>
      </c>
      <c r="AE7" s="10">
        <v>1000</v>
      </c>
      <c r="AF7" s="10">
        <v>714</v>
      </c>
      <c r="AG7" s="10">
        <v>177</v>
      </c>
      <c r="AH7" s="10">
        <v>0</v>
      </c>
      <c r="AI7" s="10">
        <v>34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</row>
    <row r="8" spans="1:43" x14ac:dyDescent="0.25">
      <c r="A8" s="17" t="s">
        <v>20</v>
      </c>
      <c r="B8" s="11">
        <f>SUM(B6:B7)</f>
        <v>138938.02100000001</v>
      </c>
      <c r="C8" s="11">
        <f t="shared" ref="C8:AQ8" si="0">SUM(C6:C7)</f>
        <v>64472.017</v>
      </c>
      <c r="D8" s="11">
        <f t="shared" si="0"/>
        <v>124046.01700000001</v>
      </c>
      <c r="E8" s="11">
        <f t="shared" si="0"/>
        <v>45424.016000000003</v>
      </c>
      <c r="F8" s="11">
        <f t="shared" si="0"/>
        <v>121235.01700000001</v>
      </c>
      <c r="G8" s="11">
        <f t="shared" si="0"/>
        <v>21904.014999999999</v>
      </c>
      <c r="H8" s="11">
        <f t="shared" si="0"/>
        <v>5847.0140000000001</v>
      </c>
      <c r="I8" s="11">
        <f t="shared" si="0"/>
        <v>10780.012000000001</v>
      </c>
      <c r="J8" s="11">
        <f t="shared" si="0"/>
        <v>11115.013000000001</v>
      </c>
      <c r="K8" s="11">
        <f t="shared" si="0"/>
        <v>72644.014999999999</v>
      </c>
      <c r="L8" s="11">
        <f t="shared" si="0"/>
        <v>50023.014999999999</v>
      </c>
      <c r="M8" s="11">
        <f t="shared" si="0"/>
        <v>74916.019</v>
      </c>
      <c r="N8" s="11">
        <f t="shared" si="0"/>
        <v>102781.019</v>
      </c>
      <c r="O8" s="11">
        <f t="shared" si="0"/>
        <v>148724.022</v>
      </c>
      <c r="P8" s="11">
        <f t="shared" si="0"/>
        <v>38742.017999999996</v>
      </c>
      <c r="Q8" s="11">
        <f t="shared" si="0"/>
        <v>21745.013999999999</v>
      </c>
      <c r="R8" s="11">
        <f t="shared" si="0"/>
        <v>46805.021000000001</v>
      </c>
      <c r="S8" s="11">
        <f t="shared" si="0"/>
        <v>6522.0159999999996</v>
      </c>
      <c r="T8" s="11">
        <f t="shared" si="0"/>
        <v>19734.012999999999</v>
      </c>
      <c r="U8" s="11">
        <f t="shared" si="0"/>
        <v>18538.012999999999</v>
      </c>
      <c r="V8" s="11">
        <f t="shared" si="0"/>
        <v>20819.014999999999</v>
      </c>
      <c r="W8" s="11">
        <f t="shared" si="0"/>
        <v>41717.014999999999</v>
      </c>
      <c r="X8" s="11">
        <f t="shared" si="0"/>
        <v>63154.017999999996</v>
      </c>
      <c r="Y8" s="11">
        <f t="shared" si="0"/>
        <v>54968.014999999999</v>
      </c>
      <c r="Z8" s="11">
        <f t="shared" si="0"/>
        <v>155967.022</v>
      </c>
      <c r="AA8" s="11">
        <f t="shared" si="0"/>
        <v>155428.02100000001</v>
      </c>
      <c r="AB8" s="11">
        <f t="shared" si="0"/>
        <v>139584.01699999999</v>
      </c>
      <c r="AC8" s="11">
        <f t="shared" si="0"/>
        <v>45553.014999999999</v>
      </c>
      <c r="AD8" s="11">
        <f t="shared" si="0"/>
        <v>125980.019</v>
      </c>
      <c r="AE8" s="11">
        <f t="shared" si="0"/>
        <v>97596.02</v>
      </c>
      <c r="AF8" s="11">
        <f t="shared" si="0"/>
        <v>97628.019</v>
      </c>
      <c r="AG8" s="11">
        <f t="shared" si="0"/>
        <v>49317.014000000003</v>
      </c>
      <c r="AH8" s="11">
        <f t="shared" si="0"/>
        <v>108549.018</v>
      </c>
      <c r="AI8" s="11">
        <f t="shared" si="0"/>
        <v>205727.019</v>
      </c>
      <c r="AJ8" s="11">
        <f t="shared" si="0"/>
        <v>207284.016</v>
      </c>
      <c r="AK8" s="11">
        <f t="shared" si="0"/>
        <v>158719.01500000001</v>
      </c>
      <c r="AL8" s="11">
        <f t="shared" si="0"/>
        <v>95781.016000000003</v>
      </c>
      <c r="AM8" s="11">
        <f t="shared" si="0"/>
        <v>13723.013000000001</v>
      </c>
      <c r="AN8" s="11">
        <f t="shared" si="0"/>
        <v>18827.011999999999</v>
      </c>
      <c r="AO8" s="11">
        <f t="shared" si="0"/>
        <v>18520.012999999999</v>
      </c>
      <c r="AP8" s="11">
        <f t="shared" si="0"/>
        <v>12003.011</v>
      </c>
      <c r="AQ8" s="11">
        <f t="shared" si="0"/>
        <v>14332.017</v>
      </c>
    </row>
    <row r="9" spans="1:43" ht="6" customHeight="1" x14ac:dyDescent="0.2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8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x14ac:dyDescent="0.25">
      <c r="A10" s="6" t="s">
        <v>18</v>
      </c>
      <c r="B10" s="12">
        <v>5929.9967000000006</v>
      </c>
      <c r="C10" s="12">
        <v>2555.4632000000001</v>
      </c>
      <c r="D10" s="12">
        <v>4675.4960199999996</v>
      </c>
      <c r="E10" s="12">
        <v>1533.7166200000001</v>
      </c>
      <c r="F10" s="12">
        <v>4333.8359700000001</v>
      </c>
      <c r="G10" s="12">
        <v>1163.0171499999999</v>
      </c>
      <c r="H10" s="12">
        <v>292.87882000000002</v>
      </c>
      <c r="I10" s="12">
        <v>498.05847</v>
      </c>
      <c r="J10" s="12">
        <v>475.95443999999998</v>
      </c>
      <c r="K10" s="12">
        <v>2677.2140600000002</v>
      </c>
      <c r="L10" s="12">
        <v>1888.9046599999999</v>
      </c>
      <c r="M10" s="19">
        <v>3229.8123900000001</v>
      </c>
      <c r="N10" s="12">
        <v>2468.9885800000002</v>
      </c>
      <c r="O10" s="12">
        <v>6094.05411</v>
      </c>
      <c r="P10" s="12">
        <v>1506.8111399999998</v>
      </c>
      <c r="Q10" s="12">
        <v>865.17274999999995</v>
      </c>
      <c r="R10" s="12">
        <v>2014.4234099999999</v>
      </c>
      <c r="S10" s="12">
        <v>378.30816999999996</v>
      </c>
      <c r="T10" s="12">
        <v>1006.24358</v>
      </c>
      <c r="U10" s="12">
        <v>865.33831000000009</v>
      </c>
      <c r="V10" s="12">
        <v>820.28832</v>
      </c>
      <c r="W10" s="12">
        <v>1578.2744299999999</v>
      </c>
      <c r="X10" s="12">
        <v>2365.70424</v>
      </c>
      <c r="Y10" s="12">
        <v>2441.2068799999997</v>
      </c>
      <c r="Z10" s="12">
        <v>7076.1568099999995</v>
      </c>
      <c r="AA10" s="12">
        <v>6233.3032199999998</v>
      </c>
      <c r="AB10" s="12">
        <v>5027.5686900000001</v>
      </c>
      <c r="AC10" s="12">
        <v>1623.7478999999998</v>
      </c>
      <c r="AD10" s="12">
        <v>4969.8339800000003</v>
      </c>
      <c r="AE10" s="12">
        <v>4114.4434600000004</v>
      </c>
      <c r="AF10" s="12">
        <v>4186.4995099999996</v>
      </c>
      <c r="AG10" s="12">
        <v>2176.1684599999999</v>
      </c>
      <c r="AH10" s="12">
        <v>4134.0148199999994</v>
      </c>
      <c r="AI10" s="12">
        <v>7425.1731399999999</v>
      </c>
      <c r="AJ10" s="12">
        <v>7764.2754500000001</v>
      </c>
      <c r="AK10" s="12">
        <v>5706.1048099999998</v>
      </c>
      <c r="AL10" s="12">
        <v>3452.4201600000001</v>
      </c>
      <c r="AM10" s="12">
        <v>531.38718999999992</v>
      </c>
      <c r="AN10" s="12">
        <v>790.00065000000006</v>
      </c>
      <c r="AO10" s="12">
        <v>668.27492000000007</v>
      </c>
      <c r="AP10" s="12">
        <v>477.92741999999998</v>
      </c>
      <c r="AQ10" s="12">
        <v>702.42028000000005</v>
      </c>
    </row>
    <row r="11" spans="1:43" x14ac:dyDescent="0.25">
      <c r="A11" s="4" t="s">
        <v>21</v>
      </c>
      <c r="B11" s="13">
        <f t="shared" ref="B11:AQ11" si="1">IF(B10&lt;&gt;0,B10/(B$6/1000),0)</f>
        <v>42.680877828251198</v>
      </c>
      <c r="C11" s="13">
        <f t="shared" si="1"/>
        <v>39.636780713716469</v>
      </c>
      <c r="D11" s="13">
        <f t="shared" si="1"/>
        <v>37.69162551990685</v>
      </c>
      <c r="E11" s="13">
        <f t="shared" si="1"/>
        <v>34.876999703649908</v>
      </c>
      <c r="F11" s="13">
        <f t="shared" si="1"/>
        <v>35.747394418231487</v>
      </c>
      <c r="G11" s="13">
        <f t="shared" si="1"/>
        <v>53.096071656269402</v>
      </c>
      <c r="H11" s="13">
        <f t="shared" si="1"/>
        <v>50.68849262047479</v>
      </c>
      <c r="I11" s="13">
        <f t="shared" si="1"/>
        <v>46.20203298474992</v>
      </c>
      <c r="J11" s="13">
        <f t="shared" si="1"/>
        <v>42.820862197821981</v>
      </c>
      <c r="K11" s="13">
        <f t="shared" si="1"/>
        <v>36.853883420402909</v>
      </c>
      <c r="L11" s="13">
        <f t="shared" si="1"/>
        <v>37.760711944292041</v>
      </c>
      <c r="M11" s="13">
        <f t="shared" si="1"/>
        <v>43.112440211218377</v>
      </c>
      <c r="N11" s="13">
        <f t="shared" si="1"/>
        <v>46.08125766543057</v>
      </c>
      <c r="O11" s="13">
        <f t="shared" si="1"/>
        <v>40.975587050759025</v>
      </c>
      <c r="P11" s="13">
        <f t="shared" si="1"/>
        <v>38.893460325169436</v>
      </c>
      <c r="Q11" s="13">
        <f t="shared" si="1"/>
        <v>39.807315390521055</v>
      </c>
      <c r="R11" s="13">
        <f t="shared" si="1"/>
        <v>43.044135688223044</v>
      </c>
      <c r="S11" s="13">
        <f t="shared" si="1"/>
        <v>58.076027139018386</v>
      </c>
      <c r="T11" s="13">
        <f t="shared" si="1"/>
        <v>50.990317073369724</v>
      </c>
      <c r="U11" s="13">
        <f t="shared" si="1"/>
        <v>46.679129526988689</v>
      </c>
      <c r="V11" s="13">
        <f t="shared" si="1"/>
        <v>39.400918823489008</v>
      </c>
      <c r="W11" s="13">
        <f t="shared" si="1"/>
        <v>37.832870592490856</v>
      </c>
      <c r="X11" s="13">
        <f t="shared" si="1"/>
        <v>37.459283113229631</v>
      </c>
      <c r="Y11" s="13">
        <f t="shared" si="1"/>
        <v>44.411406888169417</v>
      </c>
      <c r="Z11" s="13">
        <f t="shared" si="1"/>
        <v>45.369570562166665</v>
      </c>
      <c r="AA11" s="13">
        <f t="shared" si="1"/>
        <v>40.111599029957851</v>
      </c>
      <c r="AB11" s="13">
        <f t="shared" si="1"/>
        <v>36.018226141177756</v>
      </c>
      <c r="AC11" s="13">
        <f t="shared" si="1"/>
        <v>35.646016976416959</v>
      </c>
      <c r="AD11" s="13">
        <f t="shared" si="1"/>
        <v>39.727519426186923</v>
      </c>
      <c r="AE11" s="13">
        <f t="shared" si="1"/>
        <v>42.594337323628864</v>
      </c>
      <c r="AF11" s="13">
        <f t="shared" si="1"/>
        <v>43.198079629738601</v>
      </c>
      <c r="AG11" s="13">
        <f t="shared" si="1"/>
        <v>44.285059829246279</v>
      </c>
      <c r="AH11" s="13">
        <f t="shared" si="1"/>
        <v>38.084313392867358</v>
      </c>
      <c r="AI11" s="13">
        <f t="shared" si="1"/>
        <v>36.098323492446774</v>
      </c>
      <c r="AJ11" s="13">
        <f t="shared" si="1"/>
        <v>37.457183625774597</v>
      </c>
      <c r="AK11" s="13">
        <f t="shared" si="1"/>
        <v>35.950984259825447</v>
      </c>
      <c r="AL11" s="13">
        <f t="shared" si="1"/>
        <v>36.044931492478632</v>
      </c>
      <c r="AM11" s="13">
        <f t="shared" si="1"/>
        <v>38.72234107772104</v>
      </c>
      <c r="AN11" s="13">
        <f t="shared" si="1"/>
        <v>41.961021217811947</v>
      </c>
      <c r="AO11" s="13">
        <f t="shared" si="1"/>
        <v>36.083933634387847</v>
      </c>
      <c r="AP11" s="13">
        <f t="shared" si="1"/>
        <v>39.817294177269346</v>
      </c>
      <c r="AQ11" s="13">
        <f t="shared" si="1"/>
        <v>49.01056704021493</v>
      </c>
    </row>
    <row r="12" spans="1:43" ht="6" customHeight="1" x14ac:dyDescent="0.25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x14ac:dyDescent="0.25">
      <c r="A13" s="6" t="s">
        <v>22</v>
      </c>
      <c r="B13" s="12">
        <v>0</v>
      </c>
      <c r="C13" s="12">
        <v>0</v>
      </c>
      <c r="D13" s="12">
        <v>0</v>
      </c>
      <c r="E13" s="12">
        <v>38.583469999999998</v>
      </c>
      <c r="F13" s="12">
        <v>0</v>
      </c>
      <c r="G13" s="12">
        <v>0</v>
      </c>
      <c r="H13" s="12">
        <v>2.1786999999999996</v>
      </c>
      <c r="I13" s="12">
        <v>0</v>
      </c>
      <c r="J13" s="12">
        <v>0</v>
      </c>
      <c r="K13" s="12">
        <v>0</v>
      </c>
      <c r="L13" s="12">
        <v>0</v>
      </c>
      <c r="M13" s="19">
        <v>0</v>
      </c>
      <c r="N13" s="12">
        <v>0</v>
      </c>
      <c r="O13" s="12">
        <v>0</v>
      </c>
      <c r="P13" s="12">
        <v>0</v>
      </c>
      <c r="Q13" s="12">
        <v>0.29123000000000004</v>
      </c>
      <c r="R13" s="12">
        <v>0.33191000000000004</v>
      </c>
      <c r="S13" s="12">
        <v>0.40844000000000003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0.77248000000000006</v>
      </c>
      <c r="AB13" s="12">
        <v>0</v>
      </c>
      <c r="AC13" s="12">
        <v>4.088E-2</v>
      </c>
      <c r="AD13" s="12">
        <v>30.056270000000001</v>
      </c>
      <c r="AE13" s="12">
        <v>46.231859999999998</v>
      </c>
      <c r="AF13" s="12">
        <v>33.587150000000001</v>
      </c>
      <c r="AG13" s="12">
        <v>7.2587600000000005</v>
      </c>
      <c r="AH13" s="12">
        <v>0</v>
      </c>
      <c r="AI13" s="12">
        <v>0.95146000000000008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</row>
    <row r="14" spans="1:43" x14ac:dyDescent="0.25">
      <c r="A14" s="4" t="s">
        <v>23</v>
      </c>
      <c r="B14" s="13">
        <f>IF(B13&lt;&gt;0,B13/(B$7/1000),0)</f>
        <v>0</v>
      </c>
      <c r="C14" s="13">
        <f t="shared" ref="C14:M14" si="2">IF(C13&lt;&gt;0,C13/(C$7/1000),0)</f>
        <v>0</v>
      </c>
      <c r="D14" s="13">
        <f t="shared" si="2"/>
        <v>0</v>
      </c>
      <c r="E14" s="13">
        <f t="shared" si="2"/>
        <v>26.627653554175289</v>
      </c>
      <c r="F14" s="13">
        <f t="shared" si="2"/>
        <v>0</v>
      </c>
      <c r="G14" s="13">
        <f t="shared" si="2"/>
        <v>0</v>
      </c>
      <c r="H14" s="13">
        <f t="shared" si="2"/>
        <v>31.575362318840572</v>
      </c>
      <c r="I14" s="13">
        <f t="shared" si="2"/>
        <v>0</v>
      </c>
      <c r="J14" s="13">
        <f t="shared" si="2"/>
        <v>0</v>
      </c>
      <c r="K14" s="13">
        <f t="shared" si="2"/>
        <v>0</v>
      </c>
      <c r="L14" s="13">
        <f t="shared" si="2"/>
        <v>0</v>
      </c>
      <c r="M14" s="20">
        <f t="shared" si="2"/>
        <v>0</v>
      </c>
      <c r="N14" s="13">
        <v>0</v>
      </c>
      <c r="O14" s="13">
        <v>0</v>
      </c>
      <c r="P14" s="13">
        <v>0</v>
      </c>
      <c r="Q14" s="13">
        <v>26.47545454545455</v>
      </c>
      <c r="R14" s="13">
        <v>55.318333333333335</v>
      </c>
      <c r="S14" s="13">
        <v>51.055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26.637241379310346</v>
      </c>
      <c r="AB14" s="13">
        <v>0</v>
      </c>
      <c r="AC14" s="13">
        <v>40.879999999999995</v>
      </c>
      <c r="AD14" s="13">
        <v>34.077403628117914</v>
      </c>
      <c r="AE14" s="13">
        <v>46.231859999999998</v>
      </c>
      <c r="AF14" s="13">
        <v>47.040826330532219</v>
      </c>
      <c r="AG14" s="13">
        <v>41.009943502824861</v>
      </c>
      <c r="AH14" s="13">
        <v>0</v>
      </c>
      <c r="AI14" s="13">
        <v>27.984117647058824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</row>
    <row r="15" spans="1:43" ht="6" customHeight="1" x14ac:dyDescent="0.25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x14ac:dyDescent="0.25">
      <c r="A16" s="6" t="s">
        <v>24</v>
      </c>
      <c r="B16" s="23">
        <v>0</v>
      </c>
      <c r="C16" s="23">
        <v>0</v>
      </c>
      <c r="D16" s="23">
        <v>-633.30714</v>
      </c>
      <c r="E16" s="23">
        <v>348.66509000000002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369.66500000000002</v>
      </c>
      <c r="L16" s="23">
        <v>-369.66500000000002</v>
      </c>
      <c r="M16" s="24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</row>
    <row r="17" spans="1:43" x14ac:dyDescent="0.25">
      <c r="A17" s="7" t="s">
        <v>25</v>
      </c>
      <c r="B17" s="14">
        <f t="shared" ref="B17:AQ17" si="3">SUM(B10,B13,B16)</f>
        <v>5929.9967000000006</v>
      </c>
      <c r="C17" s="14">
        <f t="shared" si="3"/>
        <v>2555.4632000000001</v>
      </c>
      <c r="D17" s="14">
        <f t="shared" si="3"/>
        <v>4042.1888799999997</v>
      </c>
      <c r="E17" s="14">
        <f t="shared" si="3"/>
        <v>1920.9651800000001</v>
      </c>
      <c r="F17" s="14">
        <f t="shared" si="3"/>
        <v>4333.8359700000001</v>
      </c>
      <c r="G17" s="14">
        <f t="shared" si="3"/>
        <v>1163.0171499999999</v>
      </c>
      <c r="H17" s="14">
        <f t="shared" si="3"/>
        <v>295.05752000000001</v>
      </c>
      <c r="I17" s="14">
        <f t="shared" si="3"/>
        <v>498.05847</v>
      </c>
      <c r="J17" s="14">
        <f t="shared" si="3"/>
        <v>475.95443999999998</v>
      </c>
      <c r="K17" s="14">
        <f t="shared" si="3"/>
        <v>3046.8790600000002</v>
      </c>
      <c r="L17" s="14">
        <f t="shared" si="3"/>
        <v>1519.23966</v>
      </c>
      <c r="M17" s="14">
        <f t="shared" si="3"/>
        <v>3229.8123900000001</v>
      </c>
      <c r="N17" s="14">
        <f t="shared" si="3"/>
        <v>2468.9885800000002</v>
      </c>
      <c r="O17" s="14">
        <f t="shared" si="3"/>
        <v>6094.05411</v>
      </c>
      <c r="P17" s="14">
        <f t="shared" si="3"/>
        <v>1506.8111399999998</v>
      </c>
      <c r="Q17" s="14">
        <f t="shared" si="3"/>
        <v>865.46397999999999</v>
      </c>
      <c r="R17" s="14">
        <f t="shared" si="3"/>
        <v>2014.75532</v>
      </c>
      <c r="S17" s="14">
        <f t="shared" si="3"/>
        <v>378.71660999999995</v>
      </c>
      <c r="T17" s="14">
        <f t="shared" si="3"/>
        <v>1006.24358</v>
      </c>
      <c r="U17" s="14">
        <f t="shared" si="3"/>
        <v>865.33831000000009</v>
      </c>
      <c r="V17" s="14">
        <f t="shared" si="3"/>
        <v>820.28832</v>
      </c>
      <c r="W17" s="14">
        <f t="shared" si="3"/>
        <v>1578.2744299999999</v>
      </c>
      <c r="X17" s="14">
        <f t="shared" si="3"/>
        <v>2365.70424</v>
      </c>
      <c r="Y17" s="14">
        <f t="shared" si="3"/>
        <v>2441.2068799999997</v>
      </c>
      <c r="Z17" s="14">
        <f t="shared" si="3"/>
        <v>7076.1568099999995</v>
      </c>
      <c r="AA17" s="14">
        <f t="shared" si="3"/>
        <v>6234.0756999999994</v>
      </c>
      <c r="AB17" s="14">
        <f t="shared" si="3"/>
        <v>5027.5686900000001</v>
      </c>
      <c r="AC17" s="14">
        <f t="shared" si="3"/>
        <v>1623.7887799999999</v>
      </c>
      <c r="AD17" s="14">
        <f t="shared" si="3"/>
        <v>4999.8902500000004</v>
      </c>
      <c r="AE17" s="14">
        <f t="shared" si="3"/>
        <v>4160.6753200000003</v>
      </c>
      <c r="AF17" s="14">
        <f t="shared" si="3"/>
        <v>4220.0866599999999</v>
      </c>
      <c r="AG17" s="14">
        <f t="shared" si="3"/>
        <v>2183.42722</v>
      </c>
      <c r="AH17" s="14">
        <f t="shared" si="3"/>
        <v>4134.0148199999994</v>
      </c>
      <c r="AI17" s="14">
        <f t="shared" si="3"/>
        <v>7426.1246000000001</v>
      </c>
      <c r="AJ17" s="14">
        <f t="shared" si="3"/>
        <v>7764.2754500000001</v>
      </c>
      <c r="AK17" s="14">
        <f t="shared" si="3"/>
        <v>5706.1048099999998</v>
      </c>
      <c r="AL17" s="14">
        <f t="shared" si="3"/>
        <v>3452.4201600000001</v>
      </c>
      <c r="AM17" s="14">
        <f t="shared" si="3"/>
        <v>531.38718999999992</v>
      </c>
      <c r="AN17" s="14">
        <f t="shared" si="3"/>
        <v>790.00065000000006</v>
      </c>
      <c r="AO17" s="14">
        <f t="shared" si="3"/>
        <v>668.27492000000007</v>
      </c>
      <c r="AP17" s="14">
        <f t="shared" si="3"/>
        <v>477.92741999999998</v>
      </c>
      <c r="AQ17" s="14">
        <f t="shared" si="3"/>
        <v>702.42028000000005</v>
      </c>
    </row>
    <row r="18" spans="1:43" x14ac:dyDescent="0.25">
      <c r="A18" s="5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x14ac:dyDescent="0.25">
      <c r="A19" s="7" t="s">
        <v>26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x14ac:dyDescent="0.25">
      <c r="A20" s="6" t="s">
        <v>27</v>
      </c>
      <c r="B20" s="15">
        <v>104.05627</v>
      </c>
      <c r="C20" s="15">
        <v>54.516719999999992</v>
      </c>
      <c r="D20" s="15">
        <v>1312.93262</v>
      </c>
      <c r="E20" s="15">
        <v>217.30625000000001</v>
      </c>
      <c r="F20" s="15">
        <v>296.61953</v>
      </c>
      <c r="G20" s="15">
        <v>4.0216400000000005</v>
      </c>
      <c r="H20" s="15">
        <v>5.3609999999999998E-2</v>
      </c>
      <c r="I20" s="15">
        <v>0</v>
      </c>
      <c r="J20" s="15">
        <v>4.5404600000000004</v>
      </c>
      <c r="K20" s="15">
        <v>0.53646000000000005</v>
      </c>
      <c r="L20" s="15">
        <v>0</v>
      </c>
      <c r="M20" s="21">
        <v>10.686020000000001</v>
      </c>
      <c r="N20" s="15">
        <v>101.58123000000001</v>
      </c>
      <c r="O20" s="15">
        <v>275.15240999999997</v>
      </c>
      <c r="P20" s="15">
        <v>82.823120000000003</v>
      </c>
      <c r="Q20" s="15">
        <v>27.159100000000002</v>
      </c>
      <c r="R20" s="15">
        <v>162.31191000000001</v>
      </c>
      <c r="S20" s="15">
        <v>10.513390000000008</v>
      </c>
      <c r="T20" s="15">
        <v>91.449510000000004</v>
      </c>
      <c r="U20" s="15">
        <v>80.322450000000003</v>
      </c>
      <c r="V20" s="15">
        <v>50.515610000000002</v>
      </c>
      <c r="W20" s="15">
        <v>129.57516999999999</v>
      </c>
      <c r="X20" s="15">
        <v>515.52407000000005</v>
      </c>
      <c r="Y20" s="15">
        <v>539.37318000000005</v>
      </c>
      <c r="Z20" s="15">
        <v>1263.798</v>
      </c>
      <c r="AA20" s="15">
        <v>911.49311999999998</v>
      </c>
      <c r="AB20" s="15">
        <v>850.87441999999999</v>
      </c>
      <c r="AC20" s="15">
        <v>286.04883999999998</v>
      </c>
      <c r="AD20" s="15">
        <v>863.59340999999995</v>
      </c>
      <c r="AE20" s="15">
        <v>504.41685999999999</v>
      </c>
      <c r="AF20" s="15">
        <v>460.80279000000002</v>
      </c>
      <c r="AG20" s="15">
        <v>159.6848</v>
      </c>
      <c r="AH20" s="15">
        <v>404.9853</v>
      </c>
      <c r="AI20" s="15">
        <v>1020.04086</v>
      </c>
      <c r="AJ20" s="15">
        <v>3146.2081199999998</v>
      </c>
      <c r="AK20" s="15">
        <v>861.19209999999998</v>
      </c>
      <c r="AL20" s="15">
        <v>28.140369999999997</v>
      </c>
      <c r="AM20" s="15">
        <v>6.2476700000000003</v>
      </c>
      <c r="AN20" s="15">
        <v>31.355830000000001</v>
      </c>
      <c r="AO20" s="15">
        <v>48.942949999999996</v>
      </c>
      <c r="AP20" s="15">
        <v>44.374220000000001</v>
      </c>
      <c r="AQ20" s="15">
        <v>12.159829999999999</v>
      </c>
    </row>
    <row r="21" spans="1:43" x14ac:dyDescent="0.25">
      <c r="A21" s="6" t="s">
        <v>28</v>
      </c>
      <c r="B21" s="15">
        <v>0</v>
      </c>
      <c r="C21" s="15">
        <v>0</v>
      </c>
      <c r="D21" s="15">
        <v>0</v>
      </c>
      <c r="E21" s="15">
        <v>35.980600000000003</v>
      </c>
      <c r="F21" s="15">
        <v>0</v>
      </c>
      <c r="G21" s="15">
        <v>0</v>
      </c>
      <c r="H21" s="15">
        <v>1.77061</v>
      </c>
      <c r="I21" s="15">
        <v>0</v>
      </c>
      <c r="J21" s="15">
        <v>0</v>
      </c>
      <c r="K21" s="15">
        <v>0</v>
      </c>
      <c r="L21" s="15">
        <v>0</v>
      </c>
      <c r="M21" s="21">
        <v>0</v>
      </c>
      <c r="N21" s="15">
        <v>0</v>
      </c>
      <c r="O21" s="15">
        <v>0</v>
      </c>
      <c r="P21" s="15">
        <v>0</v>
      </c>
      <c r="Q21" s="15">
        <v>0.24184999999999998</v>
      </c>
      <c r="R21" s="15">
        <v>0.33068000000000003</v>
      </c>
      <c r="S21" s="15">
        <v>0.40748000000000001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0.73209000000000002</v>
      </c>
      <c r="AB21" s="15">
        <v>0</v>
      </c>
      <c r="AC21" s="15">
        <v>4.086E-2</v>
      </c>
      <c r="AD21" s="15">
        <v>27.813829999999999</v>
      </c>
      <c r="AE21" s="15">
        <v>45.629960000000004</v>
      </c>
      <c r="AF21" s="15">
        <v>33.493450000000003</v>
      </c>
      <c r="AG21" s="15">
        <v>7.2548999999999992</v>
      </c>
      <c r="AH21" s="15">
        <v>0</v>
      </c>
      <c r="AI21" s="15">
        <v>0.76859999999999995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</row>
    <row r="22" spans="1:43" x14ac:dyDescent="0.25">
      <c r="A22" s="6" t="s">
        <v>29</v>
      </c>
      <c r="B22" s="15">
        <v>101.00468999999998</v>
      </c>
      <c r="C22" s="15">
        <v>18.04505</v>
      </c>
      <c r="D22" s="15">
        <v>74.818420000000003</v>
      </c>
      <c r="E22" s="15">
        <v>13.028210000000001</v>
      </c>
      <c r="F22" s="15">
        <v>155.29774</v>
      </c>
      <c r="G22" s="15">
        <v>105.37801</v>
      </c>
      <c r="H22" s="15">
        <v>30.23301</v>
      </c>
      <c r="I22" s="15">
        <v>184.53976</v>
      </c>
      <c r="J22" s="15">
        <v>19.95684</v>
      </c>
      <c r="K22" s="15">
        <v>21.399259999999998</v>
      </c>
      <c r="L22" s="15">
        <v>19.996269999999999</v>
      </c>
      <c r="M22" s="21">
        <v>41.749870000000001</v>
      </c>
      <c r="N22" s="15">
        <v>26.679580000000001</v>
      </c>
      <c r="O22" s="15">
        <v>165.06183999999999</v>
      </c>
      <c r="P22" s="15">
        <v>0.93597000000000008</v>
      </c>
      <c r="Q22" s="15">
        <v>-15.0814</v>
      </c>
      <c r="R22" s="15">
        <v>60.586069999999999</v>
      </c>
      <c r="S22" s="15">
        <v>100.29221999999999</v>
      </c>
      <c r="T22" s="15">
        <v>14.819069999999996</v>
      </c>
      <c r="U22" s="15">
        <v>69.856120000000018</v>
      </c>
      <c r="V22" s="15">
        <v>41.020449999999997</v>
      </c>
      <c r="W22" s="15">
        <v>12.62289</v>
      </c>
      <c r="X22" s="15">
        <v>31.12678</v>
      </c>
      <c r="Y22" s="15">
        <v>56.918260000000004</v>
      </c>
      <c r="Z22" s="15">
        <v>13.299770000000001</v>
      </c>
      <c r="AA22" s="15">
        <v>18.092779999999998</v>
      </c>
      <c r="AB22" s="15">
        <v>20.36036</v>
      </c>
      <c r="AC22" s="15">
        <v>14.17109</v>
      </c>
      <c r="AD22" s="15">
        <v>56.967580000000005</v>
      </c>
      <c r="AE22" s="15">
        <v>30.279589999999999</v>
      </c>
      <c r="AF22" s="15">
        <v>63.124510000000001</v>
      </c>
      <c r="AG22" s="15">
        <v>12.0501</v>
      </c>
      <c r="AH22" s="15">
        <v>8.8541399999999992</v>
      </c>
      <c r="AI22" s="15">
        <v>12.179870000000001</v>
      </c>
      <c r="AJ22" s="15">
        <v>27.256439999999998</v>
      </c>
      <c r="AK22" s="15">
        <v>13.552020000000001</v>
      </c>
      <c r="AL22" s="15">
        <v>13.02458</v>
      </c>
      <c r="AM22" s="15">
        <v>1.75675</v>
      </c>
      <c r="AN22" s="15">
        <v>2.9506000000000001</v>
      </c>
      <c r="AO22" s="15">
        <v>1.1031900000000001</v>
      </c>
      <c r="AP22" s="15">
        <v>27.287980000000001</v>
      </c>
      <c r="AQ22" s="15">
        <v>6.66317</v>
      </c>
    </row>
    <row r="23" spans="1:43" x14ac:dyDescent="0.25">
      <c r="A23" s="6" t="s">
        <v>30</v>
      </c>
      <c r="B23" s="15">
        <v>4782.0795399999997</v>
      </c>
      <c r="C23" s="15">
        <v>2301.3821699999999</v>
      </c>
      <c r="D23" s="15">
        <v>2183.5975099999996</v>
      </c>
      <c r="E23" s="15">
        <v>1089.89426</v>
      </c>
      <c r="F23" s="15">
        <v>3192.87592</v>
      </c>
      <c r="G23" s="15">
        <v>675.90932999999995</v>
      </c>
      <c r="H23" s="15">
        <v>176.08631</v>
      </c>
      <c r="I23" s="15">
        <v>233.50332</v>
      </c>
      <c r="J23" s="15">
        <v>330.32828000000001</v>
      </c>
      <c r="K23" s="15">
        <v>2145.9056</v>
      </c>
      <c r="L23" s="15">
        <v>1463.90571</v>
      </c>
      <c r="M23" s="21">
        <v>2397.0839799999999</v>
      </c>
      <c r="N23" s="15">
        <v>1655.17806</v>
      </c>
      <c r="O23" s="15">
        <v>4178.1845699999994</v>
      </c>
      <c r="P23" s="15">
        <v>1064.1374799999999</v>
      </c>
      <c r="Q23" s="15">
        <v>602.45862999999997</v>
      </c>
      <c r="R23" s="15">
        <v>1103.5763700000002</v>
      </c>
      <c r="S23" s="15">
        <v>171.1773</v>
      </c>
      <c r="T23" s="15">
        <v>619.74387999999999</v>
      </c>
      <c r="U23" s="15">
        <v>527.03836999999999</v>
      </c>
      <c r="V23" s="15">
        <v>525.87456999999995</v>
      </c>
      <c r="W23" s="15">
        <v>974.85293999999999</v>
      </c>
      <c r="X23" s="15">
        <v>1130.5403200000001</v>
      </c>
      <c r="Y23" s="15">
        <v>984.02278999999999</v>
      </c>
      <c r="Z23" s="15">
        <v>3276.1674900000003</v>
      </c>
      <c r="AA23" s="15">
        <v>3475.48407</v>
      </c>
      <c r="AB23" s="15">
        <v>2910.3104700000004</v>
      </c>
      <c r="AC23" s="15">
        <v>948.84629000000007</v>
      </c>
      <c r="AD23" s="15">
        <v>2538.8696299999997</v>
      </c>
      <c r="AE23" s="15">
        <v>2119.5618999999997</v>
      </c>
      <c r="AF23" s="15">
        <v>2269.3959799999998</v>
      </c>
      <c r="AG23" s="15">
        <v>1338.1777099999999</v>
      </c>
      <c r="AH23" s="15">
        <v>2444.6588199999997</v>
      </c>
      <c r="AI23" s="15">
        <v>4180.6674400000002</v>
      </c>
      <c r="AJ23" s="15">
        <v>1931.87374</v>
      </c>
      <c r="AK23" s="15">
        <v>3322.55764</v>
      </c>
      <c r="AL23" s="15">
        <v>2638.5085299999996</v>
      </c>
      <c r="AM23" s="15">
        <v>402.79192</v>
      </c>
      <c r="AN23" s="15">
        <v>543.20579000000009</v>
      </c>
      <c r="AO23" s="15">
        <v>498.87521999999996</v>
      </c>
      <c r="AP23" s="15">
        <v>317.39918</v>
      </c>
      <c r="AQ23" s="15">
        <v>451.39896999999996</v>
      </c>
    </row>
    <row r="24" spans="1:43" x14ac:dyDescent="0.25">
      <c r="A24" s="6" t="s">
        <v>24</v>
      </c>
      <c r="B24" s="15">
        <v>436.90248000000003</v>
      </c>
      <c r="C24" s="15">
        <v>216.71056999999999</v>
      </c>
      <c r="D24" s="15">
        <v>-198.69697000000002</v>
      </c>
      <c r="E24" s="15">
        <v>221.43826000000001</v>
      </c>
      <c r="F24" s="15">
        <v>323.56127000000004</v>
      </c>
      <c r="G24" s="15">
        <v>109.19923</v>
      </c>
      <c r="H24" s="15">
        <v>120.06449000000001</v>
      </c>
      <c r="I24" s="15">
        <v>83.161760000000001</v>
      </c>
      <c r="J24" s="15">
        <v>122.8929</v>
      </c>
      <c r="K24" s="15">
        <v>744.11844999999994</v>
      </c>
      <c r="L24" s="15">
        <v>-329.87342999999998</v>
      </c>
      <c r="M24" s="21">
        <v>240.30733999999998</v>
      </c>
      <c r="N24" s="15">
        <v>161.05385000000001</v>
      </c>
      <c r="O24" s="15">
        <v>393.94483000000002</v>
      </c>
      <c r="P24" s="15">
        <v>125.20109999999998</v>
      </c>
      <c r="Q24" s="15">
        <v>109.55748000000001</v>
      </c>
      <c r="R24" s="15">
        <v>181.30026000000001</v>
      </c>
      <c r="S24" s="15">
        <v>90.355959999999996</v>
      </c>
      <c r="T24" s="15">
        <v>36.801919999999996</v>
      </c>
      <c r="U24" s="15">
        <v>35.933299999999996</v>
      </c>
      <c r="V24" s="15">
        <v>109.45855</v>
      </c>
      <c r="W24" s="15">
        <v>173.57218</v>
      </c>
      <c r="X24" s="15">
        <v>186.15422000000001</v>
      </c>
      <c r="Y24" s="15">
        <v>166.56514000000001</v>
      </c>
      <c r="Z24" s="15">
        <v>458.94740999999999</v>
      </c>
      <c r="AA24" s="15">
        <v>373.07974000000002</v>
      </c>
      <c r="AB24" s="15">
        <v>409.75731000000007</v>
      </c>
      <c r="AC24" s="15">
        <v>125.20779000000002</v>
      </c>
      <c r="AD24" s="15">
        <v>344.99738000000002</v>
      </c>
      <c r="AE24" s="15">
        <v>339.92993000000001</v>
      </c>
      <c r="AF24" s="15">
        <v>389.60742999999997</v>
      </c>
      <c r="AG24" s="15">
        <v>203.74119999999999</v>
      </c>
      <c r="AH24" s="15">
        <v>373.46161000000001</v>
      </c>
      <c r="AI24" s="15">
        <v>672.69552999999996</v>
      </c>
      <c r="AJ24" s="15">
        <v>626.07733000000007</v>
      </c>
      <c r="AK24" s="15">
        <v>453.14576</v>
      </c>
      <c r="AL24" s="15">
        <v>331.66550999999998</v>
      </c>
      <c r="AM24" s="15">
        <v>142.47478999999998</v>
      </c>
      <c r="AN24" s="15">
        <v>113.38714000000002</v>
      </c>
      <c r="AO24" s="15">
        <v>115.34607</v>
      </c>
      <c r="AP24" s="15">
        <v>36.32199</v>
      </c>
      <c r="AQ24" s="15">
        <v>73.112709999999993</v>
      </c>
    </row>
    <row r="25" spans="1:43" x14ac:dyDescent="0.25">
      <c r="A25" s="6" t="s">
        <v>31</v>
      </c>
      <c r="B25" s="15">
        <v>168.64223000000001</v>
      </c>
      <c r="C25" s="15">
        <v>-14.09684</v>
      </c>
      <c r="D25" s="15">
        <v>113.86499999999999</v>
      </c>
      <c r="E25" s="15">
        <v>31.377160000000003</v>
      </c>
      <c r="F25" s="15">
        <v>-1110.7204000000002</v>
      </c>
      <c r="G25" s="15">
        <v>-13.93934</v>
      </c>
      <c r="H25" s="15">
        <v>1.1237900000000005</v>
      </c>
      <c r="I25" s="15">
        <v>3.2437600000000018</v>
      </c>
      <c r="J25" s="15">
        <v>23.11206</v>
      </c>
      <c r="K25" s="15">
        <v>49.169840000000008</v>
      </c>
      <c r="L25" s="15">
        <v>28.144099999999998</v>
      </c>
      <c r="M25" s="21">
        <v>63.822870000000009</v>
      </c>
      <c r="N25" s="15">
        <v>65.33905</v>
      </c>
      <c r="O25" s="15">
        <v>116.90035</v>
      </c>
      <c r="P25" s="15">
        <v>32.449060000000003</v>
      </c>
      <c r="Q25" s="15">
        <v>13.887079999999997</v>
      </c>
      <c r="R25" s="15">
        <v>37.621490000000001</v>
      </c>
      <c r="S25" s="15">
        <v>6.9187900000000013</v>
      </c>
      <c r="T25" s="15">
        <v>15.54543</v>
      </c>
      <c r="U25" s="15">
        <v>7.2525399999999998</v>
      </c>
      <c r="V25" s="15">
        <v>13.22814</v>
      </c>
      <c r="W25" s="15">
        <v>59.038530000000002</v>
      </c>
      <c r="X25" s="15">
        <v>45.557040000000001</v>
      </c>
      <c r="Y25" s="15">
        <v>107.39988</v>
      </c>
      <c r="Z25" s="15">
        <v>240.02593999999999</v>
      </c>
      <c r="AA25" s="15">
        <v>150.63360999999998</v>
      </c>
      <c r="AB25" s="15">
        <v>163.45626000000001</v>
      </c>
      <c r="AC25" s="15">
        <v>87.729489999999998</v>
      </c>
      <c r="AD25" s="15">
        <v>35.074570000000001</v>
      </c>
      <c r="AE25" s="15">
        <v>163.85701999999998</v>
      </c>
      <c r="AF25" s="15">
        <v>251.20119</v>
      </c>
      <c r="AG25" s="15">
        <v>162.14735000000002</v>
      </c>
      <c r="AH25" s="15">
        <v>142.89613</v>
      </c>
      <c r="AI25" s="15">
        <v>182.06117999999998</v>
      </c>
      <c r="AJ25" s="15">
        <v>183.64482000000001</v>
      </c>
      <c r="AK25" s="15">
        <v>157.15852999999998</v>
      </c>
      <c r="AL25" s="15">
        <v>152.94039000000001</v>
      </c>
      <c r="AM25" s="15">
        <v>32.696120000000001</v>
      </c>
      <c r="AN25" s="15">
        <v>33.084710000000001</v>
      </c>
      <c r="AO25" s="15">
        <v>28.606930000000002</v>
      </c>
      <c r="AP25" s="15">
        <v>26.748540000000002</v>
      </c>
      <c r="AQ25" s="15">
        <v>21.531099999999999</v>
      </c>
    </row>
    <row r="26" spans="1:43" x14ac:dyDescent="0.25">
      <c r="A26" s="6" t="s">
        <v>32</v>
      </c>
      <c r="B26" s="15">
        <v>16.338329999999999</v>
      </c>
      <c r="C26" s="15">
        <v>5.0031800000000004</v>
      </c>
      <c r="D26" s="15">
        <v>100.18079</v>
      </c>
      <c r="E26" s="15">
        <v>6.5853900000000003</v>
      </c>
      <c r="F26" s="15">
        <v>25.679989999999997</v>
      </c>
      <c r="G26" s="15">
        <v>5.9209999999999999E-2</v>
      </c>
      <c r="H26" s="15">
        <v>0.17271</v>
      </c>
      <c r="I26" s="15">
        <v>0</v>
      </c>
      <c r="J26" s="15">
        <v>0</v>
      </c>
      <c r="K26" s="15">
        <v>0.10064000000000001</v>
      </c>
      <c r="L26" s="15">
        <v>0</v>
      </c>
      <c r="M26" s="21">
        <v>0</v>
      </c>
      <c r="N26" s="15">
        <v>12.46796</v>
      </c>
      <c r="O26" s="15">
        <v>48.137119999999996</v>
      </c>
      <c r="P26" s="15">
        <v>16.793469999999999</v>
      </c>
      <c r="Q26" s="15">
        <v>4.6992000000000003</v>
      </c>
      <c r="R26" s="15">
        <v>13.75446</v>
      </c>
      <c r="S26" s="15">
        <v>0.83509</v>
      </c>
      <c r="T26" s="15">
        <v>6.6971099999999995</v>
      </c>
      <c r="U26" s="15">
        <v>5.8124200000000004</v>
      </c>
      <c r="V26" s="15">
        <v>9.0009999999999994</v>
      </c>
      <c r="W26" s="15">
        <v>26.01418</v>
      </c>
      <c r="X26" s="15">
        <v>64.035159999999991</v>
      </c>
      <c r="Y26" s="15">
        <v>58.443039999999996</v>
      </c>
      <c r="Z26" s="15">
        <v>76.439189999999982</v>
      </c>
      <c r="AA26" s="15">
        <v>74.094529999999992</v>
      </c>
      <c r="AB26" s="15">
        <v>76.508879999999991</v>
      </c>
      <c r="AC26" s="15">
        <v>17.77938</v>
      </c>
      <c r="AD26" s="15">
        <v>71.986150000000009</v>
      </c>
      <c r="AE26" s="15">
        <v>34.187800000000003</v>
      </c>
      <c r="AF26" s="15">
        <v>31.667619999999999</v>
      </c>
      <c r="AG26" s="15">
        <v>9.1473499999999994</v>
      </c>
      <c r="AH26" s="15">
        <v>55.117890000000003</v>
      </c>
      <c r="AI26" s="15">
        <v>170.64082000000002</v>
      </c>
      <c r="AJ26" s="15">
        <v>101.96096</v>
      </c>
      <c r="AK26" s="15">
        <v>47.171950000000002</v>
      </c>
      <c r="AL26" s="15">
        <v>1.4320299999999999</v>
      </c>
      <c r="AM26" s="15">
        <v>0.48670999999999998</v>
      </c>
      <c r="AN26" s="15">
        <v>4.4052799999999994</v>
      </c>
      <c r="AO26" s="15">
        <v>5.6766800000000002</v>
      </c>
      <c r="AP26" s="15">
        <v>5.714739999999999</v>
      </c>
      <c r="AQ26" s="15">
        <v>1.6318500000000002</v>
      </c>
    </row>
    <row r="27" spans="1:43" x14ac:dyDescent="0.25">
      <c r="A27" s="6" t="s">
        <v>33</v>
      </c>
      <c r="B27" s="15">
        <v>249.76872034959734</v>
      </c>
      <c r="C27" s="15">
        <v>98.712535919734222</v>
      </c>
      <c r="D27" s="15">
        <v>190.76023761599998</v>
      </c>
      <c r="E27" s="15">
        <v>71.164451167999999</v>
      </c>
      <c r="F27" s="15">
        <v>216.9942442441334</v>
      </c>
      <c r="G27" s="15">
        <v>63.518382039348793</v>
      </c>
      <c r="H27" s="15">
        <v>14.558510408330326</v>
      </c>
      <c r="I27" s="15">
        <v>20.61713008531904</v>
      </c>
      <c r="J27" s="15">
        <v>17.777402021049081</v>
      </c>
      <c r="K27" s="15">
        <v>112.45887915398546</v>
      </c>
      <c r="L27" s="15">
        <v>86.071961739861905</v>
      </c>
      <c r="M27" s="21">
        <v>150.02719115081752</v>
      </c>
      <c r="N27" s="15">
        <v>131.37783535786772</v>
      </c>
      <c r="O27" s="15">
        <v>138.04501217603547</v>
      </c>
      <c r="P27" s="15">
        <v>27.068721837052376</v>
      </c>
      <c r="Q27" s="15">
        <v>-6.566187086824347</v>
      </c>
      <c r="R27" s="15">
        <v>396.58515678352092</v>
      </c>
      <c r="S27" s="15">
        <v>0.49790974629536322</v>
      </c>
      <c r="T27" s="15">
        <v>46.444344489392535</v>
      </c>
      <c r="U27" s="15">
        <v>35.210616757441855</v>
      </c>
      <c r="V27" s="15">
        <v>34.508744761858267</v>
      </c>
      <c r="W27" s="15">
        <v>15.399483017305345</v>
      </c>
      <c r="X27" s="15">
        <v>23.082565094745437</v>
      </c>
      <c r="Y27" s="15">
        <v>21.449671060780876</v>
      </c>
      <c r="Z27" s="15">
        <v>60.927063903536165</v>
      </c>
      <c r="AA27" s="15">
        <v>123.5872942157433</v>
      </c>
      <c r="AB27" s="15">
        <v>100.7579168896922</v>
      </c>
      <c r="AC27" s="15">
        <v>33.938833314556312</v>
      </c>
      <c r="AD27" s="15">
        <v>84.377652966590034</v>
      </c>
      <c r="AE27" s="15">
        <v>87.387875551285759</v>
      </c>
      <c r="AF27" s="15">
        <v>88.919197151251353</v>
      </c>
      <c r="AG27" s="15">
        <v>23.563672745015754</v>
      </c>
      <c r="AH27" s="15">
        <v>44.788926431561379</v>
      </c>
      <c r="AI27" s="15">
        <v>80.816537242178129</v>
      </c>
      <c r="AJ27" s="15">
        <v>80.535805646172378</v>
      </c>
      <c r="AK27" s="15">
        <v>58.578823697621857</v>
      </c>
      <c r="AL27" s="15">
        <v>33.549261163771263</v>
      </c>
      <c r="AM27" s="15">
        <v>1.1089599665512606</v>
      </c>
      <c r="AN27" s="15">
        <v>4.0767144821830046</v>
      </c>
      <c r="AO27" s="15">
        <v>2.0725474895318419</v>
      </c>
      <c r="AP27" s="15">
        <v>2.0157645742512416</v>
      </c>
      <c r="AQ27" s="15">
        <v>1.0245669832085704</v>
      </c>
    </row>
    <row r="28" spans="1:43" x14ac:dyDescent="0.25">
      <c r="A28" s="6" t="s">
        <v>34</v>
      </c>
      <c r="B28" s="23">
        <v>40.663624299999995</v>
      </c>
      <c r="C28" s="23">
        <v>20.642927400000001</v>
      </c>
      <c r="D28" s="23">
        <v>20.642927400000001</v>
      </c>
      <c r="E28" s="23">
        <v>25.009985500000006</v>
      </c>
      <c r="F28" s="23">
        <v>33.334463799999995</v>
      </c>
      <c r="G28" s="23">
        <v>7.1457284000000012</v>
      </c>
      <c r="H28" s="23">
        <v>7.1457284000000012</v>
      </c>
      <c r="I28" s="23">
        <v>-1.254699200000001</v>
      </c>
      <c r="J28" s="23">
        <v>3.3353089000000007</v>
      </c>
      <c r="K28" s="23">
        <v>20.421227600000002</v>
      </c>
      <c r="L28" s="23">
        <v>13.878855699999999</v>
      </c>
      <c r="M28" s="24">
        <v>23.101781800000001</v>
      </c>
      <c r="N28" s="23">
        <v>16.891984400000002</v>
      </c>
      <c r="O28" s="23">
        <v>43.356919900000001</v>
      </c>
      <c r="P28" s="23">
        <v>10.800745899999997</v>
      </c>
      <c r="Q28" s="23">
        <v>5.6819112999999994</v>
      </c>
      <c r="R28" s="23">
        <v>13.041706100000001</v>
      </c>
      <c r="S28" s="23">
        <v>2.7668750000000002</v>
      </c>
      <c r="T28" s="23">
        <v>7.4425122000000012</v>
      </c>
      <c r="U28" s="23">
        <v>6.6421654000000006</v>
      </c>
      <c r="V28" s="23">
        <v>5.9296158999999991</v>
      </c>
      <c r="W28" s="23">
        <v>5.9296158999999991</v>
      </c>
      <c r="X28" s="23">
        <v>5.9296158999999991</v>
      </c>
      <c r="Y28" s="23">
        <v>5.9296158999999991</v>
      </c>
      <c r="Z28" s="23">
        <v>52.466655600000003</v>
      </c>
      <c r="AA28" s="23">
        <v>52.466655600000003</v>
      </c>
      <c r="AB28" s="23">
        <v>40.206523799999999</v>
      </c>
      <c r="AC28" s="23">
        <v>15.381717700000003</v>
      </c>
      <c r="AD28" s="23">
        <v>35.434540399999996</v>
      </c>
      <c r="AE28" s="23">
        <v>29.268846799999999</v>
      </c>
      <c r="AF28" s="23">
        <v>28.340515999999997</v>
      </c>
      <c r="AG28" s="23">
        <v>18.083654700000004</v>
      </c>
      <c r="AH28" s="23">
        <v>30.6642923</v>
      </c>
      <c r="AI28" s="23">
        <v>53.225722500000003</v>
      </c>
      <c r="AJ28" s="23">
        <v>54.582185700000018</v>
      </c>
      <c r="AK28" s="23">
        <v>44.973444600000001</v>
      </c>
      <c r="AL28" s="23">
        <v>29.906402200000006</v>
      </c>
      <c r="AM28" s="23">
        <v>7.5621851000000007</v>
      </c>
      <c r="AN28" s="23">
        <v>7.8008498999999993</v>
      </c>
      <c r="AO28" s="23">
        <v>7.0301915999999993</v>
      </c>
      <c r="AP28" s="23">
        <v>7.2463522000000005</v>
      </c>
      <c r="AQ28" s="23">
        <v>8.7539914000000003</v>
      </c>
    </row>
    <row r="29" spans="1:43" x14ac:dyDescent="0.25">
      <c r="A29" s="7" t="s">
        <v>35</v>
      </c>
      <c r="B29" s="14">
        <f>SUM(B20:B28)</f>
        <v>5899.4558846495966</v>
      </c>
      <c r="C29" s="14">
        <f t="shared" ref="C29:AQ29" si="4">SUM(C20:C28)</f>
        <v>2700.9163133197344</v>
      </c>
      <c r="D29" s="14">
        <f t="shared" si="4"/>
        <v>3798.1005350159994</v>
      </c>
      <c r="E29" s="14">
        <f t="shared" si="4"/>
        <v>1711.7845666679998</v>
      </c>
      <c r="F29" s="14">
        <f t="shared" si="4"/>
        <v>3133.6427580441332</v>
      </c>
      <c r="G29" s="14">
        <f t="shared" si="4"/>
        <v>951.29219043934881</v>
      </c>
      <c r="H29" s="14">
        <f t="shared" si="4"/>
        <v>351.20876880833032</v>
      </c>
      <c r="I29" s="14">
        <f t="shared" si="4"/>
        <v>523.81103088531904</v>
      </c>
      <c r="J29" s="14">
        <f t="shared" si="4"/>
        <v>521.94325092104907</v>
      </c>
      <c r="K29" s="14">
        <f t="shared" si="4"/>
        <v>3094.1103567539853</v>
      </c>
      <c r="L29" s="14">
        <f t="shared" si="4"/>
        <v>1282.123467439862</v>
      </c>
      <c r="M29" s="14">
        <f t="shared" si="4"/>
        <v>2926.7790529508175</v>
      </c>
      <c r="N29" s="14">
        <f t="shared" si="4"/>
        <v>2170.5695497578677</v>
      </c>
      <c r="O29" s="14">
        <f t="shared" si="4"/>
        <v>5358.7830520760353</v>
      </c>
      <c r="P29" s="14">
        <f t="shared" si="4"/>
        <v>1360.2096677370523</v>
      </c>
      <c r="Q29" s="14">
        <f t="shared" si="4"/>
        <v>742.03766421317573</v>
      </c>
      <c r="R29" s="14">
        <f t="shared" si="4"/>
        <v>1969.1081028835213</v>
      </c>
      <c r="S29" s="14">
        <f t="shared" si="4"/>
        <v>383.76501474629538</v>
      </c>
      <c r="T29" s="14">
        <f t="shared" si="4"/>
        <v>838.94377668939251</v>
      </c>
      <c r="U29" s="14">
        <f t="shared" si="4"/>
        <v>768.06798215744175</v>
      </c>
      <c r="V29" s="14">
        <f t="shared" si="4"/>
        <v>789.53668066185821</v>
      </c>
      <c r="W29" s="14">
        <f t="shared" si="4"/>
        <v>1397.0049889173054</v>
      </c>
      <c r="X29" s="14">
        <f t="shared" si="4"/>
        <v>2001.9497709947452</v>
      </c>
      <c r="Y29" s="14">
        <f t="shared" si="4"/>
        <v>1940.1015769607807</v>
      </c>
      <c r="Z29" s="14">
        <f t="shared" si="4"/>
        <v>5442.0715195035364</v>
      </c>
      <c r="AA29" s="14">
        <f t="shared" si="4"/>
        <v>5179.6638898157435</v>
      </c>
      <c r="AB29" s="14">
        <f t="shared" si="4"/>
        <v>4572.2321406896917</v>
      </c>
      <c r="AC29" s="14">
        <f t="shared" si="4"/>
        <v>1529.1442910145563</v>
      </c>
      <c r="AD29" s="14">
        <f t="shared" si="4"/>
        <v>4059.1147433665906</v>
      </c>
      <c r="AE29" s="14">
        <f t="shared" si="4"/>
        <v>3354.5197823512854</v>
      </c>
      <c r="AF29" s="14">
        <f t="shared" si="4"/>
        <v>3616.5526831512511</v>
      </c>
      <c r="AG29" s="14">
        <f t="shared" si="4"/>
        <v>1933.8507374450155</v>
      </c>
      <c r="AH29" s="14">
        <f t="shared" si="4"/>
        <v>3505.4271087315606</v>
      </c>
      <c r="AI29" s="14">
        <f t="shared" si="4"/>
        <v>6373.0965597421773</v>
      </c>
      <c r="AJ29" s="14">
        <f t="shared" si="4"/>
        <v>6152.1394013461731</v>
      </c>
      <c r="AK29" s="14">
        <f t="shared" si="4"/>
        <v>4958.3302682976228</v>
      </c>
      <c r="AL29" s="14">
        <f t="shared" si="4"/>
        <v>3229.1670733637711</v>
      </c>
      <c r="AM29" s="14">
        <f t="shared" si="4"/>
        <v>595.12510506655121</v>
      </c>
      <c r="AN29" s="14">
        <f t="shared" si="4"/>
        <v>740.26691438218302</v>
      </c>
      <c r="AO29" s="14">
        <f t="shared" si="4"/>
        <v>707.65377908953178</v>
      </c>
      <c r="AP29" s="14">
        <f t="shared" si="4"/>
        <v>467.10876677425125</v>
      </c>
      <c r="AQ29" s="14">
        <f t="shared" si="4"/>
        <v>576.27618838320859</v>
      </c>
    </row>
    <row r="30" spans="1:43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8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15.75" thickBot="1" x14ac:dyDescent="0.3">
      <c r="A31" s="8" t="s">
        <v>64</v>
      </c>
      <c r="B31" s="16">
        <f t="shared" ref="B31:AQ31" si="5">B17-B29</f>
        <v>30.540815350404046</v>
      </c>
      <c r="C31" s="16">
        <f t="shared" si="5"/>
        <v>-145.45311331973426</v>
      </c>
      <c r="D31" s="16">
        <f t="shared" si="5"/>
        <v>244.08834498400029</v>
      </c>
      <c r="E31" s="16">
        <f t="shared" si="5"/>
        <v>209.18061333200035</v>
      </c>
      <c r="F31" s="16">
        <f t="shared" si="5"/>
        <v>1200.1932119558669</v>
      </c>
      <c r="G31" s="16">
        <f t="shared" si="5"/>
        <v>211.72495956065109</v>
      </c>
      <c r="H31" s="16">
        <f t="shared" si="5"/>
        <v>-56.151248808330308</v>
      </c>
      <c r="I31" s="16">
        <f t="shared" si="5"/>
        <v>-25.752560885319042</v>
      </c>
      <c r="J31" s="16">
        <f t="shared" si="5"/>
        <v>-45.988810921049094</v>
      </c>
      <c r="K31" s="16">
        <f t="shared" si="5"/>
        <v>-47.231296753985134</v>
      </c>
      <c r="L31" s="16">
        <f t="shared" si="5"/>
        <v>237.11619256013796</v>
      </c>
      <c r="M31" s="16">
        <f t="shared" si="5"/>
        <v>303.03333704918259</v>
      </c>
      <c r="N31" s="16">
        <f t="shared" si="5"/>
        <v>298.41903024213252</v>
      </c>
      <c r="O31" s="16">
        <f t="shared" si="5"/>
        <v>735.27105792396469</v>
      </c>
      <c r="P31" s="16">
        <f t="shared" si="5"/>
        <v>146.60147226294748</v>
      </c>
      <c r="Q31" s="16">
        <f t="shared" si="5"/>
        <v>123.42631578682426</v>
      </c>
      <c r="R31" s="16">
        <f t="shared" si="5"/>
        <v>45.647217116478714</v>
      </c>
      <c r="S31" s="16">
        <f t="shared" si="5"/>
        <v>-5.0484047462954322</v>
      </c>
      <c r="T31" s="16">
        <f t="shared" si="5"/>
        <v>167.29980331060744</v>
      </c>
      <c r="U31" s="16">
        <f t="shared" si="5"/>
        <v>97.270327842558345</v>
      </c>
      <c r="V31" s="16">
        <f t="shared" si="5"/>
        <v>30.751639338141786</v>
      </c>
      <c r="W31" s="16">
        <f t="shared" si="5"/>
        <v>181.26944108269458</v>
      </c>
      <c r="X31" s="16">
        <f t="shared" si="5"/>
        <v>363.7544690052548</v>
      </c>
      <c r="Y31" s="16">
        <f t="shared" si="5"/>
        <v>501.10530303921905</v>
      </c>
      <c r="Z31" s="16">
        <f t="shared" si="5"/>
        <v>1634.0852904964631</v>
      </c>
      <c r="AA31" s="16">
        <f t="shared" si="5"/>
        <v>1054.411810184256</v>
      </c>
      <c r="AB31" s="16">
        <f t="shared" si="5"/>
        <v>455.33654931030833</v>
      </c>
      <c r="AC31" s="16">
        <f t="shared" si="5"/>
        <v>94.644488985443559</v>
      </c>
      <c r="AD31" s="16">
        <f t="shared" si="5"/>
        <v>940.7755066334098</v>
      </c>
      <c r="AE31" s="16">
        <f t="shared" si="5"/>
        <v>806.15553764871493</v>
      </c>
      <c r="AF31" s="16">
        <f t="shared" si="5"/>
        <v>603.53397684874881</v>
      </c>
      <c r="AG31" s="16">
        <f t="shared" si="5"/>
        <v>249.57648255498452</v>
      </c>
      <c r="AH31" s="16">
        <f t="shared" si="5"/>
        <v>628.58771126843885</v>
      </c>
      <c r="AI31" s="16">
        <f t="shared" si="5"/>
        <v>1053.0280402578228</v>
      </c>
      <c r="AJ31" s="16">
        <f t="shared" si="5"/>
        <v>1612.1360486538269</v>
      </c>
      <c r="AK31" s="16">
        <f t="shared" si="5"/>
        <v>747.77454170237706</v>
      </c>
      <c r="AL31" s="16">
        <f t="shared" si="5"/>
        <v>223.253086636229</v>
      </c>
      <c r="AM31" s="16">
        <f t="shared" si="5"/>
        <v>-63.737915066551295</v>
      </c>
      <c r="AN31" s="16">
        <f t="shared" si="5"/>
        <v>49.733735617817047</v>
      </c>
      <c r="AO31" s="16">
        <f t="shared" si="5"/>
        <v>-39.378859089531716</v>
      </c>
      <c r="AP31" s="16">
        <f t="shared" si="5"/>
        <v>10.818653225748733</v>
      </c>
      <c r="AQ31" s="16">
        <f t="shared" si="5"/>
        <v>126.14409161679146</v>
      </c>
    </row>
    <row r="32" spans="1:43" ht="15.75" thickTop="1" x14ac:dyDescent="0.25">
      <c r="A32" s="5"/>
    </row>
    <row r="33" spans="1:1" x14ac:dyDescent="0.25">
      <c r="A33" s="5"/>
    </row>
  </sheetData>
  <mergeCells count="9">
    <mergeCell ref="AC1:AQ1"/>
    <mergeCell ref="AC2:AQ2"/>
    <mergeCell ref="AC3:AQ3"/>
    <mergeCell ref="A1:M1"/>
    <mergeCell ref="A2:M2"/>
    <mergeCell ref="A3:M3"/>
    <mergeCell ref="N1:AB1"/>
    <mergeCell ref="N2:AB2"/>
    <mergeCell ref="N3:AB3"/>
  </mergeCells>
  <pageMargins left="0.7" right="0.7" top="1" bottom="0.75" header="0.3" footer="0.5"/>
  <pageSetup scale="53" fitToWidth="3" orientation="landscape" r:id="rId1"/>
  <headerFooter>
    <oddFooter>&amp;R&amp;"Times New Roman,Bold"&amp;12Attachment to Response to LGE KIUC-1 Question No. 38(a)
Page &amp;P of &amp;N
Bellar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LG&amp;E</vt:lpstr>
      <vt:lpstr>'LG&amp;E'!Print_Titles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2012-08-06T21:34:34Z</dcterms:created>
  <dcterms:modified xsi:type="dcterms:W3CDTF">2012-08-08T13:48:18Z</dcterms:modified>
</cp:coreProperties>
</file>