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75" windowWidth="15600" windowHeight="11010"/>
  </bookViews>
  <sheets>
    <sheet name="LGE" sheetId="2" r:id="rId1"/>
    <sheet name="Sheet3" sheetId="3" r:id="rId2"/>
  </sheets>
  <externalReferences>
    <externalReference r:id="rId3"/>
  </externalReferences>
  <definedNames>
    <definedName name="_xlnm.Print_Area" localSheetId="0">LGE!$A$1:$E$44</definedName>
  </definedNames>
  <calcPr calcId="145621"/>
</workbook>
</file>

<file path=xl/calcChain.xml><?xml version="1.0" encoding="utf-8"?>
<calcChain xmlns="http://schemas.openxmlformats.org/spreadsheetml/2006/main">
  <c r="B41" i="2" l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D41" i="2" s="1"/>
  <c r="E33" i="2" l="1"/>
  <c r="E41" i="2" s="1"/>
  <c r="B23" i="2"/>
  <c r="D19" i="2" s="1"/>
  <c r="C22" i="2"/>
  <c r="D21" i="2"/>
  <c r="C21" i="2"/>
  <c r="D20" i="2"/>
  <c r="C20" i="2"/>
  <c r="E20" i="2" s="1"/>
  <c r="C19" i="2"/>
  <c r="E19" i="2" s="1"/>
  <c r="C18" i="2"/>
  <c r="D17" i="2"/>
  <c r="C17" i="2"/>
  <c r="D16" i="2"/>
  <c r="C16" i="2"/>
  <c r="C15" i="2"/>
  <c r="E21" i="2" l="1"/>
  <c r="E16" i="2"/>
  <c r="E17" i="2"/>
  <c r="D18" i="2"/>
  <c r="E18" i="2" s="1"/>
  <c r="D22" i="2"/>
  <c r="E22" i="2" s="1"/>
  <c r="D15" i="2"/>
  <c r="D23" i="2" l="1"/>
  <c r="E15" i="2"/>
  <c r="E23" i="2" s="1"/>
</calcChain>
</file>

<file path=xl/sharedStrings.xml><?xml version="1.0" encoding="utf-8"?>
<sst xmlns="http://schemas.openxmlformats.org/spreadsheetml/2006/main" count="18" uniqueCount="14">
  <si>
    <t>Amount</t>
  </si>
  <si>
    <t>Interest Rate</t>
  </si>
  <si>
    <t>Weight</t>
  </si>
  <si>
    <t>Current</t>
  </si>
  <si>
    <t>LG&amp;E - Weighted Average Interest Rate</t>
  </si>
  <si>
    <t>Total - LG&amp;E</t>
  </si>
  <si>
    <t>Weighted Average Int Rate.</t>
  </si>
  <si>
    <t>LG&amp;E - Weighted Average Maturity</t>
  </si>
  <si>
    <t>Years to Maturity</t>
  </si>
  <si>
    <t>Weighted Average Mat.</t>
  </si>
  <si>
    <t>Fidelia Loans</t>
  </si>
  <si>
    <t>Attachment to Response to LGE AG-1 Question 267</t>
  </si>
  <si>
    <t>Arbough</t>
  </si>
  <si>
    <t>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</si>
</sst>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00%"/>
    <numFmt numFmtId="167" formatCode="0.0"/>
    <numFmt numFmtId="168" formatCode="#,##0.0_);\(#,##0.0\)"/>
  </numFmts>
  <fonts count="10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7">
    <xf numFmtId="0" fontId="0" fillId="0" borderId="0" xfId="0"/>
    <xf numFmtId="164" fontId="1" fillId="0" borderId="5" xfId="0" quotePrefix="1" applyNumberFormat="1" applyFont="1" applyBorder="1" applyAlignment="1">
      <alignment horizontal="left"/>
    </xf>
    <xf numFmtId="165" fontId="1" fillId="0" borderId="0" xfId="1" applyNumberFormat="1" applyFont="1" applyBorder="1"/>
    <xf numFmtId="165" fontId="1" fillId="0" borderId="0" xfId="1" applyNumberFormat="1" applyFont="1" applyFill="1" applyBorder="1"/>
    <xf numFmtId="165" fontId="6" fillId="0" borderId="0" xfId="1" applyNumberFormat="1" applyFont="1" applyFill="1" applyBorder="1"/>
    <xf numFmtId="166" fontId="3" fillId="0" borderId="8" xfId="2" applyNumberFormat="1" applyFont="1" applyBorder="1" applyAlignment="1">
      <alignment horizontal="left"/>
    </xf>
    <xf numFmtId="165" fontId="1" fillId="0" borderId="9" xfId="1" applyNumberFormat="1" applyFont="1" applyBorder="1"/>
    <xf numFmtId="0" fontId="2" fillId="0" borderId="0" xfId="3" applyFont="1"/>
    <xf numFmtId="0" fontId="3" fillId="0" borderId="0" xfId="3" applyFont="1" applyAlignment="1"/>
    <xf numFmtId="0" fontId="7" fillId="0" borderId="0" xfId="3" applyFont="1"/>
    <xf numFmtId="0" fontId="7" fillId="0" borderId="1" xfId="3" applyFont="1" applyBorder="1"/>
    <xf numFmtId="0" fontId="7" fillId="0" borderId="2" xfId="3" applyFont="1" applyBorder="1"/>
    <xf numFmtId="0" fontId="7" fillId="0" borderId="3" xfId="3" applyFont="1" applyBorder="1"/>
    <xf numFmtId="0" fontId="7" fillId="0" borderId="4" xfId="3" applyFont="1" applyBorder="1"/>
    <xf numFmtId="14" fontId="7" fillId="0" borderId="4" xfId="3" applyNumberFormat="1" applyFont="1" applyBorder="1" applyAlignment="1">
      <alignment horizontal="center"/>
    </xf>
    <xf numFmtId="0" fontId="7" fillId="0" borderId="5" xfId="3" applyFont="1" applyBorder="1"/>
    <xf numFmtId="14" fontId="7" fillId="0" borderId="0" xfId="3" applyNumberFormat="1" applyFont="1" applyBorder="1"/>
    <xf numFmtId="0" fontId="7" fillId="0" borderId="6" xfId="3" applyFont="1" applyBorder="1"/>
    <xf numFmtId="14" fontId="7" fillId="0" borderId="7" xfId="3" applyNumberFormat="1" applyFont="1" applyBorder="1"/>
    <xf numFmtId="0" fontId="7" fillId="0" borderId="7" xfId="3" applyFont="1" applyBorder="1"/>
    <xf numFmtId="0" fontId="4" fillId="0" borderId="5" xfId="3" applyFont="1" applyBorder="1"/>
    <xf numFmtId="0" fontId="5" fillId="0" borderId="0" xfId="3" applyFont="1" applyBorder="1" applyAlignment="1">
      <alignment horizontal="center"/>
    </xf>
    <xf numFmtId="14" fontId="5" fillId="0" borderId="6" xfId="3" applyNumberFormat="1" applyFont="1" applyBorder="1"/>
    <xf numFmtId="0" fontId="5" fillId="0" borderId="7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10" fontId="7" fillId="0" borderId="6" xfId="2" applyNumberFormat="1" applyFont="1" applyBorder="1" applyAlignment="1">
      <alignment horizontal="center"/>
    </xf>
    <xf numFmtId="10" fontId="0" fillId="0" borderId="7" xfId="4" applyNumberFormat="1" applyFont="1" applyBorder="1"/>
    <xf numFmtId="0" fontId="7" fillId="0" borderId="0" xfId="3" applyFont="1" applyFill="1"/>
    <xf numFmtId="10" fontId="5" fillId="0" borderId="7" xfId="4" applyNumberFormat="1" applyFont="1" applyBorder="1"/>
    <xf numFmtId="167" fontId="7" fillId="0" borderId="6" xfId="3" applyNumberFormat="1" applyBorder="1" applyAlignment="1">
      <alignment horizontal="center"/>
    </xf>
    <xf numFmtId="165" fontId="7" fillId="0" borderId="2" xfId="5" applyNumberFormat="1" applyFont="1" applyBorder="1"/>
    <xf numFmtId="0" fontId="7" fillId="0" borderId="0" xfId="3" applyFont="1" applyBorder="1"/>
    <xf numFmtId="15" fontId="3" fillId="0" borderId="2" xfId="3" applyNumberFormat="1" applyFont="1" applyFill="1" applyBorder="1" applyAlignment="1">
      <alignment horizontal="left"/>
    </xf>
    <xf numFmtId="10" fontId="7" fillId="0" borderId="7" xfId="2" applyNumberFormat="1" applyFont="1" applyBorder="1"/>
    <xf numFmtId="10" fontId="5" fillId="0" borderId="7" xfId="2" applyNumberFormat="1" applyFont="1" applyBorder="1"/>
    <xf numFmtId="10" fontId="7" fillId="2" borderId="7" xfId="2" applyNumberFormat="1" applyFont="1" applyFill="1" applyBorder="1"/>
    <xf numFmtId="164" fontId="7" fillId="0" borderId="5" xfId="0" quotePrefix="1" applyNumberFormat="1" applyFont="1" applyBorder="1" applyAlignment="1">
      <alignment horizontal="left"/>
    </xf>
    <xf numFmtId="165" fontId="7" fillId="0" borderId="0" xfId="5" applyNumberFormat="1" applyFont="1" applyBorder="1"/>
    <xf numFmtId="168" fontId="7" fillId="0" borderId="7" xfId="3" applyNumberFormat="1" applyBorder="1"/>
    <xf numFmtId="165" fontId="7" fillId="0" borderId="0" xfId="5" applyNumberFormat="1" applyFont="1" applyFill="1" applyBorder="1"/>
    <xf numFmtId="165" fontId="6" fillId="0" borderId="0" xfId="5" applyNumberFormat="1" applyFont="1" applyFill="1" applyBorder="1"/>
    <xf numFmtId="168" fontId="5" fillId="0" borderId="7" xfId="3" applyNumberFormat="1" applyFont="1" applyBorder="1"/>
    <xf numFmtId="166" fontId="3" fillId="0" borderId="8" xfId="4" applyNumberFormat="1" applyFont="1" applyBorder="1" applyAlignment="1">
      <alignment horizontal="left"/>
    </xf>
    <xf numFmtId="165" fontId="7" fillId="0" borderId="9" xfId="5" applyNumberFormat="1" applyFont="1" applyBorder="1"/>
    <xf numFmtId="168" fontId="7" fillId="2" borderId="7" xfId="3" applyNumberFormat="1" applyFill="1" applyBorder="1"/>
    <xf numFmtId="0" fontId="8" fillId="0" borderId="0" xfId="3" applyFont="1"/>
    <xf numFmtId="0" fontId="9" fillId="0" borderId="0" xfId="0" applyFont="1" applyAlignment="1">
      <alignment horizontal="right"/>
    </xf>
  </cellXfs>
  <cellStyles count="6">
    <cellStyle name="Comma" xfId="1" builtinId="3"/>
    <cellStyle name="Comma 2" xfId="5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10926\AppData\Local\Microsoft\Windows\Temporary%20Internet%20Files\Content.Outlook\KHF3AUCS\Start%20Date%20Dec%202010\Scenario%202\Inflation\LGE%20FMB%20Analysis%20052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&amp;E Interest"/>
      <sheetName val="PV Analysis"/>
      <sheetName val="50%ofMakeWholePaid"/>
      <sheetName val="$0MM NPV"/>
      <sheetName val="$1MM NPV"/>
      <sheetName val="$5MM NPV"/>
      <sheetName val="Inflation at 20%"/>
      <sheetName val="No Make Whole"/>
      <sheetName val="Weighted Average Maturity"/>
      <sheetName val="Weighted Average Interest Rate"/>
    </sheetNames>
    <sheetDataSet>
      <sheetData sheetId="0">
        <row r="8">
          <cell r="G8">
            <v>4.3299999999999998E-2</v>
          </cell>
        </row>
        <row r="9">
          <cell r="G9">
            <v>4.5499999999999999E-2</v>
          </cell>
        </row>
        <row r="10">
          <cell r="G10">
            <v>5.3100000000000001E-2</v>
          </cell>
        </row>
        <row r="11">
          <cell r="G11">
            <v>6.4799999999999996E-2</v>
          </cell>
        </row>
        <row r="12">
          <cell r="G12">
            <v>6.2100000000000002E-2</v>
          </cell>
        </row>
        <row r="13">
          <cell r="G13">
            <v>5.7200000000000001E-2</v>
          </cell>
        </row>
        <row r="14">
          <cell r="G14">
            <v>5.9299999999999999E-2</v>
          </cell>
        </row>
        <row r="15">
          <cell r="G15">
            <v>5.9799999999999999E-2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2"/>
  <sheetViews>
    <sheetView tabSelected="1" zoomScaleNormal="100" workbookViewId="0">
      <selection activeCell="D8" sqref="D8"/>
    </sheetView>
  </sheetViews>
  <sheetFormatPr defaultColWidth="9.140625" defaultRowHeight="12.75" x14ac:dyDescent="0.2"/>
  <cols>
    <col min="1" max="1" width="32" style="9" customWidth="1"/>
    <col min="2" max="2" width="17.7109375" style="9" customWidth="1"/>
    <col min="3" max="3" width="15.5703125" style="9" customWidth="1"/>
    <col min="4" max="4" width="17.7109375" style="9" customWidth="1"/>
    <col min="5" max="5" width="22.7109375" style="9" customWidth="1"/>
    <col min="6" max="16384" width="9.140625" style="9"/>
  </cols>
  <sheetData>
    <row r="2" spans="1:5" ht="15.75" x14ac:dyDescent="0.25">
      <c r="E2" s="46" t="s">
        <v>11</v>
      </c>
    </row>
    <row r="3" spans="1:5" ht="15.75" x14ac:dyDescent="0.25">
      <c r="E3" s="46" t="s">
        <v>13</v>
      </c>
    </row>
    <row r="4" spans="1:5" ht="15.75" x14ac:dyDescent="0.25">
      <c r="E4" s="46" t="s">
        <v>12</v>
      </c>
    </row>
    <row r="5" spans="1:5" ht="18" x14ac:dyDescent="0.25">
      <c r="C5" s="45" t="s">
        <v>10</v>
      </c>
    </row>
    <row r="8" spans="1:5" ht="15.75" x14ac:dyDescent="0.25">
      <c r="A8" s="7" t="s">
        <v>4</v>
      </c>
      <c r="B8" s="8"/>
      <c r="C8" s="8"/>
      <c r="D8" s="8"/>
      <c r="E8" s="8"/>
    </row>
    <row r="9" spans="1:5" x14ac:dyDescent="0.2">
      <c r="A9" s="8"/>
      <c r="B9" s="8"/>
      <c r="C9" s="8"/>
      <c r="D9" s="8"/>
      <c r="E9" s="8"/>
    </row>
    <row r="10" spans="1:5" x14ac:dyDescent="0.2">
      <c r="A10" s="10"/>
      <c r="B10" s="11"/>
      <c r="C10" s="12"/>
      <c r="D10" s="13"/>
      <c r="E10" s="14"/>
    </row>
    <row r="11" spans="1:5" x14ac:dyDescent="0.2">
      <c r="A11" s="15"/>
      <c r="B11" s="16"/>
      <c r="C11" s="17"/>
      <c r="D11" s="18"/>
      <c r="E11" s="19"/>
    </row>
    <row r="12" spans="1:5" x14ac:dyDescent="0.2">
      <c r="A12" s="20"/>
      <c r="B12" s="21" t="s">
        <v>0</v>
      </c>
      <c r="C12" s="22" t="s">
        <v>1</v>
      </c>
      <c r="D12" s="23" t="s">
        <v>2</v>
      </c>
      <c r="E12" s="23" t="s">
        <v>6</v>
      </c>
    </row>
    <row r="13" spans="1:5" x14ac:dyDescent="0.2">
      <c r="A13" s="15"/>
      <c r="B13" s="21"/>
      <c r="C13" s="24"/>
      <c r="D13" s="23"/>
      <c r="E13" s="23"/>
    </row>
    <row r="14" spans="1:5" x14ac:dyDescent="0.2">
      <c r="A14" s="20" t="s">
        <v>3</v>
      </c>
      <c r="B14" s="21"/>
      <c r="C14" s="24"/>
      <c r="D14" s="23"/>
      <c r="E14" s="23"/>
    </row>
    <row r="15" spans="1:5" x14ac:dyDescent="0.2">
      <c r="A15" s="1">
        <v>40924</v>
      </c>
      <c r="B15" s="2">
        <v>25000000</v>
      </c>
      <c r="C15" s="25">
        <f>'[1]LG&amp;E Interest'!G8</f>
        <v>4.3299999999999998E-2</v>
      </c>
      <c r="D15" s="26">
        <f>B15/$B$23</f>
        <v>5.1546391752577317E-2</v>
      </c>
      <c r="E15" s="33">
        <f>C15*D15</f>
        <v>2.2319587628865977E-3</v>
      </c>
    </row>
    <row r="16" spans="1:5" x14ac:dyDescent="0.2">
      <c r="A16" s="1">
        <v>41394</v>
      </c>
      <c r="B16" s="2">
        <v>100000000</v>
      </c>
      <c r="C16" s="25">
        <f>'[1]LG&amp;E Interest'!G9</f>
        <v>4.5499999999999999E-2</v>
      </c>
      <c r="D16" s="26">
        <f t="shared" ref="D16:D22" si="0">B16/$B$23</f>
        <v>0.20618556701030927</v>
      </c>
      <c r="E16" s="33">
        <f t="shared" ref="E16:E22" si="1">C16*D16</f>
        <v>9.3814432989690714E-3</v>
      </c>
    </row>
    <row r="17" spans="1:5" x14ac:dyDescent="0.2">
      <c r="A17" s="1">
        <v>41501</v>
      </c>
      <c r="B17" s="2">
        <v>100000000</v>
      </c>
      <c r="C17" s="25">
        <f>'[1]LG&amp;E Interest'!G10</f>
        <v>5.3100000000000001E-2</v>
      </c>
      <c r="D17" s="26">
        <f t="shared" si="0"/>
        <v>0.20618556701030927</v>
      </c>
      <c r="E17" s="33">
        <f t="shared" si="1"/>
        <v>1.0948453608247422E-2</v>
      </c>
    </row>
    <row r="18" spans="1:5" x14ac:dyDescent="0.2">
      <c r="A18" s="1">
        <v>42331</v>
      </c>
      <c r="B18" s="2">
        <v>50000000</v>
      </c>
      <c r="C18" s="25">
        <f>'[1]LG&amp;E Interest'!G11</f>
        <v>6.4799999999999996E-2</v>
      </c>
      <c r="D18" s="26">
        <f t="shared" si="0"/>
        <v>0.10309278350515463</v>
      </c>
      <c r="E18" s="33">
        <f t="shared" si="1"/>
        <v>6.6804123711340195E-3</v>
      </c>
    </row>
    <row r="19" spans="1:5" x14ac:dyDescent="0.2">
      <c r="A19" s="1">
        <v>43306</v>
      </c>
      <c r="B19" s="2">
        <v>25000000</v>
      </c>
      <c r="C19" s="25">
        <f>'[1]LG&amp;E Interest'!G12</f>
        <v>6.2100000000000002E-2</v>
      </c>
      <c r="D19" s="26">
        <f t="shared" si="0"/>
        <v>5.1546391752577317E-2</v>
      </c>
      <c r="E19" s="33">
        <f t="shared" si="1"/>
        <v>3.2010309278350515E-3</v>
      </c>
    </row>
    <row r="20" spans="1:5" x14ac:dyDescent="0.2">
      <c r="A20" s="1">
        <v>44891</v>
      </c>
      <c r="B20" s="2">
        <v>47000000</v>
      </c>
      <c r="C20" s="25">
        <f>'[1]LG&amp;E Interest'!G13</f>
        <v>5.7200000000000001E-2</v>
      </c>
      <c r="D20" s="26">
        <f t="shared" si="0"/>
        <v>9.6907216494845363E-2</v>
      </c>
      <c r="E20" s="33">
        <f t="shared" si="1"/>
        <v>5.5430927835051552E-3</v>
      </c>
    </row>
    <row r="21" spans="1:5" s="27" customFormat="1" x14ac:dyDescent="0.2">
      <c r="A21" s="1">
        <v>47951</v>
      </c>
      <c r="B21" s="3">
        <v>68000000</v>
      </c>
      <c r="C21" s="25">
        <f>'[1]LG&amp;E Interest'!G14</f>
        <v>5.9299999999999999E-2</v>
      </c>
      <c r="D21" s="26">
        <f t="shared" si="0"/>
        <v>0.14020618556701031</v>
      </c>
      <c r="E21" s="33">
        <f t="shared" si="1"/>
        <v>8.3142268041237113E-3</v>
      </c>
    </row>
    <row r="22" spans="1:5" s="27" customFormat="1" ht="15" x14ac:dyDescent="0.35">
      <c r="A22" s="1">
        <v>50143</v>
      </c>
      <c r="B22" s="4">
        <v>70000000</v>
      </c>
      <c r="C22" s="25">
        <f>'[1]LG&amp;E Interest'!G15</f>
        <v>5.9799999999999999E-2</v>
      </c>
      <c r="D22" s="28">
        <f t="shared" si="0"/>
        <v>0.14432989690721648</v>
      </c>
      <c r="E22" s="34">
        <f t="shared" si="1"/>
        <v>8.6309278350515453E-3</v>
      </c>
    </row>
    <row r="23" spans="1:5" s="27" customFormat="1" x14ac:dyDescent="0.2">
      <c r="A23" s="5" t="s">
        <v>5</v>
      </c>
      <c r="B23" s="6">
        <f>SUM(B15:B22)</f>
        <v>485000000</v>
      </c>
      <c r="C23" s="29"/>
      <c r="D23" s="26">
        <f>SUM(D15:D22)</f>
        <v>1</v>
      </c>
      <c r="E23" s="35">
        <f>SUM(E15:E22)</f>
        <v>5.4931546391752573E-2</v>
      </c>
    </row>
    <row r="24" spans="1:5" ht="12.75" customHeight="1" x14ac:dyDescent="0.2">
      <c r="A24" s="32"/>
      <c r="B24" s="30"/>
      <c r="C24" s="30"/>
      <c r="D24" s="30"/>
      <c r="E24" s="30"/>
    </row>
    <row r="25" spans="1:5" x14ac:dyDescent="0.2">
      <c r="A25" s="31"/>
    </row>
    <row r="26" spans="1:5" ht="15.75" x14ac:dyDescent="0.25">
      <c r="A26" s="7" t="s">
        <v>7</v>
      </c>
      <c r="B26" s="8"/>
      <c r="C26" s="8"/>
      <c r="D26" s="8"/>
      <c r="E26" s="8"/>
    </row>
    <row r="27" spans="1:5" x14ac:dyDescent="0.2">
      <c r="A27" s="8"/>
      <c r="B27" s="8"/>
      <c r="C27" s="8"/>
      <c r="D27" s="8"/>
      <c r="E27" s="8"/>
    </row>
    <row r="28" spans="1:5" x14ac:dyDescent="0.2">
      <c r="A28" s="10"/>
      <c r="B28" s="11"/>
      <c r="C28" s="12"/>
      <c r="D28" s="13"/>
      <c r="E28" s="14"/>
    </row>
    <row r="29" spans="1:5" x14ac:dyDescent="0.2">
      <c r="A29" s="15"/>
      <c r="B29" s="16"/>
      <c r="C29" s="17"/>
      <c r="D29" s="18"/>
      <c r="E29" s="19"/>
    </row>
    <row r="30" spans="1:5" x14ac:dyDescent="0.2">
      <c r="A30" s="20"/>
      <c r="B30" s="21" t="s">
        <v>0</v>
      </c>
      <c r="C30" s="22" t="s">
        <v>8</v>
      </c>
      <c r="D30" s="23" t="s">
        <v>2</v>
      </c>
      <c r="E30" s="23" t="s">
        <v>9</v>
      </c>
    </row>
    <row r="31" spans="1:5" x14ac:dyDescent="0.2">
      <c r="A31" s="15"/>
      <c r="B31" s="21"/>
      <c r="C31" s="24"/>
      <c r="D31" s="23"/>
      <c r="E31" s="23"/>
    </row>
    <row r="32" spans="1:5" x14ac:dyDescent="0.2">
      <c r="A32" s="20" t="s">
        <v>3</v>
      </c>
      <c r="B32" s="21"/>
      <c r="C32" s="24"/>
      <c r="D32" s="23"/>
      <c r="E32" s="23"/>
    </row>
    <row r="33" spans="1:5" x14ac:dyDescent="0.2">
      <c r="A33" s="36">
        <v>40924</v>
      </c>
      <c r="B33" s="37">
        <v>25000000</v>
      </c>
      <c r="C33" s="29">
        <v>1.0438356164383562</v>
      </c>
      <c r="D33" s="26">
        <f>B33/$B$23</f>
        <v>5.1546391752577317E-2</v>
      </c>
      <c r="E33" s="38">
        <f>C33*D33</f>
        <v>5.3805959610224545E-2</v>
      </c>
    </row>
    <row r="34" spans="1:5" x14ac:dyDescent="0.2">
      <c r="A34" s="36">
        <v>41394</v>
      </c>
      <c r="B34" s="37">
        <v>100000000</v>
      </c>
      <c r="C34" s="29">
        <v>2.3315068493150686</v>
      </c>
      <c r="D34" s="26">
        <f t="shared" ref="D34:D40" si="2">B34/$B$23</f>
        <v>0.20618556701030927</v>
      </c>
      <c r="E34" s="38">
        <f t="shared" ref="E34:E40" si="3">C34*D34</f>
        <v>0.48072306171444712</v>
      </c>
    </row>
    <row r="35" spans="1:5" x14ac:dyDescent="0.2">
      <c r="A35" s="36">
        <v>41501</v>
      </c>
      <c r="B35" s="37">
        <v>100000000</v>
      </c>
      <c r="C35" s="29">
        <v>2.6246575342465754</v>
      </c>
      <c r="D35" s="26">
        <f t="shared" si="2"/>
        <v>0.20618556701030927</v>
      </c>
      <c r="E35" s="38">
        <f t="shared" si="3"/>
        <v>0.54116650190651039</v>
      </c>
    </row>
    <row r="36" spans="1:5" x14ac:dyDescent="0.2">
      <c r="A36" s="36">
        <v>42331</v>
      </c>
      <c r="B36" s="37">
        <v>50000000</v>
      </c>
      <c r="C36" s="29">
        <v>4.8986301369863012</v>
      </c>
      <c r="D36" s="26">
        <f t="shared" si="2"/>
        <v>0.10309278350515463</v>
      </c>
      <c r="E36" s="38">
        <f t="shared" si="3"/>
        <v>0.50501341618415474</v>
      </c>
    </row>
    <row r="37" spans="1:5" x14ac:dyDescent="0.2">
      <c r="A37" s="36">
        <v>43306</v>
      </c>
      <c r="B37" s="37">
        <v>25000000</v>
      </c>
      <c r="C37" s="29">
        <v>7.5698630136986305</v>
      </c>
      <c r="D37" s="26">
        <f t="shared" si="2"/>
        <v>5.1546391752577317E-2</v>
      </c>
      <c r="E37" s="38">
        <f t="shared" si="3"/>
        <v>0.39019912441745513</v>
      </c>
    </row>
    <row r="38" spans="1:5" x14ac:dyDescent="0.2">
      <c r="A38" s="36">
        <v>44891</v>
      </c>
      <c r="B38" s="37">
        <v>47000000</v>
      </c>
      <c r="C38" s="29">
        <v>11.912328767123288</v>
      </c>
      <c r="D38" s="26">
        <f t="shared" si="2"/>
        <v>9.6907216494845363E-2</v>
      </c>
      <c r="E38" s="38">
        <f t="shared" si="3"/>
        <v>1.1543906227933909</v>
      </c>
    </row>
    <row r="39" spans="1:5" x14ac:dyDescent="0.2">
      <c r="A39" s="36">
        <v>47951</v>
      </c>
      <c r="B39" s="39">
        <v>68000000</v>
      </c>
      <c r="C39" s="29">
        <v>20.295890410958904</v>
      </c>
      <c r="D39" s="26">
        <f t="shared" si="2"/>
        <v>0.14020618556701031</v>
      </c>
      <c r="E39" s="38">
        <f t="shared" si="3"/>
        <v>2.8456093772066091</v>
      </c>
    </row>
    <row r="40" spans="1:5" ht="15" x14ac:dyDescent="0.35">
      <c r="A40" s="36">
        <v>50143</v>
      </c>
      <c r="B40" s="40">
        <v>70000000</v>
      </c>
      <c r="C40" s="29">
        <v>26.301369863013697</v>
      </c>
      <c r="D40" s="28">
        <f t="shared" si="2"/>
        <v>0.14432989690721648</v>
      </c>
      <c r="E40" s="41">
        <f t="shared" si="3"/>
        <v>3.7960740008473373</v>
      </c>
    </row>
    <row r="41" spans="1:5" x14ac:dyDescent="0.2">
      <c r="A41" s="42" t="s">
        <v>5</v>
      </c>
      <c r="B41" s="43">
        <f>SUM(B33:B40)</f>
        <v>485000000</v>
      </c>
      <c r="C41" s="29"/>
      <c r="D41" s="26">
        <f>SUM(D33:D40)</f>
        <v>1</v>
      </c>
      <c r="E41" s="44">
        <f>SUM(E33:E40)</f>
        <v>9.7669820646801284</v>
      </c>
    </row>
    <row r="42" spans="1:5" x14ac:dyDescent="0.2">
      <c r="A42" s="32"/>
      <c r="B42" s="30"/>
      <c r="C42" s="30"/>
      <c r="D42" s="30"/>
      <c r="E42" s="30"/>
    </row>
  </sheetData>
  <pageMargins left="0.5" right="0.5" top="1" bottom="1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LGE</vt:lpstr>
      <vt:lpstr>Sheet3</vt:lpstr>
      <vt:lpstr>LGE!Print_Area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2012-08-13T18:29:14Z</dcterms:created>
  <dcterms:modified xsi:type="dcterms:W3CDTF">2012-08-13T18:29:20Z</dcterms:modified>
</cp:coreProperties>
</file>