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75" windowWidth="19440" windowHeight="10545"/>
  </bookViews>
  <sheets>
    <sheet name="LG&amp;E" sheetId="1" r:id="rId1"/>
  </sheets>
  <definedNames>
    <definedName name="_xlnm.Print_Titles" localSheetId="0">'LG&amp;E'!$A:$A</definedName>
  </definedNames>
  <calcPr calcId="145621"/>
</workbook>
</file>

<file path=xl/calcChain.xml><?xml version="1.0" encoding="utf-8"?>
<calcChain xmlns="http://schemas.openxmlformats.org/spreadsheetml/2006/main">
  <c r="O28" i="1" l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O29" i="1" s="1"/>
  <c r="N20" i="1"/>
  <c r="N29" i="1" s="1"/>
  <c r="O16" i="1"/>
  <c r="N16" i="1"/>
  <c r="O13" i="1"/>
  <c r="O14" i="1" s="1"/>
  <c r="N13" i="1"/>
  <c r="N14" i="1" s="1"/>
  <c r="O10" i="1"/>
  <c r="O17" i="1" s="1"/>
  <c r="N10" i="1"/>
  <c r="N17" i="1" s="1"/>
  <c r="O7" i="1"/>
  <c r="N7" i="1"/>
  <c r="O6" i="1"/>
  <c r="O8" i="1" s="1"/>
  <c r="N6" i="1"/>
  <c r="N8" i="1" s="1"/>
  <c r="N31" i="1" l="1"/>
  <c r="O31" i="1"/>
  <c r="N11" i="1"/>
  <c r="O11" i="1"/>
  <c r="M29" i="1"/>
  <c r="L29" i="1"/>
  <c r="K29" i="1"/>
  <c r="J29" i="1"/>
  <c r="I29" i="1"/>
  <c r="H29" i="1"/>
  <c r="G29" i="1"/>
  <c r="F29" i="1"/>
  <c r="E29" i="1"/>
  <c r="D29" i="1"/>
  <c r="C29" i="1"/>
  <c r="B29" i="1"/>
  <c r="M17" i="1" l="1"/>
  <c r="L17" i="1"/>
  <c r="L31" i="1" s="1"/>
  <c r="K17" i="1"/>
  <c r="J17" i="1"/>
  <c r="J31" i="1" s="1"/>
  <c r="I17" i="1"/>
  <c r="H17" i="1"/>
  <c r="H31" i="1" s="1"/>
  <c r="G17" i="1"/>
  <c r="F17" i="1"/>
  <c r="F31" i="1" s="1"/>
  <c r="E17" i="1"/>
  <c r="D17" i="1"/>
  <c r="D31" i="1" s="1"/>
  <c r="C17" i="1"/>
  <c r="B17" i="1"/>
  <c r="B31" i="1" s="1"/>
  <c r="M11" i="1"/>
  <c r="L11" i="1"/>
  <c r="K11" i="1"/>
  <c r="J11" i="1"/>
  <c r="I11" i="1"/>
  <c r="H11" i="1"/>
  <c r="G11" i="1"/>
  <c r="F11" i="1"/>
  <c r="E11" i="1"/>
  <c r="D11" i="1"/>
  <c r="C11" i="1"/>
  <c r="B11" i="1"/>
  <c r="M8" i="1"/>
  <c r="L8" i="1"/>
  <c r="K8" i="1"/>
  <c r="J8" i="1"/>
  <c r="I8" i="1"/>
  <c r="H8" i="1"/>
  <c r="G8" i="1"/>
  <c r="F8" i="1"/>
  <c r="E8" i="1"/>
  <c r="D8" i="1"/>
  <c r="C8" i="1"/>
  <c r="B8" i="1"/>
  <c r="E31" i="1" l="1"/>
  <c r="I31" i="1"/>
  <c r="M31" i="1"/>
  <c r="C31" i="1"/>
  <c r="G31" i="1"/>
  <c r="K31" i="1"/>
</calcChain>
</file>

<file path=xl/sharedStrings.xml><?xml version="1.0" encoding="utf-8"?>
<sst xmlns="http://schemas.openxmlformats.org/spreadsheetml/2006/main" count="44" uniqueCount="39">
  <si>
    <t>OSS Margin by Month</t>
  </si>
  <si>
    <t>LG&amp;E</t>
  </si>
  <si>
    <t>April 2011</t>
  </si>
  <si>
    <t>May 2011</t>
  </si>
  <si>
    <t>June 2011</t>
  </si>
  <si>
    <t>July 2011</t>
  </si>
  <si>
    <t>August 2011</t>
  </si>
  <si>
    <t>Sept 2011</t>
  </si>
  <si>
    <t>Oct 2011</t>
  </si>
  <si>
    <t>Nov 2011</t>
  </si>
  <si>
    <t>Dec 2011</t>
  </si>
  <si>
    <t>Jan 2012</t>
  </si>
  <si>
    <t>Feb 2012</t>
  </si>
  <si>
    <t>March 2012</t>
  </si>
  <si>
    <t>Sales Volume, MWh</t>
  </si>
  <si>
    <t>External Sales</t>
  </si>
  <si>
    <t>Intercompany  Sales</t>
  </si>
  <si>
    <t>Total Off-System Volumes</t>
  </si>
  <si>
    <t>External Sales, $/MWh</t>
  </si>
  <si>
    <t>Intercompany Sales</t>
  </si>
  <si>
    <t>Intercompany Sales, $/MWh</t>
  </si>
  <si>
    <t>Transmission</t>
  </si>
  <si>
    <t>Off-System Sales</t>
  </si>
  <si>
    <t>Cost of Sales</t>
  </si>
  <si>
    <t>Fuel Expense</t>
  </si>
  <si>
    <t>Intercompany Fuel Expense</t>
  </si>
  <si>
    <t>External Purchased Power Expense</t>
  </si>
  <si>
    <t>Intercompany Purchased Power Expense</t>
  </si>
  <si>
    <t>RTO Costs</t>
  </si>
  <si>
    <t>Environmental Related Costs</t>
  </si>
  <si>
    <t>Impact of Lost ECR Revenue</t>
  </si>
  <si>
    <t>Generated for Losses</t>
  </si>
  <si>
    <t>Total Cost of Sales</t>
  </si>
  <si>
    <t>$000's</t>
  </si>
  <si>
    <t>Gross Margin</t>
  </si>
  <si>
    <t>Test Period</t>
  </si>
  <si>
    <t>Ist Quarter 2012</t>
  </si>
  <si>
    <t>Apr 2011-Mar 2012</t>
  </si>
  <si>
    <t>Jan 2012-Mar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</si>
</sst>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.00_);_(&quot;$&quot;* \(#,##0.0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2" fillId="0" borderId="0" xfId="1" quotePrefix="1" applyNumberFormat="1" applyFont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0" fillId="0" borderId="0" xfId="0" applyBorder="1"/>
    <xf numFmtId="0" fontId="3" fillId="0" borderId="0" xfId="0" quotePrefix="1" applyFont="1" applyBorder="1" applyAlignment="1">
      <alignment horizontal="left"/>
    </xf>
    <xf numFmtId="0" fontId="4" fillId="0" borderId="0" xfId="0" applyFont="1" applyBorder="1"/>
    <xf numFmtId="0" fontId="4" fillId="0" borderId="0" xfId="0" quotePrefix="1" applyFont="1" applyBorder="1" applyAlignment="1">
      <alignment horizontal="left"/>
    </xf>
    <xf numFmtId="0" fontId="0" fillId="0" borderId="1" xfId="0" applyBorder="1"/>
    <xf numFmtId="41" fontId="0" fillId="0" borderId="1" xfId="0" applyNumberFormat="1" applyBorder="1"/>
    <xf numFmtId="41" fontId="4" fillId="0" borderId="1" xfId="0" applyNumberFormat="1" applyFont="1" applyBorder="1"/>
    <xf numFmtId="42" fontId="0" fillId="0" borderId="1" xfId="0" applyNumberFormat="1" applyBorder="1"/>
    <xf numFmtId="165" fontId="5" fillId="0" borderId="1" xfId="0" applyNumberFormat="1" applyFont="1" applyBorder="1"/>
    <xf numFmtId="42" fontId="4" fillId="0" borderId="1" xfId="0" applyNumberFormat="1" applyFont="1" applyBorder="1"/>
    <xf numFmtId="42" fontId="0" fillId="0" borderId="1" xfId="0" applyNumberFormat="1" applyFill="1" applyBorder="1"/>
    <xf numFmtId="42" fontId="4" fillId="0" borderId="3" xfId="0" applyNumberFormat="1" applyFont="1" applyBorder="1"/>
    <xf numFmtId="0" fontId="4" fillId="0" borderId="0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42" fontId="0" fillId="0" borderId="2" xfId="0" applyNumberForma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O3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5" sqref="A35"/>
    </sheetView>
  </sheetViews>
  <sheetFormatPr defaultRowHeight="15" x14ac:dyDescent="0.25"/>
  <cols>
    <col min="1" max="1" width="37.7109375" customWidth="1"/>
    <col min="2" max="13" width="12.42578125" style="1" bestFit="1" customWidth="1"/>
    <col min="14" max="14" width="19.5703125" style="1" customWidth="1"/>
    <col min="15" max="15" width="21.140625" style="1" customWidth="1"/>
  </cols>
  <sheetData>
    <row r="1" spans="1:15" x14ac:dyDescent="0.25">
      <c r="A1" s="18" t="s">
        <v>0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8"/>
      <c r="O1" s="18"/>
    </row>
    <row r="2" spans="1:15" x14ac:dyDescent="0.25">
      <c r="A2" s="18" t="s">
        <v>33</v>
      </c>
      <c r="B2" s="20" t="s">
        <v>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</row>
    <row r="3" spans="1:15" x14ac:dyDescent="0.25">
      <c r="A3" s="18" t="s">
        <v>1</v>
      </c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 t="s">
        <v>35</v>
      </c>
      <c r="O3" s="18" t="s">
        <v>36</v>
      </c>
    </row>
    <row r="4" spans="1:15" s="2" customFormat="1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37</v>
      </c>
      <c r="O4" s="3" t="s">
        <v>38</v>
      </c>
    </row>
    <row r="5" spans="1:15" x14ac:dyDescent="0.25">
      <c r="A5" s="7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5">
      <c r="A6" s="6" t="s">
        <v>15</v>
      </c>
      <c r="B6" s="10">
        <v>45552.014999999999</v>
      </c>
      <c r="C6" s="10">
        <v>125098.019</v>
      </c>
      <c r="D6" s="10">
        <v>96596.02</v>
      </c>
      <c r="E6" s="10">
        <v>96914.019</v>
      </c>
      <c r="F6" s="10">
        <v>49140.014000000003</v>
      </c>
      <c r="G6" s="10">
        <v>108549.018</v>
      </c>
      <c r="H6" s="10">
        <v>205693.019</v>
      </c>
      <c r="I6" s="10">
        <v>207284.016</v>
      </c>
      <c r="J6" s="10">
        <v>158719.01500000001</v>
      </c>
      <c r="K6" s="10">
        <v>95781.016000000003</v>
      </c>
      <c r="L6" s="10">
        <v>13723.013000000001</v>
      </c>
      <c r="M6" s="10">
        <v>18827.011999999999</v>
      </c>
      <c r="N6" s="10">
        <f>SUM(B6:M6)</f>
        <v>1221876.196</v>
      </c>
      <c r="O6" s="10">
        <f>SUM(K6:M6)</f>
        <v>128331.04100000001</v>
      </c>
    </row>
    <row r="7" spans="1:15" x14ac:dyDescent="0.25">
      <c r="A7" s="6" t="s">
        <v>16</v>
      </c>
      <c r="B7" s="10">
        <v>1</v>
      </c>
      <c r="C7" s="10">
        <v>882</v>
      </c>
      <c r="D7" s="10">
        <v>1000</v>
      </c>
      <c r="E7" s="10">
        <v>714</v>
      </c>
      <c r="F7" s="10">
        <v>177</v>
      </c>
      <c r="G7" s="10">
        <v>0</v>
      </c>
      <c r="H7" s="10">
        <v>34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>SUM(B7:M7)</f>
        <v>2808</v>
      </c>
      <c r="O7" s="10">
        <f>SUM(K7:M7)</f>
        <v>0</v>
      </c>
    </row>
    <row r="8" spans="1:15" x14ac:dyDescent="0.25">
      <c r="A8" s="17" t="s">
        <v>17</v>
      </c>
      <c r="B8" s="11">
        <f t="shared" ref="B8:O8" si="0">SUM(B6:B7)</f>
        <v>45553.014999999999</v>
      </c>
      <c r="C8" s="11">
        <f t="shared" si="0"/>
        <v>125980.019</v>
      </c>
      <c r="D8" s="11">
        <f t="shared" si="0"/>
        <v>97596.02</v>
      </c>
      <c r="E8" s="11">
        <f t="shared" si="0"/>
        <v>97628.019</v>
      </c>
      <c r="F8" s="11">
        <f t="shared" si="0"/>
        <v>49317.014000000003</v>
      </c>
      <c r="G8" s="11">
        <f t="shared" si="0"/>
        <v>108549.018</v>
      </c>
      <c r="H8" s="11">
        <f t="shared" si="0"/>
        <v>205727.019</v>
      </c>
      <c r="I8" s="11">
        <f t="shared" si="0"/>
        <v>207284.016</v>
      </c>
      <c r="J8" s="11">
        <f t="shared" si="0"/>
        <v>158719.01500000001</v>
      </c>
      <c r="K8" s="11">
        <f t="shared" si="0"/>
        <v>95781.016000000003</v>
      </c>
      <c r="L8" s="11">
        <f t="shared" si="0"/>
        <v>13723.013000000001</v>
      </c>
      <c r="M8" s="11">
        <f t="shared" si="0"/>
        <v>18827.011999999999</v>
      </c>
      <c r="N8" s="11">
        <f t="shared" si="0"/>
        <v>1224684.196</v>
      </c>
      <c r="O8" s="11">
        <f t="shared" si="0"/>
        <v>128331.04100000001</v>
      </c>
    </row>
    <row r="9" spans="1:15" ht="6" customHeight="1" x14ac:dyDescent="0.25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6" t="s">
        <v>15</v>
      </c>
      <c r="B10" s="12">
        <v>1623.7478999999998</v>
      </c>
      <c r="C10" s="12">
        <v>4969.8339800000003</v>
      </c>
      <c r="D10" s="12">
        <v>4114.4434600000004</v>
      </c>
      <c r="E10" s="12">
        <v>4186.4995099999996</v>
      </c>
      <c r="F10" s="12">
        <v>2176.1684599999999</v>
      </c>
      <c r="G10" s="12">
        <v>4134.0148199999994</v>
      </c>
      <c r="H10" s="12">
        <v>7425.1731399999999</v>
      </c>
      <c r="I10" s="12">
        <v>7764.2754500000001</v>
      </c>
      <c r="J10" s="12">
        <v>5706.1048099999998</v>
      </c>
      <c r="K10" s="12">
        <v>3452.4201600000001</v>
      </c>
      <c r="L10" s="12">
        <v>531.38718999999992</v>
      </c>
      <c r="M10" s="12">
        <v>790.00065000000006</v>
      </c>
      <c r="N10" s="12">
        <f>SUM(B10:M10)</f>
        <v>46874.069530000001</v>
      </c>
      <c r="O10" s="12">
        <f>SUM(K10:M10)</f>
        <v>4773.808</v>
      </c>
    </row>
    <row r="11" spans="1:15" x14ac:dyDescent="0.25">
      <c r="A11" s="4" t="s">
        <v>18</v>
      </c>
      <c r="B11" s="13">
        <f t="shared" ref="B11:O11" si="1">IF(B10&lt;&gt;0,B10/(B$6/1000),0)</f>
        <v>35.646016976416959</v>
      </c>
      <c r="C11" s="13">
        <f t="shared" si="1"/>
        <v>39.727519426186923</v>
      </c>
      <c r="D11" s="13">
        <f t="shared" si="1"/>
        <v>42.594337323628864</v>
      </c>
      <c r="E11" s="13">
        <f t="shared" si="1"/>
        <v>43.198079629738601</v>
      </c>
      <c r="F11" s="13">
        <f t="shared" si="1"/>
        <v>44.285059829246279</v>
      </c>
      <c r="G11" s="13">
        <f t="shared" si="1"/>
        <v>38.084313392867358</v>
      </c>
      <c r="H11" s="13">
        <f t="shared" si="1"/>
        <v>36.098323492446774</v>
      </c>
      <c r="I11" s="13">
        <f t="shared" si="1"/>
        <v>37.457183625774597</v>
      </c>
      <c r="J11" s="13">
        <f t="shared" si="1"/>
        <v>35.950984259825447</v>
      </c>
      <c r="K11" s="13">
        <f t="shared" si="1"/>
        <v>36.044931492478632</v>
      </c>
      <c r="L11" s="13">
        <f t="shared" si="1"/>
        <v>38.72234107772104</v>
      </c>
      <c r="M11" s="13">
        <f t="shared" si="1"/>
        <v>41.961021217811947</v>
      </c>
      <c r="N11" s="13">
        <f t="shared" si="1"/>
        <v>38.36237229553165</v>
      </c>
      <c r="O11" s="13">
        <f t="shared" si="1"/>
        <v>37.199168360209903</v>
      </c>
    </row>
    <row r="12" spans="1:15" ht="6" customHeight="1" x14ac:dyDescent="0.25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6" t="s">
        <v>19</v>
      </c>
      <c r="B13" s="12">
        <v>4.088E-2</v>
      </c>
      <c r="C13" s="12">
        <v>30.056270000000001</v>
      </c>
      <c r="D13" s="12">
        <v>46.231859999999998</v>
      </c>
      <c r="E13" s="12">
        <v>33.587150000000001</v>
      </c>
      <c r="F13" s="12">
        <v>7.2587600000000005</v>
      </c>
      <c r="G13" s="12">
        <v>0</v>
      </c>
      <c r="H13" s="12">
        <v>0.95146000000000008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>SUM(B13:M13)</f>
        <v>118.12637999999998</v>
      </c>
      <c r="O13" s="12">
        <f>SUM(K13:M13)</f>
        <v>0</v>
      </c>
    </row>
    <row r="14" spans="1:15" x14ac:dyDescent="0.25">
      <c r="A14" s="4" t="s">
        <v>20</v>
      </c>
      <c r="B14" s="13">
        <v>40.879999999999995</v>
      </c>
      <c r="C14" s="13">
        <v>34.077403628117914</v>
      </c>
      <c r="D14" s="13">
        <v>46.231859999999998</v>
      </c>
      <c r="E14" s="13">
        <v>47.040826330532219</v>
      </c>
      <c r="F14" s="13">
        <v>41.009943502824861</v>
      </c>
      <c r="G14" s="13">
        <v>0</v>
      </c>
      <c r="H14" s="13">
        <v>27.984117647058824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f>IF(N13&lt;&gt;0,N13/(N$7/1000),0)</f>
        <v>42.067799145299141</v>
      </c>
      <c r="O14" s="13">
        <f>IF(O13&lt;&gt;0,O13/(O$7/1000),0)</f>
        <v>0</v>
      </c>
    </row>
    <row r="15" spans="1:15" ht="6" customHeight="1" x14ac:dyDescent="0.25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6" t="s">
        <v>21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f>SUM(B16:M16)</f>
        <v>0</v>
      </c>
      <c r="O16" s="19">
        <f>SUM(K16:M16)</f>
        <v>0</v>
      </c>
    </row>
    <row r="17" spans="1:15" x14ac:dyDescent="0.25">
      <c r="A17" s="7" t="s">
        <v>22</v>
      </c>
      <c r="B17" s="14">
        <f t="shared" ref="B17:O17" si="2">SUM(B10,B13,B16)</f>
        <v>1623.7887799999999</v>
      </c>
      <c r="C17" s="14">
        <f t="shared" si="2"/>
        <v>4999.8902500000004</v>
      </c>
      <c r="D17" s="14">
        <f t="shared" si="2"/>
        <v>4160.6753200000003</v>
      </c>
      <c r="E17" s="14">
        <f t="shared" si="2"/>
        <v>4220.0866599999999</v>
      </c>
      <c r="F17" s="14">
        <f t="shared" si="2"/>
        <v>2183.42722</v>
      </c>
      <c r="G17" s="14">
        <f t="shared" si="2"/>
        <v>4134.0148199999994</v>
      </c>
      <c r="H17" s="14">
        <f t="shared" si="2"/>
        <v>7426.1246000000001</v>
      </c>
      <c r="I17" s="14">
        <f t="shared" si="2"/>
        <v>7764.2754500000001</v>
      </c>
      <c r="J17" s="14">
        <f t="shared" si="2"/>
        <v>5706.1048099999998</v>
      </c>
      <c r="K17" s="14">
        <f t="shared" si="2"/>
        <v>3452.4201600000001</v>
      </c>
      <c r="L17" s="14">
        <f t="shared" si="2"/>
        <v>531.38718999999992</v>
      </c>
      <c r="M17" s="14">
        <f t="shared" si="2"/>
        <v>790.00065000000006</v>
      </c>
      <c r="N17" s="14">
        <f t="shared" si="2"/>
        <v>46992.195910000002</v>
      </c>
      <c r="O17" s="14">
        <f t="shared" si="2"/>
        <v>4773.808</v>
      </c>
    </row>
    <row r="18" spans="1:15" x14ac:dyDescent="0.25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7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6" t="s">
        <v>24</v>
      </c>
      <c r="B20" s="15">
        <v>286.04883999999998</v>
      </c>
      <c r="C20" s="15">
        <v>863.59340999999995</v>
      </c>
      <c r="D20" s="15">
        <v>504.41685999999999</v>
      </c>
      <c r="E20" s="15">
        <v>460.80279000000002</v>
      </c>
      <c r="F20" s="15">
        <v>159.6848</v>
      </c>
      <c r="G20" s="15">
        <v>404.9853</v>
      </c>
      <c r="H20" s="15">
        <v>1020.04086</v>
      </c>
      <c r="I20" s="15">
        <v>3146.2081199999998</v>
      </c>
      <c r="J20" s="15">
        <v>861.19209999999998</v>
      </c>
      <c r="K20" s="15">
        <v>28.140369999999997</v>
      </c>
      <c r="L20" s="15">
        <v>6.2476700000000003</v>
      </c>
      <c r="M20" s="15">
        <v>31.355830000000001</v>
      </c>
      <c r="N20" s="15">
        <f t="shared" ref="N20:N28" si="3">SUM(B20:M20)</f>
        <v>7772.71695</v>
      </c>
      <c r="O20" s="15">
        <f t="shared" ref="O20:O28" si="4">SUM(K20:M20)</f>
        <v>65.743870000000001</v>
      </c>
    </row>
    <row r="21" spans="1:15" x14ac:dyDescent="0.25">
      <c r="A21" s="6" t="s">
        <v>25</v>
      </c>
      <c r="B21" s="15">
        <v>4.086E-2</v>
      </c>
      <c r="C21" s="15">
        <v>27.813829999999999</v>
      </c>
      <c r="D21" s="15">
        <v>45.629960000000004</v>
      </c>
      <c r="E21" s="15">
        <v>33.493450000000003</v>
      </c>
      <c r="F21" s="15">
        <v>7.2548999999999992</v>
      </c>
      <c r="G21" s="15">
        <v>0</v>
      </c>
      <c r="H21" s="15">
        <v>0.76859999999999995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3"/>
        <v>115.00160000000001</v>
      </c>
      <c r="O21" s="15">
        <f t="shared" si="4"/>
        <v>0</v>
      </c>
    </row>
    <row r="22" spans="1:15" x14ac:dyDescent="0.25">
      <c r="A22" s="6" t="s">
        <v>26</v>
      </c>
      <c r="B22" s="15">
        <v>14.17109</v>
      </c>
      <c r="C22" s="15">
        <v>56.967580000000005</v>
      </c>
      <c r="D22" s="15">
        <v>30.279589999999999</v>
      </c>
      <c r="E22" s="15">
        <v>63.124510000000001</v>
      </c>
      <c r="F22" s="15">
        <v>12.0501</v>
      </c>
      <c r="G22" s="15">
        <v>8.8541399999999992</v>
      </c>
      <c r="H22" s="15">
        <v>12.179870000000001</v>
      </c>
      <c r="I22" s="15">
        <v>27.256439999999998</v>
      </c>
      <c r="J22" s="15">
        <v>13.552020000000001</v>
      </c>
      <c r="K22" s="15">
        <v>13.02458</v>
      </c>
      <c r="L22" s="15">
        <v>1.75675</v>
      </c>
      <c r="M22" s="15">
        <v>2.9506000000000001</v>
      </c>
      <c r="N22" s="15">
        <f t="shared" si="3"/>
        <v>256.16727000000003</v>
      </c>
      <c r="O22" s="15">
        <f t="shared" si="4"/>
        <v>17.731930000000002</v>
      </c>
    </row>
    <row r="23" spans="1:15" x14ac:dyDescent="0.25">
      <c r="A23" s="6" t="s">
        <v>27</v>
      </c>
      <c r="B23" s="15">
        <v>948.84629000000007</v>
      </c>
      <c r="C23" s="15">
        <v>2538.8696299999997</v>
      </c>
      <c r="D23" s="15">
        <v>2119.5618999999997</v>
      </c>
      <c r="E23" s="15">
        <v>2269.3959799999998</v>
      </c>
      <c r="F23" s="15">
        <v>1338.1777099999999</v>
      </c>
      <c r="G23" s="15">
        <v>2444.6588199999997</v>
      </c>
      <c r="H23" s="15">
        <v>4180.6674400000002</v>
      </c>
      <c r="I23" s="15">
        <v>1931.87374</v>
      </c>
      <c r="J23" s="15">
        <v>3322.55764</v>
      </c>
      <c r="K23" s="15">
        <v>2638.5085299999996</v>
      </c>
      <c r="L23" s="15">
        <v>402.79192</v>
      </c>
      <c r="M23" s="15">
        <v>543.20579000000009</v>
      </c>
      <c r="N23" s="15">
        <f t="shared" si="3"/>
        <v>24679.115389999995</v>
      </c>
      <c r="O23" s="15">
        <f t="shared" si="4"/>
        <v>3584.5062399999997</v>
      </c>
    </row>
    <row r="24" spans="1:15" x14ac:dyDescent="0.25">
      <c r="A24" s="6" t="s">
        <v>21</v>
      </c>
      <c r="B24" s="15">
        <v>125.20779000000002</v>
      </c>
      <c r="C24" s="15">
        <v>344.99738000000002</v>
      </c>
      <c r="D24" s="15">
        <v>339.92993000000001</v>
      </c>
      <c r="E24" s="15">
        <v>389.60742999999997</v>
      </c>
      <c r="F24" s="15">
        <v>203.74119999999999</v>
      </c>
      <c r="G24" s="15">
        <v>373.46161000000001</v>
      </c>
      <c r="H24" s="15">
        <v>672.69552999999996</v>
      </c>
      <c r="I24" s="15">
        <v>626.07733000000007</v>
      </c>
      <c r="J24" s="15">
        <v>453.14576</v>
      </c>
      <c r="K24" s="15">
        <v>331.66550999999998</v>
      </c>
      <c r="L24" s="15">
        <v>142.47478999999998</v>
      </c>
      <c r="M24" s="15">
        <v>113.38714000000002</v>
      </c>
      <c r="N24" s="15">
        <f t="shared" si="3"/>
        <v>4116.3913999999995</v>
      </c>
      <c r="O24" s="15">
        <f t="shared" si="4"/>
        <v>587.52743999999996</v>
      </c>
    </row>
    <row r="25" spans="1:15" x14ac:dyDescent="0.25">
      <c r="A25" s="6" t="s">
        <v>28</v>
      </c>
      <c r="B25" s="15">
        <v>87.729489999999998</v>
      </c>
      <c r="C25" s="15">
        <v>35.074570000000001</v>
      </c>
      <c r="D25" s="15">
        <v>163.85701999999998</v>
      </c>
      <c r="E25" s="15">
        <v>251.20119</v>
      </c>
      <c r="F25" s="15">
        <v>162.14735000000002</v>
      </c>
      <c r="G25" s="15">
        <v>142.89613</v>
      </c>
      <c r="H25" s="15">
        <v>182.06117999999998</v>
      </c>
      <c r="I25" s="15">
        <v>183.64482000000001</v>
      </c>
      <c r="J25" s="15">
        <v>157.15852999999998</v>
      </c>
      <c r="K25" s="15">
        <v>152.94039000000001</v>
      </c>
      <c r="L25" s="15">
        <v>32.696120000000001</v>
      </c>
      <c r="M25" s="15">
        <v>33.084710000000001</v>
      </c>
      <c r="N25" s="15">
        <f t="shared" si="3"/>
        <v>1584.4915000000001</v>
      </c>
      <c r="O25" s="15">
        <f t="shared" si="4"/>
        <v>218.72122000000002</v>
      </c>
    </row>
    <row r="26" spans="1:15" x14ac:dyDescent="0.25">
      <c r="A26" s="6" t="s">
        <v>29</v>
      </c>
      <c r="B26" s="15">
        <v>17.77938</v>
      </c>
      <c r="C26" s="15">
        <v>71.986150000000009</v>
      </c>
      <c r="D26" s="15">
        <v>34.187800000000003</v>
      </c>
      <c r="E26" s="15">
        <v>31.667619999999999</v>
      </c>
      <c r="F26" s="15">
        <v>9.1473499999999994</v>
      </c>
      <c r="G26" s="15">
        <v>55.117890000000003</v>
      </c>
      <c r="H26" s="15">
        <v>170.64082000000002</v>
      </c>
      <c r="I26" s="15">
        <v>101.96096</v>
      </c>
      <c r="J26" s="15">
        <v>47.171950000000002</v>
      </c>
      <c r="K26" s="15">
        <v>1.4320299999999999</v>
      </c>
      <c r="L26" s="15">
        <v>0.48670999999999998</v>
      </c>
      <c r="M26" s="15">
        <v>4.4052799999999994</v>
      </c>
      <c r="N26" s="15">
        <f t="shared" si="3"/>
        <v>545.98394000000008</v>
      </c>
      <c r="O26" s="15">
        <f t="shared" si="4"/>
        <v>6.3240199999999991</v>
      </c>
    </row>
    <row r="27" spans="1:15" x14ac:dyDescent="0.25">
      <c r="A27" s="6" t="s">
        <v>30</v>
      </c>
      <c r="B27" s="15">
        <v>33.938833314556312</v>
      </c>
      <c r="C27" s="15">
        <v>84.377652966590034</v>
      </c>
      <c r="D27" s="15">
        <v>87.387875551285759</v>
      </c>
      <c r="E27" s="15">
        <v>88.919197151251353</v>
      </c>
      <c r="F27" s="15">
        <v>23.563672745015754</v>
      </c>
      <c r="G27" s="15">
        <v>44.788926431561379</v>
      </c>
      <c r="H27" s="15">
        <v>80.816537242178129</v>
      </c>
      <c r="I27" s="15">
        <v>80.535805646172378</v>
      </c>
      <c r="J27" s="15">
        <v>58.578823697621857</v>
      </c>
      <c r="K27" s="15">
        <v>33.549261163771263</v>
      </c>
      <c r="L27" s="15">
        <v>1.1089599665512606</v>
      </c>
      <c r="M27" s="15">
        <v>4.0767144821830046</v>
      </c>
      <c r="N27" s="15">
        <f t="shared" si="3"/>
        <v>621.64226035873844</v>
      </c>
      <c r="O27" s="15">
        <f t="shared" si="4"/>
        <v>38.734935612505531</v>
      </c>
    </row>
    <row r="28" spans="1:15" x14ac:dyDescent="0.25">
      <c r="A28" s="6" t="s">
        <v>31</v>
      </c>
      <c r="B28" s="19">
        <v>15.381717700000003</v>
      </c>
      <c r="C28" s="19">
        <v>35.434540399999996</v>
      </c>
      <c r="D28" s="19">
        <v>29.268846799999999</v>
      </c>
      <c r="E28" s="19">
        <v>28.340515999999997</v>
      </c>
      <c r="F28" s="19">
        <v>18.083654700000004</v>
      </c>
      <c r="G28" s="19">
        <v>30.6642923</v>
      </c>
      <c r="H28" s="19">
        <v>53.225722500000003</v>
      </c>
      <c r="I28" s="19">
        <v>54.582185700000018</v>
      </c>
      <c r="J28" s="19">
        <v>44.973444600000001</v>
      </c>
      <c r="K28" s="19">
        <v>29.906402200000006</v>
      </c>
      <c r="L28" s="19">
        <v>7.5621851000000007</v>
      </c>
      <c r="M28" s="19">
        <v>7.8008498999999993</v>
      </c>
      <c r="N28" s="19">
        <f t="shared" si="3"/>
        <v>355.22435790000003</v>
      </c>
      <c r="O28" s="19">
        <f t="shared" si="4"/>
        <v>45.269437200000013</v>
      </c>
    </row>
    <row r="29" spans="1:15" x14ac:dyDescent="0.25">
      <c r="A29" s="7" t="s">
        <v>32</v>
      </c>
      <c r="B29" s="14">
        <f t="shared" ref="B29:M29" si="5">SUM(B20:B28)</f>
        <v>1529.1442910145563</v>
      </c>
      <c r="C29" s="14">
        <f t="shared" si="5"/>
        <v>4059.1147433665906</v>
      </c>
      <c r="D29" s="14">
        <f t="shared" si="5"/>
        <v>3354.5197823512854</v>
      </c>
      <c r="E29" s="14">
        <f t="shared" si="5"/>
        <v>3616.5526831512511</v>
      </c>
      <c r="F29" s="14">
        <f t="shared" si="5"/>
        <v>1933.8507374450155</v>
      </c>
      <c r="G29" s="14">
        <f t="shared" si="5"/>
        <v>3505.4271087315606</v>
      </c>
      <c r="H29" s="14">
        <f t="shared" si="5"/>
        <v>6373.0965597421773</v>
      </c>
      <c r="I29" s="14">
        <f t="shared" si="5"/>
        <v>6152.1394013461731</v>
      </c>
      <c r="J29" s="14">
        <f t="shared" si="5"/>
        <v>4958.3302682976228</v>
      </c>
      <c r="K29" s="14">
        <f t="shared" si="5"/>
        <v>3229.1670733637711</v>
      </c>
      <c r="L29" s="14">
        <f t="shared" si="5"/>
        <v>595.12510506655121</v>
      </c>
      <c r="M29" s="14">
        <f t="shared" si="5"/>
        <v>740.26691438218302</v>
      </c>
      <c r="N29" s="14">
        <f t="shared" ref="N29:O29" si="6">SUM(N20:N28)</f>
        <v>40046.734668258738</v>
      </c>
      <c r="O29" s="14">
        <f t="shared" si="6"/>
        <v>4564.5590928125057</v>
      </c>
    </row>
    <row r="30" spans="1:15" x14ac:dyDescent="0.2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 thickBot="1" x14ac:dyDescent="0.3">
      <c r="A31" s="8" t="s">
        <v>34</v>
      </c>
      <c r="B31" s="16">
        <f t="shared" ref="B31:O31" si="7">B17-B29</f>
        <v>94.644488985443559</v>
      </c>
      <c r="C31" s="16">
        <f t="shared" si="7"/>
        <v>940.7755066334098</v>
      </c>
      <c r="D31" s="16">
        <f t="shared" si="7"/>
        <v>806.15553764871493</v>
      </c>
      <c r="E31" s="16">
        <f t="shared" si="7"/>
        <v>603.53397684874881</v>
      </c>
      <c r="F31" s="16">
        <f t="shared" si="7"/>
        <v>249.57648255498452</v>
      </c>
      <c r="G31" s="16">
        <f t="shared" si="7"/>
        <v>628.58771126843885</v>
      </c>
      <c r="H31" s="16">
        <f t="shared" si="7"/>
        <v>1053.0280402578228</v>
      </c>
      <c r="I31" s="16">
        <f t="shared" si="7"/>
        <v>1612.1360486538269</v>
      </c>
      <c r="J31" s="16">
        <f t="shared" si="7"/>
        <v>747.77454170237706</v>
      </c>
      <c r="K31" s="16">
        <f t="shared" si="7"/>
        <v>223.253086636229</v>
      </c>
      <c r="L31" s="16">
        <f t="shared" si="7"/>
        <v>-63.737915066551295</v>
      </c>
      <c r="M31" s="16">
        <f t="shared" si="7"/>
        <v>49.733735617817047</v>
      </c>
      <c r="N31" s="16">
        <f t="shared" si="7"/>
        <v>6945.4612417412645</v>
      </c>
      <c r="O31" s="16">
        <f t="shared" si="7"/>
        <v>209.2489071874943</v>
      </c>
    </row>
    <row r="32" spans="1:15" ht="15.75" thickTop="1" x14ac:dyDescent="0.25">
      <c r="A32" s="5"/>
    </row>
    <row r="33" spans="1:1" x14ac:dyDescent="0.25">
      <c r="A33" s="5"/>
    </row>
  </sheetData>
  <mergeCells count="3">
    <mergeCell ref="B1:M1"/>
    <mergeCell ref="B2:M2"/>
    <mergeCell ref="B3:M3"/>
  </mergeCells>
  <pageMargins left="0.45" right="0.45" top="1" bottom="0.75" header="0.3" footer="0.5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LG&amp;E</vt:lpstr>
      <vt:lpstr>'LG&amp;E'!Print_Titles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2012-08-06T21:34:34Z</dcterms:created>
  <dcterms:modified xsi:type="dcterms:W3CDTF">2012-08-11T16:01:39Z</dcterms:modified>
</cp:coreProperties>
</file>