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90" windowHeight="5460" activeTab="1"/>
  </bookViews>
  <sheets>
    <sheet name="VL Data" sheetId="1" r:id="rId1"/>
    <sheet name="Proj-Act Rets" sheetId="2" r:id="rId2"/>
    <sheet name="Annual Returns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'VL Data'!$A$1:$F$228</definedName>
  </definedNames>
  <calcPr fullCalcOnLoad="1"/>
</workbook>
</file>

<file path=xl/sharedStrings.xml><?xml version="1.0" encoding="utf-8"?>
<sst xmlns="http://schemas.openxmlformats.org/spreadsheetml/2006/main" count="411" uniqueCount="37">
  <si>
    <t>Year</t>
  </si>
  <si>
    <t>Month</t>
  </si>
  <si>
    <t>Day</t>
  </si>
  <si>
    <t>P/E</t>
  </si>
  <si>
    <t>Appreciation Potential Appreciation(%)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</si>
  <si>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</si>
  <si>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</si>
  <si>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</si>
  <si>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</si>
  <si>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</si>
  <si>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</si>
  <si>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</si>
  <si>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</si>
  <si>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</si>
  <si>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</si>
  <si>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</si>
  <si>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</si>
  <si>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Estimated Yields</t>
  </si>
  <si>
    <t>Average Annual Appreciation Potential</t>
  </si>
  <si>
    <t>Total Average Return</t>
  </si>
  <si>
    <t>Estimated Yields</t>
  </si>
  <si>
    <t>Appreciation Potential</t>
  </si>
  <si>
    <t xml:space="preserve">Estimated Yields </t>
  </si>
  <si>
    <t>Projected</t>
  </si>
  <si>
    <t>Four-Year</t>
  </si>
  <si>
    <t>Return</t>
  </si>
  <si>
    <t>File Damaged</t>
  </si>
  <si>
    <t>One-Year</t>
  </si>
  <si>
    <t>Actual</t>
  </si>
  <si>
    <t>4-year</t>
  </si>
  <si>
    <t>1-year</t>
  </si>
  <si>
    <t>Value Line</t>
  </si>
  <si>
    <t>Average Projected - Actual Return</t>
  </si>
  <si>
    <t>Data Source: Value Line Investment Survey, various issues.</t>
  </si>
  <si>
    <t>Ibbotson</t>
  </si>
  <si>
    <t>Large Cap</t>
  </si>
  <si>
    <t>- Large Cap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</si>
</sst>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h:mm:ss\ AM/PM"/>
    <numFmt numFmtId="167" formatCode="0.0000"/>
    <numFmt numFmtId="168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5" fontId="0" fillId="0" borderId="0" xfId="57" applyNumberFormat="1" applyFont="1" applyBorder="1" applyAlignment="1">
      <alignment horizontal="center"/>
    </xf>
    <xf numFmtId="1" fontId="0" fillId="0" borderId="0" xfId="57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wrapText="1"/>
    </xf>
    <xf numFmtId="165" fontId="0" fillId="0" borderId="0" xfId="57" applyNumberFormat="1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9" fontId="0" fillId="0" borderId="0" xfId="57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right"/>
      <protection/>
    </xf>
    <xf numFmtId="167" fontId="0" fillId="0" borderId="0" xfId="0" applyNumberForma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 horizontal="center"/>
    </xf>
    <xf numFmtId="0" fontId="4" fillId="33" borderId="0" xfId="0" applyFont="1" applyFill="1" applyAlignment="1" quotePrefix="1">
      <alignment horizontal="center"/>
    </xf>
    <xf numFmtId="10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165" fontId="3" fillId="33" borderId="0" xfId="57" applyNumberFormat="1" applyFont="1" applyFill="1" applyBorder="1" applyAlignment="1">
      <alignment horizontal="right"/>
    </xf>
    <xf numFmtId="165" fontId="3" fillId="0" borderId="0" xfId="57" applyNumberFormat="1" applyFont="1" applyBorder="1" applyAlignment="1" applyProtection="1">
      <alignment/>
      <protection/>
    </xf>
    <xf numFmtId="165" fontId="3" fillId="33" borderId="0" xfId="57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3" fillId="0" borderId="0" xfId="57" applyNumberFormat="1" applyFont="1" applyBorder="1" applyAlignment="1" applyProtection="1">
      <alignment horizontal="right"/>
      <protection/>
    </xf>
    <xf numFmtId="165" fontId="3" fillId="0" borderId="0" xfId="57" applyNumberFormat="1" applyFont="1" applyBorder="1" applyAlignment="1">
      <alignment horizontal="right"/>
    </xf>
    <xf numFmtId="165" fontId="3" fillId="0" borderId="0" xfId="57" applyNumberFormat="1" applyFont="1" applyBorder="1" applyAlignment="1">
      <alignment/>
    </xf>
    <xf numFmtId="165" fontId="3" fillId="0" borderId="0" xfId="57" applyNumberFormat="1" applyFont="1" applyAlignment="1">
      <alignment/>
    </xf>
    <xf numFmtId="165" fontId="0" fillId="0" borderId="0" xfId="57" applyNumberFormat="1" applyFont="1" applyBorder="1" applyAlignment="1" applyProtection="1">
      <alignment/>
      <protection/>
    </xf>
    <xf numFmtId="165" fontId="0" fillId="0" borderId="0" xfId="57" applyNumberFormat="1" applyFont="1" applyAlignment="1">
      <alignment/>
    </xf>
    <xf numFmtId="165" fontId="0" fillId="0" borderId="0" xfId="57" applyNumberFormat="1" applyFont="1" applyBorder="1" applyAlignment="1" applyProtection="1">
      <alignment horizontal="right"/>
      <protection/>
    </xf>
    <xf numFmtId="165" fontId="0" fillId="0" borderId="0" xfId="57" applyNumberFormat="1" applyFont="1" applyBorder="1" applyAlignment="1">
      <alignment horizontal="right"/>
    </xf>
    <xf numFmtId="165" fontId="5" fillId="0" borderId="0" xfId="57" applyNumberFormat="1" applyFont="1" applyBorder="1" applyAlignment="1">
      <alignment horizontal="right"/>
    </xf>
    <xf numFmtId="165" fontId="0" fillId="0" borderId="0" xfId="57" applyNumberFormat="1" applyFont="1" applyBorder="1" applyAlignment="1">
      <alignment/>
    </xf>
    <xf numFmtId="165" fontId="0" fillId="0" borderId="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0"/>
  <sheetViews>
    <sheetView zoomScalePageLayoutView="0" workbookViewId="0" topLeftCell="A346">
      <selection activeCell="F325" sqref="F325"/>
    </sheetView>
  </sheetViews>
  <sheetFormatPr defaultColWidth="9.140625" defaultRowHeight="12.75"/>
  <cols>
    <col min="5" max="5" width="21.00390625" style="0" customWidth="1"/>
    <col min="6" max="6" width="17.57421875" style="0" customWidth="1"/>
  </cols>
  <sheetData>
    <row r="2" spans="1:6" ht="38.25">
      <c r="A2" s="2" t="s">
        <v>0</v>
      </c>
      <c r="B2" s="2" t="s">
        <v>1</v>
      </c>
      <c r="C2" s="2" t="s">
        <v>2</v>
      </c>
      <c r="D2" s="2" t="s">
        <v>3</v>
      </c>
      <c r="E2" s="2" t="s">
        <v>22</v>
      </c>
      <c r="F2" s="11" t="s">
        <v>4</v>
      </c>
    </row>
    <row r="3" spans="1:7" ht="12.75">
      <c r="A3" s="3">
        <v>1984</v>
      </c>
      <c r="B3" s="3" t="s">
        <v>5</v>
      </c>
      <c r="C3" s="3">
        <v>6</v>
      </c>
      <c r="D3" s="4">
        <v>11.5</v>
      </c>
      <c r="E3" s="7">
        <v>0.034</v>
      </c>
      <c r="F3" s="8">
        <v>85</v>
      </c>
      <c r="G3" s="13"/>
    </row>
    <row r="4" spans="1:7" ht="12.75">
      <c r="A4" s="3"/>
      <c r="B4" s="3" t="s">
        <v>6</v>
      </c>
      <c r="C4" s="3">
        <v>3</v>
      </c>
      <c r="D4" s="4">
        <v>11.5</v>
      </c>
      <c r="E4" s="7">
        <v>0.034</v>
      </c>
      <c r="F4" s="8">
        <v>85</v>
      </c>
      <c r="G4" s="13"/>
    </row>
    <row r="5" spans="1:7" ht="12.75">
      <c r="A5" s="3"/>
      <c r="B5" s="3" t="s">
        <v>7</v>
      </c>
      <c r="C5" s="3">
        <v>2</v>
      </c>
      <c r="D5" s="4">
        <v>10.5</v>
      </c>
      <c r="E5" s="7">
        <v>0.038</v>
      </c>
      <c r="F5" s="8">
        <v>105</v>
      </c>
      <c r="G5" s="13"/>
    </row>
    <row r="6" spans="1:7" ht="12.75">
      <c r="A6" s="3"/>
      <c r="B6" s="3" t="s">
        <v>8</v>
      </c>
      <c r="C6" s="3">
        <v>6</v>
      </c>
      <c r="D6" s="4">
        <v>10.2</v>
      </c>
      <c r="E6" s="7">
        <v>0.037</v>
      </c>
      <c r="F6" s="8">
        <v>100</v>
      </c>
      <c r="G6" s="13"/>
    </row>
    <row r="7" spans="1:7" ht="12.75">
      <c r="A7" s="3"/>
      <c r="B7" s="3" t="s">
        <v>9</v>
      </c>
      <c r="C7" s="3">
        <v>4</v>
      </c>
      <c r="D7" s="4">
        <v>10.1</v>
      </c>
      <c r="E7" s="7">
        <v>0.037</v>
      </c>
      <c r="F7" s="8">
        <v>100</v>
      </c>
      <c r="G7" s="13"/>
    </row>
    <row r="8" spans="1:7" ht="12.75">
      <c r="A8" s="3"/>
      <c r="B8" s="3" t="s">
        <v>10</v>
      </c>
      <c r="C8" s="3">
        <v>1</v>
      </c>
      <c r="D8" s="4">
        <v>9.9</v>
      </c>
      <c r="E8" s="7">
        <v>0.038</v>
      </c>
      <c r="F8" s="8">
        <v>105</v>
      </c>
      <c r="G8" s="13"/>
    </row>
    <row r="9" spans="1:7" ht="12.75">
      <c r="A9" s="3"/>
      <c r="B9" s="3" t="s">
        <v>11</v>
      </c>
      <c r="C9" s="3">
        <v>6</v>
      </c>
      <c r="D9" s="4">
        <v>9.3</v>
      </c>
      <c r="E9" s="7">
        <v>0.039</v>
      </c>
      <c r="F9" s="8">
        <v>120</v>
      </c>
      <c r="G9" s="13"/>
    </row>
    <row r="10" spans="1:7" ht="12.75">
      <c r="A10" s="3"/>
      <c r="B10" s="3" t="s">
        <v>12</v>
      </c>
      <c r="C10" s="3">
        <v>3</v>
      </c>
      <c r="D10" s="4">
        <v>9</v>
      </c>
      <c r="E10" s="7">
        <v>0.041</v>
      </c>
      <c r="F10" s="8">
        <v>130</v>
      </c>
      <c r="G10" s="13"/>
    </row>
    <row r="11" spans="1:7" ht="12.75">
      <c r="A11" s="3"/>
      <c r="B11" s="3" t="s">
        <v>13</v>
      </c>
      <c r="C11" s="3">
        <v>7</v>
      </c>
      <c r="D11" s="4">
        <v>10.3</v>
      </c>
      <c r="E11" s="7">
        <v>0.036</v>
      </c>
      <c r="F11" s="8">
        <v>105</v>
      </c>
      <c r="G11" s="13"/>
    </row>
    <row r="12" spans="1:7" ht="12.75">
      <c r="A12" s="3"/>
      <c r="B12" s="3" t="s">
        <v>14</v>
      </c>
      <c r="C12" s="3">
        <v>5</v>
      </c>
      <c r="D12" s="4">
        <v>9.9</v>
      </c>
      <c r="E12" s="7">
        <v>0.036</v>
      </c>
      <c r="F12" s="8">
        <v>105</v>
      </c>
      <c r="G12" s="13"/>
    </row>
    <row r="13" spans="1:7" ht="12.75">
      <c r="A13" s="3"/>
      <c r="B13" s="3" t="s">
        <v>15</v>
      </c>
      <c r="C13" s="3">
        <v>2</v>
      </c>
      <c r="D13" s="4">
        <v>10.1</v>
      </c>
      <c r="E13" s="7">
        <v>0.037</v>
      </c>
      <c r="F13" s="8">
        <v>105</v>
      </c>
      <c r="G13" s="13"/>
    </row>
    <row r="14" spans="1:7" ht="12.75">
      <c r="A14" s="3"/>
      <c r="B14" s="3" t="s">
        <v>16</v>
      </c>
      <c r="C14" s="3">
        <v>7</v>
      </c>
      <c r="D14" s="4">
        <v>10.3</v>
      </c>
      <c r="E14" s="7">
        <v>0.037</v>
      </c>
      <c r="F14" s="8">
        <v>110</v>
      </c>
      <c r="G14" s="13"/>
    </row>
    <row r="15" spans="1:7" ht="12.75">
      <c r="A15" s="3"/>
      <c r="B15" s="6" t="s">
        <v>17</v>
      </c>
      <c r="C15" s="3"/>
      <c r="D15" s="4"/>
      <c r="E15" s="7">
        <f>AVERAGE(E3:E14)</f>
        <v>0.03699999999999999</v>
      </c>
      <c r="F15" s="3"/>
      <c r="G15" s="14"/>
    </row>
    <row r="16" spans="1:6" ht="12.75">
      <c r="A16" s="3"/>
      <c r="B16" s="6" t="s">
        <v>18</v>
      </c>
      <c r="C16" s="3"/>
      <c r="D16" s="4"/>
      <c r="E16" s="4"/>
      <c r="F16" s="7">
        <f>(((AVERAGE(F3:F14)+100)/100)^0.25)-1</f>
        <v>0.19596250070717924</v>
      </c>
    </row>
    <row r="17" spans="1:6" ht="12.75">
      <c r="A17" s="3"/>
      <c r="B17" s="6" t="s">
        <v>19</v>
      </c>
      <c r="C17" s="3"/>
      <c r="D17" s="4"/>
      <c r="E17" s="4"/>
      <c r="F17" s="12">
        <f>SUM(F16,E15)</f>
        <v>0.23296250070717922</v>
      </c>
    </row>
    <row r="18" spans="1:6" ht="12.75">
      <c r="A18" s="3"/>
      <c r="B18" s="3"/>
      <c r="C18" s="3"/>
      <c r="D18" s="4"/>
      <c r="E18" s="4"/>
      <c r="F18" s="3"/>
    </row>
    <row r="19" spans="1:6" ht="12.75">
      <c r="A19" s="3">
        <v>1985</v>
      </c>
      <c r="B19" s="3" t="s">
        <v>5</v>
      </c>
      <c r="C19" s="3">
        <v>4</v>
      </c>
      <c r="D19" s="4">
        <v>10.1</v>
      </c>
      <c r="E19" s="7">
        <v>0.037</v>
      </c>
      <c r="F19" s="3">
        <v>105</v>
      </c>
    </row>
    <row r="20" spans="1:6" ht="12.75">
      <c r="A20" s="3"/>
      <c r="B20" s="3" t="s">
        <v>6</v>
      </c>
      <c r="C20" s="3">
        <v>1</v>
      </c>
      <c r="D20" s="4">
        <v>11</v>
      </c>
      <c r="E20" s="7">
        <v>0.035</v>
      </c>
      <c r="F20" s="3">
        <v>90</v>
      </c>
    </row>
    <row r="21" spans="1:6" ht="12.75">
      <c r="A21" s="3"/>
      <c r="B21" s="3" t="s">
        <v>7</v>
      </c>
      <c r="C21" s="3">
        <v>1</v>
      </c>
      <c r="D21" s="4">
        <v>11.5</v>
      </c>
      <c r="E21" s="7">
        <v>0.033</v>
      </c>
      <c r="F21" s="3">
        <v>80</v>
      </c>
    </row>
    <row r="22" spans="1:6" ht="12.75">
      <c r="A22" s="3"/>
      <c r="B22" s="3" t="s">
        <v>8</v>
      </c>
      <c r="C22" s="3">
        <v>5</v>
      </c>
      <c r="D22" s="4">
        <v>11</v>
      </c>
      <c r="E22" s="7">
        <v>0.034</v>
      </c>
      <c r="F22" s="3">
        <v>85</v>
      </c>
    </row>
    <row r="23" spans="1:6" ht="12.75">
      <c r="A23" s="3"/>
      <c r="B23" s="3" t="s">
        <v>9</v>
      </c>
      <c r="C23" s="3">
        <v>3</v>
      </c>
      <c r="D23" s="4">
        <v>11.2</v>
      </c>
      <c r="E23" s="7">
        <v>0.035</v>
      </c>
      <c r="F23" s="3">
        <v>85</v>
      </c>
    </row>
    <row r="24" spans="1:6" ht="12.75">
      <c r="A24" s="3"/>
      <c r="B24" s="3" t="s">
        <v>10</v>
      </c>
      <c r="C24" s="3">
        <v>7</v>
      </c>
      <c r="D24" s="4">
        <v>11.8</v>
      </c>
      <c r="E24" s="7">
        <v>0.034</v>
      </c>
      <c r="F24" s="3">
        <v>80</v>
      </c>
    </row>
    <row r="25" spans="1:6" ht="12.75">
      <c r="A25" s="3"/>
      <c r="B25" s="3" t="s">
        <v>11</v>
      </c>
      <c r="C25" s="3">
        <v>5</v>
      </c>
      <c r="D25" s="4">
        <v>11.5</v>
      </c>
      <c r="E25" s="7">
        <v>0.034</v>
      </c>
      <c r="F25" s="3">
        <v>85</v>
      </c>
    </row>
    <row r="26" spans="1:6" ht="12.75">
      <c r="A26" s="3"/>
      <c r="B26" s="3" t="s">
        <v>12</v>
      </c>
      <c r="C26" s="3">
        <v>2</v>
      </c>
      <c r="D26" s="4">
        <v>12</v>
      </c>
      <c r="E26" s="7">
        <v>0.033</v>
      </c>
      <c r="F26" s="3">
        <v>80</v>
      </c>
    </row>
    <row r="27" spans="1:6" ht="12.75">
      <c r="A27" s="3"/>
      <c r="B27" s="3" t="s">
        <v>13</v>
      </c>
      <c r="C27" s="3">
        <v>6</v>
      </c>
      <c r="D27" s="4">
        <v>12</v>
      </c>
      <c r="E27" s="7">
        <v>0.033</v>
      </c>
      <c r="F27" s="3">
        <v>85</v>
      </c>
    </row>
    <row r="28" spans="1:6" ht="12.75">
      <c r="A28" s="3"/>
      <c r="B28" s="3" t="s">
        <v>14</v>
      </c>
      <c r="C28" s="3">
        <v>4</v>
      </c>
      <c r="D28" s="4">
        <v>11.3</v>
      </c>
      <c r="E28" s="7">
        <v>0.035</v>
      </c>
      <c r="F28" s="3">
        <v>90</v>
      </c>
    </row>
    <row r="29" spans="1:6" ht="12.75">
      <c r="A29" s="3"/>
      <c r="B29" s="3" t="s">
        <v>15</v>
      </c>
      <c r="C29" s="3">
        <v>1</v>
      </c>
      <c r="D29" s="4">
        <v>11.9</v>
      </c>
      <c r="E29" s="7">
        <v>0.034</v>
      </c>
      <c r="F29" s="3">
        <v>85</v>
      </c>
    </row>
    <row r="30" spans="1:6" ht="12.75">
      <c r="A30" s="3"/>
      <c r="B30" s="3" t="s">
        <v>16</v>
      </c>
      <c r="C30" s="3">
        <v>6</v>
      </c>
      <c r="D30" s="4">
        <v>12.8</v>
      </c>
      <c r="E30" s="7">
        <v>0.032</v>
      </c>
      <c r="F30" s="3">
        <v>70</v>
      </c>
    </row>
    <row r="31" spans="1:6" ht="12.75">
      <c r="A31" s="3"/>
      <c r="B31" s="6" t="s">
        <v>17</v>
      </c>
      <c r="C31" s="3"/>
      <c r="D31" s="4"/>
      <c r="E31" s="7">
        <f>AVERAGE(E19:E30)</f>
        <v>0.03408333333333335</v>
      </c>
      <c r="F31" s="3"/>
    </row>
    <row r="32" spans="1:6" ht="12.75">
      <c r="A32" s="3"/>
      <c r="B32" s="6" t="s">
        <v>18</v>
      </c>
      <c r="C32" s="3"/>
      <c r="D32" s="4"/>
      <c r="E32" s="4"/>
      <c r="F32" s="7">
        <f>(((AVERAGE(F19:F30)+100)/100)^0.25)-1</f>
        <v>0.1662534248067804</v>
      </c>
    </row>
    <row r="33" spans="1:6" ht="12.75">
      <c r="A33" s="3"/>
      <c r="B33" s="6" t="s">
        <v>19</v>
      </c>
      <c r="C33" s="3"/>
      <c r="D33" s="4"/>
      <c r="E33" s="4"/>
      <c r="F33" s="7">
        <f>SUM(F32,E31)</f>
        <v>0.20033675814011376</v>
      </c>
    </row>
    <row r="34" spans="1:6" ht="12.75">
      <c r="A34" s="3"/>
      <c r="B34" s="3"/>
      <c r="C34" s="3"/>
      <c r="D34" s="4"/>
      <c r="E34" s="4"/>
      <c r="F34" s="3"/>
    </row>
    <row r="35" spans="1:6" ht="12.75">
      <c r="A35" s="3">
        <v>1986</v>
      </c>
      <c r="B35" s="3" t="s">
        <v>5</v>
      </c>
      <c r="C35" s="3">
        <v>3</v>
      </c>
      <c r="D35" s="4">
        <v>12.9</v>
      </c>
      <c r="E35" s="7">
        <v>0.031</v>
      </c>
      <c r="F35" s="3">
        <v>65</v>
      </c>
    </row>
    <row r="36" spans="1:6" ht="12.75">
      <c r="A36" s="3"/>
      <c r="B36" s="3" t="s">
        <v>6</v>
      </c>
      <c r="C36" s="3">
        <v>7</v>
      </c>
      <c r="D36" s="4">
        <v>13.2</v>
      </c>
      <c r="E36" s="7">
        <v>0.03</v>
      </c>
      <c r="F36" s="3">
        <v>65</v>
      </c>
    </row>
    <row r="37" spans="1:6" ht="12.75">
      <c r="A37" s="3"/>
      <c r="B37" s="3" t="s">
        <v>7</v>
      </c>
      <c r="C37" s="3">
        <v>7</v>
      </c>
      <c r="D37" s="4">
        <v>14.2</v>
      </c>
      <c r="E37" s="7">
        <v>0.029</v>
      </c>
      <c r="F37" s="3">
        <v>55</v>
      </c>
    </row>
    <row r="38" spans="1:6" ht="12.75">
      <c r="A38" s="3"/>
      <c r="B38" s="3" t="s">
        <v>8</v>
      </c>
      <c r="C38" s="3">
        <v>4</v>
      </c>
      <c r="D38" s="4">
        <v>14.6</v>
      </c>
      <c r="E38" s="7">
        <v>0.027</v>
      </c>
      <c r="F38" s="3">
        <v>45</v>
      </c>
    </row>
    <row r="39" spans="1:6" ht="12.75">
      <c r="A39" s="3"/>
      <c r="B39" s="3" t="s">
        <v>9</v>
      </c>
      <c r="C39" s="3">
        <v>2</v>
      </c>
      <c r="D39" s="4">
        <v>15</v>
      </c>
      <c r="E39" s="7">
        <v>0.027</v>
      </c>
      <c r="F39" s="3">
        <v>40</v>
      </c>
    </row>
    <row r="40" spans="1:6" ht="12.75">
      <c r="A40" s="3"/>
      <c r="B40" s="3" t="s">
        <v>10</v>
      </c>
      <c r="C40" s="3">
        <v>6</v>
      </c>
      <c r="D40" s="4">
        <v>15.5</v>
      </c>
      <c r="E40" s="7">
        <v>0.026</v>
      </c>
      <c r="F40" s="3">
        <v>40</v>
      </c>
    </row>
    <row r="41" spans="1:6" ht="12.75">
      <c r="A41" s="3"/>
      <c r="B41" s="3" t="s">
        <v>11</v>
      </c>
      <c r="C41" s="3">
        <v>4</v>
      </c>
      <c r="D41" s="4">
        <v>14.7</v>
      </c>
      <c r="E41" s="7">
        <v>0.026</v>
      </c>
      <c r="F41" s="3">
        <v>50</v>
      </c>
    </row>
    <row r="42" spans="1:6" ht="12.75">
      <c r="A42" s="3"/>
      <c r="B42" s="3" t="s">
        <v>12</v>
      </c>
      <c r="C42" s="3">
        <v>1</v>
      </c>
      <c r="D42" s="4">
        <v>14.1</v>
      </c>
      <c r="E42" s="7">
        <v>0.028</v>
      </c>
      <c r="F42" s="3">
        <v>60</v>
      </c>
    </row>
    <row r="43" spans="1:6" ht="12.75">
      <c r="A43" s="3"/>
      <c r="B43" s="3" t="s">
        <v>13</v>
      </c>
      <c r="C43" s="3">
        <v>5</v>
      </c>
      <c r="D43" s="4">
        <v>14.8</v>
      </c>
      <c r="E43" s="7">
        <v>0.027</v>
      </c>
      <c r="F43" s="3">
        <v>55</v>
      </c>
    </row>
    <row r="44" spans="1:6" ht="12.75">
      <c r="A44" s="3"/>
      <c r="B44" s="3" t="s">
        <v>14</v>
      </c>
      <c r="C44" s="3">
        <v>3</v>
      </c>
      <c r="D44" s="4">
        <v>13.9</v>
      </c>
      <c r="E44" s="7">
        <v>0.028</v>
      </c>
      <c r="F44" s="3">
        <v>65</v>
      </c>
    </row>
    <row r="45" spans="1:6" ht="12.75">
      <c r="A45" s="3"/>
      <c r="B45" s="3" t="s">
        <v>15</v>
      </c>
      <c r="C45" s="3">
        <v>7</v>
      </c>
      <c r="D45" s="4">
        <v>14.3</v>
      </c>
      <c r="E45" s="7">
        <v>0.029</v>
      </c>
      <c r="F45" s="3">
        <v>60</v>
      </c>
    </row>
    <row r="46" spans="1:6" ht="12.75">
      <c r="A46" s="3"/>
      <c r="B46" s="3" t="s">
        <v>16</v>
      </c>
      <c r="C46" s="3">
        <v>5</v>
      </c>
      <c r="D46" s="4">
        <v>14.7</v>
      </c>
      <c r="E46" s="7">
        <v>0.028</v>
      </c>
      <c r="F46" s="3">
        <v>60</v>
      </c>
    </row>
    <row r="47" spans="1:6" ht="12.75">
      <c r="A47" s="3"/>
      <c r="B47" s="6" t="s">
        <v>17</v>
      </c>
      <c r="C47" s="3"/>
      <c r="D47" s="4"/>
      <c r="E47" s="7">
        <f>AVERAGE(E35:E46)</f>
        <v>0.028000000000000008</v>
      </c>
      <c r="F47" s="3"/>
    </row>
    <row r="48" spans="1:6" ht="12.75">
      <c r="A48" s="3"/>
      <c r="B48" s="6" t="s">
        <v>18</v>
      </c>
      <c r="C48" s="3"/>
      <c r="D48" s="4"/>
      <c r="E48" s="4"/>
      <c r="F48" s="7">
        <f>(((AVERAGE(F35:F46)+100)/100)^0.25)-1</f>
        <v>0.11579118109029407</v>
      </c>
    </row>
    <row r="49" spans="1:6" ht="12.75">
      <c r="A49" s="3"/>
      <c r="B49" s="6" t="s">
        <v>19</v>
      </c>
      <c r="C49" s="3"/>
      <c r="D49" s="4"/>
      <c r="E49" s="4"/>
      <c r="F49" s="7">
        <f>SUM(F48,E47)</f>
        <v>0.14379118109029407</v>
      </c>
    </row>
    <row r="50" spans="1:6" ht="12.75">
      <c r="A50" s="3"/>
      <c r="B50" s="3"/>
      <c r="C50" s="3"/>
      <c r="D50" s="4"/>
      <c r="E50" s="4"/>
      <c r="F50" s="3"/>
    </row>
    <row r="51" spans="1:6" ht="12.75">
      <c r="A51" s="3">
        <v>1987</v>
      </c>
      <c r="B51" s="3" t="s">
        <v>5</v>
      </c>
      <c r="C51" s="3">
        <v>2</v>
      </c>
      <c r="D51" s="4">
        <v>14.1</v>
      </c>
      <c r="E51" s="9">
        <v>0.028</v>
      </c>
      <c r="F51" s="3">
        <v>60</v>
      </c>
    </row>
    <row r="52" spans="1:6" ht="12.75">
      <c r="A52" s="3"/>
      <c r="B52" s="3" t="s">
        <v>6</v>
      </c>
      <c r="C52" s="3">
        <v>6</v>
      </c>
      <c r="D52" s="4">
        <v>15.4</v>
      </c>
      <c r="E52" s="9">
        <v>0.026</v>
      </c>
      <c r="F52" s="3">
        <v>50</v>
      </c>
    </row>
    <row r="53" spans="1:6" ht="12.75">
      <c r="A53" s="3"/>
      <c r="B53" s="3" t="s">
        <v>7</v>
      </c>
      <c r="C53" s="3">
        <v>6</v>
      </c>
      <c r="D53" s="4">
        <v>16.5</v>
      </c>
      <c r="E53" s="9">
        <v>0.025</v>
      </c>
      <c r="F53" s="3">
        <v>40</v>
      </c>
    </row>
    <row r="54" spans="1:6" ht="12.75">
      <c r="A54" s="3"/>
      <c r="B54" s="3" t="s">
        <v>8</v>
      </c>
      <c r="C54" s="3">
        <v>3</v>
      </c>
      <c r="D54" s="4">
        <v>16.5</v>
      </c>
      <c r="E54" s="9">
        <v>0.024</v>
      </c>
      <c r="F54" s="3">
        <v>40</v>
      </c>
    </row>
    <row r="55" spans="1:6" ht="12.75">
      <c r="A55" s="3"/>
      <c r="B55" s="3" t="s">
        <v>9</v>
      </c>
      <c r="C55" s="3">
        <v>1</v>
      </c>
      <c r="D55" s="4">
        <v>15.7</v>
      </c>
      <c r="E55" s="9">
        <v>0.025</v>
      </c>
      <c r="F55" s="3">
        <v>45</v>
      </c>
    </row>
    <row r="56" spans="1:6" ht="12.75">
      <c r="A56" s="3"/>
      <c r="B56" s="3" t="s">
        <v>10</v>
      </c>
      <c r="C56" s="3">
        <v>5</v>
      </c>
      <c r="D56" s="4">
        <v>15.5</v>
      </c>
      <c r="E56" s="9">
        <v>0.025</v>
      </c>
      <c r="F56" s="3">
        <v>50</v>
      </c>
    </row>
    <row r="57" spans="1:6" ht="12.75">
      <c r="A57" s="3"/>
      <c r="B57" s="3" t="s">
        <v>11</v>
      </c>
      <c r="C57" s="3">
        <v>3</v>
      </c>
      <c r="D57" s="4">
        <v>15.5</v>
      </c>
      <c r="E57" s="9">
        <v>0.024</v>
      </c>
      <c r="F57" s="3">
        <v>50</v>
      </c>
    </row>
    <row r="58" spans="1:6" ht="12.75">
      <c r="A58" s="3"/>
      <c r="B58" s="3" t="s">
        <v>12</v>
      </c>
      <c r="C58" s="3">
        <v>7</v>
      </c>
      <c r="D58" s="4">
        <v>16.1</v>
      </c>
      <c r="E58" s="9">
        <v>0.024</v>
      </c>
      <c r="F58" s="3">
        <v>45</v>
      </c>
    </row>
    <row r="59" spans="1:6" ht="12.75">
      <c r="A59" s="3"/>
      <c r="B59" s="3" t="s">
        <v>13</v>
      </c>
      <c r="C59" s="3">
        <v>4</v>
      </c>
      <c r="D59" s="4">
        <v>16.9</v>
      </c>
      <c r="E59" s="9">
        <v>0.023</v>
      </c>
      <c r="F59" s="3">
        <v>40</v>
      </c>
    </row>
    <row r="60" spans="1:6" ht="12.75">
      <c r="A60" s="3"/>
      <c r="B60" s="3" t="s">
        <v>14</v>
      </c>
      <c r="C60" s="3">
        <v>2</v>
      </c>
      <c r="D60" s="4">
        <v>15.4</v>
      </c>
      <c r="E60" s="9">
        <v>0.024</v>
      </c>
      <c r="F60" s="3">
        <v>50</v>
      </c>
    </row>
    <row r="61" spans="1:6" ht="12.75">
      <c r="A61" s="3"/>
      <c r="B61" s="3" t="s">
        <v>15</v>
      </c>
      <c r="C61" s="3">
        <v>6</v>
      </c>
      <c r="D61" s="4">
        <v>10.6</v>
      </c>
      <c r="E61" s="9">
        <v>0.037</v>
      </c>
      <c r="F61" s="3">
        <v>120</v>
      </c>
    </row>
    <row r="62" spans="1:6" ht="12.75">
      <c r="A62" s="3"/>
      <c r="B62" s="3" t="s">
        <v>16</v>
      </c>
      <c r="C62" s="3">
        <v>4</v>
      </c>
      <c r="D62" s="4">
        <v>11.5</v>
      </c>
      <c r="E62" s="9">
        <v>0.034</v>
      </c>
      <c r="F62" s="3">
        <v>100</v>
      </c>
    </row>
    <row r="63" spans="1:6" ht="12.75">
      <c r="A63" s="3"/>
      <c r="B63" s="6" t="s">
        <v>17</v>
      </c>
      <c r="C63" s="3"/>
      <c r="D63" s="4"/>
      <c r="E63" s="9">
        <f>AVERAGE(E51:E62)</f>
        <v>0.02658333333333333</v>
      </c>
      <c r="F63" s="3"/>
    </row>
    <row r="64" spans="1:6" ht="12.75">
      <c r="A64" s="3"/>
      <c r="B64" s="6" t="s">
        <v>18</v>
      </c>
      <c r="C64" s="3"/>
      <c r="D64" s="4"/>
      <c r="E64" s="4"/>
      <c r="F64" s="7">
        <f>(((AVERAGE(F51:F62)+100)/100)^0.25)-1</f>
        <v>0.12026337965726319</v>
      </c>
    </row>
    <row r="65" spans="1:6" ht="12.75">
      <c r="A65" s="3"/>
      <c r="B65" s="6" t="s">
        <v>19</v>
      </c>
      <c r="C65" s="5"/>
      <c r="D65" s="5"/>
      <c r="E65" s="5"/>
      <c r="F65" s="7">
        <f>SUM(F64,E63)</f>
        <v>0.1468467129905965</v>
      </c>
    </row>
    <row r="66" spans="1:6" ht="12.75">
      <c r="A66" s="3"/>
      <c r="B66" s="3"/>
      <c r="C66" s="5"/>
      <c r="D66" s="5"/>
      <c r="E66" s="5"/>
      <c r="F66" s="5"/>
    </row>
    <row r="67" spans="1:6" ht="25.5">
      <c r="A67" s="2" t="s">
        <v>0</v>
      </c>
      <c r="B67" s="2" t="s">
        <v>1</v>
      </c>
      <c r="C67" s="2" t="s">
        <v>2</v>
      </c>
      <c r="D67" s="2" t="s">
        <v>3</v>
      </c>
      <c r="E67" s="2" t="s">
        <v>20</v>
      </c>
      <c r="F67" s="11" t="s">
        <v>21</v>
      </c>
    </row>
    <row r="68" spans="1:6" ht="12.75">
      <c r="A68" s="3">
        <v>1988</v>
      </c>
      <c r="B68" s="3" t="s">
        <v>5</v>
      </c>
      <c r="C68" s="3">
        <v>1</v>
      </c>
      <c r="D68" s="4">
        <v>11.2</v>
      </c>
      <c r="E68" s="9">
        <v>0.033</v>
      </c>
      <c r="F68" s="3">
        <v>95</v>
      </c>
    </row>
    <row r="69" spans="1:6" ht="12.75">
      <c r="A69" s="3"/>
      <c r="B69" s="3" t="s">
        <v>6</v>
      </c>
      <c r="C69" s="3">
        <v>5</v>
      </c>
      <c r="D69" s="4">
        <v>11.4</v>
      </c>
      <c r="E69" s="9">
        <v>0.033</v>
      </c>
      <c r="F69" s="3">
        <v>90</v>
      </c>
    </row>
    <row r="70" spans="1:6" ht="12.75">
      <c r="A70" s="3"/>
      <c r="B70" s="3" t="s">
        <v>7</v>
      </c>
      <c r="C70" s="3">
        <v>4</v>
      </c>
      <c r="D70" s="4">
        <v>12.4</v>
      </c>
      <c r="E70" s="9">
        <v>0.03</v>
      </c>
      <c r="F70" s="3">
        <v>75</v>
      </c>
    </row>
    <row r="71" spans="1:6" ht="12.75">
      <c r="A71" s="3"/>
      <c r="B71" s="3" t="s">
        <v>8</v>
      </c>
      <c r="C71" s="3">
        <v>1</v>
      </c>
      <c r="D71" s="4">
        <v>12.7</v>
      </c>
      <c r="E71" s="9">
        <v>0.029</v>
      </c>
      <c r="F71" s="3">
        <v>65</v>
      </c>
    </row>
    <row r="72" spans="1:6" ht="12.75">
      <c r="A72" s="3"/>
      <c r="B72" s="3" t="s">
        <v>9</v>
      </c>
      <c r="C72" s="3">
        <v>6</v>
      </c>
      <c r="D72" s="4">
        <v>12.4</v>
      </c>
      <c r="E72" s="9">
        <v>0.031</v>
      </c>
      <c r="F72" s="3">
        <v>70</v>
      </c>
    </row>
    <row r="73" spans="1:6" ht="12.75">
      <c r="A73" s="3"/>
      <c r="B73" s="3" t="s">
        <v>10</v>
      </c>
      <c r="C73" s="3">
        <v>3</v>
      </c>
      <c r="D73" s="4">
        <v>12.1</v>
      </c>
      <c r="E73" s="9">
        <v>0.032</v>
      </c>
      <c r="F73" s="3">
        <v>75</v>
      </c>
    </row>
    <row r="74" spans="1:6" ht="12.75">
      <c r="A74" s="3"/>
      <c r="B74" s="3" t="s">
        <v>11</v>
      </c>
      <c r="C74" s="3">
        <v>1</v>
      </c>
      <c r="D74" s="4">
        <v>12.2</v>
      </c>
      <c r="E74" s="9">
        <v>0.03</v>
      </c>
      <c r="F74" s="3">
        <v>70</v>
      </c>
    </row>
    <row r="75" spans="1:6" ht="12.75">
      <c r="A75" s="3"/>
      <c r="B75" s="3" t="s">
        <v>12</v>
      </c>
      <c r="C75" s="3">
        <v>5</v>
      </c>
      <c r="D75" s="4">
        <v>11.8</v>
      </c>
      <c r="E75" s="9">
        <v>0.031</v>
      </c>
      <c r="F75" s="3">
        <v>75</v>
      </c>
    </row>
    <row r="76" spans="1:6" ht="12.75">
      <c r="A76" s="3"/>
      <c r="B76" s="3" t="s">
        <v>13</v>
      </c>
      <c r="C76" s="3">
        <v>2</v>
      </c>
      <c r="D76" s="4">
        <v>11.6</v>
      </c>
      <c r="E76" s="9">
        <v>0.031</v>
      </c>
      <c r="F76" s="3">
        <v>85</v>
      </c>
    </row>
    <row r="77" spans="1:6" ht="12.75">
      <c r="A77" s="3"/>
      <c r="B77" s="3" t="s">
        <v>14</v>
      </c>
      <c r="C77" s="3">
        <v>7</v>
      </c>
      <c r="D77" s="4">
        <v>11.6</v>
      </c>
      <c r="E77" s="9">
        <v>0.031</v>
      </c>
      <c r="F77" s="3">
        <v>80</v>
      </c>
    </row>
    <row r="78" spans="1:6" ht="12.75">
      <c r="A78" s="3"/>
      <c r="B78" s="3" t="s">
        <v>15</v>
      </c>
      <c r="C78" s="3">
        <v>4</v>
      </c>
      <c r="D78" s="4">
        <v>12</v>
      </c>
      <c r="E78" s="9">
        <v>0.03</v>
      </c>
      <c r="F78" s="3">
        <v>75</v>
      </c>
    </row>
    <row r="79" spans="1:6" ht="12.75">
      <c r="A79" s="3"/>
      <c r="B79" s="3" t="s">
        <v>16</v>
      </c>
      <c r="C79" s="3">
        <v>2</v>
      </c>
      <c r="D79" s="4">
        <v>11.4</v>
      </c>
      <c r="E79" s="9">
        <v>0.032</v>
      </c>
      <c r="F79" s="3">
        <v>85</v>
      </c>
    </row>
    <row r="80" spans="1:6" ht="12.75">
      <c r="A80" s="3"/>
      <c r="B80" s="6" t="s">
        <v>17</v>
      </c>
      <c r="C80" s="3"/>
      <c r="D80" s="4"/>
      <c r="E80" s="9">
        <f>AVERAGE(E68:E79)</f>
        <v>0.03108333333333334</v>
      </c>
      <c r="F80" s="3"/>
    </row>
    <row r="81" spans="1:6" ht="12.75">
      <c r="A81" s="3"/>
      <c r="B81" s="6" t="s">
        <v>18</v>
      </c>
      <c r="C81" s="3"/>
      <c r="D81" s="4"/>
      <c r="E81" s="4"/>
      <c r="F81" s="7">
        <f>(((AVERAGE(F68:F79)+100)/100)^0.25)-1</f>
        <v>0.1556015929379273</v>
      </c>
    </row>
    <row r="82" spans="1:6" ht="12.75">
      <c r="A82" s="3"/>
      <c r="B82" s="6" t="s">
        <v>19</v>
      </c>
      <c r="C82" s="3"/>
      <c r="D82" s="4"/>
      <c r="E82" s="4"/>
      <c r="F82" s="7">
        <f>SUM(F81,E80)</f>
        <v>0.18668492627126065</v>
      </c>
    </row>
    <row r="83" spans="1:6" ht="12.75">
      <c r="A83" s="3"/>
      <c r="B83" s="3"/>
      <c r="C83" s="3"/>
      <c r="D83" s="4"/>
      <c r="E83" s="4"/>
      <c r="F83" s="3"/>
    </row>
    <row r="84" spans="1:6" ht="12.75">
      <c r="A84" s="3">
        <v>1989</v>
      </c>
      <c r="B84" s="3" t="s">
        <v>5</v>
      </c>
      <c r="C84" s="3">
        <v>6</v>
      </c>
      <c r="D84" s="4">
        <v>11.5</v>
      </c>
      <c r="E84" s="7">
        <v>0.032</v>
      </c>
      <c r="F84" s="3">
        <v>80</v>
      </c>
    </row>
    <row r="85" spans="1:6" ht="12.75">
      <c r="A85" s="3"/>
      <c r="B85" s="3" t="s">
        <v>6</v>
      </c>
      <c r="C85" s="3">
        <v>3</v>
      </c>
      <c r="D85" s="4">
        <v>11.9</v>
      </c>
      <c r="E85" s="7">
        <v>0.031</v>
      </c>
      <c r="F85" s="3">
        <v>75</v>
      </c>
    </row>
    <row r="86" spans="1:6" ht="12.75">
      <c r="A86" s="3"/>
      <c r="B86" s="3" t="s">
        <v>7</v>
      </c>
      <c r="C86" s="3">
        <v>3</v>
      </c>
      <c r="D86" s="4">
        <v>12.2</v>
      </c>
      <c r="E86" s="7">
        <v>0.031</v>
      </c>
      <c r="F86" s="3">
        <v>70</v>
      </c>
    </row>
    <row r="87" spans="1:6" ht="12.75">
      <c r="A87" s="3"/>
      <c r="B87" s="3" t="s">
        <v>8</v>
      </c>
      <c r="C87" s="3">
        <v>7</v>
      </c>
      <c r="D87" s="4">
        <v>12</v>
      </c>
      <c r="E87" s="7">
        <v>0.031</v>
      </c>
      <c r="F87" s="3">
        <v>70</v>
      </c>
    </row>
    <row r="88" spans="1:6" ht="12.75">
      <c r="A88" s="3"/>
      <c r="B88" s="3" t="s">
        <v>9</v>
      </c>
      <c r="C88" s="3">
        <v>5</v>
      </c>
      <c r="D88" s="4">
        <v>12.4</v>
      </c>
      <c r="E88" s="7">
        <v>0.029</v>
      </c>
      <c r="F88" s="3">
        <v>65</v>
      </c>
    </row>
    <row r="89" spans="1:6" ht="12.75">
      <c r="A89" s="3"/>
      <c r="B89" s="3" t="s">
        <v>10</v>
      </c>
      <c r="C89" s="3">
        <v>2</v>
      </c>
      <c r="D89" s="4">
        <v>12.9</v>
      </c>
      <c r="E89" s="7">
        <v>0.029</v>
      </c>
      <c r="F89" s="3">
        <v>60</v>
      </c>
    </row>
    <row r="90" spans="1:6" ht="12.75">
      <c r="A90" s="3"/>
      <c r="B90" s="3" t="s">
        <v>11</v>
      </c>
      <c r="C90" s="3">
        <v>7</v>
      </c>
      <c r="D90" s="4">
        <v>12.8</v>
      </c>
      <c r="E90" s="7">
        <v>0.029</v>
      </c>
      <c r="F90" s="3">
        <v>65</v>
      </c>
    </row>
    <row r="91" spans="1:6" ht="12.75">
      <c r="A91" s="3"/>
      <c r="B91" s="3" t="s">
        <v>12</v>
      </c>
      <c r="C91" s="3">
        <v>4</v>
      </c>
      <c r="D91" s="4">
        <v>13</v>
      </c>
      <c r="E91" s="7">
        <v>0.028</v>
      </c>
      <c r="F91" s="3">
        <v>65</v>
      </c>
    </row>
    <row r="92" spans="1:6" ht="12.75">
      <c r="A92" s="3"/>
      <c r="B92" s="3" t="s">
        <v>13</v>
      </c>
      <c r="C92" s="3">
        <v>1</v>
      </c>
      <c r="D92" s="4">
        <v>13.4</v>
      </c>
      <c r="E92" s="7">
        <v>0.028</v>
      </c>
      <c r="F92" s="3">
        <v>60</v>
      </c>
    </row>
    <row r="93" spans="1:6" ht="12.75">
      <c r="A93" s="3"/>
      <c r="B93" s="3" t="s">
        <v>14</v>
      </c>
      <c r="C93" s="3">
        <v>6</v>
      </c>
      <c r="D93" s="4">
        <v>13.2</v>
      </c>
      <c r="E93" s="7">
        <v>0.028</v>
      </c>
      <c r="F93" s="3">
        <v>65</v>
      </c>
    </row>
    <row r="94" spans="1:6" ht="12.75">
      <c r="A94" s="3"/>
      <c r="B94" s="3" t="s">
        <v>15</v>
      </c>
      <c r="C94" s="3">
        <v>3</v>
      </c>
      <c r="D94" s="4">
        <v>12.8</v>
      </c>
      <c r="E94" s="7">
        <v>0.03</v>
      </c>
      <c r="F94" s="3">
        <v>70</v>
      </c>
    </row>
    <row r="95" spans="1:6" ht="12.75">
      <c r="A95" s="3"/>
      <c r="B95" s="3" t="s">
        <v>16</v>
      </c>
      <c r="C95" s="3">
        <v>1</v>
      </c>
      <c r="D95" s="4">
        <v>12.8</v>
      </c>
      <c r="E95" s="7">
        <v>0.03</v>
      </c>
      <c r="F95" s="3">
        <v>70</v>
      </c>
    </row>
    <row r="96" spans="1:6" ht="12.75">
      <c r="A96" s="3"/>
      <c r="B96" s="6" t="s">
        <v>17</v>
      </c>
      <c r="C96" s="3"/>
      <c r="D96" s="4"/>
      <c r="E96" s="7">
        <f>AVERAGE(E84:E95)</f>
        <v>0.029666666666666675</v>
      </c>
      <c r="F96" s="3"/>
    </row>
    <row r="97" spans="1:6" ht="12.75">
      <c r="A97" s="3"/>
      <c r="B97" s="6" t="s">
        <v>18</v>
      </c>
      <c r="C97" s="3"/>
      <c r="D97" s="4"/>
      <c r="E97" s="4"/>
      <c r="F97" s="7">
        <f>(((AVERAGE(F84:F95)+100)/100)^0.25)-1</f>
        <v>0.13834381207744562</v>
      </c>
    </row>
    <row r="98" spans="1:6" ht="12.75">
      <c r="A98" s="3"/>
      <c r="B98" s="6" t="s">
        <v>19</v>
      </c>
      <c r="C98" s="3"/>
      <c r="D98" s="4"/>
      <c r="E98" s="4"/>
      <c r="F98" s="7">
        <f>SUM(F97,E96)</f>
        <v>0.1680104787441123</v>
      </c>
    </row>
    <row r="99" spans="1:6" ht="12.75">
      <c r="A99" s="3"/>
      <c r="B99" s="3"/>
      <c r="C99" s="3"/>
      <c r="D99" s="4"/>
      <c r="E99" s="4"/>
      <c r="F99" s="3"/>
    </row>
    <row r="100" spans="1:6" ht="12.75">
      <c r="A100" s="3">
        <v>1990</v>
      </c>
      <c r="B100" s="3" t="s">
        <v>5</v>
      </c>
      <c r="C100" s="3">
        <v>5</v>
      </c>
      <c r="D100" s="4">
        <v>12.9</v>
      </c>
      <c r="E100" s="9">
        <v>0.03</v>
      </c>
      <c r="F100" s="3">
        <v>70</v>
      </c>
    </row>
    <row r="101" spans="1:6" ht="12.75">
      <c r="A101" s="3"/>
      <c r="B101" s="3" t="s">
        <v>6</v>
      </c>
      <c r="C101" s="3">
        <v>2</v>
      </c>
      <c r="D101" s="4">
        <v>12.5</v>
      </c>
      <c r="E101" s="9">
        <v>0.032</v>
      </c>
      <c r="F101" s="3">
        <v>80</v>
      </c>
    </row>
    <row r="102" spans="1:6" ht="12.75">
      <c r="A102" s="3"/>
      <c r="B102" s="3" t="s">
        <v>7</v>
      </c>
      <c r="C102" s="3">
        <v>2</v>
      </c>
      <c r="D102" s="4">
        <v>12.5</v>
      </c>
      <c r="E102" s="9">
        <v>0.032</v>
      </c>
      <c r="F102" s="3">
        <v>80</v>
      </c>
    </row>
    <row r="103" spans="1:6" ht="12.75">
      <c r="A103" s="3"/>
      <c r="B103" s="3" t="s">
        <v>8</v>
      </c>
      <c r="C103" s="3">
        <v>6</v>
      </c>
      <c r="D103" s="4">
        <v>12.7</v>
      </c>
      <c r="E103" s="9">
        <v>0.03</v>
      </c>
      <c r="F103" s="3">
        <v>75</v>
      </c>
    </row>
    <row r="104" spans="1:6" ht="12.75">
      <c r="A104" s="3"/>
      <c r="B104" s="3" t="s">
        <v>9</v>
      </c>
      <c r="C104" s="3">
        <v>4</v>
      </c>
      <c r="D104" s="4">
        <v>12.4</v>
      </c>
      <c r="E104" s="9">
        <v>0.032</v>
      </c>
      <c r="F104" s="3">
        <v>75</v>
      </c>
    </row>
    <row r="105" spans="1:6" ht="12.75">
      <c r="A105" s="3"/>
      <c r="B105" s="3" t="s">
        <v>10</v>
      </c>
      <c r="C105" s="3">
        <v>1</v>
      </c>
      <c r="D105" s="4">
        <v>13.4</v>
      </c>
      <c r="E105" s="9">
        <v>0.03</v>
      </c>
      <c r="F105" s="3">
        <v>65</v>
      </c>
    </row>
    <row r="106" spans="1:6" ht="12.75">
      <c r="A106" s="3"/>
      <c r="B106" s="3" t="s">
        <v>11</v>
      </c>
      <c r="C106" s="3">
        <v>6</v>
      </c>
      <c r="D106" s="4">
        <v>12.8</v>
      </c>
      <c r="E106" s="9">
        <v>0.031</v>
      </c>
      <c r="F106" s="3">
        <v>80</v>
      </c>
    </row>
    <row r="107" spans="1:6" ht="12.75">
      <c r="A107" s="3"/>
      <c r="B107" s="3" t="s">
        <v>12</v>
      </c>
      <c r="C107" s="3">
        <v>3</v>
      </c>
      <c r="D107" s="4">
        <v>12.9</v>
      </c>
      <c r="E107" s="9">
        <v>0.032</v>
      </c>
      <c r="F107" s="3">
        <v>85</v>
      </c>
    </row>
    <row r="108" spans="1:6" ht="12.75">
      <c r="A108" s="3"/>
      <c r="B108" s="3" t="s">
        <v>13</v>
      </c>
      <c r="C108" s="3">
        <v>7</v>
      </c>
      <c r="D108" s="4">
        <v>11.3</v>
      </c>
      <c r="E108" s="9">
        <v>0.036</v>
      </c>
      <c r="F108" s="3">
        <v>110</v>
      </c>
    </row>
    <row r="109" spans="1:6" ht="12.75">
      <c r="A109" s="3"/>
      <c r="B109" s="3" t="s">
        <v>14</v>
      </c>
      <c r="C109" s="3">
        <v>5</v>
      </c>
      <c r="D109" s="4">
        <v>10.2</v>
      </c>
      <c r="E109" s="9">
        <v>0.039</v>
      </c>
      <c r="F109" s="3">
        <v>125</v>
      </c>
    </row>
    <row r="110" spans="1:6" ht="12.75">
      <c r="A110" s="3"/>
      <c r="B110" s="3" t="s">
        <v>15</v>
      </c>
      <c r="C110" s="3">
        <v>2</v>
      </c>
      <c r="D110" s="4">
        <v>10.5</v>
      </c>
      <c r="E110" s="9">
        <v>0.039</v>
      </c>
      <c r="F110" s="3">
        <v>125</v>
      </c>
    </row>
    <row r="111" spans="1:6" ht="12.75">
      <c r="A111" s="3"/>
      <c r="B111" s="3" t="s">
        <v>16</v>
      </c>
      <c r="C111" s="3">
        <v>7</v>
      </c>
      <c r="D111" s="4">
        <v>10.9</v>
      </c>
      <c r="E111" s="9">
        <v>0.039</v>
      </c>
      <c r="F111" s="3">
        <v>120</v>
      </c>
    </row>
    <row r="112" spans="1:6" ht="12.75">
      <c r="A112" s="3"/>
      <c r="B112" s="6" t="s">
        <v>17</v>
      </c>
      <c r="C112" s="3"/>
      <c r="D112" s="4"/>
      <c r="E112" s="9">
        <f>AVERAGE(E100:E111)</f>
        <v>0.033499999999999995</v>
      </c>
      <c r="F112" s="3"/>
    </row>
    <row r="113" spans="1:6" ht="12.75">
      <c r="A113" s="3"/>
      <c r="B113" s="6" t="s">
        <v>18</v>
      </c>
      <c r="C113" s="3"/>
      <c r="D113" s="4"/>
      <c r="E113" s="4"/>
      <c r="F113" s="7">
        <f>(((AVERAGE(F100:F111)+100)/100)^0.25)-1</f>
        <v>0.17534011489163137</v>
      </c>
    </row>
    <row r="114" spans="1:6" ht="12.75">
      <c r="A114" s="3"/>
      <c r="B114" s="6" t="s">
        <v>19</v>
      </c>
      <c r="C114" s="3"/>
      <c r="D114" s="4"/>
      <c r="E114" s="4"/>
      <c r="F114" s="7">
        <f>SUM(F113,E112)</f>
        <v>0.20884011489163137</v>
      </c>
    </row>
    <row r="115" spans="1:6" ht="12.75">
      <c r="A115" s="3"/>
      <c r="B115" s="3"/>
      <c r="C115" s="3"/>
      <c r="D115" s="4"/>
      <c r="E115" s="4"/>
      <c r="F115" s="3"/>
    </row>
    <row r="116" spans="1:6" ht="12.75">
      <c r="A116" s="3">
        <v>1991</v>
      </c>
      <c r="B116" s="3" t="s">
        <v>5</v>
      </c>
      <c r="C116" s="3">
        <v>4</v>
      </c>
      <c r="D116" s="4">
        <v>11.5</v>
      </c>
      <c r="E116" s="7">
        <v>0.038</v>
      </c>
      <c r="F116" s="3">
        <v>110</v>
      </c>
    </row>
    <row r="117" spans="1:6" ht="12.75">
      <c r="A117" s="3"/>
      <c r="B117" s="3" t="s">
        <v>6</v>
      </c>
      <c r="C117" s="3">
        <v>1</v>
      </c>
      <c r="D117" s="4">
        <v>11.9</v>
      </c>
      <c r="E117" s="7">
        <v>0.037</v>
      </c>
      <c r="F117" s="3">
        <v>100</v>
      </c>
    </row>
    <row r="118" spans="1:6" ht="12.75">
      <c r="A118" s="3"/>
      <c r="B118" s="3" t="s">
        <v>7</v>
      </c>
      <c r="C118" s="3">
        <v>1</v>
      </c>
      <c r="D118" s="4">
        <v>13.8</v>
      </c>
      <c r="E118" s="7">
        <v>0.032</v>
      </c>
      <c r="F118" s="3">
        <v>75</v>
      </c>
    </row>
    <row r="119" spans="1:6" ht="12.75">
      <c r="A119" s="3"/>
      <c r="B119" s="3" t="s">
        <v>8</v>
      </c>
      <c r="C119" s="3">
        <v>5</v>
      </c>
      <c r="D119" s="4">
        <v>14.3</v>
      </c>
      <c r="E119" s="7">
        <v>0.031</v>
      </c>
      <c r="F119" s="3">
        <v>80</v>
      </c>
    </row>
    <row r="120" spans="1:6" ht="12.75">
      <c r="A120" s="3"/>
      <c r="B120" s="3" t="s">
        <v>9</v>
      </c>
      <c r="C120" s="3">
        <v>3</v>
      </c>
      <c r="D120" s="4">
        <v>15</v>
      </c>
      <c r="E120" s="7">
        <v>0.03</v>
      </c>
      <c r="F120" s="3">
        <v>75</v>
      </c>
    </row>
    <row r="121" spans="1:6" ht="12.75">
      <c r="A121" s="3"/>
      <c r="B121" s="3" t="s">
        <v>10</v>
      </c>
      <c r="C121" s="3">
        <v>7</v>
      </c>
      <c r="D121" s="4">
        <v>15.3</v>
      </c>
      <c r="E121" s="7">
        <v>0.03</v>
      </c>
      <c r="F121" s="3">
        <v>75</v>
      </c>
    </row>
    <row r="122" spans="1:6" ht="12.75">
      <c r="A122" s="3"/>
      <c r="B122" s="3" t="s">
        <v>11</v>
      </c>
      <c r="C122" s="3">
        <v>5</v>
      </c>
      <c r="D122" s="4">
        <v>14.5</v>
      </c>
      <c r="E122" s="7">
        <v>0.03</v>
      </c>
      <c r="F122" s="3">
        <v>80</v>
      </c>
    </row>
    <row r="123" spans="1:6" ht="12.75">
      <c r="A123" s="3"/>
      <c r="B123" s="3" t="s">
        <v>12</v>
      </c>
      <c r="C123" s="3">
        <v>2</v>
      </c>
      <c r="D123" s="4">
        <v>15</v>
      </c>
      <c r="E123" s="7">
        <v>0.03</v>
      </c>
      <c r="F123" s="3">
        <v>75</v>
      </c>
    </row>
    <row r="124" spans="1:6" ht="12.75">
      <c r="A124" s="3"/>
      <c r="B124" s="3" t="s">
        <v>13</v>
      </c>
      <c r="C124" s="3">
        <v>6</v>
      </c>
      <c r="D124" s="4">
        <v>15.5</v>
      </c>
      <c r="E124" s="7">
        <v>0.03</v>
      </c>
      <c r="F124" s="3">
        <v>70</v>
      </c>
    </row>
    <row r="125" spans="1:6" ht="12.75">
      <c r="A125" s="3"/>
      <c r="B125" s="3" t="s">
        <v>14</v>
      </c>
      <c r="C125" s="3">
        <v>4</v>
      </c>
      <c r="D125" s="4">
        <v>14.5</v>
      </c>
      <c r="E125" s="7">
        <v>0.031</v>
      </c>
      <c r="F125" s="3">
        <v>75</v>
      </c>
    </row>
    <row r="126" spans="1:6" ht="12.75">
      <c r="A126" s="3"/>
      <c r="B126" s="3" t="s">
        <v>15</v>
      </c>
      <c r="C126" s="3">
        <v>1</v>
      </c>
      <c r="D126" s="4">
        <v>14.8</v>
      </c>
      <c r="E126" s="7">
        <v>0.03</v>
      </c>
      <c r="F126" s="3">
        <v>70</v>
      </c>
    </row>
    <row r="127" spans="1:6" ht="12.75">
      <c r="A127" s="3"/>
      <c r="B127" s="3" t="s">
        <v>16</v>
      </c>
      <c r="C127" s="3">
        <v>6</v>
      </c>
      <c r="D127" s="4">
        <v>14.7</v>
      </c>
      <c r="E127" s="7">
        <v>0.031</v>
      </c>
      <c r="F127" s="3">
        <v>75</v>
      </c>
    </row>
    <row r="128" spans="1:6" ht="12.75">
      <c r="A128" s="3"/>
      <c r="B128" s="6" t="s">
        <v>17</v>
      </c>
      <c r="C128" s="3"/>
      <c r="D128" s="4"/>
      <c r="E128" s="7">
        <f>AVERAGE(E116:E127)</f>
        <v>0.031666666666666676</v>
      </c>
      <c r="F128" s="3"/>
    </row>
    <row r="129" spans="1:6" ht="12.75">
      <c r="A129" s="3"/>
      <c r="B129" s="6" t="s">
        <v>18</v>
      </c>
      <c r="C129" s="3"/>
      <c r="D129" s="4"/>
      <c r="E129" s="4"/>
      <c r="F129" s="7">
        <f>(((AVERAGE(F116:F127)+100)/100)^0.25)-1</f>
        <v>0.15829218528826905</v>
      </c>
    </row>
    <row r="130" spans="1:6" ht="12.75">
      <c r="A130" s="1"/>
      <c r="B130" s="6" t="s">
        <v>19</v>
      </c>
      <c r="F130" s="7">
        <f>SUM(F129,E128)</f>
        <v>0.18995885195493573</v>
      </c>
    </row>
    <row r="131" spans="1:2" ht="12.75">
      <c r="A131" s="1"/>
      <c r="B131" s="1"/>
    </row>
    <row r="132" spans="1:6" ht="25.5">
      <c r="A132" s="2" t="s">
        <v>0</v>
      </c>
      <c r="B132" s="2" t="s">
        <v>1</v>
      </c>
      <c r="C132" s="2" t="s">
        <v>2</v>
      </c>
      <c r="D132" s="2" t="s">
        <v>3</v>
      </c>
      <c r="E132" s="2" t="s">
        <v>20</v>
      </c>
      <c r="F132" s="11" t="s">
        <v>21</v>
      </c>
    </row>
    <row r="133" spans="1:6" ht="12.75">
      <c r="A133" s="3">
        <v>1992</v>
      </c>
      <c r="B133" s="3" t="s">
        <v>5</v>
      </c>
      <c r="C133" s="3">
        <v>3</v>
      </c>
      <c r="D133" s="4">
        <v>14.7</v>
      </c>
      <c r="E133" s="9">
        <v>0.03</v>
      </c>
      <c r="F133" s="3">
        <v>85</v>
      </c>
    </row>
    <row r="134" spans="1:6" ht="12.75">
      <c r="A134" s="3"/>
      <c r="B134" s="3" t="s">
        <v>6</v>
      </c>
      <c r="C134" s="3">
        <v>7</v>
      </c>
      <c r="D134" s="4">
        <v>16.1</v>
      </c>
      <c r="E134" s="9">
        <v>0.028</v>
      </c>
      <c r="F134" s="3">
        <v>70</v>
      </c>
    </row>
    <row r="135" spans="1:6" ht="12.75">
      <c r="A135" s="3"/>
      <c r="B135" s="3" t="s">
        <v>7</v>
      </c>
      <c r="C135" s="3">
        <v>6</v>
      </c>
      <c r="D135" s="4">
        <v>16.7</v>
      </c>
      <c r="E135" s="9">
        <v>0.027</v>
      </c>
      <c r="F135" s="3">
        <v>65</v>
      </c>
    </row>
    <row r="136" spans="1:6" ht="12.75">
      <c r="A136" s="3"/>
      <c r="B136" s="3" t="s">
        <v>8</v>
      </c>
      <c r="C136" s="3">
        <v>3</v>
      </c>
      <c r="D136" s="4">
        <v>16.2</v>
      </c>
      <c r="E136" s="9">
        <v>0.028</v>
      </c>
      <c r="F136" s="3">
        <v>70</v>
      </c>
    </row>
    <row r="137" spans="1:6" ht="12.75">
      <c r="A137" s="3"/>
      <c r="B137" s="3" t="s">
        <v>9</v>
      </c>
      <c r="C137" s="3">
        <v>1</v>
      </c>
      <c r="D137" s="4">
        <v>16</v>
      </c>
      <c r="E137" s="9">
        <v>0.028</v>
      </c>
      <c r="F137" s="3">
        <v>75</v>
      </c>
    </row>
    <row r="138" spans="1:6" ht="12.75">
      <c r="A138" s="3"/>
      <c r="B138" s="3" t="s">
        <v>10</v>
      </c>
      <c r="C138" s="3">
        <v>5</v>
      </c>
      <c r="D138" s="4">
        <v>16.1</v>
      </c>
      <c r="E138" s="9">
        <v>0.028</v>
      </c>
      <c r="F138" s="3">
        <v>75</v>
      </c>
    </row>
    <row r="139" spans="1:6" ht="12.75">
      <c r="A139" s="3"/>
      <c r="B139" s="3" t="s">
        <v>11</v>
      </c>
      <c r="C139" s="3">
        <v>3</v>
      </c>
      <c r="D139" s="4">
        <v>14.6</v>
      </c>
      <c r="E139" s="9">
        <v>0.029</v>
      </c>
      <c r="F139" s="3">
        <v>80</v>
      </c>
    </row>
    <row r="140" spans="1:6" ht="12.75">
      <c r="A140" s="3"/>
      <c r="B140" s="3" t="s">
        <v>12</v>
      </c>
      <c r="C140" s="3">
        <v>7</v>
      </c>
      <c r="D140" s="4">
        <v>15.3</v>
      </c>
      <c r="E140" s="9">
        <v>0.028</v>
      </c>
      <c r="F140" s="3">
        <v>75</v>
      </c>
    </row>
    <row r="141" spans="1:6" ht="12.75">
      <c r="A141" s="3"/>
      <c r="B141" s="3" t="s">
        <v>13</v>
      </c>
      <c r="C141" s="3">
        <v>4</v>
      </c>
      <c r="D141" s="4">
        <v>15.2</v>
      </c>
      <c r="E141" s="9">
        <v>0.029</v>
      </c>
      <c r="F141" s="3">
        <v>80</v>
      </c>
    </row>
    <row r="142" spans="1:6" ht="12.75">
      <c r="A142" s="3"/>
      <c r="B142" s="3" t="s">
        <v>14</v>
      </c>
      <c r="C142" s="3">
        <v>2</v>
      </c>
      <c r="D142" s="4">
        <v>14.7</v>
      </c>
      <c r="E142" s="9">
        <v>0.029</v>
      </c>
      <c r="F142" s="3">
        <v>75</v>
      </c>
    </row>
    <row r="143" spans="1:6" ht="12.75">
      <c r="A143" s="3"/>
      <c r="B143" s="3" t="s">
        <v>15</v>
      </c>
      <c r="C143" s="3">
        <v>6</v>
      </c>
      <c r="D143" s="4">
        <v>15.1</v>
      </c>
      <c r="E143" s="9">
        <v>0.028</v>
      </c>
      <c r="F143" s="3">
        <v>75</v>
      </c>
    </row>
    <row r="144" spans="1:6" ht="12.75">
      <c r="A144" s="3"/>
      <c r="B144" s="3" t="s">
        <v>16</v>
      </c>
      <c r="C144" s="3">
        <v>4</v>
      </c>
      <c r="D144" s="4">
        <v>15.9</v>
      </c>
      <c r="E144" s="9">
        <v>0.027</v>
      </c>
      <c r="F144" s="3">
        <v>65</v>
      </c>
    </row>
    <row r="145" spans="1:6" ht="12.75">
      <c r="A145" s="3"/>
      <c r="B145" s="6" t="s">
        <v>17</v>
      </c>
      <c r="C145" s="3"/>
      <c r="D145" s="4"/>
      <c r="E145" s="9">
        <f>AVERAGE(E133:E144)</f>
        <v>0.028250000000000008</v>
      </c>
      <c r="F145" s="3"/>
    </row>
    <row r="146" spans="1:6" ht="12.75">
      <c r="A146" s="3"/>
      <c r="B146" s="6" t="s">
        <v>18</v>
      </c>
      <c r="C146" s="3"/>
      <c r="D146" s="4"/>
      <c r="E146" s="4"/>
      <c r="F146" s="7">
        <f>(((AVERAGE(F133:F144)+100)/100)^0.25)-1</f>
        <v>0.1487916229624111</v>
      </c>
    </row>
    <row r="147" spans="1:6" ht="12.75">
      <c r="A147" s="3"/>
      <c r="B147" s="6" t="s">
        <v>19</v>
      </c>
      <c r="C147" s="3"/>
      <c r="D147" s="4"/>
      <c r="E147" s="4"/>
      <c r="F147" s="7">
        <f>SUM(F146,E145)</f>
        <v>0.1770416229624111</v>
      </c>
    </row>
    <row r="148" spans="1:6" ht="12.75">
      <c r="A148" s="3"/>
      <c r="B148" s="3"/>
      <c r="C148" s="3"/>
      <c r="D148" s="4"/>
      <c r="E148" s="4"/>
      <c r="F148" s="3"/>
    </row>
    <row r="149" spans="1:6" ht="12.75">
      <c r="A149" s="3">
        <v>1993</v>
      </c>
      <c r="B149" s="3" t="s">
        <v>5</v>
      </c>
      <c r="C149" s="3">
        <v>1</v>
      </c>
      <c r="D149" s="4">
        <v>15.9</v>
      </c>
      <c r="E149" s="9">
        <v>0.027</v>
      </c>
      <c r="F149" s="3">
        <v>60</v>
      </c>
    </row>
    <row r="150" spans="1:6" ht="12.75">
      <c r="A150" s="3"/>
      <c r="B150" s="3" t="s">
        <v>6</v>
      </c>
      <c r="C150" s="3">
        <v>5</v>
      </c>
      <c r="D150" s="4">
        <v>16.5</v>
      </c>
      <c r="E150" s="9">
        <v>0.026</v>
      </c>
      <c r="F150" s="3">
        <v>55</v>
      </c>
    </row>
    <row r="151" spans="1:6" ht="12.75">
      <c r="A151" s="3"/>
      <c r="B151" s="3" t="s">
        <v>7</v>
      </c>
      <c r="C151" s="3">
        <v>5</v>
      </c>
      <c r="D151" s="4">
        <v>16.5</v>
      </c>
      <c r="E151" s="9">
        <v>0.026</v>
      </c>
      <c r="F151" s="3">
        <v>55</v>
      </c>
    </row>
    <row r="152" spans="1:6" ht="12.75">
      <c r="A152" s="3"/>
      <c r="B152" s="3" t="s">
        <v>8</v>
      </c>
      <c r="C152" s="3">
        <v>2</v>
      </c>
      <c r="D152" s="4">
        <v>16.1</v>
      </c>
      <c r="E152" s="9">
        <v>0.025</v>
      </c>
      <c r="F152" s="3">
        <v>60</v>
      </c>
    </row>
    <row r="153" spans="1:6" ht="12.75">
      <c r="A153" s="3"/>
      <c r="B153" s="3" t="s">
        <v>9</v>
      </c>
      <c r="C153" s="3">
        <v>7</v>
      </c>
      <c r="D153" s="4">
        <v>16</v>
      </c>
      <c r="E153" s="9">
        <v>0.025</v>
      </c>
      <c r="F153" s="3">
        <v>65</v>
      </c>
    </row>
    <row r="154" spans="1:6" ht="12.75">
      <c r="A154" s="3"/>
      <c r="B154" s="3" t="s">
        <v>10</v>
      </c>
      <c r="C154" s="3">
        <v>4</v>
      </c>
      <c r="D154" s="4">
        <v>16.5</v>
      </c>
      <c r="E154" s="9">
        <v>0.025</v>
      </c>
      <c r="F154" s="3">
        <v>60</v>
      </c>
    </row>
    <row r="155" spans="1:6" ht="12.75">
      <c r="A155" s="3"/>
      <c r="B155" s="3" t="s">
        <v>11</v>
      </c>
      <c r="C155" s="3">
        <v>2</v>
      </c>
      <c r="D155" s="4">
        <v>15.4</v>
      </c>
      <c r="E155" s="9">
        <v>0.026</v>
      </c>
      <c r="F155" s="3">
        <v>65</v>
      </c>
    </row>
    <row r="156" spans="1:6" ht="12.75">
      <c r="A156" s="3"/>
      <c r="B156" s="3" t="s">
        <v>12</v>
      </c>
      <c r="C156" s="3">
        <v>6</v>
      </c>
      <c r="D156" s="4">
        <v>15.9</v>
      </c>
      <c r="E156" s="9">
        <v>0.026</v>
      </c>
      <c r="F156" s="3">
        <v>65</v>
      </c>
    </row>
    <row r="157" spans="1:6" ht="12.75">
      <c r="A157" s="3"/>
      <c r="B157" s="3" t="s">
        <v>13</v>
      </c>
      <c r="C157" s="3">
        <v>3</v>
      </c>
      <c r="D157" s="4">
        <v>16.5</v>
      </c>
      <c r="E157" s="9">
        <v>0.025</v>
      </c>
      <c r="F157" s="3">
        <v>55</v>
      </c>
    </row>
    <row r="158" spans="1:6" ht="12.75">
      <c r="A158" s="3"/>
      <c r="B158" s="3" t="s">
        <v>14</v>
      </c>
      <c r="C158" s="3">
        <v>1</v>
      </c>
      <c r="D158" s="4">
        <v>16</v>
      </c>
      <c r="E158" s="9">
        <v>0.026</v>
      </c>
      <c r="F158" s="3">
        <v>60</v>
      </c>
    </row>
    <row r="159" spans="1:6" ht="12.75">
      <c r="A159" s="3"/>
      <c r="B159" s="3" t="s">
        <v>15</v>
      </c>
      <c r="C159" s="3">
        <v>5</v>
      </c>
      <c r="D159" s="4">
        <v>16.3</v>
      </c>
      <c r="E159" s="9">
        <v>0.025</v>
      </c>
      <c r="F159" s="3">
        <v>55</v>
      </c>
    </row>
    <row r="160" spans="1:6" ht="12.75">
      <c r="A160" s="3"/>
      <c r="B160" s="3" t="s">
        <v>16</v>
      </c>
      <c r="C160" s="3">
        <v>3</v>
      </c>
      <c r="D160" s="4">
        <v>16.3</v>
      </c>
      <c r="E160" s="9">
        <v>0.026</v>
      </c>
      <c r="F160" s="3">
        <v>60</v>
      </c>
    </row>
    <row r="161" spans="1:6" ht="12.75">
      <c r="A161" s="3"/>
      <c r="B161" s="6" t="s">
        <v>17</v>
      </c>
      <c r="C161" s="3"/>
      <c r="D161" s="4"/>
      <c r="E161" s="9">
        <f>AVERAGE(E149:E160)</f>
        <v>0.02566666666666667</v>
      </c>
      <c r="F161" s="3"/>
    </row>
    <row r="162" spans="1:6" ht="12.75">
      <c r="A162" s="3"/>
      <c r="B162" s="6" t="s">
        <v>18</v>
      </c>
      <c r="C162" s="3"/>
      <c r="D162" s="4"/>
      <c r="E162" s="4"/>
      <c r="F162" s="7">
        <f>(((AVERAGE(F149:F160)+100)/100)^0.25)-1</f>
        <v>0.12394971897136631</v>
      </c>
    </row>
    <row r="163" spans="1:6" ht="12.75">
      <c r="A163" s="3"/>
      <c r="B163" s="6" t="s">
        <v>19</v>
      </c>
      <c r="C163" s="3"/>
      <c r="D163" s="4"/>
      <c r="E163" s="4"/>
      <c r="F163" s="7">
        <f>SUM(F162,E161)</f>
        <v>0.14961638563803298</v>
      </c>
    </row>
    <row r="164" spans="1:6" ht="12.75">
      <c r="A164" s="3"/>
      <c r="B164" s="3"/>
      <c r="C164" s="3"/>
      <c r="D164" s="4"/>
      <c r="E164" s="4"/>
      <c r="F164" s="3"/>
    </row>
    <row r="165" spans="1:6" ht="12.75">
      <c r="A165" s="3">
        <v>1994</v>
      </c>
      <c r="B165" s="3" t="s">
        <v>5</v>
      </c>
      <c r="C165" s="3">
        <v>7</v>
      </c>
      <c r="D165" s="4">
        <v>16.4</v>
      </c>
      <c r="E165" s="9">
        <v>0.025</v>
      </c>
      <c r="F165" s="3">
        <v>55</v>
      </c>
    </row>
    <row r="166" spans="1:6" ht="12.75">
      <c r="A166" s="3"/>
      <c r="B166" s="3" t="s">
        <v>6</v>
      </c>
      <c r="C166" s="3">
        <v>4</v>
      </c>
      <c r="D166" s="4">
        <v>16.7</v>
      </c>
      <c r="E166" s="9">
        <v>0.025</v>
      </c>
      <c r="F166" s="3">
        <v>50</v>
      </c>
    </row>
    <row r="167" spans="1:6" ht="12.75">
      <c r="A167" s="3"/>
      <c r="B167" s="3" t="s">
        <v>7</v>
      </c>
      <c r="C167" s="3">
        <v>4</v>
      </c>
      <c r="D167" s="4">
        <v>17.1</v>
      </c>
      <c r="E167" s="9">
        <v>0.025</v>
      </c>
      <c r="F167" s="3">
        <v>50</v>
      </c>
    </row>
    <row r="168" spans="1:6" ht="12.75">
      <c r="A168" s="3"/>
      <c r="B168" s="3" t="s">
        <v>8</v>
      </c>
      <c r="C168" s="3">
        <v>1</v>
      </c>
      <c r="D168" s="4">
        <v>16.5</v>
      </c>
      <c r="E168" s="9">
        <v>0.024</v>
      </c>
      <c r="F168" s="3">
        <v>60</v>
      </c>
    </row>
    <row r="169" spans="1:6" ht="12.75">
      <c r="A169" s="3"/>
      <c r="B169" s="3" t="s">
        <v>9</v>
      </c>
      <c r="C169" s="3">
        <v>6</v>
      </c>
      <c r="D169" s="4">
        <v>15.4</v>
      </c>
      <c r="E169" s="9">
        <v>0.026</v>
      </c>
      <c r="F169" s="3">
        <v>65</v>
      </c>
    </row>
    <row r="170" spans="1:6" ht="12.75">
      <c r="A170" s="3"/>
      <c r="B170" s="3" t="s">
        <v>10</v>
      </c>
      <c r="C170" s="3">
        <v>3</v>
      </c>
      <c r="D170" s="4">
        <v>15.5</v>
      </c>
      <c r="E170" s="9">
        <v>0.026</v>
      </c>
      <c r="F170" s="3">
        <v>65</v>
      </c>
    </row>
    <row r="171" spans="1:6" ht="12.75">
      <c r="A171" s="3"/>
      <c r="B171" s="3" t="s">
        <v>11</v>
      </c>
      <c r="C171" s="3">
        <v>1</v>
      </c>
      <c r="D171" s="4">
        <v>14.8</v>
      </c>
      <c r="E171" s="9">
        <v>0.026</v>
      </c>
      <c r="F171" s="3">
        <v>70</v>
      </c>
    </row>
    <row r="172" spans="1:6" ht="12.75">
      <c r="A172" s="3"/>
      <c r="B172" s="3" t="s">
        <v>12</v>
      </c>
      <c r="C172" s="3">
        <v>5</v>
      </c>
      <c r="D172" s="4">
        <v>14.7</v>
      </c>
      <c r="E172" s="9">
        <v>0.026</v>
      </c>
      <c r="F172" s="3">
        <v>70</v>
      </c>
    </row>
    <row r="173" spans="1:6" ht="12.75">
      <c r="A173" s="3"/>
      <c r="B173" s="3" t="s">
        <v>13</v>
      </c>
      <c r="C173" s="3">
        <v>2</v>
      </c>
      <c r="D173" s="4">
        <v>15.3</v>
      </c>
      <c r="E173" s="9">
        <v>0.025</v>
      </c>
      <c r="F173" s="3">
        <v>65</v>
      </c>
    </row>
    <row r="174" spans="1:6" ht="12.75">
      <c r="A174" s="3"/>
      <c r="B174" s="3" t="s">
        <v>14</v>
      </c>
      <c r="C174" s="3">
        <v>7</v>
      </c>
      <c r="D174" s="4">
        <v>14.6</v>
      </c>
      <c r="E174" s="9">
        <v>0.026</v>
      </c>
      <c r="F174" s="3">
        <v>65</v>
      </c>
    </row>
    <row r="175" spans="1:6" ht="12.75">
      <c r="A175" s="3"/>
      <c r="B175" s="3" t="s">
        <v>15</v>
      </c>
      <c r="C175" s="3">
        <v>4</v>
      </c>
      <c r="D175" s="4">
        <v>14.5</v>
      </c>
      <c r="E175" s="9">
        <v>0.026</v>
      </c>
      <c r="F175" s="3">
        <v>70</v>
      </c>
    </row>
    <row r="176" spans="1:6" ht="12.75">
      <c r="A176" s="3"/>
      <c r="B176" s="3" t="s">
        <v>16</v>
      </c>
      <c r="C176" s="3">
        <v>2</v>
      </c>
      <c r="D176" s="4">
        <v>13.8</v>
      </c>
      <c r="E176" s="9">
        <v>0.027</v>
      </c>
      <c r="F176" s="3">
        <v>75</v>
      </c>
    </row>
    <row r="177" spans="1:6" ht="12.75">
      <c r="A177" s="3"/>
      <c r="B177" s="6" t="s">
        <v>17</v>
      </c>
      <c r="C177" s="3"/>
      <c r="D177" s="4"/>
      <c r="E177" s="9">
        <f>AVERAGE(E165:E176)</f>
        <v>0.025583333333333336</v>
      </c>
      <c r="F177" s="3"/>
    </row>
    <row r="178" spans="1:6" ht="12.75">
      <c r="A178" s="3"/>
      <c r="B178" s="6" t="s">
        <v>18</v>
      </c>
      <c r="C178" s="3"/>
      <c r="D178" s="4"/>
      <c r="E178" s="4"/>
      <c r="F178" s="7">
        <f>(((AVERAGE(F165:F176)+100)/100)^0.25)-1</f>
        <v>0.13049515737370032</v>
      </c>
    </row>
    <row r="179" spans="1:6" ht="12.75">
      <c r="A179" s="3"/>
      <c r="B179" s="6" t="s">
        <v>19</v>
      </c>
      <c r="C179" s="3"/>
      <c r="D179" s="4"/>
      <c r="E179" s="4"/>
      <c r="F179" s="29">
        <f>SUM(F178,E177)</f>
        <v>0.15607849070703367</v>
      </c>
    </row>
    <row r="180" spans="1:6" ht="12.75">
      <c r="A180" s="3"/>
      <c r="B180" s="3"/>
      <c r="C180" s="3"/>
      <c r="D180" s="4"/>
      <c r="E180" s="4"/>
      <c r="F180" s="3"/>
    </row>
    <row r="181" spans="1:6" ht="12.75">
      <c r="A181" s="3">
        <v>1995</v>
      </c>
      <c r="B181" s="3" t="s">
        <v>5</v>
      </c>
      <c r="C181" s="3">
        <v>6</v>
      </c>
      <c r="D181" s="4">
        <v>13.7</v>
      </c>
      <c r="E181" s="9">
        <v>0.027</v>
      </c>
      <c r="F181" s="3">
        <v>70</v>
      </c>
    </row>
    <row r="182" spans="1:6" ht="12.75">
      <c r="A182" s="3"/>
      <c r="B182" s="3" t="s">
        <v>6</v>
      </c>
      <c r="C182" s="3">
        <v>3</v>
      </c>
      <c r="D182" s="4">
        <v>13.7</v>
      </c>
      <c r="E182" s="9">
        <v>0.027</v>
      </c>
      <c r="F182" s="3">
        <v>70</v>
      </c>
    </row>
    <row r="183" spans="1:6" ht="12.75">
      <c r="A183" s="3"/>
      <c r="B183" s="3" t="s">
        <v>7</v>
      </c>
      <c r="C183" s="3">
        <v>3</v>
      </c>
      <c r="D183" s="4">
        <v>14.2</v>
      </c>
      <c r="E183" s="9">
        <v>0.027</v>
      </c>
      <c r="F183" s="3">
        <v>65</v>
      </c>
    </row>
    <row r="184" spans="1:6" ht="12.75">
      <c r="A184" s="3"/>
      <c r="B184" s="3" t="s">
        <v>8</v>
      </c>
      <c r="C184" s="3">
        <v>7</v>
      </c>
      <c r="D184" s="4">
        <v>14</v>
      </c>
      <c r="E184" s="9">
        <v>0.026</v>
      </c>
      <c r="F184" s="3">
        <v>65</v>
      </c>
    </row>
    <row r="185" spans="1:6" ht="12.75">
      <c r="A185" s="3"/>
      <c r="B185" s="3" t="s">
        <v>9</v>
      </c>
      <c r="C185" s="3">
        <v>5</v>
      </c>
      <c r="D185" s="4">
        <v>14.3</v>
      </c>
      <c r="E185" s="9">
        <v>0.025</v>
      </c>
      <c r="F185" s="3">
        <v>65</v>
      </c>
    </row>
    <row r="186" spans="1:6" ht="12.75">
      <c r="A186" s="3"/>
      <c r="B186" s="3" t="s">
        <v>10</v>
      </c>
      <c r="C186" s="3">
        <v>2</v>
      </c>
      <c r="D186" s="4">
        <v>14.6</v>
      </c>
      <c r="E186" s="9">
        <v>0.025</v>
      </c>
      <c r="F186" s="3">
        <v>60</v>
      </c>
    </row>
    <row r="187" spans="1:6" ht="12.75">
      <c r="A187" s="3"/>
      <c r="B187" s="3" t="s">
        <v>11</v>
      </c>
      <c r="C187" s="3">
        <v>7</v>
      </c>
      <c r="D187" s="4">
        <v>14.2</v>
      </c>
      <c r="E187" s="9">
        <v>0.025</v>
      </c>
      <c r="F187" s="3">
        <v>60</v>
      </c>
    </row>
    <row r="188" spans="1:6" ht="12.75">
      <c r="A188" s="3"/>
      <c r="B188" s="3" t="s">
        <v>12</v>
      </c>
      <c r="C188" s="3">
        <v>4</v>
      </c>
      <c r="D188" s="4">
        <v>14.6</v>
      </c>
      <c r="E188" s="9">
        <v>0.024</v>
      </c>
      <c r="F188" s="3">
        <v>55</v>
      </c>
    </row>
    <row r="189" spans="1:6" ht="12.75">
      <c r="A189" s="3"/>
      <c r="B189" s="3" t="s">
        <v>13</v>
      </c>
      <c r="C189" s="3">
        <v>1</v>
      </c>
      <c r="D189" s="4">
        <v>14.7</v>
      </c>
      <c r="E189" s="9">
        <v>0.024</v>
      </c>
      <c r="F189" s="3">
        <v>55</v>
      </c>
    </row>
    <row r="190" spans="1:6" ht="12.75">
      <c r="A190" s="3"/>
      <c r="B190" s="3" t="s">
        <v>14</v>
      </c>
      <c r="C190" s="3">
        <v>6</v>
      </c>
      <c r="D190" s="4">
        <v>14.5</v>
      </c>
      <c r="E190" s="9">
        <v>0.024</v>
      </c>
      <c r="F190" s="3">
        <v>55</v>
      </c>
    </row>
    <row r="191" spans="1:6" ht="12.75">
      <c r="A191" s="3"/>
      <c r="B191" s="3" t="s">
        <v>15</v>
      </c>
      <c r="C191" s="3">
        <v>3</v>
      </c>
      <c r="D191" s="4">
        <v>14.3</v>
      </c>
      <c r="E191" s="9">
        <v>0.025</v>
      </c>
      <c r="F191" s="3">
        <v>55</v>
      </c>
    </row>
    <row r="192" spans="1:6" ht="12.75">
      <c r="A192" s="3"/>
      <c r="B192" s="3" t="s">
        <v>16</v>
      </c>
      <c r="C192" s="3">
        <v>1</v>
      </c>
      <c r="D192" s="4">
        <v>14.6</v>
      </c>
      <c r="E192" s="9">
        <v>0.024</v>
      </c>
      <c r="F192" s="3">
        <v>55</v>
      </c>
    </row>
    <row r="193" spans="1:6" ht="12.75">
      <c r="A193" s="3"/>
      <c r="B193" s="6" t="s">
        <v>17</v>
      </c>
      <c r="C193" s="3"/>
      <c r="D193" s="4"/>
      <c r="E193" s="9">
        <f>AVERAGE(E181:E192)</f>
        <v>0.025250000000000005</v>
      </c>
      <c r="F193" s="3"/>
    </row>
    <row r="194" spans="1:6" ht="12.75">
      <c r="A194" s="3"/>
      <c r="B194" s="6" t="s">
        <v>18</v>
      </c>
      <c r="C194" s="3"/>
      <c r="D194" s="4"/>
      <c r="E194" s="4"/>
      <c r="F194" s="7">
        <f>(((AVERAGE(F181:F192)+100)/100)^0.25)-1</f>
        <v>0.12614422935805747</v>
      </c>
    </row>
    <row r="195" spans="1:6" ht="12.75">
      <c r="A195" s="3"/>
      <c r="B195" s="6" t="s">
        <v>19</v>
      </c>
      <c r="C195" s="5"/>
      <c r="D195" s="5"/>
      <c r="E195" s="5"/>
      <c r="F195" s="29">
        <f>SUM(F194,E193)</f>
        <v>0.15139422935805746</v>
      </c>
    </row>
    <row r="196" spans="1:6" ht="12.75">
      <c r="A196" s="3"/>
      <c r="B196" s="3"/>
      <c r="C196" s="5"/>
      <c r="D196" s="5"/>
      <c r="E196" s="5"/>
      <c r="F196" s="3"/>
    </row>
    <row r="197" spans="1:6" ht="25.5">
      <c r="A197" s="2" t="s">
        <v>0</v>
      </c>
      <c r="B197" s="2" t="s">
        <v>1</v>
      </c>
      <c r="C197" s="2" t="s">
        <v>2</v>
      </c>
      <c r="D197" s="2" t="s">
        <v>3</v>
      </c>
      <c r="E197" s="2" t="s">
        <v>20</v>
      </c>
      <c r="F197" s="11" t="s">
        <v>21</v>
      </c>
    </row>
    <row r="198" spans="1:6" ht="12.75">
      <c r="A198" s="3">
        <v>1996</v>
      </c>
      <c r="B198" s="3" t="s">
        <v>5</v>
      </c>
      <c r="C198" s="3">
        <v>5</v>
      </c>
      <c r="D198" s="4">
        <v>14.6</v>
      </c>
      <c r="E198" s="9">
        <v>0.024</v>
      </c>
      <c r="F198" s="3">
        <v>50</v>
      </c>
    </row>
    <row r="199" spans="1:6" ht="12.75">
      <c r="A199" s="3"/>
      <c r="B199" s="3" t="s">
        <v>6</v>
      </c>
      <c r="C199" s="3">
        <v>2</v>
      </c>
      <c r="D199" s="4">
        <v>14.6</v>
      </c>
      <c r="E199" s="9">
        <v>0.024</v>
      </c>
      <c r="F199" s="3">
        <v>50</v>
      </c>
    </row>
    <row r="200" spans="1:6" ht="12.75">
      <c r="A200" s="3"/>
      <c r="B200" s="3" t="s">
        <v>7</v>
      </c>
      <c r="C200" s="3">
        <v>1</v>
      </c>
      <c r="D200" s="4">
        <v>15.4</v>
      </c>
      <c r="E200" s="9">
        <v>0.023</v>
      </c>
      <c r="F200" s="3">
        <v>45</v>
      </c>
    </row>
    <row r="201" spans="1:6" ht="12.75">
      <c r="A201" s="3"/>
      <c r="B201" s="3" t="s">
        <v>8</v>
      </c>
      <c r="C201" s="3">
        <v>5</v>
      </c>
      <c r="D201" s="4">
        <v>15.2</v>
      </c>
      <c r="E201" s="9">
        <v>0.023</v>
      </c>
      <c r="F201" s="3">
        <v>50</v>
      </c>
    </row>
    <row r="202" spans="1:6" ht="12.75">
      <c r="A202" s="3"/>
      <c r="B202" s="3" t="s">
        <v>9</v>
      </c>
      <c r="C202" s="3">
        <v>3</v>
      </c>
      <c r="D202" s="4">
        <v>15.7</v>
      </c>
      <c r="E202" s="9">
        <v>0.023</v>
      </c>
      <c r="F202" s="3">
        <v>50</v>
      </c>
    </row>
    <row r="203" spans="1:6" ht="12.75">
      <c r="A203" s="3"/>
      <c r="B203" s="3" t="s">
        <v>10</v>
      </c>
      <c r="C203" s="3">
        <v>7</v>
      </c>
      <c r="D203" s="4">
        <v>16</v>
      </c>
      <c r="E203" s="9">
        <v>0.023</v>
      </c>
      <c r="F203" s="3">
        <v>50</v>
      </c>
    </row>
    <row r="204" spans="1:6" ht="12.75">
      <c r="A204" s="3"/>
      <c r="B204" s="3" t="s">
        <v>11</v>
      </c>
      <c r="C204" s="3">
        <v>5</v>
      </c>
      <c r="D204" s="4">
        <v>15.1</v>
      </c>
      <c r="E204" s="9">
        <v>0.023</v>
      </c>
      <c r="F204" s="3">
        <v>55</v>
      </c>
    </row>
    <row r="205" spans="1:6" ht="12.75">
      <c r="A205" s="3"/>
      <c r="B205" s="3" t="s">
        <v>12</v>
      </c>
      <c r="C205" s="3">
        <v>2</v>
      </c>
      <c r="D205" s="4">
        <v>14.2</v>
      </c>
      <c r="E205" s="9">
        <v>0.024</v>
      </c>
      <c r="F205" s="3">
        <v>65</v>
      </c>
    </row>
    <row r="206" spans="1:6" ht="12.75">
      <c r="A206" s="3"/>
      <c r="B206" s="3" t="s">
        <v>13</v>
      </c>
      <c r="C206" s="3">
        <v>6</v>
      </c>
      <c r="D206" s="4">
        <v>14.5</v>
      </c>
      <c r="E206" s="9">
        <v>0.023</v>
      </c>
      <c r="F206" s="3">
        <v>55</v>
      </c>
    </row>
    <row r="207" spans="1:6" ht="12.75">
      <c r="A207" s="3"/>
      <c r="B207" s="3" t="s">
        <v>14</v>
      </c>
      <c r="C207" s="3">
        <v>4</v>
      </c>
      <c r="D207" s="4">
        <v>15.2</v>
      </c>
      <c r="E207" s="9">
        <v>0.022</v>
      </c>
      <c r="F207" s="3">
        <v>50</v>
      </c>
    </row>
    <row r="208" spans="1:6" ht="12.75">
      <c r="A208" s="3"/>
      <c r="B208" s="3" t="s">
        <v>15</v>
      </c>
      <c r="C208" s="3">
        <v>1</v>
      </c>
      <c r="D208" s="4">
        <v>15.4</v>
      </c>
      <c r="E208" s="9">
        <v>0.022</v>
      </c>
      <c r="F208" s="3">
        <v>50</v>
      </c>
    </row>
    <row r="209" spans="1:6" ht="12.75">
      <c r="A209" s="3"/>
      <c r="B209" s="3" t="s">
        <v>16</v>
      </c>
      <c r="C209" s="3">
        <v>6</v>
      </c>
      <c r="D209" s="4">
        <v>16.3</v>
      </c>
      <c r="E209" s="9">
        <v>0.021</v>
      </c>
      <c r="F209" s="3">
        <v>45</v>
      </c>
    </row>
    <row r="210" spans="1:6" ht="12.75">
      <c r="A210" s="3"/>
      <c r="B210" s="6" t="s">
        <v>17</v>
      </c>
      <c r="C210" s="3"/>
      <c r="D210" s="4"/>
      <c r="E210" s="9">
        <f>AVERAGE(E198:E209)</f>
        <v>0.022916666666666665</v>
      </c>
      <c r="F210" s="3"/>
    </row>
    <row r="211" spans="1:6" ht="12.75">
      <c r="A211" s="3"/>
      <c r="B211" s="6" t="s">
        <v>18</v>
      </c>
      <c r="C211" s="3"/>
      <c r="D211" s="4"/>
      <c r="E211" s="4"/>
      <c r="F211" s="7">
        <f>(((AVERAGE(F198:F209)+100)/100)^0.25)-1</f>
        <v>0.1089803368973159</v>
      </c>
    </row>
    <row r="212" spans="1:6" ht="12.75">
      <c r="A212" s="3"/>
      <c r="B212" s="6" t="s">
        <v>19</v>
      </c>
      <c r="C212" s="3"/>
      <c r="D212" s="4"/>
      <c r="E212" s="4"/>
      <c r="F212" s="29">
        <f>SUM(F211,E210)</f>
        <v>0.13189700356398257</v>
      </c>
    </row>
    <row r="213" spans="1:6" ht="12.75">
      <c r="A213" s="3"/>
      <c r="B213" s="3"/>
      <c r="C213" s="3"/>
      <c r="D213" s="4"/>
      <c r="E213" s="4"/>
      <c r="F213" s="3"/>
    </row>
    <row r="214" spans="1:6" ht="12.75">
      <c r="A214" s="3">
        <v>1997</v>
      </c>
      <c r="B214" s="3" t="s">
        <v>5</v>
      </c>
      <c r="C214" s="3">
        <v>3</v>
      </c>
      <c r="D214" s="4">
        <v>15.8</v>
      </c>
      <c r="E214" s="9">
        <v>0.021</v>
      </c>
      <c r="F214" s="3">
        <v>45</v>
      </c>
    </row>
    <row r="215" spans="1:6" ht="12.75">
      <c r="A215" s="3"/>
      <c r="B215" s="3" t="s">
        <v>6</v>
      </c>
      <c r="C215" s="3">
        <v>7</v>
      </c>
      <c r="D215" s="4">
        <v>16.2</v>
      </c>
      <c r="E215" s="9">
        <v>0.021</v>
      </c>
      <c r="F215" s="3">
        <v>45</v>
      </c>
    </row>
    <row r="216" spans="1:6" ht="12.75">
      <c r="A216" s="3"/>
      <c r="B216" s="3" t="s">
        <v>7</v>
      </c>
      <c r="C216" s="3">
        <v>7</v>
      </c>
      <c r="D216" s="4">
        <v>16.7</v>
      </c>
      <c r="E216" s="9">
        <v>0.02</v>
      </c>
      <c r="F216" s="3">
        <v>40</v>
      </c>
    </row>
    <row r="217" spans="1:6" ht="12.75">
      <c r="A217" s="3"/>
      <c r="B217" s="3" t="s">
        <v>8</v>
      </c>
      <c r="C217" s="3">
        <v>4</v>
      </c>
      <c r="D217" s="4">
        <v>16</v>
      </c>
      <c r="E217" s="9">
        <v>0.02</v>
      </c>
      <c r="F217" s="3">
        <v>55</v>
      </c>
    </row>
    <row r="218" spans="1:6" ht="12.75">
      <c r="A218" s="3"/>
      <c r="B218" s="3" t="s">
        <v>9</v>
      </c>
      <c r="C218" s="3">
        <v>2</v>
      </c>
      <c r="D218" s="4">
        <v>15.6</v>
      </c>
      <c r="E218" s="9">
        <v>0.021</v>
      </c>
      <c r="F218" s="3">
        <v>60</v>
      </c>
    </row>
    <row r="219" spans="1:6" ht="12.75">
      <c r="A219" s="3"/>
      <c r="B219" s="3" t="s">
        <v>10</v>
      </c>
      <c r="C219" s="3">
        <v>6</v>
      </c>
      <c r="D219" s="4">
        <v>17.2</v>
      </c>
      <c r="E219" s="9">
        <v>0.019</v>
      </c>
      <c r="F219" s="3">
        <v>50</v>
      </c>
    </row>
    <row r="220" spans="1:6" ht="12.75">
      <c r="A220" s="3"/>
      <c r="B220" s="3" t="s">
        <v>11</v>
      </c>
      <c r="C220" s="3">
        <v>4</v>
      </c>
      <c r="D220" s="4">
        <v>16.9</v>
      </c>
      <c r="E220" s="9">
        <v>0.018</v>
      </c>
      <c r="F220" s="3">
        <v>45</v>
      </c>
    </row>
    <row r="221" spans="1:6" ht="12.75">
      <c r="A221" s="3"/>
      <c r="B221" s="3" t="s">
        <v>12</v>
      </c>
      <c r="C221" s="3">
        <v>1</v>
      </c>
      <c r="D221" s="4">
        <v>17.6</v>
      </c>
      <c r="E221" s="9">
        <v>0.018</v>
      </c>
      <c r="F221" s="3">
        <v>40</v>
      </c>
    </row>
    <row r="222" spans="1:6" ht="12.75">
      <c r="A222" s="3"/>
      <c r="B222" s="3" t="s">
        <v>13</v>
      </c>
      <c r="C222" s="3">
        <v>5</v>
      </c>
      <c r="D222" s="4">
        <v>18</v>
      </c>
      <c r="E222" s="9">
        <v>0.018</v>
      </c>
      <c r="F222" s="3">
        <v>40</v>
      </c>
    </row>
    <row r="223" spans="1:6" ht="12.75">
      <c r="A223" s="3"/>
      <c r="B223" s="3" t="s">
        <v>14</v>
      </c>
      <c r="C223" s="3">
        <v>3</v>
      </c>
      <c r="D223" s="4">
        <v>18.1</v>
      </c>
      <c r="E223" s="9">
        <v>0.017</v>
      </c>
      <c r="F223" s="3">
        <v>35</v>
      </c>
    </row>
    <row r="224" spans="1:6" ht="12.75">
      <c r="A224" s="3"/>
      <c r="B224" s="3" t="s">
        <v>15</v>
      </c>
      <c r="C224" s="3">
        <v>7</v>
      </c>
      <c r="D224" s="4">
        <v>17.6</v>
      </c>
      <c r="E224" s="9">
        <v>0.018</v>
      </c>
      <c r="F224" s="3">
        <v>40</v>
      </c>
    </row>
    <row r="225" spans="1:6" ht="12.75">
      <c r="A225" s="3"/>
      <c r="B225" s="3" t="s">
        <v>16</v>
      </c>
      <c r="C225" s="3">
        <v>5</v>
      </c>
      <c r="D225" s="4">
        <v>17.8</v>
      </c>
      <c r="E225" s="9">
        <v>0.018</v>
      </c>
      <c r="F225" s="3">
        <v>40</v>
      </c>
    </row>
    <row r="226" spans="2:5" ht="12.75">
      <c r="B226" s="6" t="s">
        <v>17</v>
      </c>
      <c r="E226" s="10">
        <f>AVERAGE(E214:E225)</f>
        <v>0.01908333333333333</v>
      </c>
    </row>
    <row r="227" spans="2:6" ht="12.75">
      <c r="B227" s="6" t="s">
        <v>18</v>
      </c>
      <c r="E227" s="1"/>
      <c r="F227" s="7">
        <f>(((AVERAGE(F214:F225)+100)/100)^0.25)-1</f>
        <v>0.09655282546191879</v>
      </c>
    </row>
    <row r="228" spans="2:6" ht="12.75">
      <c r="B228" s="6" t="s">
        <v>19</v>
      </c>
      <c r="F228" s="29">
        <f>SUM(F227,E226)</f>
        <v>0.11563615879525212</v>
      </c>
    </row>
    <row r="230" spans="1:6" ht="12.75">
      <c r="A230" s="3">
        <v>1998</v>
      </c>
      <c r="B230" s="3" t="s">
        <v>5</v>
      </c>
      <c r="C230" s="3">
        <v>2</v>
      </c>
      <c r="D230" s="4">
        <v>17.1</v>
      </c>
      <c r="E230" s="9">
        <v>0.018</v>
      </c>
      <c r="F230" s="3">
        <v>45</v>
      </c>
    </row>
    <row r="231" spans="1:6" ht="12.75">
      <c r="A231" s="3"/>
      <c r="B231" s="3" t="s">
        <v>6</v>
      </c>
      <c r="C231" s="3">
        <v>6</v>
      </c>
      <c r="D231" s="4">
        <v>17.5</v>
      </c>
      <c r="E231" s="9">
        <v>0.019</v>
      </c>
      <c r="F231" s="3">
        <v>40</v>
      </c>
    </row>
    <row r="232" spans="1:6" ht="12.75">
      <c r="A232" s="3"/>
      <c r="B232" s="3" t="s">
        <v>7</v>
      </c>
      <c r="C232" s="3">
        <v>6</v>
      </c>
      <c r="D232" s="4">
        <v>18.9</v>
      </c>
      <c r="E232" s="9">
        <v>0.017</v>
      </c>
      <c r="F232" s="3">
        <v>30</v>
      </c>
    </row>
    <row r="233" spans="1:6" ht="12.75">
      <c r="A233" s="3"/>
      <c r="B233" s="3" t="s">
        <v>8</v>
      </c>
      <c r="C233" s="3">
        <v>3</v>
      </c>
      <c r="D233" s="4">
        <v>19.4</v>
      </c>
      <c r="E233" s="9">
        <v>0.016</v>
      </c>
      <c r="F233" s="3">
        <v>35</v>
      </c>
    </row>
    <row r="234" spans="1:6" ht="12.75">
      <c r="A234" s="3"/>
      <c r="B234" s="3" t="s">
        <v>9</v>
      </c>
      <c r="C234" s="3">
        <v>1</v>
      </c>
      <c r="D234" s="4">
        <v>19.7</v>
      </c>
      <c r="E234" s="9">
        <v>0.016</v>
      </c>
      <c r="F234" s="3">
        <v>35</v>
      </c>
    </row>
    <row r="235" spans="1:6" ht="12.75">
      <c r="A235" s="3"/>
      <c r="B235" s="3" t="s">
        <v>10</v>
      </c>
      <c r="C235" s="3">
        <v>5</v>
      </c>
      <c r="D235" s="4">
        <v>18.8</v>
      </c>
      <c r="E235" s="9">
        <v>0.017</v>
      </c>
      <c r="F235" s="3">
        <v>45</v>
      </c>
    </row>
    <row r="236" spans="1:6" ht="12.75">
      <c r="A236" s="3"/>
      <c r="B236" s="3" t="s">
        <v>11</v>
      </c>
      <c r="C236" s="3">
        <v>3</v>
      </c>
      <c r="D236" s="4">
        <v>17.8</v>
      </c>
      <c r="E236" s="9">
        <v>0.017</v>
      </c>
      <c r="F236" s="3">
        <v>45</v>
      </c>
    </row>
    <row r="237" spans="1:6" ht="12.75">
      <c r="A237" s="3"/>
      <c r="B237" s="3" t="s">
        <v>12</v>
      </c>
      <c r="C237" s="3">
        <v>7</v>
      </c>
      <c r="D237" s="4">
        <v>17.3</v>
      </c>
      <c r="E237" s="9">
        <v>0.018</v>
      </c>
      <c r="F237" s="3">
        <v>50</v>
      </c>
    </row>
    <row r="238" spans="1:6" ht="12.75">
      <c r="A238" s="3"/>
      <c r="B238" s="3" t="s">
        <v>13</v>
      </c>
      <c r="C238" s="3">
        <v>4</v>
      </c>
      <c r="D238" s="4">
        <v>16.1</v>
      </c>
      <c r="E238" s="9">
        <v>0.02</v>
      </c>
      <c r="F238" s="3">
        <v>65</v>
      </c>
    </row>
    <row r="239" spans="1:6" ht="12.75">
      <c r="A239" s="3"/>
      <c r="B239" s="3" t="s">
        <v>14</v>
      </c>
      <c r="C239" s="3">
        <v>2</v>
      </c>
      <c r="D239" s="4">
        <v>15.3</v>
      </c>
      <c r="E239" s="9">
        <v>0.021</v>
      </c>
      <c r="F239" s="3">
        <v>70</v>
      </c>
    </row>
    <row r="240" spans="1:6" ht="12.75">
      <c r="A240" s="3"/>
      <c r="B240" s="3" t="s">
        <v>15</v>
      </c>
      <c r="C240" s="3">
        <v>6</v>
      </c>
      <c r="D240" s="4">
        <v>15.7</v>
      </c>
      <c r="E240" s="9">
        <v>0.021</v>
      </c>
      <c r="F240" s="3">
        <v>70</v>
      </c>
    </row>
    <row r="241" spans="1:6" ht="12.75">
      <c r="A241" s="3"/>
      <c r="B241" s="3" t="s">
        <v>16</v>
      </c>
      <c r="C241" s="3">
        <v>4</v>
      </c>
      <c r="D241" s="4">
        <v>17</v>
      </c>
      <c r="E241" s="9">
        <v>0.019</v>
      </c>
      <c r="F241" s="3">
        <v>55</v>
      </c>
    </row>
    <row r="242" spans="2:5" ht="12.75">
      <c r="B242" s="6" t="s">
        <v>17</v>
      </c>
      <c r="E242" s="10">
        <f>AVERAGE(E230:E241)</f>
        <v>0.01825</v>
      </c>
    </row>
    <row r="243" spans="2:6" ht="12.75">
      <c r="B243" s="6" t="s">
        <v>18</v>
      </c>
      <c r="E243" s="1"/>
      <c r="F243" s="7">
        <f>(((AVERAGE(F230:F241)+100)/100)^0.25)-1</f>
        <v>0.1043690921811633</v>
      </c>
    </row>
    <row r="244" spans="2:6" ht="12.75">
      <c r="B244" s="6" t="s">
        <v>19</v>
      </c>
      <c r="F244" s="29">
        <f>SUM(F243,E242)</f>
        <v>0.1226190921811633</v>
      </c>
    </row>
    <row r="246" spans="1:6" ht="12.75">
      <c r="A246" s="3">
        <v>1999</v>
      </c>
      <c r="B246" s="3" t="s">
        <v>5</v>
      </c>
      <c r="C246" s="3">
        <v>1</v>
      </c>
      <c r="D246" s="4">
        <v>16.4</v>
      </c>
      <c r="E246" s="9">
        <v>0.019</v>
      </c>
      <c r="F246" s="3">
        <v>55</v>
      </c>
    </row>
    <row r="247" spans="1:6" ht="12.75">
      <c r="A247" s="3"/>
      <c r="B247" s="3" t="s">
        <v>6</v>
      </c>
      <c r="C247" s="3">
        <v>5</v>
      </c>
      <c r="D247" s="4">
        <v>16.5</v>
      </c>
      <c r="E247" s="9">
        <v>0.02</v>
      </c>
      <c r="F247" s="3">
        <v>55</v>
      </c>
    </row>
    <row r="248" spans="1:6" ht="12.75">
      <c r="A248" s="3"/>
      <c r="B248" s="3" t="s">
        <v>7</v>
      </c>
      <c r="C248" s="3">
        <v>5</v>
      </c>
      <c r="D248" s="4">
        <v>16.5</v>
      </c>
      <c r="E248" s="9">
        <v>0.02</v>
      </c>
      <c r="F248" s="3">
        <v>60</v>
      </c>
    </row>
    <row r="249" spans="1:6" ht="12.75">
      <c r="A249" s="3"/>
      <c r="B249" s="3" t="s">
        <v>8</v>
      </c>
      <c r="C249" s="3">
        <v>2</v>
      </c>
      <c r="D249" s="4">
        <v>15.6</v>
      </c>
      <c r="E249" s="9">
        <v>0.02</v>
      </c>
      <c r="F249" s="3">
        <v>70</v>
      </c>
    </row>
    <row r="250" spans="1:6" ht="12.75">
      <c r="A250" s="3"/>
      <c r="B250" s="3" t="s">
        <v>9</v>
      </c>
      <c r="C250" s="3">
        <v>7</v>
      </c>
      <c r="D250" s="4">
        <v>17.3</v>
      </c>
      <c r="E250" s="9">
        <v>0.018</v>
      </c>
      <c r="F250" s="3">
        <v>55</v>
      </c>
    </row>
    <row r="251" spans="1:6" ht="12.75">
      <c r="A251" s="3"/>
      <c r="B251" s="3" t="s">
        <v>10</v>
      </c>
      <c r="C251" s="3">
        <v>4</v>
      </c>
      <c r="D251" s="4">
        <v>17.8</v>
      </c>
      <c r="E251" s="9">
        <v>0.018</v>
      </c>
      <c r="F251" s="3">
        <v>60</v>
      </c>
    </row>
    <row r="252" spans="1:6" ht="12.75">
      <c r="A252" s="3"/>
      <c r="B252" s="3" t="s">
        <v>11</v>
      </c>
      <c r="C252" s="3">
        <v>2</v>
      </c>
      <c r="D252" s="4">
        <v>17.2</v>
      </c>
      <c r="E252" s="9">
        <v>0.018</v>
      </c>
      <c r="F252" s="3">
        <v>60</v>
      </c>
    </row>
    <row r="253" spans="1:6" ht="12.75">
      <c r="A253" s="3"/>
      <c r="B253" s="3" t="s">
        <v>12</v>
      </c>
      <c r="C253" s="3">
        <v>6</v>
      </c>
      <c r="D253" s="4">
        <v>17.1</v>
      </c>
      <c r="E253" s="9">
        <v>0.018</v>
      </c>
      <c r="F253" s="3">
        <v>60</v>
      </c>
    </row>
    <row r="254" spans="1:6" ht="12.75">
      <c r="A254" s="3"/>
      <c r="B254" s="3" t="s">
        <v>13</v>
      </c>
      <c r="C254" s="3">
        <v>3</v>
      </c>
      <c r="D254" s="4">
        <v>16.6</v>
      </c>
      <c r="E254" s="9">
        <v>0.019</v>
      </c>
      <c r="F254" s="3">
        <v>65</v>
      </c>
    </row>
    <row r="255" spans="1:6" ht="12.75">
      <c r="A255" s="3"/>
      <c r="B255" s="3" t="s">
        <v>14</v>
      </c>
      <c r="C255" s="3">
        <v>1</v>
      </c>
      <c r="D255" s="4">
        <v>15.1</v>
      </c>
      <c r="E255" s="9">
        <v>0.02</v>
      </c>
      <c r="F255" s="3">
        <v>70</v>
      </c>
    </row>
    <row r="256" spans="1:6" ht="12.75">
      <c r="A256" s="3"/>
      <c r="B256" s="3" t="s">
        <v>15</v>
      </c>
      <c r="C256" s="3">
        <v>5</v>
      </c>
      <c r="D256" s="4">
        <v>14.9</v>
      </c>
      <c r="E256" s="9">
        <v>0.021</v>
      </c>
      <c r="F256" s="3">
        <v>80</v>
      </c>
    </row>
    <row r="257" spans="1:6" ht="12.75">
      <c r="A257" s="3"/>
      <c r="B257" s="3" t="s">
        <v>16</v>
      </c>
      <c r="C257" s="3">
        <v>3</v>
      </c>
      <c r="D257" s="4">
        <v>15.1</v>
      </c>
      <c r="E257" s="9">
        <v>0.021</v>
      </c>
      <c r="F257" s="3">
        <v>75</v>
      </c>
    </row>
    <row r="258" spans="2:5" ht="12.75">
      <c r="B258" s="6" t="s">
        <v>17</v>
      </c>
      <c r="E258" s="10">
        <f>AVERAGE(E246:E257)</f>
        <v>0.01933333333333333</v>
      </c>
    </row>
    <row r="259" spans="2:6" ht="12.75">
      <c r="B259" s="6" t="s">
        <v>18</v>
      </c>
      <c r="E259" s="1"/>
      <c r="F259" s="7">
        <f>(((AVERAGE(F246:F257)+100)/100)^0.25)-1</f>
        <v>0.1312154477406029</v>
      </c>
    </row>
    <row r="260" spans="2:6" ht="12.75">
      <c r="B260" s="6" t="s">
        <v>19</v>
      </c>
      <c r="F260" s="29">
        <f>SUM(F259,E258)</f>
        <v>0.15054878107393624</v>
      </c>
    </row>
    <row r="261" spans="2:6" ht="12.75">
      <c r="B261" s="6"/>
      <c r="F261" s="10"/>
    </row>
    <row r="262" spans="2:6" ht="25.5">
      <c r="B262" s="2" t="s">
        <v>1</v>
      </c>
      <c r="C262" s="2" t="s">
        <v>2</v>
      </c>
      <c r="D262" s="2" t="s">
        <v>3</v>
      </c>
      <c r="E262" s="2" t="s">
        <v>20</v>
      </c>
      <c r="F262" s="11" t="s">
        <v>21</v>
      </c>
    </row>
    <row r="263" spans="1:6" ht="12.75">
      <c r="A263" s="3">
        <v>2000</v>
      </c>
      <c r="B263" s="3" t="s">
        <v>5</v>
      </c>
      <c r="C263" s="3">
        <v>7</v>
      </c>
      <c r="D263" s="4">
        <v>14.5</v>
      </c>
      <c r="E263" s="9">
        <v>0.022</v>
      </c>
      <c r="F263" s="3">
        <v>75</v>
      </c>
    </row>
    <row r="264" spans="1:6" ht="12.75">
      <c r="A264" s="3"/>
      <c r="B264" s="3" t="s">
        <v>6</v>
      </c>
      <c r="C264" s="3">
        <v>4</v>
      </c>
      <c r="D264" s="4">
        <v>14.3</v>
      </c>
      <c r="E264" s="9">
        <v>0.022</v>
      </c>
      <c r="F264" s="3">
        <v>80</v>
      </c>
    </row>
    <row r="265" spans="1:6" ht="12.75">
      <c r="A265" s="3"/>
      <c r="B265" s="3" t="s">
        <v>7</v>
      </c>
      <c r="C265" s="3">
        <v>3</v>
      </c>
      <c r="D265" s="4">
        <v>13.4</v>
      </c>
      <c r="E265" s="9">
        <v>0.024</v>
      </c>
      <c r="F265" s="3">
        <v>90</v>
      </c>
    </row>
    <row r="266" spans="1:6" ht="12.75">
      <c r="A266" s="3"/>
      <c r="B266" s="3" t="s">
        <v>8</v>
      </c>
      <c r="C266" s="3">
        <v>7</v>
      </c>
      <c r="D266" s="4">
        <v>13.6</v>
      </c>
      <c r="E266" s="9">
        <v>0.023</v>
      </c>
      <c r="F266" s="3">
        <v>85</v>
      </c>
    </row>
    <row r="267" spans="1:6" ht="12.75">
      <c r="A267" s="3"/>
      <c r="B267" s="3" t="s">
        <v>9</v>
      </c>
      <c r="C267" s="3">
        <v>5</v>
      </c>
      <c r="D267" s="4">
        <v>14.1</v>
      </c>
      <c r="E267" s="9">
        <v>0.022</v>
      </c>
      <c r="F267" s="3">
        <v>85</v>
      </c>
    </row>
    <row r="268" spans="1:6" ht="12.75">
      <c r="A268" s="3"/>
      <c r="B268" s="3" t="s">
        <v>10</v>
      </c>
      <c r="C268" s="3">
        <v>2</v>
      </c>
      <c r="E268" s="4" t="s">
        <v>26</v>
      </c>
      <c r="F268" s="3"/>
    </row>
    <row r="269" spans="1:6" ht="12.75">
      <c r="A269" s="3"/>
      <c r="B269" s="3" t="s">
        <v>11</v>
      </c>
      <c r="C269" s="3">
        <v>7</v>
      </c>
      <c r="D269" s="4">
        <v>13.4</v>
      </c>
      <c r="E269" s="9">
        <v>0.022</v>
      </c>
      <c r="F269" s="3">
        <v>90</v>
      </c>
    </row>
    <row r="270" spans="1:6" ht="12.75">
      <c r="A270" s="3"/>
      <c r="B270" s="3" t="s">
        <v>12</v>
      </c>
      <c r="C270" s="3">
        <v>4</v>
      </c>
      <c r="D270" s="4">
        <v>13.5</v>
      </c>
      <c r="E270" s="9">
        <v>0.023</v>
      </c>
      <c r="F270" s="3">
        <v>90</v>
      </c>
    </row>
    <row r="271" spans="1:6" ht="12.75">
      <c r="A271" s="3"/>
      <c r="B271" s="3" t="s">
        <v>13</v>
      </c>
      <c r="C271" s="3">
        <v>1</v>
      </c>
      <c r="D271" s="4">
        <v>14.1</v>
      </c>
      <c r="E271" s="9">
        <v>0.022</v>
      </c>
      <c r="F271" s="3">
        <v>80</v>
      </c>
    </row>
    <row r="272" spans="1:6" ht="12.75">
      <c r="A272" s="3"/>
      <c r="B272" s="3" t="s">
        <v>14</v>
      </c>
      <c r="C272" s="3">
        <v>6</v>
      </c>
      <c r="D272" s="4">
        <v>13.9</v>
      </c>
      <c r="E272" s="9">
        <v>0.023</v>
      </c>
      <c r="F272" s="3">
        <v>85</v>
      </c>
    </row>
    <row r="273" spans="1:6" ht="12.75">
      <c r="A273" s="3"/>
      <c r="B273" s="3" t="s">
        <v>15</v>
      </c>
      <c r="C273" s="3">
        <v>3</v>
      </c>
      <c r="D273" s="4">
        <v>13.6</v>
      </c>
      <c r="E273" s="9">
        <v>0.023</v>
      </c>
      <c r="F273" s="3">
        <v>90</v>
      </c>
    </row>
    <row r="274" spans="1:6" ht="12.75">
      <c r="A274" s="3"/>
      <c r="B274" s="3" t="s">
        <v>16</v>
      </c>
      <c r="C274" s="3">
        <v>1</v>
      </c>
      <c r="D274" s="4">
        <v>14.5</v>
      </c>
      <c r="E274" s="9">
        <v>0.022</v>
      </c>
      <c r="F274" s="3">
        <v>85</v>
      </c>
    </row>
    <row r="275" spans="2:5" ht="12.75">
      <c r="B275" s="6" t="s">
        <v>17</v>
      </c>
      <c r="E275" s="10">
        <f>AVERAGE(E263:E274)</f>
        <v>0.02254545454545454</v>
      </c>
    </row>
    <row r="276" spans="2:6" ht="12.75">
      <c r="B276" s="6" t="s">
        <v>18</v>
      </c>
      <c r="E276" s="1"/>
      <c r="F276" s="7">
        <f>(((AVERAGE(F263:F274)+100)/100)^0.25)-1</f>
        <v>0.1662534248067804</v>
      </c>
    </row>
    <row r="277" spans="2:6" ht="12.75">
      <c r="B277" s="6" t="s">
        <v>19</v>
      </c>
      <c r="F277" s="29">
        <f>SUM(F276,E275)</f>
        <v>0.18879887935223494</v>
      </c>
    </row>
    <row r="279" spans="1:7" ht="12.75">
      <c r="A279">
        <v>2001</v>
      </c>
      <c r="B279" s="3" t="s">
        <v>5</v>
      </c>
      <c r="C279" s="1">
        <v>5</v>
      </c>
      <c r="D279" s="1">
        <v>15.4</v>
      </c>
      <c r="E279" s="10">
        <v>0.021</v>
      </c>
      <c r="F279" s="1">
        <v>75</v>
      </c>
      <c r="G279" s="1">
        <v>50</v>
      </c>
    </row>
    <row r="280" spans="2:7" ht="12.75">
      <c r="B280" s="3" t="s">
        <v>6</v>
      </c>
      <c r="C280" s="1">
        <v>2</v>
      </c>
      <c r="D280" s="1">
        <v>15.8</v>
      </c>
      <c r="E280" s="10">
        <v>0.02</v>
      </c>
      <c r="F280" s="1">
        <v>70</v>
      </c>
      <c r="G280" s="1">
        <v>50</v>
      </c>
    </row>
    <row r="281" spans="2:7" ht="12.75">
      <c r="B281" s="3" t="s">
        <v>7</v>
      </c>
      <c r="C281" s="1">
        <v>2</v>
      </c>
      <c r="D281" s="1">
        <v>16.1</v>
      </c>
      <c r="E281" s="10">
        <v>0.02</v>
      </c>
      <c r="F281" s="1">
        <v>70</v>
      </c>
      <c r="G281" s="1">
        <v>50</v>
      </c>
    </row>
    <row r="282" spans="2:7" ht="12.75">
      <c r="B282" s="3" t="s">
        <v>8</v>
      </c>
      <c r="C282" s="1">
        <v>6</v>
      </c>
      <c r="D282" s="1">
        <v>15.7</v>
      </c>
      <c r="E282" s="10">
        <v>0.02</v>
      </c>
      <c r="F282" s="1">
        <v>90</v>
      </c>
      <c r="G282" s="1">
        <v>50</v>
      </c>
    </row>
    <row r="283" spans="2:7" ht="12.75">
      <c r="B283" s="3" t="s">
        <v>9</v>
      </c>
      <c r="C283" s="1">
        <v>4</v>
      </c>
      <c r="D283" s="1">
        <v>16.8</v>
      </c>
      <c r="E283" s="10">
        <v>0.02</v>
      </c>
      <c r="F283" s="1">
        <v>75</v>
      </c>
      <c r="G283" s="1">
        <v>50</v>
      </c>
    </row>
    <row r="284" spans="2:7" ht="12.75">
      <c r="B284" s="3" t="s">
        <v>10</v>
      </c>
      <c r="C284" s="1">
        <v>1</v>
      </c>
      <c r="D284" s="1">
        <v>18</v>
      </c>
      <c r="E284" s="10">
        <v>0.018</v>
      </c>
      <c r="F284" s="1">
        <v>65</v>
      </c>
      <c r="G284" s="1">
        <v>50</v>
      </c>
    </row>
    <row r="285" spans="2:7" ht="12.75">
      <c r="B285" s="3" t="s">
        <v>11</v>
      </c>
      <c r="C285" s="1">
        <v>6</v>
      </c>
      <c r="D285" s="1">
        <v>17.3</v>
      </c>
      <c r="E285" s="10">
        <v>0.019</v>
      </c>
      <c r="F285" s="1">
        <v>70</v>
      </c>
      <c r="G285" s="1">
        <v>50</v>
      </c>
    </row>
    <row r="286" spans="2:7" ht="12.75">
      <c r="B286" s="3" t="s">
        <v>12</v>
      </c>
      <c r="C286" s="1">
        <v>3</v>
      </c>
      <c r="D286" s="1">
        <v>17.9</v>
      </c>
      <c r="E286" s="10">
        <v>0.019</v>
      </c>
      <c r="F286" s="1">
        <v>70</v>
      </c>
      <c r="G286" s="1">
        <v>50</v>
      </c>
    </row>
    <row r="287" spans="2:7" ht="12.75">
      <c r="B287" s="3" t="s">
        <v>13</v>
      </c>
      <c r="C287" s="1">
        <v>7</v>
      </c>
      <c r="D287" s="1">
        <v>17.8</v>
      </c>
      <c r="E287" s="10">
        <v>0.019</v>
      </c>
      <c r="F287" s="1">
        <v>70</v>
      </c>
      <c r="G287" s="1">
        <v>50</v>
      </c>
    </row>
    <row r="288" spans="2:7" ht="12.75">
      <c r="B288" s="3" t="s">
        <v>14</v>
      </c>
      <c r="C288" s="1">
        <v>5</v>
      </c>
      <c r="D288" s="1">
        <v>15.4</v>
      </c>
      <c r="E288" s="10">
        <v>0.022</v>
      </c>
      <c r="F288" s="1">
        <v>105</v>
      </c>
      <c r="G288" s="1">
        <v>50</v>
      </c>
    </row>
    <row r="289" spans="2:7" ht="12.75">
      <c r="B289" s="3" t="s">
        <v>15</v>
      </c>
      <c r="C289" s="1">
        <v>2</v>
      </c>
      <c r="D289" s="1">
        <v>17.2</v>
      </c>
      <c r="E289" s="10">
        <v>0.02</v>
      </c>
      <c r="F289" s="1">
        <v>85</v>
      </c>
      <c r="G289" s="1">
        <v>50</v>
      </c>
    </row>
    <row r="290" spans="2:7" ht="12.75">
      <c r="B290" s="3" t="s">
        <v>16</v>
      </c>
      <c r="C290" s="1">
        <v>1</v>
      </c>
      <c r="D290" s="1">
        <v>18.5</v>
      </c>
      <c r="E290" s="10">
        <v>0.015</v>
      </c>
      <c r="F290" s="1">
        <v>70</v>
      </c>
      <c r="G290" s="1">
        <v>50</v>
      </c>
    </row>
    <row r="291" spans="2:5" ht="12.75">
      <c r="B291" s="6" t="s">
        <v>17</v>
      </c>
      <c r="E291" s="10">
        <f>AVERAGE(E279:E290)</f>
        <v>0.019416666666666665</v>
      </c>
    </row>
    <row r="292" spans="2:9" ht="12.75">
      <c r="B292" s="6" t="s">
        <v>18</v>
      </c>
      <c r="E292" s="1"/>
      <c r="F292" s="7">
        <f>(((AVERAGE(F279:F290)+100)/100)^0.25)-1</f>
        <v>0.15221170135317386</v>
      </c>
      <c r="G292" s="7">
        <f>(AVERAGE(G279:G283)/100+1)^0.25-1</f>
        <v>0.1066819197003217</v>
      </c>
      <c r="H292">
        <f>0.018</f>
        <v>0.018</v>
      </c>
      <c r="I292" s="19">
        <f>G292+H292</f>
        <v>0.1246819197003217</v>
      </c>
    </row>
    <row r="293" spans="2:9" ht="12.75">
      <c r="B293" s="6" t="s">
        <v>19</v>
      </c>
      <c r="F293" s="29">
        <f>SUM(F292,E291)</f>
        <v>0.17162836801984052</v>
      </c>
      <c r="I293">
        <v>0.0525</v>
      </c>
    </row>
    <row r="294" ht="12.75">
      <c r="I294" s="19">
        <f>I292-I293</f>
        <v>0.0721819197003217</v>
      </c>
    </row>
    <row r="295" spans="1:6" ht="12.75">
      <c r="A295">
        <v>2002</v>
      </c>
      <c r="B295" s="3" t="s">
        <v>5</v>
      </c>
      <c r="C295">
        <v>4</v>
      </c>
      <c r="D295">
        <v>19.4</v>
      </c>
      <c r="E295" s="19">
        <v>0.018</v>
      </c>
      <c r="F295">
        <v>60</v>
      </c>
    </row>
    <row r="296" spans="2:6" ht="12.75">
      <c r="B296" s="3" t="s">
        <v>6</v>
      </c>
      <c r="C296">
        <v>1</v>
      </c>
      <c r="D296">
        <v>19.4</v>
      </c>
      <c r="E296" s="19">
        <v>0.018</v>
      </c>
      <c r="F296">
        <v>60</v>
      </c>
    </row>
    <row r="297" spans="2:6" ht="12.75">
      <c r="B297" s="3" t="s">
        <v>7</v>
      </c>
      <c r="C297">
        <v>1</v>
      </c>
      <c r="D297">
        <v>20.1</v>
      </c>
      <c r="E297" s="20">
        <v>0.018</v>
      </c>
      <c r="F297">
        <v>60</v>
      </c>
    </row>
    <row r="298" spans="2:6" ht="12.75">
      <c r="B298" s="3" t="s">
        <v>8</v>
      </c>
      <c r="C298">
        <v>5</v>
      </c>
      <c r="D298">
        <v>20.1</v>
      </c>
      <c r="E298" s="19">
        <v>0.016</v>
      </c>
      <c r="F298">
        <v>60</v>
      </c>
    </row>
    <row r="299" spans="2:6" ht="12.75">
      <c r="B299" s="3" t="s">
        <v>9</v>
      </c>
      <c r="C299">
        <v>3</v>
      </c>
      <c r="D299">
        <v>20.7</v>
      </c>
      <c r="E299" s="19">
        <v>0.016</v>
      </c>
      <c r="F299">
        <v>55</v>
      </c>
    </row>
    <row r="300" spans="2:6" ht="12.75">
      <c r="B300" s="3" t="s">
        <v>10</v>
      </c>
      <c r="C300">
        <v>7</v>
      </c>
      <c r="D300" s="21">
        <v>19</v>
      </c>
      <c r="E300" s="19">
        <v>0.017</v>
      </c>
      <c r="F300">
        <v>60</v>
      </c>
    </row>
    <row r="301" spans="2:6" ht="12.75">
      <c r="B301" s="3" t="s">
        <v>11</v>
      </c>
      <c r="C301">
        <v>5</v>
      </c>
      <c r="D301">
        <v>17.9</v>
      </c>
      <c r="E301" s="19">
        <v>0.018</v>
      </c>
      <c r="F301">
        <v>70</v>
      </c>
    </row>
    <row r="302" spans="2:6" ht="12.75">
      <c r="B302" s="3" t="s">
        <v>12</v>
      </c>
      <c r="C302">
        <v>2</v>
      </c>
      <c r="D302">
        <v>15.8</v>
      </c>
      <c r="E302" s="19">
        <v>0.02</v>
      </c>
      <c r="F302">
        <v>95</v>
      </c>
    </row>
    <row r="303" spans="2:6" ht="12.75">
      <c r="B303" s="3" t="s">
        <v>13</v>
      </c>
      <c r="C303">
        <v>6</v>
      </c>
      <c r="D303">
        <v>16.2</v>
      </c>
      <c r="E303" s="19">
        <v>0.02</v>
      </c>
      <c r="F303">
        <v>85</v>
      </c>
    </row>
    <row r="304" spans="2:6" ht="12.75">
      <c r="B304" s="3" t="s">
        <v>14</v>
      </c>
      <c r="C304">
        <v>4</v>
      </c>
      <c r="D304">
        <v>15.4</v>
      </c>
      <c r="E304" s="19">
        <v>0.021</v>
      </c>
      <c r="F304">
        <v>95</v>
      </c>
    </row>
    <row r="305" spans="2:6" ht="12.75">
      <c r="B305" s="3" t="s">
        <v>15</v>
      </c>
      <c r="C305">
        <v>1</v>
      </c>
      <c r="D305">
        <v>15.9</v>
      </c>
      <c r="E305" s="19">
        <v>0.021</v>
      </c>
      <c r="F305">
        <v>90</v>
      </c>
    </row>
    <row r="306" spans="2:6" ht="12.75">
      <c r="B306" s="3" t="s">
        <v>16</v>
      </c>
      <c r="C306">
        <v>6</v>
      </c>
      <c r="D306">
        <v>15.7</v>
      </c>
      <c r="E306" s="19">
        <v>0.021</v>
      </c>
      <c r="F306">
        <v>80</v>
      </c>
    </row>
    <row r="307" spans="2:5" ht="12.75">
      <c r="B307" s="6" t="s">
        <v>17</v>
      </c>
      <c r="E307" s="10">
        <f>AVERAGE(E295:E306)</f>
        <v>0.01866666666666666</v>
      </c>
    </row>
    <row r="308" spans="2:9" ht="12.75">
      <c r="B308" s="6" t="s">
        <v>18</v>
      </c>
      <c r="E308" s="1"/>
      <c r="F308" s="7">
        <f>(((AVERAGE(F295:F306)+100)/100)^0.25)-1</f>
        <v>0.14603339988691855</v>
      </c>
      <c r="G308" s="7" t="e">
        <f>(AVERAGE(G295:G299)/100+1)^0.25-1</f>
        <v>#DIV/0!</v>
      </c>
      <c r="H308">
        <f>0.018</f>
        <v>0.018</v>
      </c>
      <c r="I308" s="19" t="e">
        <f>G308+H308</f>
        <v>#DIV/0!</v>
      </c>
    </row>
    <row r="309" spans="2:9" ht="12.75">
      <c r="B309" s="6" t="s">
        <v>19</v>
      </c>
      <c r="F309" s="29">
        <f>SUM(F308,E307)</f>
        <v>0.1647000665535852</v>
      </c>
      <c r="I309">
        <v>0.0525</v>
      </c>
    </row>
    <row r="310" ht="12.75">
      <c r="I310" s="19" t="e">
        <f>I308-I309</f>
        <v>#DIV/0!</v>
      </c>
    </row>
    <row r="312" spans="1:6" ht="12.75">
      <c r="A312">
        <v>2003</v>
      </c>
      <c r="B312" s="3" t="s">
        <v>5</v>
      </c>
      <c r="C312">
        <v>3</v>
      </c>
      <c r="D312">
        <v>15.7</v>
      </c>
      <c r="E312" s="19">
        <v>0.021</v>
      </c>
      <c r="F312">
        <v>80</v>
      </c>
    </row>
    <row r="313" spans="2:6" ht="12.75">
      <c r="B313" s="3" t="s">
        <v>6</v>
      </c>
      <c r="C313">
        <v>7</v>
      </c>
      <c r="D313">
        <v>15.3</v>
      </c>
      <c r="E313" s="19">
        <v>0.022</v>
      </c>
      <c r="F313">
        <v>85</v>
      </c>
    </row>
    <row r="314" spans="2:6" ht="12.75">
      <c r="B314" s="3" t="s">
        <v>7</v>
      </c>
      <c r="C314">
        <v>7</v>
      </c>
      <c r="D314">
        <v>14.2</v>
      </c>
      <c r="E314" s="19">
        <v>0.023</v>
      </c>
      <c r="F314">
        <v>100</v>
      </c>
    </row>
    <row r="315" spans="2:6" ht="12.75">
      <c r="B315" s="3" t="s">
        <v>8</v>
      </c>
      <c r="C315">
        <v>4</v>
      </c>
      <c r="D315">
        <v>14.8</v>
      </c>
      <c r="E315" s="19">
        <v>0.023</v>
      </c>
      <c r="F315">
        <v>90</v>
      </c>
    </row>
    <row r="316" spans="2:6" ht="12.75">
      <c r="B316" s="3" t="s">
        <v>9</v>
      </c>
      <c r="C316">
        <v>2</v>
      </c>
      <c r="D316">
        <v>15.8</v>
      </c>
      <c r="E316" s="19">
        <v>0.021</v>
      </c>
      <c r="F316">
        <v>80</v>
      </c>
    </row>
    <row r="317" spans="2:6" ht="12.75">
      <c r="B317" s="3" t="s">
        <v>10</v>
      </c>
      <c r="C317">
        <v>6</v>
      </c>
      <c r="D317">
        <v>16.2</v>
      </c>
      <c r="E317" s="19">
        <v>0.021</v>
      </c>
      <c r="F317">
        <v>70</v>
      </c>
    </row>
    <row r="318" spans="2:6" ht="12.75">
      <c r="B318" s="3" t="s">
        <v>11</v>
      </c>
      <c r="C318">
        <v>4</v>
      </c>
      <c r="D318">
        <v>16.7</v>
      </c>
      <c r="E318" s="19">
        <v>0.02</v>
      </c>
      <c r="F318">
        <v>65</v>
      </c>
    </row>
    <row r="319" spans="2:6" ht="12.75">
      <c r="B319" s="3" t="s">
        <v>12</v>
      </c>
      <c r="C319">
        <v>1</v>
      </c>
      <c r="D319">
        <v>17.4</v>
      </c>
      <c r="E319" s="19">
        <v>0.019</v>
      </c>
      <c r="F319">
        <v>60</v>
      </c>
    </row>
    <row r="320" spans="2:6" ht="12.75">
      <c r="B320" s="3" t="s">
        <v>13</v>
      </c>
      <c r="C320">
        <v>5</v>
      </c>
      <c r="D320">
        <v>17.5</v>
      </c>
      <c r="E320" s="19">
        <v>0.019</v>
      </c>
      <c r="F320">
        <v>55</v>
      </c>
    </row>
    <row r="321" spans="2:6" ht="12.75">
      <c r="B321" s="3" t="s">
        <v>14</v>
      </c>
      <c r="C321">
        <v>3</v>
      </c>
      <c r="D321">
        <v>17.8</v>
      </c>
      <c r="E321" s="19">
        <v>0.019</v>
      </c>
      <c r="F321">
        <v>50</v>
      </c>
    </row>
    <row r="322" spans="2:6" ht="12.75">
      <c r="B322" s="3" t="s">
        <v>15</v>
      </c>
      <c r="C322">
        <v>7</v>
      </c>
      <c r="D322">
        <v>18.4</v>
      </c>
      <c r="E322" s="19">
        <v>0.018</v>
      </c>
      <c r="F322">
        <v>45</v>
      </c>
    </row>
    <row r="323" spans="2:6" ht="12.75">
      <c r="B323" s="3" t="s">
        <v>16</v>
      </c>
      <c r="C323">
        <v>5</v>
      </c>
      <c r="D323">
        <v>18.6</v>
      </c>
      <c r="E323" s="19">
        <v>0.017</v>
      </c>
      <c r="F323">
        <v>45</v>
      </c>
    </row>
    <row r="324" spans="2:5" ht="12.75">
      <c r="B324" s="6" t="s">
        <v>17</v>
      </c>
      <c r="E324" s="10">
        <f>AVERAGE(E312:E323)</f>
        <v>0.020249999999999994</v>
      </c>
    </row>
    <row r="325" spans="2:9" ht="12.75">
      <c r="B325" s="6" t="s">
        <v>18</v>
      </c>
      <c r="E325" s="1"/>
      <c r="F325" s="7">
        <f>(((AVERAGE(F312:F323)+100)/100)^0.25)-1</f>
        <v>0.13975352847738876</v>
      </c>
      <c r="G325" s="7" t="e">
        <f>(AVERAGE(G312:G316)/100+1)^0.25-1</f>
        <v>#DIV/0!</v>
      </c>
      <c r="H325">
        <f>0.018</f>
        <v>0.018</v>
      </c>
      <c r="I325" s="19" t="e">
        <f>G325+H325</f>
        <v>#DIV/0!</v>
      </c>
    </row>
    <row r="326" spans="2:9" ht="12.75">
      <c r="B326" s="6" t="s">
        <v>19</v>
      </c>
      <c r="F326" s="29">
        <f>SUM(F325,E324)</f>
        <v>0.16000352847738875</v>
      </c>
      <c r="I326">
        <v>0.0525</v>
      </c>
    </row>
    <row r="327" ht="12.75">
      <c r="I327" s="19" t="e">
        <f>I325-I326</f>
        <v>#DIV/0!</v>
      </c>
    </row>
    <row r="328" spans="1:6" ht="12.75">
      <c r="A328">
        <v>2004</v>
      </c>
      <c r="B328" s="3" t="s">
        <v>5</v>
      </c>
      <c r="C328">
        <v>2</v>
      </c>
      <c r="D328">
        <v>19.2</v>
      </c>
      <c r="E328" s="19">
        <v>0.017</v>
      </c>
      <c r="F328">
        <v>40</v>
      </c>
    </row>
    <row r="329" spans="2:6" ht="12.75">
      <c r="B329" s="3" t="s">
        <v>6</v>
      </c>
      <c r="C329">
        <v>6</v>
      </c>
      <c r="D329">
        <v>19.8</v>
      </c>
      <c r="E329" s="19">
        <v>0.017</v>
      </c>
      <c r="F329">
        <v>35</v>
      </c>
    </row>
    <row r="330" spans="2:6" ht="12.75">
      <c r="B330" s="3" t="s">
        <v>7</v>
      </c>
      <c r="C330">
        <v>5</v>
      </c>
      <c r="D330">
        <v>19.2</v>
      </c>
      <c r="E330" s="19">
        <v>0.016</v>
      </c>
      <c r="F330">
        <v>45</v>
      </c>
    </row>
    <row r="331" spans="2:6" ht="12.75">
      <c r="B331" s="3" t="s">
        <v>8</v>
      </c>
      <c r="C331">
        <v>2</v>
      </c>
      <c r="D331">
        <v>18.5</v>
      </c>
      <c r="E331" s="19">
        <v>0.017</v>
      </c>
      <c r="F331">
        <v>50</v>
      </c>
    </row>
    <row r="332" spans="2:6" ht="12.75">
      <c r="B332" s="3" t="s">
        <v>9</v>
      </c>
      <c r="C332">
        <v>7</v>
      </c>
      <c r="D332" s="21">
        <v>19</v>
      </c>
      <c r="E332" s="19">
        <v>0.017</v>
      </c>
      <c r="F332">
        <v>45</v>
      </c>
    </row>
    <row r="333" spans="2:6" ht="12.75">
      <c r="B333" s="3" t="s">
        <v>10</v>
      </c>
      <c r="C333">
        <v>4</v>
      </c>
      <c r="D333" s="21">
        <v>18</v>
      </c>
      <c r="E333" s="19">
        <v>0.017</v>
      </c>
      <c r="F333">
        <v>50</v>
      </c>
    </row>
    <row r="334" spans="2:6" ht="12.75">
      <c r="B334" s="3" t="s">
        <v>11</v>
      </c>
      <c r="C334">
        <v>2</v>
      </c>
      <c r="D334">
        <v>18.6</v>
      </c>
      <c r="E334" s="19">
        <v>0.016</v>
      </c>
      <c r="F334">
        <v>45</v>
      </c>
    </row>
    <row r="335" spans="2:6" ht="12.75">
      <c r="B335" s="3" t="s">
        <v>12</v>
      </c>
      <c r="C335">
        <v>6</v>
      </c>
      <c r="D335">
        <v>17.5</v>
      </c>
      <c r="E335" s="19">
        <v>0.017</v>
      </c>
      <c r="F335">
        <v>55</v>
      </c>
    </row>
    <row r="336" spans="2:6" ht="12.75">
      <c r="B336" s="3" t="s">
        <v>13</v>
      </c>
      <c r="C336">
        <v>3</v>
      </c>
      <c r="D336">
        <v>17.1</v>
      </c>
      <c r="E336" s="19">
        <v>0.017</v>
      </c>
      <c r="F336">
        <v>55</v>
      </c>
    </row>
    <row r="337" spans="2:6" ht="12.75">
      <c r="B337" s="3" t="s">
        <v>14</v>
      </c>
      <c r="C337">
        <v>1</v>
      </c>
      <c r="D337">
        <v>17.4</v>
      </c>
      <c r="E337" s="19">
        <v>0.017</v>
      </c>
      <c r="F337">
        <v>50</v>
      </c>
    </row>
    <row r="338" spans="2:6" ht="12.75">
      <c r="B338" s="3" t="s">
        <v>15</v>
      </c>
      <c r="C338">
        <v>5</v>
      </c>
      <c r="D338" s="21">
        <v>18</v>
      </c>
      <c r="E338" s="19">
        <v>0.017</v>
      </c>
      <c r="F338">
        <v>45</v>
      </c>
    </row>
    <row r="339" spans="2:6" ht="12.75">
      <c r="B339" s="3" t="s">
        <v>16</v>
      </c>
      <c r="C339">
        <v>3</v>
      </c>
      <c r="D339">
        <v>18.8</v>
      </c>
      <c r="E339" s="19">
        <v>0.016</v>
      </c>
      <c r="F339">
        <v>40</v>
      </c>
    </row>
    <row r="340" spans="2:5" ht="12.75">
      <c r="B340" s="6" t="s">
        <v>17</v>
      </c>
      <c r="E340" s="10">
        <f>AVERAGE(E328:E339)</f>
        <v>0.016750000000000004</v>
      </c>
    </row>
    <row r="341" spans="2:9" ht="12.75">
      <c r="B341" s="6" t="s">
        <v>18</v>
      </c>
      <c r="E341" s="1"/>
      <c r="F341" s="7">
        <f>(((AVERAGE(F328:F339)+100)/100)^0.25)-1</f>
        <v>0.0996993508431212</v>
      </c>
      <c r="G341" s="7" t="e">
        <f>(AVERAGE(G328:G332)/100+1)^0.25-1</f>
        <v>#DIV/0!</v>
      </c>
      <c r="H341">
        <f>0.018</f>
        <v>0.018</v>
      </c>
      <c r="I341" s="19" t="e">
        <f>G341+H341</f>
        <v>#DIV/0!</v>
      </c>
    </row>
    <row r="342" spans="2:9" ht="12.75">
      <c r="B342" s="6" t="s">
        <v>19</v>
      </c>
      <c r="F342" s="7">
        <f>SUM(F341,E340)</f>
        <v>0.1164493508431212</v>
      </c>
      <c r="I342">
        <v>0.0525</v>
      </c>
    </row>
    <row r="343" ht="12.75">
      <c r="I343" s="19" t="e">
        <f>I341-I342</f>
        <v>#DIV/0!</v>
      </c>
    </row>
    <row r="344" spans="1:6" ht="12.75">
      <c r="A344">
        <v>2005</v>
      </c>
      <c r="B344" s="3" t="s">
        <v>5</v>
      </c>
      <c r="C344">
        <v>7</v>
      </c>
      <c r="D344" s="21">
        <v>19.6</v>
      </c>
      <c r="E344" s="19">
        <v>0.016</v>
      </c>
      <c r="F344">
        <v>35</v>
      </c>
    </row>
    <row r="345" spans="2:6" ht="12.75">
      <c r="B345" s="3" t="s">
        <v>6</v>
      </c>
      <c r="C345">
        <v>4</v>
      </c>
      <c r="D345" s="21">
        <v>18.8</v>
      </c>
      <c r="E345" s="19">
        <v>0.016</v>
      </c>
      <c r="F345">
        <v>40</v>
      </c>
    </row>
    <row r="346" spans="2:6" ht="12.75">
      <c r="B346" s="3" t="s">
        <v>7</v>
      </c>
      <c r="C346">
        <v>4</v>
      </c>
      <c r="D346" s="21">
        <v>18.4</v>
      </c>
      <c r="E346" s="19">
        <v>0.016</v>
      </c>
      <c r="F346">
        <v>45</v>
      </c>
    </row>
    <row r="347" spans="2:6" ht="12.75">
      <c r="B347" s="3" t="s">
        <v>8</v>
      </c>
      <c r="C347">
        <v>1</v>
      </c>
      <c r="D347" s="21">
        <v>18.6</v>
      </c>
      <c r="E347" s="19">
        <v>0.016</v>
      </c>
      <c r="F347">
        <v>45</v>
      </c>
    </row>
    <row r="348" spans="2:6" ht="12.75">
      <c r="B348" s="3" t="s">
        <v>9</v>
      </c>
      <c r="C348">
        <v>6</v>
      </c>
      <c r="D348" s="21">
        <v>18</v>
      </c>
      <c r="E348" s="19">
        <v>0.017</v>
      </c>
      <c r="F348">
        <v>55</v>
      </c>
    </row>
    <row r="349" spans="2:6" ht="12.75">
      <c r="B349" s="3" t="s">
        <v>10</v>
      </c>
      <c r="C349">
        <v>3</v>
      </c>
      <c r="D349" s="21">
        <v>18</v>
      </c>
      <c r="E349" s="19">
        <v>0.017</v>
      </c>
      <c r="F349">
        <v>50</v>
      </c>
    </row>
    <row r="350" spans="2:6" ht="12.75">
      <c r="B350" s="3" t="s">
        <v>11</v>
      </c>
      <c r="C350">
        <v>1</v>
      </c>
      <c r="D350" s="21">
        <v>18.6</v>
      </c>
      <c r="E350" s="19">
        <v>0.016</v>
      </c>
      <c r="F350">
        <v>50</v>
      </c>
    </row>
    <row r="351" spans="2:6" ht="12.75">
      <c r="B351" s="3" t="s">
        <v>12</v>
      </c>
      <c r="C351">
        <v>5</v>
      </c>
      <c r="D351" s="21">
        <v>19.2</v>
      </c>
      <c r="E351" s="19">
        <v>0.016</v>
      </c>
      <c r="F351">
        <v>40</v>
      </c>
    </row>
    <row r="352" spans="2:6" ht="12.75">
      <c r="B352" s="3" t="s">
        <v>13</v>
      </c>
      <c r="C352">
        <v>2</v>
      </c>
      <c r="D352" s="21">
        <v>17.9</v>
      </c>
      <c r="E352" s="19">
        <v>0.017</v>
      </c>
      <c r="F352">
        <v>45</v>
      </c>
    </row>
    <row r="353" spans="2:6" ht="12.75">
      <c r="B353" s="3" t="s">
        <v>14</v>
      </c>
      <c r="C353">
        <v>7</v>
      </c>
      <c r="D353" s="21">
        <v>18.1</v>
      </c>
      <c r="E353" s="19">
        <v>0.016</v>
      </c>
      <c r="F353">
        <v>45</v>
      </c>
    </row>
    <row r="354" spans="2:6" ht="12.75">
      <c r="B354" s="3" t="s">
        <v>15</v>
      </c>
      <c r="C354">
        <v>4</v>
      </c>
      <c r="D354" s="21">
        <v>17.7</v>
      </c>
      <c r="E354" s="19">
        <v>0.017</v>
      </c>
      <c r="F354">
        <v>50</v>
      </c>
    </row>
    <row r="355" spans="2:6" ht="12.75">
      <c r="B355" s="3" t="s">
        <v>16</v>
      </c>
      <c r="C355">
        <v>2</v>
      </c>
      <c r="D355" s="21">
        <v>18.2</v>
      </c>
      <c r="E355" s="19">
        <v>0.016</v>
      </c>
      <c r="F355">
        <v>40</v>
      </c>
    </row>
    <row r="356" spans="2:5" ht="12.75">
      <c r="B356" s="6" t="s">
        <v>17</v>
      </c>
      <c r="E356" s="10">
        <f>AVERAGE(E344:E355)</f>
        <v>0.01633333333333334</v>
      </c>
    </row>
    <row r="357" spans="2:9" ht="12.75">
      <c r="B357" s="6" t="s">
        <v>18</v>
      </c>
      <c r="E357" s="1"/>
      <c r="F357" s="7">
        <f>(((AVERAGE(F344:F355)+100)/100)^0.25)-1</f>
        <v>0.0973419967718494</v>
      </c>
      <c r="G357" s="7" t="e">
        <f>(AVERAGE(G344:G348)/100+1)^0.25-1</f>
        <v>#DIV/0!</v>
      </c>
      <c r="H357">
        <f>0.018</f>
        <v>0.018</v>
      </c>
      <c r="I357" s="19" t="e">
        <f>G357+H357</f>
        <v>#DIV/0!</v>
      </c>
    </row>
    <row r="358" spans="2:9" ht="12.75">
      <c r="B358" s="6" t="s">
        <v>19</v>
      </c>
      <c r="F358" s="7">
        <f>SUM(F357,E356)</f>
        <v>0.11367533010518274</v>
      </c>
      <c r="I358">
        <v>0.0525</v>
      </c>
    </row>
    <row r="359" ht="12.75">
      <c r="I359" s="19" t="e">
        <f>I357-I358</f>
        <v>#DIV/0!</v>
      </c>
    </row>
    <row r="360" spans="1:6" ht="12.75">
      <c r="A360">
        <v>2006</v>
      </c>
      <c r="B360" s="3" t="s">
        <v>5</v>
      </c>
      <c r="C360">
        <v>6</v>
      </c>
      <c r="D360" s="21">
        <v>18.3</v>
      </c>
      <c r="E360" s="19">
        <v>0.016</v>
      </c>
      <c r="F360">
        <v>40</v>
      </c>
    </row>
    <row r="361" spans="2:6" ht="12.75">
      <c r="B361" s="3" t="s">
        <v>6</v>
      </c>
      <c r="C361">
        <v>3</v>
      </c>
      <c r="D361" s="21">
        <v>19</v>
      </c>
      <c r="E361" s="19">
        <v>0.016</v>
      </c>
      <c r="F361">
        <v>40</v>
      </c>
    </row>
    <row r="362" spans="2:6" ht="12.75">
      <c r="B362" s="3" t="s">
        <v>7</v>
      </c>
      <c r="C362">
        <v>3</v>
      </c>
      <c r="D362" s="21">
        <v>18.6</v>
      </c>
      <c r="E362" s="19">
        <v>0.016</v>
      </c>
      <c r="F362">
        <v>40</v>
      </c>
    </row>
    <row r="363" spans="2:6" ht="12.75">
      <c r="B363" s="3" t="s">
        <v>8</v>
      </c>
      <c r="C363">
        <v>7</v>
      </c>
      <c r="D363" s="21">
        <v>19.2</v>
      </c>
      <c r="E363" s="19">
        <v>0.016</v>
      </c>
      <c r="F363">
        <v>40</v>
      </c>
    </row>
    <row r="364" spans="2:6" ht="12.75">
      <c r="B364" s="3" t="s">
        <v>9</v>
      </c>
      <c r="C364">
        <v>5</v>
      </c>
      <c r="D364" s="21">
        <v>19.2</v>
      </c>
      <c r="E364" s="19">
        <v>0.016</v>
      </c>
      <c r="F364">
        <v>40</v>
      </c>
    </row>
    <row r="365" spans="2:6" ht="12.75">
      <c r="B365" s="3" t="s">
        <v>10</v>
      </c>
      <c r="C365">
        <v>2</v>
      </c>
      <c r="D365" s="21">
        <v>17.7</v>
      </c>
      <c r="E365" s="19">
        <v>0.017</v>
      </c>
      <c r="F365">
        <v>50</v>
      </c>
    </row>
    <row r="366" spans="2:6" ht="12.75">
      <c r="B366" s="3" t="s">
        <v>11</v>
      </c>
      <c r="C366">
        <v>7</v>
      </c>
      <c r="D366" s="21">
        <v>17.2</v>
      </c>
      <c r="E366" s="19">
        <v>0.017</v>
      </c>
      <c r="F366">
        <v>55</v>
      </c>
    </row>
    <row r="367" spans="2:6" ht="12.75">
      <c r="B367" s="3" t="s">
        <v>12</v>
      </c>
      <c r="C367">
        <v>4</v>
      </c>
      <c r="D367" s="21">
        <v>17.2</v>
      </c>
      <c r="E367" s="19">
        <v>0.017</v>
      </c>
      <c r="F367">
        <v>55</v>
      </c>
    </row>
    <row r="368" spans="2:6" ht="12.75">
      <c r="B368" s="3" t="s">
        <v>13</v>
      </c>
      <c r="C368">
        <v>1</v>
      </c>
      <c r="D368" s="21">
        <v>16.8</v>
      </c>
      <c r="E368" s="19">
        <v>0.018</v>
      </c>
      <c r="F368">
        <v>50</v>
      </c>
    </row>
    <row r="369" spans="2:6" ht="12.75">
      <c r="B369" s="3" t="s">
        <v>14</v>
      </c>
      <c r="C369">
        <v>6</v>
      </c>
      <c r="D369" s="21">
        <v>17.7</v>
      </c>
      <c r="E369" s="19">
        <v>0.017</v>
      </c>
      <c r="F369">
        <v>45</v>
      </c>
    </row>
    <row r="370" spans="2:6" ht="12.75">
      <c r="B370" s="3" t="s">
        <v>15</v>
      </c>
      <c r="C370">
        <v>3</v>
      </c>
      <c r="D370" s="21">
        <v>18.2</v>
      </c>
      <c r="E370" s="19">
        <v>0.016</v>
      </c>
      <c r="F370">
        <v>40</v>
      </c>
    </row>
    <row r="371" spans="2:6" ht="12.75">
      <c r="B371" s="3" t="s">
        <v>16</v>
      </c>
      <c r="C371">
        <v>1</v>
      </c>
      <c r="D371" s="21">
        <v>18.3</v>
      </c>
      <c r="E371" s="19">
        <v>0.016</v>
      </c>
      <c r="F371">
        <v>35</v>
      </c>
    </row>
    <row r="372" spans="2:5" ht="12.75">
      <c r="B372" s="6" t="s">
        <v>17</v>
      </c>
      <c r="E372" s="10">
        <f>AVERAGE(E360:E371)</f>
        <v>0.0165</v>
      </c>
    </row>
    <row r="373" spans="2:9" ht="12.75">
      <c r="B373" s="6" t="s">
        <v>18</v>
      </c>
      <c r="E373" s="1"/>
      <c r="F373" s="7">
        <f>(((AVERAGE(F360:F371)+100)/100)^0.25)-1</f>
        <v>0.09576194660238979</v>
      </c>
      <c r="G373" s="7" t="e">
        <f>(AVERAGE(G360:G364)/100+1)^0.25-1</f>
        <v>#DIV/0!</v>
      </c>
      <c r="H373">
        <f>0.018</f>
        <v>0.018</v>
      </c>
      <c r="I373" s="19" t="e">
        <f>G373+H373</f>
        <v>#DIV/0!</v>
      </c>
    </row>
    <row r="374" spans="2:9" ht="12.75">
      <c r="B374" s="6" t="s">
        <v>19</v>
      </c>
      <c r="F374" s="7">
        <f>SUM(F373,E372)</f>
        <v>0.11226194660238979</v>
      </c>
      <c r="I374">
        <v>0.0525</v>
      </c>
    </row>
    <row r="375" ht="12.75">
      <c r="I375" s="19" t="e">
        <f>I373-I374</f>
        <v>#DIV/0!</v>
      </c>
    </row>
    <row r="376" spans="1:6" ht="12.75">
      <c r="A376">
        <v>2007</v>
      </c>
      <c r="B376" s="3" t="s">
        <v>5</v>
      </c>
      <c r="C376">
        <v>5</v>
      </c>
      <c r="D376" s="21">
        <v>18.4</v>
      </c>
      <c r="E376" s="19">
        <v>0.017</v>
      </c>
      <c r="F376">
        <v>35</v>
      </c>
    </row>
    <row r="377" spans="2:6" ht="12.75">
      <c r="B377" s="3" t="s">
        <v>6</v>
      </c>
      <c r="C377">
        <v>2</v>
      </c>
      <c r="D377" s="21">
        <v>18.4</v>
      </c>
      <c r="E377" s="19">
        <v>0.016</v>
      </c>
      <c r="F377">
        <v>35</v>
      </c>
    </row>
    <row r="378" spans="2:6" ht="12.75">
      <c r="B378" s="3" t="s">
        <v>7</v>
      </c>
      <c r="C378">
        <v>2</v>
      </c>
      <c r="D378" s="21">
        <v>19</v>
      </c>
      <c r="E378" s="19">
        <v>0.016</v>
      </c>
      <c r="F378">
        <v>35</v>
      </c>
    </row>
    <row r="379" spans="2:6" ht="12.75">
      <c r="B379" s="3" t="s">
        <v>8</v>
      </c>
      <c r="C379">
        <v>6</v>
      </c>
      <c r="D379" s="21">
        <v>18.8</v>
      </c>
      <c r="E379" s="19">
        <v>0.017</v>
      </c>
      <c r="F379">
        <v>40</v>
      </c>
    </row>
    <row r="380" spans="2:6" ht="12.75">
      <c r="B380" s="3" t="s">
        <v>9</v>
      </c>
      <c r="C380">
        <v>4</v>
      </c>
      <c r="D380" s="21">
        <v>19.3</v>
      </c>
      <c r="E380" s="19">
        <v>0.016</v>
      </c>
      <c r="F380">
        <v>35</v>
      </c>
    </row>
    <row r="381" spans="2:6" ht="12.75">
      <c r="B381" s="3" t="s">
        <v>10</v>
      </c>
      <c r="C381">
        <v>1</v>
      </c>
      <c r="D381" s="21">
        <v>19.2</v>
      </c>
      <c r="E381" s="19">
        <v>0.016</v>
      </c>
      <c r="F381">
        <v>35</v>
      </c>
    </row>
    <row r="382" spans="2:6" ht="12.75">
      <c r="B382" s="3" t="s">
        <v>11</v>
      </c>
      <c r="C382">
        <v>6</v>
      </c>
      <c r="D382" s="21">
        <v>19</v>
      </c>
      <c r="E382" s="19">
        <v>0.016</v>
      </c>
      <c r="F382">
        <v>40</v>
      </c>
    </row>
    <row r="383" spans="2:6" ht="12.75">
      <c r="B383" s="3" t="s">
        <v>12</v>
      </c>
      <c r="C383">
        <v>3</v>
      </c>
      <c r="D383" s="21">
        <v>19.2</v>
      </c>
      <c r="E383" s="19">
        <v>0.016</v>
      </c>
      <c r="F383">
        <v>40</v>
      </c>
    </row>
    <row r="384" spans="2:6" ht="12.75">
      <c r="B384" s="3" t="s">
        <v>13</v>
      </c>
      <c r="C384">
        <v>7</v>
      </c>
      <c r="D384" s="21">
        <v>17.3</v>
      </c>
      <c r="E384" s="19">
        <v>0.018</v>
      </c>
      <c r="F384">
        <v>50</v>
      </c>
    </row>
    <row r="385" spans="2:6" ht="12.75">
      <c r="B385" s="3" t="s">
        <v>14</v>
      </c>
      <c r="C385">
        <v>5</v>
      </c>
      <c r="D385" s="21">
        <v>18.1</v>
      </c>
      <c r="E385" s="19">
        <v>0.018</v>
      </c>
      <c r="F385">
        <v>45</v>
      </c>
    </row>
    <row r="386" spans="2:6" ht="12.75">
      <c r="B386" s="3" t="s">
        <v>15</v>
      </c>
      <c r="C386">
        <v>2</v>
      </c>
      <c r="D386" s="21">
        <v>18.1</v>
      </c>
      <c r="E386" s="19">
        <v>0.018</v>
      </c>
      <c r="F386">
        <v>45</v>
      </c>
    </row>
    <row r="387" spans="2:6" ht="12.75">
      <c r="B387" s="3" t="s">
        <v>16</v>
      </c>
      <c r="C387">
        <v>7</v>
      </c>
      <c r="D387" s="21">
        <v>16.8</v>
      </c>
      <c r="E387" s="19">
        <v>0.019</v>
      </c>
      <c r="F387">
        <v>55</v>
      </c>
    </row>
    <row r="388" spans="2:5" ht="12.75">
      <c r="B388" s="6" t="s">
        <v>17</v>
      </c>
      <c r="E388" s="10">
        <f>AVERAGE(E376:E387)</f>
        <v>0.016916666666666663</v>
      </c>
    </row>
    <row r="389" spans="2:9" ht="12.75">
      <c r="B389" s="6" t="s">
        <v>18</v>
      </c>
      <c r="E389" s="1"/>
      <c r="F389" s="7">
        <f>(((AVERAGE(F376:F387)+100)/100)^0.25)-1</f>
        <v>0.08937239175952127</v>
      </c>
      <c r="G389" s="7" t="e">
        <f>(AVERAGE(G376:G380)/100+1)^0.25-1</f>
        <v>#DIV/0!</v>
      </c>
      <c r="H389">
        <f>0.018</f>
        <v>0.018</v>
      </c>
      <c r="I389" s="19" t="e">
        <f>G389+H389</f>
        <v>#DIV/0!</v>
      </c>
    </row>
    <row r="390" spans="2:9" ht="12.75">
      <c r="B390" s="6" t="s">
        <v>19</v>
      </c>
      <c r="F390" s="7">
        <f>SUM(F389,E388)</f>
        <v>0.10628905842618794</v>
      </c>
      <c r="I390">
        <v>0.0525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9">
      <selection activeCell="N31" sqref="N31"/>
    </sheetView>
  </sheetViews>
  <sheetFormatPr defaultColWidth="9.140625" defaultRowHeight="12.75"/>
  <cols>
    <col min="3" max="4" width="13.421875" style="0" customWidth="1"/>
    <col min="5" max="5" width="14.28125" style="0" customWidth="1"/>
    <col min="6" max="6" width="11.140625" style="0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5.75">
      <c r="A4" s="15"/>
      <c r="B4" s="16"/>
      <c r="C4" s="16"/>
      <c r="D4" s="16"/>
      <c r="E4" s="16"/>
      <c r="F4" s="16"/>
      <c r="G4" s="16"/>
      <c r="H4" s="15"/>
      <c r="I4" s="15"/>
    </row>
    <row r="5" spans="1:9" ht="15.75">
      <c r="A5" s="15"/>
      <c r="B5" s="16"/>
      <c r="C5" s="16"/>
      <c r="D5" s="16"/>
      <c r="E5" s="16"/>
      <c r="F5" s="16"/>
      <c r="G5" s="16"/>
      <c r="H5" s="15"/>
      <c r="I5" s="15"/>
    </row>
    <row r="6" spans="1:9" ht="15.75">
      <c r="A6" s="15"/>
      <c r="B6" s="16"/>
      <c r="C6" s="16"/>
      <c r="D6" s="16"/>
      <c r="E6" s="16"/>
      <c r="F6" s="16"/>
      <c r="G6" s="16"/>
      <c r="H6" s="15"/>
      <c r="I6" s="15"/>
    </row>
    <row r="7" spans="1:9" ht="15.75">
      <c r="A7" s="15"/>
      <c r="B7" s="16"/>
      <c r="C7" s="17" t="s">
        <v>31</v>
      </c>
      <c r="D7" s="17" t="s">
        <v>35</v>
      </c>
      <c r="E7" s="17" t="s">
        <v>35</v>
      </c>
      <c r="F7" s="17" t="s">
        <v>31</v>
      </c>
      <c r="G7" s="16"/>
      <c r="H7" s="15"/>
      <c r="I7" s="15"/>
    </row>
    <row r="8" spans="1:9" ht="15.75">
      <c r="A8" s="15"/>
      <c r="B8" s="16"/>
      <c r="C8" s="17" t="s">
        <v>23</v>
      </c>
      <c r="D8" s="17" t="s">
        <v>28</v>
      </c>
      <c r="E8" s="17" t="s">
        <v>28</v>
      </c>
      <c r="F8" s="30" t="s">
        <v>36</v>
      </c>
      <c r="G8" s="16"/>
      <c r="H8" s="15"/>
      <c r="I8" s="15"/>
    </row>
    <row r="9" spans="1:9" ht="15.75">
      <c r="A9" s="15"/>
      <c r="B9" s="16"/>
      <c r="C9" s="17" t="s">
        <v>24</v>
      </c>
      <c r="D9" s="17" t="s">
        <v>27</v>
      </c>
      <c r="E9" s="17" t="s">
        <v>24</v>
      </c>
      <c r="F9" s="17" t="s">
        <v>24</v>
      </c>
      <c r="G9" s="16"/>
      <c r="H9" s="15"/>
      <c r="I9" s="15"/>
    </row>
    <row r="10" spans="1:12" ht="15.75">
      <c r="A10" s="15"/>
      <c r="B10" s="16"/>
      <c r="C10" s="17" t="s">
        <v>25</v>
      </c>
      <c r="D10" s="17" t="s">
        <v>25</v>
      </c>
      <c r="E10" s="17" t="s">
        <v>25</v>
      </c>
      <c r="F10" s="17" t="s">
        <v>25</v>
      </c>
      <c r="G10" s="16"/>
      <c r="H10" s="15"/>
      <c r="I10" s="15"/>
      <c r="K10" s="22" t="s">
        <v>30</v>
      </c>
      <c r="L10" s="22" t="s">
        <v>29</v>
      </c>
    </row>
    <row r="11" spans="1:12" ht="15.75">
      <c r="A11" s="15"/>
      <c r="B11" s="32">
        <v>1984</v>
      </c>
      <c r="C11" s="33">
        <v>0.23296250070717922</v>
      </c>
      <c r="D11" s="34">
        <v>0.06266322441335605</v>
      </c>
      <c r="E11" s="35">
        <v>0.15029852136766686</v>
      </c>
      <c r="F11" s="36">
        <v>0.08266397933951236</v>
      </c>
      <c r="G11" s="16"/>
      <c r="H11" s="15"/>
      <c r="I11" s="31">
        <f>C11-E11</f>
        <v>0.08266397933951236</v>
      </c>
      <c r="K11" s="41">
        <v>0.06266322441335605</v>
      </c>
      <c r="L11" s="42">
        <f>((((1+K11)*(1+K12)*(1+K13)*(1+K14))^0.25))-1</f>
        <v>0.15029852136766686</v>
      </c>
    </row>
    <row r="12" spans="1:12" ht="15.75">
      <c r="A12" s="15"/>
      <c r="B12" s="32">
        <v>1985</v>
      </c>
      <c r="C12" s="33">
        <v>0.20033675814011376</v>
      </c>
      <c r="D12" s="34">
        <v>0.32158036318121724</v>
      </c>
      <c r="E12" s="35">
        <v>0.17782562106413602</v>
      </c>
      <c r="F12" s="36">
        <v>0.02251113707597774</v>
      </c>
      <c r="G12" s="16"/>
      <c r="H12" s="15"/>
      <c r="I12" s="31">
        <f aca="true" t="shared" si="0" ref="I12:I34">C12-E12</f>
        <v>0.02251113707597774</v>
      </c>
      <c r="K12" s="41">
        <v>0.32158036318121724</v>
      </c>
      <c r="L12" s="42">
        <f aca="true" t="shared" si="1" ref="L12:L31">((((1+K12)*(1+K13)*(1+K14)*(1+K15))^0.25))-1</f>
        <v>0.17782562106413602</v>
      </c>
    </row>
    <row r="13" spans="1:12" ht="15.75">
      <c r="A13" s="15"/>
      <c r="B13" s="32">
        <v>1986</v>
      </c>
      <c r="C13" s="33">
        <v>0.14379118109029407</v>
      </c>
      <c r="D13" s="34">
        <v>0.18470526670160298</v>
      </c>
      <c r="E13" s="35">
        <v>0.17633625384913043</v>
      </c>
      <c r="F13" s="36">
        <v>-0.03254507275883636</v>
      </c>
      <c r="G13" s="16"/>
      <c r="H13" s="15"/>
      <c r="I13" s="31">
        <f t="shared" si="0"/>
        <v>-0.03254507275883636</v>
      </c>
      <c r="K13" s="41">
        <v>0.18470526670160298</v>
      </c>
      <c r="L13" s="42">
        <f t="shared" si="1"/>
        <v>0.17633625384913043</v>
      </c>
    </row>
    <row r="14" spans="1:12" ht="15.75">
      <c r="A14" s="15"/>
      <c r="B14" s="32">
        <v>1987</v>
      </c>
      <c r="C14" s="33">
        <v>0.1468467129905965</v>
      </c>
      <c r="D14" s="34">
        <v>0.05230758007488097</v>
      </c>
      <c r="E14" s="35">
        <v>0.11848814431939769</v>
      </c>
      <c r="F14" s="36">
        <v>0.02835856867119882</v>
      </c>
      <c r="G14" s="16"/>
      <c r="H14" s="15"/>
      <c r="I14" s="31">
        <f t="shared" si="0"/>
        <v>0.02835856867119882</v>
      </c>
      <c r="K14" s="41">
        <v>0.05230758007488097</v>
      </c>
      <c r="L14" s="42">
        <f t="shared" si="1"/>
        <v>0.11848814431939769</v>
      </c>
    </row>
    <row r="15" spans="1:12" ht="15.75">
      <c r="A15" s="15"/>
      <c r="B15" s="32">
        <v>1988</v>
      </c>
      <c r="C15" s="33">
        <v>0.18668492627126065</v>
      </c>
      <c r="D15" s="34">
        <v>0.16809292638982173</v>
      </c>
      <c r="E15" s="35">
        <v>0.180429160312241</v>
      </c>
      <c r="F15" s="36">
        <v>0.006255765959019666</v>
      </c>
      <c r="G15" s="16"/>
      <c r="H15" s="15"/>
      <c r="I15" s="31">
        <f t="shared" si="0"/>
        <v>0.006255765959019666</v>
      </c>
      <c r="K15" s="41">
        <v>0.16809292638982173</v>
      </c>
      <c r="L15" s="42">
        <f t="shared" si="1"/>
        <v>0.180429160312241</v>
      </c>
    </row>
    <row r="16" spans="1:12" ht="15.75">
      <c r="A16" s="15"/>
      <c r="B16" s="32">
        <v>1989</v>
      </c>
      <c r="C16" s="33">
        <v>0.1680104787441123</v>
      </c>
      <c r="D16" s="34">
        <v>0.31490844791229156</v>
      </c>
      <c r="E16" s="35">
        <v>0.15662948485980221</v>
      </c>
      <c r="F16" s="36">
        <v>0.011380993884310076</v>
      </c>
      <c r="G16" s="16"/>
      <c r="H16" s="15"/>
      <c r="I16" s="31">
        <f t="shared" si="0"/>
        <v>0.011380993884310076</v>
      </c>
      <c r="K16" s="41">
        <v>0.31490844791229156</v>
      </c>
      <c r="L16" s="42">
        <f t="shared" si="1"/>
        <v>0.15662948485980221</v>
      </c>
    </row>
    <row r="17" spans="1:12" ht="15.75">
      <c r="A17" s="15"/>
      <c r="B17" s="32">
        <v>1990</v>
      </c>
      <c r="C17" s="33">
        <v>0.20884011489163137</v>
      </c>
      <c r="D17" s="34">
        <v>-0.0317</v>
      </c>
      <c r="E17" s="35">
        <v>0.10613639170580647</v>
      </c>
      <c r="F17" s="36">
        <v>0.10270372318582491</v>
      </c>
      <c r="G17" s="16"/>
      <c r="H17" s="15"/>
      <c r="I17" s="31">
        <f t="shared" si="0"/>
        <v>0.10270372318582491</v>
      </c>
      <c r="K17" s="41">
        <v>-0.0317</v>
      </c>
      <c r="L17" s="42">
        <f t="shared" si="1"/>
        <v>0.10613639170580647</v>
      </c>
    </row>
    <row r="18" spans="1:12" ht="15.75">
      <c r="A18" s="15"/>
      <c r="B18" s="32">
        <v>1991</v>
      </c>
      <c r="C18" s="33">
        <v>0.18995885195493573</v>
      </c>
      <c r="D18" s="34">
        <v>0.3055</v>
      </c>
      <c r="E18" s="35">
        <v>0.11871452450417208</v>
      </c>
      <c r="F18" s="36">
        <v>0.07124432745076364</v>
      </c>
      <c r="G18" s="16"/>
      <c r="H18" s="15"/>
      <c r="I18" s="31">
        <f t="shared" si="0"/>
        <v>0.07124432745076364</v>
      </c>
      <c r="K18" s="41">
        <v>0.3055</v>
      </c>
      <c r="L18" s="42">
        <f t="shared" si="1"/>
        <v>0.11871452450417208</v>
      </c>
    </row>
    <row r="19" spans="1:12" ht="15.75">
      <c r="A19" s="15"/>
      <c r="B19" s="32">
        <v>1992</v>
      </c>
      <c r="C19" s="33">
        <v>0.17704162296241088</v>
      </c>
      <c r="D19" s="34">
        <v>0.0767</v>
      </c>
      <c r="E19" s="35">
        <v>0.1331709808702879</v>
      </c>
      <c r="F19" s="36">
        <v>0.04387064209212299</v>
      </c>
      <c r="G19" s="16"/>
      <c r="H19" s="15"/>
      <c r="I19" s="31">
        <f t="shared" si="0"/>
        <v>0.04387064209212299</v>
      </c>
      <c r="K19" s="41">
        <v>0.0767</v>
      </c>
      <c r="L19" s="42">
        <f t="shared" si="1"/>
        <v>0.1331709808702879</v>
      </c>
    </row>
    <row r="20" spans="1:12" ht="15.75">
      <c r="A20" s="15"/>
      <c r="B20" s="32">
        <v>1993</v>
      </c>
      <c r="C20" s="33">
        <v>0.14961638563803298</v>
      </c>
      <c r="D20" s="34">
        <v>0.0999</v>
      </c>
      <c r="E20" s="35">
        <v>0.1716821565114688</v>
      </c>
      <c r="F20" s="36">
        <v>-0.022065770873435808</v>
      </c>
      <c r="G20" s="16"/>
      <c r="H20" s="15"/>
      <c r="I20" s="31">
        <f t="shared" si="0"/>
        <v>-0.022065770873435808</v>
      </c>
      <c r="K20" s="41">
        <v>0.0999</v>
      </c>
      <c r="L20" s="42">
        <f t="shared" si="1"/>
        <v>0.1716821565114688</v>
      </c>
    </row>
    <row r="21" spans="1:12" ht="15.75">
      <c r="A21" s="15"/>
      <c r="B21" s="32">
        <v>1994</v>
      </c>
      <c r="C21" s="33">
        <v>0.15607849070703367</v>
      </c>
      <c r="D21" s="34">
        <v>0.0131</v>
      </c>
      <c r="E21" s="35">
        <v>0.2294982426186043</v>
      </c>
      <c r="F21" s="36">
        <v>-0.07341975191157063</v>
      </c>
      <c r="G21" s="16"/>
      <c r="H21" s="15"/>
      <c r="I21" s="31">
        <f t="shared" si="0"/>
        <v>-0.07341975191157063</v>
      </c>
      <c r="K21" s="41">
        <v>0.0131</v>
      </c>
      <c r="L21" s="42">
        <f t="shared" si="1"/>
        <v>0.2294982426186043</v>
      </c>
    </row>
    <row r="22" spans="1:12" ht="15.75">
      <c r="A22" s="15"/>
      <c r="B22" s="32">
        <v>1995</v>
      </c>
      <c r="C22" s="33">
        <v>0.15139422935805746</v>
      </c>
      <c r="D22" s="37">
        <v>0.3743</v>
      </c>
      <c r="E22" s="35">
        <v>0.30499302017921615</v>
      </c>
      <c r="F22" s="36">
        <v>-0.15359879082115868</v>
      </c>
      <c r="G22" s="16"/>
      <c r="H22" s="15"/>
      <c r="I22" s="31">
        <f t="shared" si="0"/>
        <v>-0.15359879082115868</v>
      </c>
      <c r="K22" s="43">
        <v>0.3743</v>
      </c>
      <c r="L22" s="42">
        <f t="shared" si="1"/>
        <v>0.30499302017921615</v>
      </c>
    </row>
    <row r="23" spans="1:12" ht="15.75">
      <c r="A23" s="15"/>
      <c r="B23" s="32">
        <v>1996</v>
      </c>
      <c r="C23" s="33">
        <v>0.13189700356398257</v>
      </c>
      <c r="D23" s="38">
        <v>0.2307</v>
      </c>
      <c r="E23" s="35">
        <v>0.264212356870718</v>
      </c>
      <c r="F23" s="36">
        <v>-0.1323153533067354</v>
      </c>
      <c r="G23" s="16"/>
      <c r="H23" s="15"/>
      <c r="I23" s="31">
        <f t="shared" si="0"/>
        <v>-0.1323153533067354</v>
      </c>
      <c r="K23" s="44">
        <v>0.2307</v>
      </c>
      <c r="L23" s="42">
        <f t="shared" si="1"/>
        <v>0.264212356870718</v>
      </c>
    </row>
    <row r="24" spans="1:12" ht="15.75">
      <c r="A24" s="15"/>
      <c r="B24" s="32">
        <v>1997</v>
      </c>
      <c r="C24" s="33">
        <v>0.1156</v>
      </c>
      <c r="D24" s="38">
        <v>0.3336</v>
      </c>
      <c r="E24" s="35">
        <v>0.17195519007984328</v>
      </c>
      <c r="F24" s="36">
        <v>-0.056355190079843284</v>
      </c>
      <c r="G24" s="16"/>
      <c r="H24" s="15"/>
      <c r="I24" s="31">
        <f t="shared" si="0"/>
        <v>-0.056355190079843284</v>
      </c>
      <c r="K24" s="44">
        <v>0.3336</v>
      </c>
      <c r="L24" s="42">
        <f t="shared" si="1"/>
        <v>0.17195519007984328</v>
      </c>
    </row>
    <row r="25" spans="1:12" ht="15.75">
      <c r="A25" s="15"/>
      <c r="B25" s="32">
        <v>1998</v>
      </c>
      <c r="C25" s="33">
        <v>0.1226</v>
      </c>
      <c r="D25" s="38">
        <v>0.2858</v>
      </c>
      <c r="E25" s="35">
        <v>0.05663071774044415</v>
      </c>
      <c r="F25" s="36">
        <v>0.06596928225955585</v>
      </c>
      <c r="G25" s="16"/>
      <c r="H25" s="15"/>
      <c r="I25" s="31">
        <f t="shared" si="0"/>
        <v>0.06596928225955585</v>
      </c>
      <c r="K25" s="44">
        <v>0.2858</v>
      </c>
      <c r="L25" s="42">
        <f t="shared" si="1"/>
        <v>0.05663071774044415</v>
      </c>
    </row>
    <row r="26" spans="1:12" ht="15.75">
      <c r="A26" s="15"/>
      <c r="B26" s="32">
        <v>1999</v>
      </c>
      <c r="C26" s="33">
        <v>0.1505</v>
      </c>
      <c r="D26" s="38">
        <v>0.2104</v>
      </c>
      <c r="E26" s="35">
        <v>-0.06778896160453818</v>
      </c>
      <c r="F26" s="36">
        <v>0.21828896160453817</v>
      </c>
      <c r="G26" s="16"/>
      <c r="H26" s="15"/>
      <c r="I26" s="31">
        <f t="shared" si="0"/>
        <v>0.21828896160453817</v>
      </c>
      <c r="K26" s="44">
        <v>0.2104</v>
      </c>
      <c r="L26" s="42">
        <f t="shared" si="1"/>
        <v>-0.06778896160453818</v>
      </c>
    </row>
    <row r="27" spans="1:12" ht="15.75">
      <c r="A27" s="15"/>
      <c r="B27" s="32">
        <v>2000</v>
      </c>
      <c r="C27" s="33">
        <v>0.1888</v>
      </c>
      <c r="D27" s="38">
        <v>-0.0911</v>
      </c>
      <c r="E27" s="35">
        <v>-0.05337787873340327</v>
      </c>
      <c r="F27" s="36">
        <v>0.24217787873340327</v>
      </c>
      <c r="G27" s="16"/>
      <c r="H27" s="15"/>
      <c r="I27" s="31">
        <f t="shared" si="0"/>
        <v>0.24217787873340327</v>
      </c>
      <c r="K27" s="44">
        <v>-0.0911</v>
      </c>
      <c r="L27" s="42">
        <f t="shared" si="1"/>
        <v>-0.05337787873340327</v>
      </c>
    </row>
    <row r="28" spans="1:12" ht="15.75">
      <c r="A28" s="15"/>
      <c r="B28" s="32">
        <v>2001</v>
      </c>
      <c r="C28" s="35">
        <v>0.1716</v>
      </c>
      <c r="D28" s="38">
        <v>-0.1188</v>
      </c>
      <c r="E28" s="35">
        <v>-0.005164818908525826</v>
      </c>
      <c r="F28" s="36">
        <v>0.17676481890852583</v>
      </c>
      <c r="G28" s="16"/>
      <c r="H28" s="15"/>
      <c r="I28" s="31">
        <f t="shared" si="0"/>
        <v>0.17676481890852583</v>
      </c>
      <c r="K28" s="45">
        <v>-0.1188</v>
      </c>
      <c r="L28" s="42">
        <f t="shared" si="1"/>
        <v>-0.005164818908525826</v>
      </c>
    </row>
    <row r="29" spans="1:12" ht="15.75">
      <c r="A29" s="15"/>
      <c r="B29" s="32">
        <v>2002</v>
      </c>
      <c r="C29" s="35">
        <v>0.1647</v>
      </c>
      <c r="D29" s="38">
        <v>-0.221</v>
      </c>
      <c r="E29" s="35">
        <v>0.03917032127633302</v>
      </c>
      <c r="F29" s="36">
        <v>0.125529678723667</v>
      </c>
      <c r="G29" s="16"/>
      <c r="H29" s="15"/>
      <c r="I29" s="31">
        <f t="shared" si="0"/>
        <v>0.125529678723667</v>
      </c>
      <c r="K29" s="45">
        <v>-0.221</v>
      </c>
      <c r="L29" s="42">
        <f t="shared" si="1"/>
        <v>0.03917032127633302</v>
      </c>
    </row>
    <row r="30" spans="1:12" ht="15.75">
      <c r="A30" s="15"/>
      <c r="B30" s="32">
        <v>2003</v>
      </c>
      <c r="C30" s="35">
        <v>0.16</v>
      </c>
      <c r="D30" s="38">
        <v>0.287</v>
      </c>
      <c r="E30" s="35">
        <v>0.14743874450080674</v>
      </c>
      <c r="F30" s="36">
        <v>0.012561255499193263</v>
      </c>
      <c r="G30" s="16"/>
      <c r="H30" s="15"/>
      <c r="I30" s="31">
        <f t="shared" si="0"/>
        <v>0.012561255499193263</v>
      </c>
      <c r="K30" s="45">
        <v>0.287</v>
      </c>
      <c r="L30" s="42">
        <f t="shared" si="1"/>
        <v>0.14743874450080674</v>
      </c>
    </row>
    <row r="31" spans="1:12" ht="15.75">
      <c r="A31" s="15"/>
      <c r="B31" s="32">
        <f>B30+1</f>
        <v>2004</v>
      </c>
      <c r="C31" s="35">
        <v>0.116</v>
      </c>
      <c r="D31" s="39">
        <v>0.1087</v>
      </c>
      <c r="E31" s="35">
        <v>0.09178644127815305</v>
      </c>
      <c r="F31" s="36">
        <v>0.024213558721846953</v>
      </c>
      <c r="G31" s="16"/>
      <c r="H31" s="15"/>
      <c r="I31" s="31">
        <f t="shared" si="0"/>
        <v>0.024213558721846953</v>
      </c>
      <c r="K31" s="46">
        <v>0.1087</v>
      </c>
      <c r="L31" s="42">
        <f t="shared" si="1"/>
        <v>0.09178644127815305</v>
      </c>
    </row>
    <row r="32" spans="1:12" ht="15.75">
      <c r="A32" s="15"/>
      <c r="B32" s="32">
        <f>B31+1</f>
        <v>2005</v>
      </c>
      <c r="C32" s="35">
        <v>0.114</v>
      </c>
      <c r="D32" s="39">
        <v>0.0491</v>
      </c>
      <c r="E32" s="40">
        <f>L32</f>
        <v>-0.052065317971833114</v>
      </c>
      <c r="F32" s="35">
        <f>I32</f>
        <v>0.1660653179718331</v>
      </c>
      <c r="G32" s="16"/>
      <c r="H32" s="15"/>
      <c r="I32" s="31">
        <f t="shared" si="0"/>
        <v>0.1660653179718331</v>
      </c>
      <c r="K32" s="46">
        <v>0.0491</v>
      </c>
      <c r="L32" s="42">
        <f>((((1+K32)*(1+K33)*(1+K34)*(1+K35))^0.25))-1</f>
        <v>-0.052065317971833114</v>
      </c>
    </row>
    <row r="33" spans="1:12" ht="15.75">
      <c r="A33" s="15"/>
      <c r="B33" s="32">
        <f>B32+1</f>
        <v>2006</v>
      </c>
      <c r="C33" s="35">
        <v>0.112</v>
      </c>
      <c r="D33" s="39">
        <v>0.158</v>
      </c>
      <c r="E33" s="40">
        <v>-0.006662519151833468</v>
      </c>
      <c r="F33" s="35">
        <f>I33</f>
        <v>0.11866251915183347</v>
      </c>
      <c r="G33" s="16"/>
      <c r="H33" s="15"/>
      <c r="I33" s="31">
        <f t="shared" si="0"/>
        <v>0.11866251915183347</v>
      </c>
      <c r="K33" s="46">
        <v>0.158</v>
      </c>
      <c r="L33" s="42">
        <f>((((1+K33)*(1+K34)*(1+K35)*(1+K36))^0.25))-1</f>
        <v>-0.006662519151833468</v>
      </c>
    </row>
    <row r="34" spans="1:12" ht="15.75">
      <c r="A34" s="15"/>
      <c r="B34" s="32">
        <f>B33+1</f>
        <v>2007</v>
      </c>
      <c r="C34" s="35">
        <v>0.106</v>
      </c>
      <c r="D34" s="39">
        <v>0.0549</v>
      </c>
      <c r="E34" s="40">
        <v>-0.008253274403254185</v>
      </c>
      <c r="F34" s="35">
        <f>I34</f>
        <v>0.11425327440325418</v>
      </c>
      <c r="G34" s="16"/>
      <c r="H34" s="15"/>
      <c r="I34" s="31">
        <f t="shared" si="0"/>
        <v>0.11425327440325418</v>
      </c>
      <c r="K34" s="46">
        <v>0.0549</v>
      </c>
      <c r="L34" s="42">
        <f>((((1+K34)*(1+K35)*(1+K36)*(1+K37))^0.25))-1</f>
        <v>-0.008253274403254185</v>
      </c>
    </row>
    <row r="35" spans="1:12" ht="15.75">
      <c r="A35" s="15"/>
      <c r="B35" s="32">
        <v>2008</v>
      </c>
      <c r="C35" s="35"/>
      <c r="D35" s="39">
        <v>-0.36994724705699267</v>
      </c>
      <c r="E35" s="35"/>
      <c r="F35" s="35"/>
      <c r="G35" s="16"/>
      <c r="H35" s="15"/>
      <c r="I35" s="31"/>
      <c r="K35" s="46">
        <v>-0.36994724705699267</v>
      </c>
      <c r="L35" s="42">
        <f>((((1+K35)*(1+K36)*(1+K37)*(1+K38))^0.25))-1</f>
        <v>-0.016294677483050246</v>
      </c>
    </row>
    <row r="36" spans="1:12" ht="15.75">
      <c r="A36" s="15"/>
      <c r="B36" s="32">
        <v>2009</v>
      </c>
      <c r="C36" s="35"/>
      <c r="D36" s="39">
        <v>0.265</v>
      </c>
      <c r="E36" s="35"/>
      <c r="F36" s="35"/>
      <c r="G36" s="16"/>
      <c r="H36" s="15"/>
      <c r="I36" s="31"/>
      <c r="K36" s="47">
        <v>0.265</v>
      </c>
      <c r="L36" s="42"/>
    </row>
    <row r="37" spans="1:12" ht="15.75">
      <c r="A37" s="15"/>
      <c r="B37" s="32">
        <v>2010</v>
      </c>
      <c r="C37" s="35"/>
      <c r="D37" s="39">
        <v>0.1506</v>
      </c>
      <c r="E37" s="35"/>
      <c r="F37" s="35"/>
      <c r="G37" s="16"/>
      <c r="H37" s="15"/>
      <c r="I37" s="31"/>
      <c r="K37" s="47">
        <v>0.1506</v>
      </c>
      <c r="L37" s="42"/>
    </row>
    <row r="38" spans="1:12" ht="15.75">
      <c r="A38" s="15"/>
      <c r="B38" s="32"/>
      <c r="C38" s="35"/>
      <c r="D38" s="39">
        <v>0.0211</v>
      </c>
      <c r="E38" s="35"/>
      <c r="F38" s="35"/>
      <c r="G38" s="16"/>
      <c r="H38" s="15"/>
      <c r="I38" s="31"/>
      <c r="K38" s="47">
        <v>0.0211</v>
      </c>
      <c r="L38" s="42"/>
    </row>
    <row r="39" spans="1:9" ht="12.75">
      <c r="A39" s="15"/>
      <c r="C39" t="s">
        <v>32</v>
      </c>
      <c r="E39" s="15"/>
      <c r="F39" s="31">
        <f>AVERAGE(F11:F34)</f>
        <v>0.048465656411866724</v>
      </c>
      <c r="G39" s="15"/>
      <c r="H39" s="15"/>
      <c r="I39" s="15"/>
    </row>
    <row r="40" spans="1:9" ht="12.75">
      <c r="A40" s="15"/>
      <c r="B40" s="18"/>
      <c r="C40" s="15" t="s">
        <v>33</v>
      </c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46" sqref="F46"/>
    </sheetView>
  </sheetViews>
  <sheetFormatPr defaultColWidth="9.140625" defaultRowHeight="12.75"/>
  <sheetData>
    <row r="1" spans="1:2" ht="12.75">
      <c r="A1">
        <v>1984</v>
      </c>
      <c r="B1" s="23">
        <v>0.06266322441335605</v>
      </c>
    </row>
    <row r="2" spans="1:4" ht="12.75">
      <c r="A2">
        <f aca="true" t="shared" si="0" ref="A2:A19">A1+1</f>
        <v>1985</v>
      </c>
      <c r="B2" s="23">
        <v>0.32158036318121724</v>
      </c>
      <c r="D2" s="22" t="s">
        <v>34</v>
      </c>
    </row>
    <row r="3" spans="1:2" ht="12.75">
      <c r="A3">
        <f t="shared" si="0"/>
        <v>1986</v>
      </c>
      <c r="B3" s="23">
        <v>0.18470526670160298</v>
      </c>
    </row>
    <row r="4" spans="1:2" ht="12.75">
      <c r="A4">
        <f t="shared" si="0"/>
        <v>1987</v>
      </c>
      <c r="B4" s="23">
        <v>0.05230758007488097</v>
      </c>
    </row>
    <row r="5" spans="1:2" ht="12.75">
      <c r="A5">
        <f t="shared" si="0"/>
        <v>1988</v>
      </c>
      <c r="B5" s="23">
        <v>0.16809292638982173</v>
      </c>
    </row>
    <row r="6" spans="1:2" ht="12.75">
      <c r="A6">
        <f t="shared" si="0"/>
        <v>1989</v>
      </c>
      <c r="B6" s="23">
        <v>0.31490844791229156</v>
      </c>
    </row>
    <row r="7" spans="1:2" ht="12.75">
      <c r="A7">
        <f t="shared" si="0"/>
        <v>1990</v>
      </c>
      <c r="B7" s="23">
        <v>-0.0317</v>
      </c>
    </row>
    <row r="8" spans="1:2" ht="12.75">
      <c r="A8">
        <f t="shared" si="0"/>
        <v>1991</v>
      </c>
      <c r="B8" s="23">
        <v>0.3055</v>
      </c>
    </row>
    <row r="9" spans="1:2" ht="12.75">
      <c r="A9">
        <f t="shared" si="0"/>
        <v>1992</v>
      </c>
      <c r="B9" s="23">
        <v>0.0767</v>
      </c>
    </row>
    <row r="10" spans="1:2" ht="12.75">
      <c r="A10">
        <f t="shared" si="0"/>
        <v>1993</v>
      </c>
      <c r="B10" s="23">
        <v>0.0999</v>
      </c>
    </row>
    <row r="11" spans="1:2" ht="12.75">
      <c r="A11">
        <f t="shared" si="0"/>
        <v>1994</v>
      </c>
      <c r="B11" s="23">
        <v>0.0131</v>
      </c>
    </row>
    <row r="12" spans="1:2" ht="12.75">
      <c r="A12">
        <f t="shared" si="0"/>
        <v>1995</v>
      </c>
      <c r="B12" s="24">
        <v>0.3743</v>
      </c>
    </row>
    <row r="13" spans="1:2" ht="12.75">
      <c r="A13">
        <f t="shared" si="0"/>
        <v>1996</v>
      </c>
      <c r="B13" s="25">
        <v>0.2307</v>
      </c>
    </row>
    <row r="14" spans="1:2" ht="12.75">
      <c r="A14">
        <f t="shared" si="0"/>
        <v>1997</v>
      </c>
      <c r="B14" s="25">
        <v>0.3336</v>
      </c>
    </row>
    <row r="15" spans="1:2" ht="12.75">
      <c r="A15">
        <f t="shared" si="0"/>
        <v>1998</v>
      </c>
      <c r="B15" s="25">
        <v>0.2858</v>
      </c>
    </row>
    <row r="16" spans="1:2" ht="12.75">
      <c r="A16">
        <f t="shared" si="0"/>
        <v>1999</v>
      </c>
      <c r="B16" s="25">
        <v>0.2104</v>
      </c>
    </row>
    <row r="17" spans="1:2" ht="12.75">
      <c r="A17">
        <f t="shared" si="0"/>
        <v>2000</v>
      </c>
      <c r="B17" s="25">
        <v>-0.0911</v>
      </c>
    </row>
    <row r="18" spans="1:2" ht="12.75">
      <c r="A18">
        <f t="shared" si="0"/>
        <v>2001</v>
      </c>
      <c r="B18" s="26">
        <v>-0.1188</v>
      </c>
    </row>
    <row r="19" spans="1:2" ht="12.75">
      <c r="A19">
        <f t="shared" si="0"/>
        <v>2002</v>
      </c>
      <c r="B19" s="26">
        <v>-0.221</v>
      </c>
    </row>
    <row r="20" spans="1:2" ht="12.75">
      <c r="A20">
        <v>2003</v>
      </c>
      <c r="B20" s="27">
        <v>0.287</v>
      </c>
    </row>
    <row r="21" spans="1:2" ht="12.75">
      <c r="A21">
        <v>2004</v>
      </c>
      <c r="B21" s="28">
        <v>0.1087</v>
      </c>
    </row>
    <row r="22" spans="1:2" ht="12.75">
      <c r="A22">
        <v>2005</v>
      </c>
      <c r="B22" s="28">
        <v>0.0491</v>
      </c>
    </row>
    <row r="23" spans="1:2" ht="12.75">
      <c r="A23">
        <v>2006</v>
      </c>
      <c r="B23" s="28">
        <v>0.158</v>
      </c>
    </row>
    <row r="24" spans="1:2" ht="12.75">
      <c r="A24">
        <v>2007</v>
      </c>
      <c r="B24" s="28">
        <v>0.0549</v>
      </c>
    </row>
    <row r="25" spans="1:2" ht="12.75">
      <c r="A25">
        <v>2008</v>
      </c>
      <c r="B25" s="28">
        <v>-0.36994724705699267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Napier, Heather  (KYOAG)</cp:lastModifiedBy>
  <cp:lastPrinted>2001-11-09T18:57:26Z</cp:lastPrinted>
  <dcterms:created xsi:type="dcterms:W3CDTF">1997-05-29T20:54:12Z</dcterms:created>
  <dcterms:modified xsi:type="dcterms:W3CDTF">2012-10-24T16:06:48Z</dcterms:modified>
  <cp:category/>
  <cp:version/>
  <cp:contentType/>
  <cp:contentStatus/>
</cp:coreProperties>
</file>