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23715" windowHeight="11280"/>
  </bookViews>
  <sheets>
    <sheet name="12 CP" sheetId="1" r:id="rId1"/>
    <sheet name="PJM5CP" sheetId="2" r:id="rId2"/>
  </sheets>
  <calcPr calcId="125725" calcOnSave="0"/>
</workbook>
</file>

<file path=xl/calcChain.xml><?xml version="1.0" encoding="utf-8"?>
<calcChain xmlns="http://schemas.openxmlformats.org/spreadsheetml/2006/main">
  <c r="R25" i="2"/>
  <c r="Q25"/>
  <c r="P25"/>
  <c r="O25"/>
  <c r="N25"/>
  <c r="M25"/>
  <c r="L25"/>
  <c r="K25"/>
  <c r="J25"/>
  <c r="I25"/>
  <c r="H25"/>
  <c r="G25"/>
  <c r="F25"/>
  <c r="E25"/>
  <c r="D25"/>
  <c r="C25"/>
  <c r="S25" s="1"/>
  <c r="B25"/>
  <c r="R24"/>
  <c r="Q24"/>
  <c r="P24"/>
  <c r="O24"/>
  <c r="N24"/>
  <c r="M24"/>
  <c r="L24"/>
  <c r="K24"/>
  <c r="J24"/>
  <c r="I24"/>
  <c r="H24"/>
  <c r="G24"/>
  <c r="F24"/>
  <c r="E24"/>
  <c r="D24"/>
  <c r="C24"/>
  <c r="B24"/>
  <c r="R23"/>
  <c r="Q23"/>
  <c r="P23"/>
  <c r="O23"/>
  <c r="N23"/>
  <c r="M23"/>
  <c r="L23"/>
  <c r="K23"/>
  <c r="J23"/>
  <c r="I23"/>
  <c r="H23"/>
  <c r="G23"/>
  <c r="F23"/>
  <c r="E23"/>
  <c r="D23"/>
  <c r="C23"/>
  <c r="S23" s="1"/>
  <c r="B23"/>
  <c r="R22"/>
  <c r="Q22"/>
  <c r="P22"/>
  <c r="O22"/>
  <c r="N22"/>
  <c r="M22"/>
  <c r="L22"/>
  <c r="K22"/>
  <c r="J22"/>
  <c r="I22"/>
  <c r="H22"/>
  <c r="G22"/>
  <c r="F22"/>
  <c r="E22"/>
  <c r="D22"/>
  <c r="C22"/>
  <c r="B22"/>
  <c r="R21"/>
  <c r="Q21"/>
  <c r="Q27" s="1"/>
  <c r="P21"/>
  <c r="O21"/>
  <c r="O27" s="1"/>
  <c r="N21"/>
  <c r="M21"/>
  <c r="M27" s="1"/>
  <c r="L21"/>
  <c r="K21"/>
  <c r="J21"/>
  <c r="I21"/>
  <c r="I27" s="1"/>
  <c r="H21"/>
  <c r="G21"/>
  <c r="G27" s="1"/>
  <c r="F21"/>
  <c r="E21"/>
  <c r="E27" s="1"/>
  <c r="D21"/>
  <c r="C21"/>
  <c r="C27" s="1"/>
  <c r="B21"/>
  <c r="B18"/>
  <c r="B17"/>
  <c r="B16"/>
  <c r="B15"/>
  <c r="B14"/>
  <c r="C53" i="1"/>
  <c r="R46"/>
  <c r="Q46"/>
  <c r="P46"/>
  <c r="O46"/>
  <c r="N46"/>
  <c r="M46"/>
  <c r="L46"/>
  <c r="K46"/>
  <c r="J46"/>
  <c r="I46"/>
  <c r="H46"/>
  <c r="G46"/>
  <c r="F46"/>
  <c r="E46"/>
  <c r="D46"/>
  <c r="C46"/>
  <c r="S46" s="1"/>
  <c r="B46"/>
  <c r="R45"/>
  <c r="Q45"/>
  <c r="P45"/>
  <c r="O45"/>
  <c r="N45"/>
  <c r="M45"/>
  <c r="L45"/>
  <c r="K45"/>
  <c r="J45"/>
  <c r="I45"/>
  <c r="H45"/>
  <c r="G45"/>
  <c r="F45"/>
  <c r="E45"/>
  <c r="D45"/>
  <c r="C45"/>
  <c r="B45"/>
  <c r="R44"/>
  <c r="Q44"/>
  <c r="P44"/>
  <c r="O44"/>
  <c r="N44"/>
  <c r="M44"/>
  <c r="L44"/>
  <c r="K44"/>
  <c r="J44"/>
  <c r="I44"/>
  <c r="H44"/>
  <c r="G44"/>
  <c r="F44"/>
  <c r="E44"/>
  <c r="D44"/>
  <c r="C44"/>
  <c r="S44" s="1"/>
  <c r="B44"/>
  <c r="R43"/>
  <c r="Q43"/>
  <c r="P43"/>
  <c r="O43"/>
  <c r="N43"/>
  <c r="M43"/>
  <c r="L43"/>
  <c r="K43"/>
  <c r="J43"/>
  <c r="I43"/>
  <c r="H43"/>
  <c r="G43"/>
  <c r="F43"/>
  <c r="E43"/>
  <c r="D43"/>
  <c r="C43"/>
  <c r="B43"/>
  <c r="R42"/>
  <c r="Q42"/>
  <c r="P42"/>
  <c r="O42"/>
  <c r="N42"/>
  <c r="M42"/>
  <c r="L42"/>
  <c r="K42"/>
  <c r="J42"/>
  <c r="I42"/>
  <c r="H42"/>
  <c r="G42"/>
  <c r="F42"/>
  <c r="E42"/>
  <c r="D42"/>
  <c r="C42"/>
  <c r="S42" s="1"/>
  <c r="B42"/>
  <c r="R41"/>
  <c r="Q41"/>
  <c r="P41"/>
  <c r="O41"/>
  <c r="N41"/>
  <c r="M41"/>
  <c r="L41"/>
  <c r="K41"/>
  <c r="J41"/>
  <c r="I41"/>
  <c r="H41"/>
  <c r="G41"/>
  <c r="F41"/>
  <c r="E41"/>
  <c r="D41"/>
  <c r="C41"/>
  <c r="B41"/>
  <c r="R40"/>
  <c r="Q40"/>
  <c r="P40"/>
  <c r="O40"/>
  <c r="N40"/>
  <c r="M40"/>
  <c r="L40"/>
  <c r="K40"/>
  <c r="J40"/>
  <c r="I40"/>
  <c r="H40"/>
  <c r="G40"/>
  <c r="F40"/>
  <c r="E40"/>
  <c r="D40"/>
  <c r="C40"/>
  <c r="S40" s="1"/>
  <c r="B40"/>
  <c r="R39"/>
  <c r="Q39"/>
  <c r="P39"/>
  <c r="O39"/>
  <c r="N39"/>
  <c r="M39"/>
  <c r="L39"/>
  <c r="K39"/>
  <c r="J39"/>
  <c r="I39"/>
  <c r="H39"/>
  <c r="G39"/>
  <c r="F39"/>
  <c r="E39"/>
  <c r="D39"/>
  <c r="C39"/>
  <c r="B39"/>
  <c r="R38"/>
  <c r="K61" s="1"/>
  <c r="Q38"/>
  <c r="R54" s="1"/>
  <c r="P38"/>
  <c r="P54" s="1"/>
  <c r="O38"/>
  <c r="N54" s="1"/>
  <c r="N38"/>
  <c r="O54" s="1"/>
  <c r="M38"/>
  <c r="M54" s="1"/>
  <c r="L38"/>
  <c r="J61" s="1"/>
  <c r="K38"/>
  <c r="I61" s="1"/>
  <c r="J38"/>
  <c r="I38"/>
  <c r="H38"/>
  <c r="G38"/>
  <c r="H61" s="1"/>
  <c r="F38"/>
  <c r="G54" s="1"/>
  <c r="E38"/>
  <c r="F61" s="1"/>
  <c r="D38"/>
  <c r="D61" s="1"/>
  <c r="C38"/>
  <c r="S38" s="1"/>
  <c r="B38"/>
  <c r="R37"/>
  <c r="Q37"/>
  <c r="P37"/>
  <c r="O37"/>
  <c r="N37"/>
  <c r="M37"/>
  <c r="L37"/>
  <c r="K37"/>
  <c r="J37"/>
  <c r="I37"/>
  <c r="H37"/>
  <c r="G37"/>
  <c r="F37"/>
  <c r="E37"/>
  <c r="D37"/>
  <c r="C37"/>
  <c r="B37"/>
  <c r="R36"/>
  <c r="Q36"/>
  <c r="P36"/>
  <c r="O36"/>
  <c r="N36"/>
  <c r="M36"/>
  <c r="L36"/>
  <c r="K36"/>
  <c r="J36"/>
  <c r="I36"/>
  <c r="H36"/>
  <c r="G36"/>
  <c r="F36"/>
  <c r="E36"/>
  <c r="D36"/>
  <c r="C36"/>
  <c r="B36"/>
  <c r="R35"/>
  <c r="R48" s="1"/>
  <c r="Q35"/>
  <c r="Q48" s="1"/>
  <c r="R56" s="1"/>
  <c r="P35"/>
  <c r="P48" s="1"/>
  <c r="P56" s="1"/>
  <c r="O35"/>
  <c r="O48" s="1"/>
  <c r="N56" s="1"/>
  <c r="N35"/>
  <c r="N48" s="1"/>
  <c r="O56" s="1"/>
  <c r="M35"/>
  <c r="M48" s="1"/>
  <c r="M56" s="1"/>
  <c r="L35"/>
  <c r="L48" s="1"/>
  <c r="J63" s="1"/>
  <c r="K35"/>
  <c r="K48" s="1"/>
  <c r="I63" s="1"/>
  <c r="J35"/>
  <c r="J48" s="1"/>
  <c r="I35"/>
  <c r="I48" s="1"/>
  <c r="H35"/>
  <c r="H48" s="1"/>
  <c r="G35"/>
  <c r="G48" s="1"/>
  <c r="F35"/>
  <c r="F48" s="1"/>
  <c r="E35"/>
  <c r="E48" s="1"/>
  <c r="D35"/>
  <c r="D48" s="1"/>
  <c r="C35"/>
  <c r="S35" s="1"/>
  <c r="B35"/>
  <c r="B32"/>
  <c r="B31"/>
  <c r="B30"/>
  <c r="B29"/>
  <c r="B28"/>
  <c r="B27"/>
  <c r="B26"/>
  <c r="B25"/>
  <c r="B24"/>
  <c r="B23"/>
  <c r="B22"/>
  <c r="B21"/>
  <c r="I54" l="1"/>
  <c r="S37"/>
  <c r="S43"/>
  <c r="S39"/>
  <c r="S41"/>
  <c r="S45"/>
  <c r="D27" i="2"/>
  <c r="E32" s="1"/>
  <c r="F27"/>
  <c r="H27"/>
  <c r="G36" s="1"/>
  <c r="J27"/>
  <c r="N27"/>
  <c r="O32" s="1"/>
  <c r="P27"/>
  <c r="R27"/>
  <c r="Q32" s="1"/>
  <c r="P32"/>
  <c r="K27"/>
  <c r="I36" s="1"/>
  <c r="M32"/>
  <c r="N32"/>
  <c r="R32"/>
  <c r="L27"/>
  <c r="J36" s="1"/>
  <c r="S21"/>
  <c r="S24"/>
  <c r="C36"/>
  <c r="D32"/>
  <c r="F36"/>
  <c r="F32"/>
  <c r="H36"/>
  <c r="H32"/>
  <c r="D36"/>
  <c r="G32"/>
  <c r="E36"/>
  <c r="I32"/>
  <c r="K36"/>
  <c r="S22"/>
  <c r="D63" i="1"/>
  <c r="E56"/>
  <c r="E63"/>
  <c r="G56"/>
  <c r="G63"/>
  <c r="I56"/>
  <c r="K63"/>
  <c r="Q56"/>
  <c r="F56"/>
  <c r="F63"/>
  <c r="H56"/>
  <c r="H63"/>
  <c r="C48"/>
  <c r="D54"/>
  <c r="F54"/>
  <c r="H54"/>
  <c r="Q54"/>
  <c r="C61"/>
  <c r="E61"/>
  <c r="G61"/>
  <c r="S36"/>
  <c r="E54"/>
  <c r="S27" i="2" l="1"/>
  <c r="C32"/>
  <c r="C54" i="1"/>
  <c r="C63"/>
  <c r="D56"/>
  <c r="C56" s="1"/>
  <c r="S48"/>
</calcChain>
</file>

<file path=xl/sharedStrings.xml><?xml version="1.0" encoding="utf-8"?>
<sst xmlns="http://schemas.openxmlformats.org/spreadsheetml/2006/main" count="133" uniqueCount="57">
  <si>
    <t>LGE</t>
  </si>
  <si>
    <t>Residential</t>
  </si>
  <si>
    <t>General Service</t>
  </si>
  <si>
    <t>CPS Primary</t>
  </si>
  <si>
    <t>CPS Secondary</t>
  </si>
  <si>
    <t>CTOD Primary</t>
  </si>
  <si>
    <t>CTOD Secondary</t>
  </si>
  <si>
    <t>IPS Secondary</t>
  </si>
  <si>
    <t>IPS Primary</t>
  </si>
  <si>
    <t>ITOD Secondary</t>
  </si>
  <si>
    <t>Large TOD</t>
  </si>
  <si>
    <t>RTS</t>
  </si>
  <si>
    <t>Louisville Water Company</t>
  </si>
  <si>
    <t>Fort Knox</t>
  </si>
  <si>
    <t>Unmetered Lighting</t>
  </si>
  <si>
    <t>Traffic Energy Svc</t>
  </si>
  <si>
    <t>Lighting Energy Svc</t>
  </si>
  <si>
    <t>Monthly Peaks</t>
  </si>
  <si>
    <t>Losses</t>
  </si>
  <si>
    <t>Peaks @ Gen</t>
  </si>
  <si>
    <t>Average 12 CP</t>
  </si>
  <si>
    <t>Average 5 CP</t>
  </si>
  <si>
    <t>Cost of Service Classes</t>
  </si>
  <si>
    <t>Total</t>
  </si>
  <si>
    <t>Rate PS</t>
  </si>
  <si>
    <t>Rate TOD</t>
  </si>
  <si>
    <t>Old Rate ITOD Primary Lines</t>
  </si>
  <si>
    <t>Old Rate ITOD</t>
  </si>
  <si>
    <t>Not Used</t>
  </si>
  <si>
    <t>Rate RTS</t>
  </si>
  <si>
    <t>Special Contract</t>
  </si>
  <si>
    <t>Lighting Service Rate</t>
  </si>
  <si>
    <t>Lighting Energy</t>
  </si>
  <si>
    <t>Traffic Energy Service</t>
  </si>
  <si>
    <t>System</t>
  </si>
  <si>
    <t>Rate RS</t>
  </si>
  <si>
    <t>Rate GS</t>
  </si>
  <si>
    <t>Primary</t>
  </si>
  <si>
    <t>Secondary</t>
  </si>
  <si>
    <t>Transmission</t>
  </si>
  <si>
    <t>Customer No. 1</t>
  </si>
  <si>
    <t>Customer No. 2</t>
  </si>
  <si>
    <t>RLS, LS, DSK</t>
  </si>
  <si>
    <t>Rate LE</t>
  </si>
  <si>
    <t>Rate TE</t>
  </si>
  <si>
    <t>COSS Sum CP</t>
  </si>
  <si>
    <t>Summer CP</t>
  </si>
  <si>
    <t>PS Secondary</t>
  </si>
  <si>
    <t>PS Primary</t>
  </si>
  <si>
    <t>TOD Secondary-C</t>
  </si>
  <si>
    <t>TOD Primary-C</t>
  </si>
  <si>
    <t>TOD Secondary-I</t>
  </si>
  <si>
    <t>TOD Primary-I</t>
  </si>
  <si>
    <t>LE</t>
  </si>
  <si>
    <t>ADJ Sum CP</t>
  </si>
  <si>
    <t>summer cp</t>
  </si>
  <si>
    <t>Rate Shift Analysis Classes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</si>
</sst>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0" fontId="0" fillId="0" borderId="0" xfId="0" applyFill="1"/>
    <xf numFmtId="22" fontId="0" fillId="0" borderId="0" xfId="0" applyNumberFormat="1" applyFill="1"/>
    <xf numFmtId="164" fontId="0" fillId="0" borderId="0" xfId="1" applyNumberFormat="1" applyFont="1"/>
    <xf numFmtId="164" fontId="0" fillId="0" borderId="0" xfId="1" applyNumberFormat="1" applyFont="1" applyFill="1"/>
    <xf numFmtId="22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43" fontId="0" fillId="0" borderId="0" xfId="1" applyFont="1"/>
    <xf numFmtId="165" fontId="0" fillId="0" borderId="0" xfId="1" applyNumberFormat="1" applyFont="1"/>
    <xf numFmtId="165" fontId="0" fillId="0" borderId="0" xfId="1" applyNumberFormat="1" applyFont="1" applyFill="1"/>
    <xf numFmtId="43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0" fillId="2" borderId="0" xfId="1" applyNumberFormat="1" applyFont="1" applyFill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63"/>
  <sheetViews>
    <sheetView tabSelected="1" topLeftCell="A4" workbookViewId="0">
      <pane xSplit="2" ySplit="2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3.7109375" customWidth="1"/>
    <col min="2" max="2" width="14.85546875" bestFit="1" customWidth="1"/>
    <col min="3" max="3" width="13.5703125" bestFit="1" customWidth="1"/>
    <col min="4" max="4" width="13.28515625" bestFit="1" customWidth="1"/>
    <col min="5" max="5" width="11.5703125" bestFit="1" customWidth="1"/>
    <col min="6" max="6" width="10.85546875" bestFit="1" customWidth="1"/>
    <col min="7" max="12" width="11.85546875" bestFit="1" customWidth="1"/>
    <col min="13" max="14" width="11.85546875" style="4" bestFit="1" customWidth="1"/>
    <col min="15" max="15" width="10.85546875" style="4" bestFit="1" customWidth="1"/>
    <col min="16" max="16" width="11.140625" customWidth="1"/>
    <col min="17" max="18" width="9.42578125" bestFit="1" customWidth="1"/>
    <col min="19" max="19" width="12.140625" bestFit="1" customWidth="1"/>
  </cols>
  <sheetData>
    <row r="5" spans="2:18" ht="45">
      <c r="B5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s="1" t="s">
        <v>15</v>
      </c>
      <c r="R5" s="1" t="s">
        <v>16</v>
      </c>
    </row>
    <row r="6" spans="2:18">
      <c r="B6" s="3" t="s">
        <v>17</v>
      </c>
    </row>
    <row r="7" spans="2:18">
      <c r="B7" s="5">
        <v>40634.250037557867</v>
      </c>
      <c r="C7" s="6">
        <v>581791.59962216218</v>
      </c>
      <c r="D7" s="6">
        <v>188170.34250209259</v>
      </c>
      <c r="E7" s="6">
        <v>17188.72854419714</v>
      </c>
      <c r="F7" s="6">
        <v>187199.40104594934</v>
      </c>
      <c r="G7" s="6">
        <v>35638.746865864487</v>
      </c>
      <c r="H7" s="6">
        <v>40009.071374913554</v>
      </c>
      <c r="I7" s="6">
        <v>52241.402330493853</v>
      </c>
      <c r="J7" s="6">
        <v>5764.0975426256346</v>
      </c>
      <c r="K7" s="6">
        <v>11164.077839674688</v>
      </c>
      <c r="L7" s="6">
        <v>135619.19598523394</v>
      </c>
      <c r="M7" s="7">
        <v>55308.156343809424</v>
      </c>
      <c r="N7" s="7">
        <v>4846.7544007039942</v>
      </c>
      <c r="O7" s="7">
        <v>26109.368672948662</v>
      </c>
      <c r="P7" s="6">
        <v>0</v>
      </c>
      <c r="Q7" s="6">
        <v>352.43259191573304</v>
      </c>
      <c r="R7" s="6">
        <v>0</v>
      </c>
    </row>
    <row r="8" spans="2:18">
      <c r="B8" s="5">
        <v>40694.625121412035</v>
      </c>
      <c r="C8" s="6">
        <v>1068742.9843263503</v>
      </c>
      <c r="D8" s="6">
        <v>300732.2027418167</v>
      </c>
      <c r="E8" s="6">
        <v>29431.269949227353</v>
      </c>
      <c r="F8" s="6">
        <v>346811.00406742614</v>
      </c>
      <c r="G8" s="6">
        <v>54538.78908508685</v>
      </c>
      <c r="H8" s="6">
        <v>71373.306690781435</v>
      </c>
      <c r="I8" s="6">
        <v>73659.100155350519</v>
      </c>
      <c r="J8" s="6">
        <v>6484.4716754732726</v>
      </c>
      <c r="K8" s="6">
        <v>19148.703633515663</v>
      </c>
      <c r="L8" s="6">
        <v>202082.6305976623</v>
      </c>
      <c r="M8" s="7">
        <v>78170.103575813264</v>
      </c>
      <c r="N8" s="7">
        <v>7440.2603809169232</v>
      </c>
      <c r="O8" s="7">
        <v>53454.254805597557</v>
      </c>
      <c r="P8" s="6">
        <v>0</v>
      </c>
      <c r="Q8" s="6">
        <v>352.43259191573304</v>
      </c>
      <c r="R8" s="6">
        <v>0</v>
      </c>
    </row>
    <row r="9" spans="2:18">
      <c r="B9" s="5">
        <v>40702.583465798612</v>
      </c>
      <c r="C9" s="6">
        <v>1060881.5112095135</v>
      </c>
      <c r="D9" s="6">
        <v>325278.13435137406</v>
      </c>
      <c r="E9" s="6">
        <v>31221.749654897394</v>
      </c>
      <c r="F9" s="6">
        <v>356896.15576094441</v>
      </c>
      <c r="G9" s="6">
        <v>57687.389391073251</v>
      </c>
      <c r="H9" s="6">
        <v>71902.417818054426</v>
      </c>
      <c r="I9" s="6">
        <v>72411.353062623937</v>
      </c>
      <c r="J9" s="6">
        <v>7154.6129118603594</v>
      </c>
      <c r="K9" s="6">
        <v>19578.496200461461</v>
      </c>
      <c r="L9" s="6">
        <v>229196.84068084403</v>
      </c>
      <c r="M9" s="7">
        <v>66562.605753249314</v>
      </c>
      <c r="N9" s="7">
        <v>8256.136896713313</v>
      </c>
      <c r="O9" s="7">
        <v>37562.277768665015</v>
      </c>
      <c r="P9" s="6">
        <v>0</v>
      </c>
      <c r="Q9" s="6">
        <v>352.43259191573304</v>
      </c>
      <c r="R9" s="6">
        <v>0</v>
      </c>
    </row>
    <row r="10" spans="2:18">
      <c r="B10" s="5">
        <v>40735.62517835648</v>
      </c>
      <c r="C10" s="6">
        <v>1224639.16821036</v>
      </c>
      <c r="D10" s="6">
        <v>330149.63481674081</v>
      </c>
      <c r="E10" s="6">
        <v>30057.084690602554</v>
      </c>
      <c r="F10" s="6">
        <v>367512.19169337739</v>
      </c>
      <c r="G10" s="6">
        <v>61510.979585614921</v>
      </c>
      <c r="H10" s="6">
        <v>74719.592556231873</v>
      </c>
      <c r="I10" s="6">
        <v>70005.661397449076</v>
      </c>
      <c r="J10" s="6">
        <v>7021.2208769733161</v>
      </c>
      <c r="K10" s="6">
        <v>18514.446613294542</v>
      </c>
      <c r="L10" s="6">
        <v>196171.4926783898</v>
      </c>
      <c r="M10" s="7">
        <v>66010.90377529226</v>
      </c>
      <c r="N10" s="7">
        <v>9016.3928904236855</v>
      </c>
      <c r="O10" s="7">
        <v>46658.144917488535</v>
      </c>
      <c r="P10" s="6">
        <v>0</v>
      </c>
      <c r="Q10" s="6">
        <v>352.43259191573304</v>
      </c>
      <c r="R10" s="6">
        <v>0</v>
      </c>
    </row>
    <row r="11" spans="2:18">
      <c r="B11" s="5">
        <v>40757.625208912039</v>
      </c>
      <c r="C11" s="6">
        <v>1173871.2886643084</v>
      </c>
      <c r="D11" s="6">
        <v>330488.32686558523</v>
      </c>
      <c r="E11" s="6">
        <v>30001.20614346633</v>
      </c>
      <c r="F11" s="6">
        <v>378464.17584805569</v>
      </c>
      <c r="G11" s="6">
        <v>61368.914048195431</v>
      </c>
      <c r="H11" s="6">
        <v>77924.359318325136</v>
      </c>
      <c r="I11" s="6">
        <v>67297.002431771441</v>
      </c>
      <c r="J11" s="6">
        <v>5537.2139093985652</v>
      </c>
      <c r="K11" s="6">
        <v>17996.252759729348</v>
      </c>
      <c r="L11" s="6">
        <v>216892.29053063077</v>
      </c>
      <c r="M11" s="7">
        <v>62868.168888197222</v>
      </c>
      <c r="N11" s="7">
        <v>8758.1195157202055</v>
      </c>
      <c r="O11" s="7">
        <v>41568.159882830856</v>
      </c>
      <c r="P11" s="6">
        <v>0</v>
      </c>
      <c r="Q11" s="6">
        <v>352.43259191573304</v>
      </c>
      <c r="R11" s="6">
        <v>0</v>
      </c>
    </row>
    <row r="12" spans="2:18">
      <c r="B12" s="5">
        <v>40788.625251967591</v>
      </c>
      <c r="C12" s="6">
        <v>1275636.8321866144</v>
      </c>
      <c r="D12" s="6">
        <v>316151.77947158139</v>
      </c>
      <c r="E12" s="6">
        <v>27522.905625487481</v>
      </c>
      <c r="F12" s="6">
        <v>337358.94893805508</v>
      </c>
      <c r="G12" s="6">
        <v>61274.28832375248</v>
      </c>
      <c r="H12" s="6">
        <v>68785.502205084209</v>
      </c>
      <c r="I12" s="6">
        <v>57596.783256184433</v>
      </c>
      <c r="J12" s="6">
        <v>5981.9783855154428</v>
      </c>
      <c r="K12" s="6">
        <v>18111.60282168688</v>
      </c>
      <c r="L12" s="6">
        <v>181146.71985447578</v>
      </c>
      <c r="M12" s="7">
        <v>59587.860458019328</v>
      </c>
      <c r="N12" s="7">
        <v>8697.2661419859305</v>
      </c>
      <c r="O12" s="7">
        <v>26807.195081925769</v>
      </c>
      <c r="P12" s="6">
        <v>0</v>
      </c>
      <c r="Q12" s="6">
        <v>352.43259191573304</v>
      </c>
      <c r="R12" s="6">
        <v>0</v>
      </c>
    </row>
    <row r="13" spans="2:18">
      <c r="B13" s="5">
        <v>40823.666967303237</v>
      </c>
      <c r="C13" s="6">
        <v>547450.06089543132</v>
      </c>
      <c r="D13" s="6">
        <v>198557.46764577713</v>
      </c>
      <c r="E13" s="6">
        <v>24197.953552549836</v>
      </c>
      <c r="F13" s="6">
        <v>281857.35160167713</v>
      </c>
      <c r="G13" s="6">
        <v>57724.123938530101</v>
      </c>
      <c r="H13" s="6">
        <v>63330.597510004955</v>
      </c>
      <c r="I13" s="6">
        <v>56751.024060327574</v>
      </c>
      <c r="J13" s="6">
        <v>5062.8426327098996</v>
      </c>
      <c r="K13" s="6">
        <v>18207.099880970331</v>
      </c>
      <c r="L13" s="6">
        <v>179153.45040006607</v>
      </c>
      <c r="M13" s="7">
        <v>59461.361817791396</v>
      </c>
      <c r="N13" s="7">
        <v>5386.4005360315859</v>
      </c>
      <c r="O13" s="7">
        <v>25195.292840158338</v>
      </c>
      <c r="P13" s="6">
        <v>0</v>
      </c>
      <c r="Q13" s="6">
        <v>352.43259191573304</v>
      </c>
      <c r="R13" s="6">
        <v>0</v>
      </c>
    </row>
    <row r="14" spans="2:18">
      <c r="B14" s="5">
        <v>40865.292025115741</v>
      </c>
      <c r="C14" s="6">
        <v>608991.48262982001</v>
      </c>
      <c r="D14" s="6">
        <v>186631.58531631561</v>
      </c>
      <c r="E14" s="6">
        <v>17519.308288069293</v>
      </c>
      <c r="F14" s="6">
        <v>196805.72463579397</v>
      </c>
      <c r="G14" s="6">
        <v>34802.972406756002</v>
      </c>
      <c r="H14" s="6">
        <v>40183.956824908375</v>
      </c>
      <c r="I14" s="6">
        <v>50181.177914888838</v>
      </c>
      <c r="J14" s="6">
        <v>5743.1899896093555</v>
      </c>
      <c r="K14" s="6">
        <v>15004.66348329119</v>
      </c>
      <c r="L14" s="6">
        <v>164333.35607653618</v>
      </c>
      <c r="M14" s="7">
        <v>55483.941910904563</v>
      </c>
      <c r="N14" s="7">
        <v>5746.6693064185183</v>
      </c>
      <c r="O14" s="7">
        <v>24076.979282499891</v>
      </c>
      <c r="P14" s="6">
        <v>0</v>
      </c>
      <c r="Q14" s="6">
        <v>352.43259191573304</v>
      </c>
      <c r="R14" s="6">
        <v>0</v>
      </c>
    </row>
    <row r="15" spans="2:18">
      <c r="B15" s="5">
        <v>40889.292058449071</v>
      </c>
      <c r="C15" s="6">
        <v>688694.04731323826</v>
      </c>
      <c r="D15" s="6">
        <v>199867.17014016447</v>
      </c>
      <c r="E15" s="6">
        <v>17428.625465564692</v>
      </c>
      <c r="F15" s="6">
        <v>192847.10389804462</v>
      </c>
      <c r="G15" s="6">
        <v>33378.491482058496</v>
      </c>
      <c r="H15" s="6">
        <v>41365.63085634126</v>
      </c>
      <c r="I15" s="6">
        <v>50497.113205619025</v>
      </c>
      <c r="J15" s="6">
        <v>5538.2134378370702</v>
      </c>
      <c r="K15" s="6">
        <v>13011.361533149811</v>
      </c>
      <c r="L15" s="6">
        <v>146811.73257449243</v>
      </c>
      <c r="M15" s="7">
        <v>53129.632423455572</v>
      </c>
      <c r="N15" s="7">
        <v>5942.0743482228236</v>
      </c>
      <c r="O15" s="7">
        <v>24782.115146076489</v>
      </c>
      <c r="P15" s="6">
        <v>23829.368321732658</v>
      </c>
      <c r="Q15" s="6">
        <v>352.43259191573304</v>
      </c>
      <c r="R15" s="6">
        <v>833.45563176216399</v>
      </c>
    </row>
    <row r="16" spans="2:18">
      <c r="B16" s="5">
        <v>40921.375436342591</v>
      </c>
      <c r="C16" s="6">
        <v>645447.63182292646</v>
      </c>
      <c r="D16" s="6">
        <v>255640.10608267464</v>
      </c>
      <c r="E16" s="6">
        <v>20477.934188815838</v>
      </c>
      <c r="F16" s="6">
        <v>247080.45047758499</v>
      </c>
      <c r="G16" s="6">
        <v>39214.163780660936</v>
      </c>
      <c r="H16" s="6">
        <v>54899.292828026388</v>
      </c>
      <c r="I16" s="6">
        <v>51223.902816307178</v>
      </c>
      <c r="J16" s="6">
        <v>5673.6320281738645</v>
      </c>
      <c r="K16" s="6">
        <v>15702.215180757665</v>
      </c>
      <c r="L16" s="6">
        <v>156141.00156899713</v>
      </c>
      <c r="M16" s="7">
        <v>69338.728958934604</v>
      </c>
      <c r="N16" s="7">
        <v>5509.0941502319074</v>
      </c>
      <c r="O16" s="7">
        <v>28465.973005120293</v>
      </c>
      <c r="P16" s="6">
        <v>0</v>
      </c>
      <c r="Q16" s="6">
        <v>352.43259191573304</v>
      </c>
      <c r="R16" s="6">
        <v>0</v>
      </c>
    </row>
    <row r="17" spans="2:19">
      <c r="B17" s="5">
        <v>40952.292145949075</v>
      </c>
      <c r="C17" s="6">
        <v>620934.68852475681</v>
      </c>
      <c r="D17" s="6">
        <v>218412.23435274619</v>
      </c>
      <c r="E17" s="6">
        <v>19019.931702376467</v>
      </c>
      <c r="F17" s="6">
        <v>213716.14434686871</v>
      </c>
      <c r="G17" s="6">
        <v>34440.450409552766</v>
      </c>
      <c r="H17" s="6">
        <v>48407.970522735777</v>
      </c>
      <c r="I17" s="6">
        <v>51149.348878559904</v>
      </c>
      <c r="J17" s="6">
        <v>4728.2465134994954</v>
      </c>
      <c r="K17" s="6">
        <v>13877.885877515318</v>
      </c>
      <c r="L17" s="6">
        <v>155767.51770433818</v>
      </c>
      <c r="M17" s="7">
        <v>42222.589671323847</v>
      </c>
      <c r="N17" s="7">
        <v>6747.8210598414134</v>
      </c>
      <c r="O17" s="7">
        <v>28192.356788477617</v>
      </c>
      <c r="P17" s="6">
        <v>23829.368321732658</v>
      </c>
      <c r="Q17" s="6">
        <v>352.43259191573304</v>
      </c>
      <c r="R17" s="6">
        <v>833.45563176216399</v>
      </c>
    </row>
    <row r="18" spans="2:19">
      <c r="B18" s="5">
        <v>40974.292176446761</v>
      </c>
      <c r="C18" s="6">
        <v>710674.5506442457</v>
      </c>
      <c r="D18" s="6">
        <v>184339.4429714311</v>
      </c>
      <c r="E18" s="6">
        <v>11082.292488962694</v>
      </c>
      <c r="F18" s="6">
        <v>166773.07070531492</v>
      </c>
      <c r="G18" s="6">
        <v>26442.090455034024</v>
      </c>
      <c r="H18" s="6">
        <v>38594.760950799297</v>
      </c>
      <c r="I18" s="6">
        <v>43289.572073011368</v>
      </c>
      <c r="J18" s="6">
        <v>3871.2082934555633</v>
      </c>
      <c r="K18" s="6">
        <v>13239.135619478438</v>
      </c>
      <c r="L18" s="6">
        <v>128540.43630694665</v>
      </c>
      <c r="M18" s="7">
        <v>46711.881600619687</v>
      </c>
      <c r="N18" s="7">
        <v>5516.6915054764395</v>
      </c>
      <c r="O18" s="7">
        <v>23107.317087932224</v>
      </c>
      <c r="P18" s="6">
        <v>0</v>
      </c>
      <c r="Q18" s="6">
        <v>352.43259191573304</v>
      </c>
      <c r="R18" s="6">
        <v>0</v>
      </c>
    </row>
    <row r="20" spans="2:19">
      <c r="B20" s="3" t="s">
        <v>18</v>
      </c>
    </row>
    <row r="21" spans="2:19">
      <c r="B21" s="8">
        <f>B7</f>
        <v>40634.250037557867</v>
      </c>
      <c r="C21" s="6">
        <v>33765.352355819145</v>
      </c>
      <c r="D21" s="6">
        <v>10920.814122487544</v>
      </c>
      <c r="E21" s="6">
        <v>997.57967667506011</v>
      </c>
      <c r="F21" s="6">
        <v>10864.463737908529</v>
      </c>
      <c r="G21" s="6">
        <v>2068.3606401798588</v>
      </c>
      <c r="H21" s="6">
        <v>2322.0005123491183</v>
      </c>
      <c r="I21" s="6">
        <v>3031.9264808856178</v>
      </c>
      <c r="J21" s="6">
        <v>334.53006998805745</v>
      </c>
      <c r="K21" s="6">
        <v>647.92792166339234</v>
      </c>
      <c r="L21" s="6">
        <v>7870.9110644228012</v>
      </c>
      <c r="M21" s="7">
        <v>3209.9112264808996</v>
      </c>
      <c r="N21" s="7">
        <v>281.29036278311605</v>
      </c>
      <c r="O21" s="7">
        <v>1515.305538276313</v>
      </c>
      <c r="P21" s="6">
        <v>0</v>
      </c>
      <c r="Q21" s="6">
        <v>19.54729170059176</v>
      </c>
      <c r="R21" s="6">
        <v>0</v>
      </c>
      <c r="S21" s="6"/>
    </row>
    <row r="22" spans="2:19">
      <c r="B22" s="8">
        <f t="shared" ref="B22:B32" si="0">B8</f>
        <v>40694.625121412035</v>
      </c>
      <c r="C22" s="6">
        <v>65222.649062955563</v>
      </c>
      <c r="D22" s="6">
        <v>18352.916659118513</v>
      </c>
      <c r="E22" s="6">
        <v>1796.1150805453174</v>
      </c>
      <c r="F22" s="6">
        <v>21164.987972967869</v>
      </c>
      <c r="G22" s="6">
        <v>3328.3627148741671</v>
      </c>
      <c r="H22" s="6">
        <v>4355.7302391928888</v>
      </c>
      <c r="I22" s="6">
        <v>4495.2263642261287</v>
      </c>
      <c r="J22" s="6">
        <v>395.73071042394031</v>
      </c>
      <c r="K22" s="6">
        <v>1168.5963748211725</v>
      </c>
      <c r="L22" s="6">
        <v>12332.585748385573</v>
      </c>
      <c r="M22" s="7">
        <v>4770.5213578115945</v>
      </c>
      <c r="N22" s="7">
        <v>454.0600489344348</v>
      </c>
      <c r="O22" s="7">
        <v>3262.1763634826189</v>
      </c>
      <c r="P22" s="6">
        <v>0</v>
      </c>
      <c r="Q22" s="6">
        <v>19.54729170059176</v>
      </c>
      <c r="R22" s="6">
        <v>0</v>
      </c>
      <c r="S22" s="6"/>
    </row>
    <row r="23" spans="2:19">
      <c r="B23" s="8">
        <f t="shared" si="0"/>
        <v>40702.583465798612</v>
      </c>
      <c r="C23" s="6">
        <v>64017.498952480295</v>
      </c>
      <c r="D23" s="6">
        <v>19628.481036834099</v>
      </c>
      <c r="E23" s="6">
        <v>1884.0354033017597</v>
      </c>
      <c r="F23" s="6">
        <v>21536.428937782035</v>
      </c>
      <c r="G23" s="6">
        <v>3481.0696113498611</v>
      </c>
      <c r="H23" s="6">
        <v>4338.8567985318114</v>
      </c>
      <c r="I23" s="6">
        <v>4369.5678262402344</v>
      </c>
      <c r="J23" s="6">
        <v>431.73570257458101</v>
      </c>
      <c r="K23" s="6">
        <v>1181.4385930575934</v>
      </c>
      <c r="L23" s="6">
        <v>13830.581788035357</v>
      </c>
      <c r="M23" s="7">
        <v>4016.6328652714715</v>
      </c>
      <c r="N23" s="7">
        <v>498.205718124253</v>
      </c>
      <c r="O23" s="7">
        <v>2266.6462298572319</v>
      </c>
      <c r="P23" s="6">
        <v>0</v>
      </c>
      <c r="Q23" s="6">
        <v>19.54729170059176</v>
      </c>
      <c r="R23" s="6">
        <v>0</v>
      </c>
      <c r="S23" s="6"/>
    </row>
    <row r="24" spans="2:19">
      <c r="B24" s="8">
        <f t="shared" si="0"/>
        <v>40735.62517835648</v>
      </c>
      <c r="C24" s="6">
        <v>73798.695623521868</v>
      </c>
      <c r="D24" s="6">
        <v>19895.33982133125</v>
      </c>
      <c r="E24" s="6">
        <v>1811.2875220655808</v>
      </c>
      <c r="F24" s="6">
        <v>22146.866666324171</v>
      </c>
      <c r="G24" s="6">
        <v>3706.7490390473213</v>
      </c>
      <c r="H24" s="6">
        <v>4502.7209739087275</v>
      </c>
      <c r="I24" s="6">
        <v>4218.6520172660712</v>
      </c>
      <c r="J24" s="6">
        <v>423.10988890097764</v>
      </c>
      <c r="K24" s="6">
        <v>1115.7098725244828</v>
      </c>
      <c r="L24" s="6">
        <v>11821.604807349788</v>
      </c>
      <c r="M24" s="7">
        <v>3977.9215968287476</v>
      </c>
      <c r="N24" s="7">
        <v>543.34211399987385</v>
      </c>
      <c r="O24" s="7">
        <v>2811.6937008929985</v>
      </c>
      <c r="P24" s="6">
        <v>0</v>
      </c>
      <c r="Q24" s="6">
        <v>19.54729170059176</v>
      </c>
      <c r="R24" s="6">
        <v>0</v>
      </c>
      <c r="S24" s="6"/>
    </row>
    <row r="25" spans="2:19">
      <c r="B25" s="8">
        <f t="shared" si="0"/>
        <v>40757.625208912039</v>
      </c>
      <c r="C25" s="6">
        <v>70677.120153102849</v>
      </c>
      <c r="D25" s="6">
        <v>19898.231954931613</v>
      </c>
      <c r="E25" s="6">
        <v>1806.3299373753973</v>
      </c>
      <c r="F25" s="6">
        <v>22786.789564036615</v>
      </c>
      <c r="G25" s="6">
        <v>3694.9350015920772</v>
      </c>
      <c r="H25" s="6">
        <v>4691.7148068776005</v>
      </c>
      <c r="I25" s="6">
        <v>4051.8567689188444</v>
      </c>
      <c r="J25" s="6">
        <v>333.3877713571971</v>
      </c>
      <c r="K25" s="6">
        <v>1083.528774310734</v>
      </c>
      <c r="L25" s="6">
        <v>13058.776227125873</v>
      </c>
      <c r="M25" s="7">
        <v>3785.2030024284359</v>
      </c>
      <c r="N25" s="7">
        <v>527.31391533744784</v>
      </c>
      <c r="O25" s="7">
        <v>2502.7597650208663</v>
      </c>
      <c r="P25" s="6">
        <v>0</v>
      </c>
      <c r="Q25" s="6">
        <v>19.54729170059176</v>
      </c>
      <c r="R25" s="6">
        <v>0</v>
      </c>
      <c r="S25" s="6"/>
    </row>
    <row r="26" spans="2:19">
      <c r="B26" s="8">
        <f t="shared" si="0"/>
        <v>40788.625251967591</v>
      </c>
      <c r="C26" s="6">
        <v>76085.553724122408</v>
      </c>
      <c r="D26" s="6">
        <v>18856.921182441154</v>
      </c>
      <c r="E26" s="6">
        <v>1641.607910475911</v>
      </c>
      <c r="F26" s="6">
        <v>20121.826044910587</v>
      </c>
      <c r="G26" s="6">
        <v>3654.7142874298984</v>
      </c>
      <c r="H26" s="6">
        <v>4102.7217868071466</v>
      </c>
      <c r="I26" s="6">
        <v>3435.3689358931629</v>
      </c>
      <c r="J26" s="6">
        <v>356.79601462079057</v>
      </c>
      <c r="K26" s="6">
        <v>1080.2693170573411</v>
      </c>
      <c r="L26" s="6">
        <v>10804.523777986984</v>
      </c>
      <c r="M26" s="7">
        <v>3554.1270397567882</v>
      </c>
      <c r="N26" s="7">
        <v>518.7497676472351</v>
      </c>
      <c r="O26" s="7">
        <v>1598.9192457720692</v>
      </c>
      <c r="P26" s="6">
        <v>0</v>
      </c>
      <c r="Q26" s="6">
        <v>19.54729170059176</v>
      </c>
      <c r="R26" s="6">
        <v>0</v>
      </c>
      <c r="S26" s="6"/>
    </row>
    <row r="27" spans="2:19">
      <c r="B27" s="8">
        <f t="shared" si="0"/>
        <v>40823.666967303237</v>
      </c>
      <c r="C27" s="6">
        <v>31895.978214407667</v>
      </c>
      <c r="D27" s="6">
        <v>11568.515769235373</v>
      </c>
      <c r="E27" s="6">
        <v>1409.8407406932472</v>
      </c>
      <c r="F27" s="6">
        <v>16421.800979532531</v>
      </c>
      <c r="G27" s="6">
        <v>3363.1695950086055</v>
      </c>
      <c r="H27" s="6">
        <v>3689.8184926321128</v>
      </c>
      <c r="I27" s="6">
        <v>3306.4740628813038</v>
      </c>
      <c r="J27" s="6">
        <v>294.97543219149355</v>
      </c>
      <c r="K27" s="6">
        <v>1060.7967787986058</v>
      </c>
      <c r="L27" s="6">
        <v>10437.983222889728</v>
      </c>
      <c r="M27" s="7">
        <v>3464.3859533729278</v>
      </c>
      <c r="N27" s="7">
        <v>313.82682444189862</v>
      </c>
      <c r="O27" s="7">
        <v>1467.9485288957037</v>
      </c>
      <c r="P27" s="6">
        <v>0</v>
      </c>
      <c r="Q27" s="6">
        <v>19.54729170059176</v>
      </c>
      <c r="R27" s="6">
        <v>0</v>
      </c>
      <c r="S27" s="6"/>
    </row>
    <row r="28" spans="2:19">
      <c r="B28" s="8">
        <f t="shared" si="0"/>
        <v>40865.292025115741</v>
      </c>
      <c r="C28" s="6">
        <v>35605.227378481264</v>
      </c>
      <c r="D28" s="6">
        <v>10911.581230164908</v>
      </c>
      <c r="E28" s="6">
        <v>1024.2819036101153</v>
      </c>
      <c r="F28" s="6">
        <v>11506.421312798004</v>
      </c>
      <c r="G28" s="6">
        <v>2034.7866617747002</v>
      </c>
      <c r="H28" s="6">
        <v>2349.3906902268354</v>
      </c>
      <c r="I28" s="6">
        <v>2933.8870915961652</v>
      </c>
      <c r="J28" s="6">
        <v>335.78069856546392</v>
      </c>
      <c r="K28" s="6">
        <v>877.26096390238331</v>
      </c>
      <c r="L28" s="6">
        <v>9607.8954728676345</v>
      </c>
      <c r="M28" s="7">
        <v>3243.9178936645926</v>
      </c>
      <c r="N28" s="7">
        <v>335.98411990984306</v>
      </c>
      <c r="O28" s="7">
        <v>1407.681956795916</v>
      </c>
      <c r="P28" s="6">
        <v>0</v>
      </c>
      <c r="Q28" s="6">
        <v>19.54729170059176</v>
      </c>
      <c r="R28" s="6">
        <v>0</v>
      </c>
      <c r="S28" s="6"/>
    </row>
    <row r="29" spans="2:19">
      <c r="B29" s="8">
        <f t="shared" si="0"/>
        <v>40889.292058449071</v>
      </c>
      <c r="C29" s="6">
        <v>40919.032418457457</v>
      </c>
      <c r="D29" s="6">
        <v>11875.18789549081</v>
      </c>
      <c r="E29" s="6">
        <v>1035.5287565165022</v>
      </c>
      <c r="F29" s="6">
        <v>11458.087850468393</v>
      </c>
      <c r="G29" s="6">
        <v>1983.1964286056107</v>
      </c>
      <c r="H29" s="6">
        <v>2457.755510772854</v>
      </c>
      <c r="I29" s="6">
        <v>3000.3061887355479</v>
      </c>
      <c r="J29" s="6">
        <v>329.05516765722689</v>
      </c>
      <c r="K29" s="6">
        <v>773.07525229860255</v>
      </c>
      <c r="L29" s="6">
        <v>8722.8778411282292</v>
      </c>
      <c r="M29" s="7">
        <v>3156.7183715286301</v>
      </c>
      <c r="N29" s="7">
        <v>353.05072526236773</v>
      </c>
      <c r="O29" s="7">
        <v>1472.4392885583127</v>
      </c>
      <c r="P29" s="6">
        <v>1321.670084749489</v>
      </c>
      <c r="Q29" s="6">
        <v>19.54729170059176</v>
      </c>
      <c r="R29" s="6">
        <v>46.226713213434572</v>
      </c>
      <c r="S29" s="6"/>
    </row>
    <row r="30" spans="2:19">
      <c r="B30" s="8">
        <f t="shared" si="0"/>
        <v>40921.375436342591</v>
      </c>
      <c r="C30" s="6">
        <v>38414.676435566107</v>
      </c>
      <c r="D30" s="6">
        <v>15214.761779176957</v>
      </c>
      <c r="E30" s="6">
        <v>1218.7715581362447</v>
      </c>
      <c r="F30" s="6">
        <v>14705.322462557684</v>
      </c>
      <c r="G30" s="6">
        <v>2333.8832448279159</v>
      </c>
      <c r="H30" s="6">
        <v>3267.4046143353112</v>
      </c>
      <c r="I30" s="6">
        <v>3048.6588770925423</v>
      </c>
      <c r="J30" s="6">
        <v>337.67377527005442</v>
      </c>
      <c r="K30" s="6">
        <v>934.53827351855853</v>
      </c>
      <c r="L30" s="6">
        <v>9292.9399038275169</v>
      </c>
      <c r="M30" s="7">
        <v>4126.7869089364567</v>
      </c>
      <c r="N30" s="7">
        <v>327.88108407265457</v>
      </c>
      <c r="O30" s="7">
        <v>1694.1903393879859</v>
      </c>
      <c r="P30" s="6">
        <v>0</v>
      </c>
      <c r="Q30" s="6">
        <v>19.54729170059176</v>
      </c>
      <c r="R30" s="6">
        <v>0</v>
      </c>
      <c r="S30" s="6"/>
    </row>
    <row r="31" spans="2:19">
      <c r="B31" s="8">
        <f t="shared" si="0"/>
        <v>40952.292145949075</v>
      </c>
      <c r="C31" s="6">
        <v>36678.15284512435</v>
      </c>
      <c r="D31" s="6">
        <v>12901.449158635216</v>
      </c>
      <c r="E31" s="6">
        <v>1123.4932996592863</v>
      </c>
      <c r="F31" s="6">
        <v>12624.054594934387</v>
      </c>
      <c r="G31" s="6">
        <v>2034.3719356019474</v>
      </c>
      <c r="H31" s="6">
        <v>2859.4230191479901</v>
      </c>
      <c r="I31" s="6">
        <v>3021.3542112676005</v>
      </c>
      <c r="J31" s="6">
        <v>279.29402482503826</v>
      </c>
      <c r="K31" s="6">
        <v>819.75645553325376</v>
      </c>
      <c r="L31" s="6">
        <v>9201.0720744868486</v>
      </c>
      <c r="M31" s="7">
        <v>2494.0571465915773</v>
      </c>
      <c r="N31" s="7">
        <v>398.58879972131655</v>
      </c>
      <c r="O31" s="7">
        <v>1665.3016661201293</v>
      </c>
      <c r="P31" s="6">
        <v>1321.670084749489</v>
      </c>
      <c r="Q31" s="6">
        <v>19.54729170059176</v>
      </c>
      <c r="R31" s="6">
        <v>46.226713213434572</v>
      </c>
      <c r="S31" s="6"/>
    </row>
    <row r="32" spans="2:19">
      <c r="B32" s="8">
        <f t="shared" si="0"/>
        <v>40974.292176446761</v>
      </c>
      <c r="C32" s="6">
        <v>41672.521831151222</v>
      </c>
      <c r="D32" s="6">
        <v>10809.293022531027</v>
      </c>
      <c r="E32" s="6">
        <v>649.84327251741649</v>
      </c>
      <c r="F32" s="6">
        <v>9779.2363938108247</v>
      </c>
      <c r="G32" s="6">
        <v>1550.5108361482351</v>
      </c>
      <c r="H32" s="6">
        <v>2263.1189154476428</v>
      </c>
      <c r="I32" s="6">
        <v>2538.413167656558</v>
      </c>
      <c r="J32" s="6">
        <v>226.99984398726104</v>
      </c>
      <c r="K32" s="6">
        <v>776.31620216053693</v>
      </c>
      <c r="L32" s="6">
        <v>7537.351848790745</v>
      </c>
      <c r="M32" s="7">
        <v>2739.0904936884649</v>
      </c>
      <c r="N32" s="7">
        <v>323.48765970202237</v>
      </c>
      <c r="O32" s="7">
        <v>1354.9664539601961</v>
      </c>
      <c r="P32" s="6">
        <v>0</v>
      </c>
      <c r="Q32" s="6">
        <v>19.54729170059176</v>
      </c>
      <c r="R32" s="6">
        <v>0</v>
      </c>
      <c r="S32" s="6"/>
    </row>
    <row r="34" spans="2:19">
      <c r="B34" s="3" t="s">
        <v>19</v>
      </c>
    </row>
    <row r="35" spans="2:19">
      <c r="B35" s="8">
        <f>B7</f>
        <v>40634.250037557867</v>
      </c>
      <c r="C35" s="9">
        <f>C7+C21</f>
        <v>615556.95197798137</v>
      </c>
      <c r="D35" s="9">
        <f t="shared" ref="D35:R35" si="1">D7+D21</f>
        <v>199091.15662458015</v>
      </c>
      <c r="E35" s="9">
        <f t="shared" si="1"/>
        <v>18186.308220872201</v>
      </c>
      <c r="F35" s="9">
        <f t="shared" si="1"/>
        <v>198063.86478385786</v>
      </c>
      <c r="G35" s="9">
        <f t="shared" si="1"/>
        <v>37707.107506044347</v>
      </c>
      <c r="H35" s="9">
        <f t="shared" si="1"/>
        <v>42331.071887262675</v>
      </c>
      <c r="I35" s="9">
        <f t="shared" si="1"/>
        <v>55273.32881137947</v>
      </c>
      <c r="J35" s="9">
        <f t="shared" si="1"/>
        <v>6098.6276126136918</v>
      </c>
      <c r="K35" s="9">
        <f t="shared" si="1"/>
        <v>11812.005761338081</v>
      </c>
      <c r="L35" s="9">
        <f t="shared" si="1"/>
        <v>143490.10704965674</v>
      </c>
      <c r="M35" s="10">
        <f t="shared" si="1"/>
        <v>58518.067570290325</v>
      </c>
      <c r="N35" s="10">
        <f t="shared" si="1"/>
        <v>5128.0447634871107</v>
      </c>
      <c r="O35" s="10">
        <f t="shared" si="1"/>
        <v>27624.674211224974</v>
      </c>
      <c r="P35" s="9">
        <f t="shared" si="1"/>
        <v>0</v>
      </c>
      <c r="Q35" s="9">
        <f t="shared" si="1"/>
        <v>371.9798836163248</v>
      </c>
      <c r="R35" s="9">
        <f t="shared" si="1"/>
        <v>0</v>
      </c>
      <c r="S35" s="9">
        <f>SUM(C35:R35)</f>
        <v>1419253.2966642051</v>
      </c>
    </row>
    <row r="36" spans="2:19">
      <c r="B36" s="5">
        <f t="shared" ref="B36:B46" si="2">B8</f>
        <v>40694.625121412035</v>
      </c>
      <c r="C36" s="10">
        <f t="shared" ref="C36:R46" si="3">C8+C22</f>
        <v>1133965.6333893058</v>
      </c>
      <c r="D36" s="10">
        <f t="shared" si="3"/>
        <v>319085.11940093519</v>
      </c>
      <c r="E36" s="10">
        <f t="shared" si="3"/>
        <v>31227.385029772671</v>
      </c>
      <c r="F36" s="10">
        <f t="shared" si="3"/>
        <v>367975.99204039399</v>
      </c>
      <c r="G36" s="10">
        <f t="shared" si="3"/>
        <v>57867.151799961015</v>
      </c>
      <c r="H36" s="10">
        <f t="shared" si="3"/>
        <v>75729.036929974318</v>
      </c>
      <c r="I36" s="10">
        <f t="shared" si="3"/>
        <v>78154.326519576643</v>
      </c>
      <c r="J36" s="10">
        <f t="shared" si="3"/>
        <v>6880.2023858972134</v>
      </c>
      <c r="K36" s="10">
        <f t="shared" si="3"/>
        <v>20317.300008336835</v>
      </c>
      <c r="L36" s="10">
        <f t="shared" si="3"/>
        <v>214415.21634604788</v>
      </c>
      <c r="M36" s="10">
        <f t="shared" si="3"/>
        <v>82940.624933624858</v>
      </c>
      <c r="N36" s="10">
        <f t="shared" si="3"/>
        <v>7894.3204298513583</v>
      </c>
      <c r="O36" s="10">
        <f t="shared" si="3"/>
        <v>56716.431169080177</v>
      </c>
      <c r="P36" s="10">
        <f t="shared" si="3"/>
        <v>0</v>
      </c>
      <c r="Q36" s="10">
        <f t="shared" si="3"/>
        <v>371.9798836163248</v>
      </c>
      <c r="R36" s="10">
        <f t="shared" si="3"/>
        <v>0</v>
      </c>
      <c r="S36" s="10">
        <f t="shared" ref="S36:S48" si="4">SUM(C36:R36)</f>
        <v>2453540.7202663738</v>
      </c>
    </row>
    <row r="37" spans="2:19">
      <c r="B37" s="5">
        <f t="shared" si="2"/>
        <v>40702.583465798612</v>
      </c>
      <c r="C37" s="10">
        <f t="shared" si="3"/>
        <v>1124899.0101619938</v>
      </c>
      <c r="D37" s="10">
        <f t="shared" si="3"/>
        <v>344906.61538820819</v>
      </c>
      <c r="E37" s="10">
        <f t="shared" si="3"/>
        <v>33105.785058199152</v>
      </c>
      <c r="F37" s="10">
        <f t="shared" si="3"/>
        <v>378432.58469872642</v>
      </c>
      <c r="G37" s="10">
        <f t="shared" si="3"/>
        <v>61168.459002423115</v>
      </c>
      <c r="H37" s="10">
        <f t="shared" si="3"/>
        <v>76241.274616586234</v>
      </c>
      <c r="I37" s="10">
        <f t="shared" si="3"/>
        <v>76780.920888864173</v>
      </c>
      <c r="J37" s="10">
        <f t="shared" si="3"/>
        <v>7586.3486144349408</v>
      </c>
      <c r="K37" s="10">
        <f t="shared" si="3"/>
        <v>20759.934793519053</v>
      </c>
      <c r="L37" s="10">
        <f t="shared" si="3"/>
        <v>243027.42246887938</v>
      </c>
      <c r="M37" s="10">
        <f t="shared" si="3"/>
        <v>70579.238618520787</v>
      </c>
      <c r="N37" s="10">
        <f t="shared" si="3"/>
        <v>8754.3426148375656</v>
      </c>
      <c r="O37" s="10">
        <f t="shared" si="3"/>
        <v>39828.923998522245</v>
      </c>
      <c r="P37" s="10">
        <f t="shared" si="3"/>
        <v>0</v>
      </c>
      <c r="Q37" s="10">
        <f t="shared" si="3"/>
        <v>371.9798836163248</v>
      </c>
      <c r="R37" s="10">
        <f t="shared" si="3"/>
        <v>0</v>
      </c>
      <c r="S37" s="10">
        <f t="shared" si="4"/>
        <v>2486442.8408073313</v>
      </c>
    </row>
    <row r="38" spans="2:19">
      <c r="B38" s="5">
        <f t="shared" si="2"/>
        <v>40735.62517835648</v>
      </c>
      <c r="C38" s="10">
        <f t="shared" si="3"/>
        <v>1298437.8638338819</v>
      </c>
      <c r="D38" s="10">
        <f t="shared" si="3"/>
        <v>350044.97463807208</v>
      </c>
      <c r="E38" s="10">
        <f t="shared" si="3"/>
        <v>31868.372212668135</v>
      </c>
      <c r="F38" s="10">
        <f t="shared" si="3"/>
        <v>389659.05835970154</v>
      </c>
      <c r="G38" s="10">
        <f t="shared" si="3"/>
        <v>65217.728624662239</v>
      </c>
      <c r="H38" s="10">
        <f t="shared" si="3"/>
        <v>79222.3135301406</v>
      </c>
      <c r="I38" s="10">
        <f t="shared" si="3"/>
        <v>74224.313414715143</v>
      </c>
      <c r="J38" s="10">
        <f t="shared" si="3"/>
        <v>7444.3307658742933</v>
      </c>
      <c r="K38" s="10">
        <f t="shared" si="3"/>
        <v>19630.156485819025</v>
      </c>
      <c r="L38" s="10">
        <f t="shared" si="3"/>
        <v>207993.09748573959</v>
      </c>
      <c r="M38" s="10">
        <f t="shared" si="3"/>
        <v>69988.825372121006</v>
      </c>
      <c r="N38" s="10">
        <f t="shared" si="3"/>
        <v>9559.7350044235591</v>
      </c>
      <c r="O38" s="10">
        <f t="shared" si="3"/>
        <v>49469.838618381531</v>
      </c>
      <c r="P38" s="10">
        <f t="shared" si="3"/>
        <v>0</v>
      </c>
      <c r="Q38" s="10">
        <f t="shared" si="3"/>
        <v>371.9798836163248</v>
      </c>
      <c r="R38" s="10">
        <f t="shared" si="3"/>
        <v>0</v>
      </c>
      <c r="S38" s="10">
        <f t="shared" si="4"/>
        <v>2653132.5882298173</v>
      </c>
    </row>
    <row r="39" spans="2:19">
      <c r="B39" s="5">
        <f t="shared" si="2"/>
        <v>40757.625208912039</v>
      </c>
      <c r="C39" s="10">
        <f t="shared" si="3"/>
        <v>1244548.4088174112</v>
      </c>
      <c r="D39" s="10">
        <f t="shared" si="3"/>
        <v>350386.55882051686</v>
      </c>
      <c r="E39" s="10">
        <f t="shared" si="3"/>
        <v>31807.536080841728</v>
      </c>
      <c r="F39" s="10">
        <f t="shared" si="3"/>
        <v>401250.96541209228</v>
      </c>
      <c r="G39" s="10">
        <f t="shared" si="3"/>
        <v>65063.84904978751</v>
      </c>
      <c r="H39" s="10">
        <f t="shared" si="3"/>
        <v>82616.074125202736</v>
      </c>
      <c r="I39" s="10">
        <f t="shared" si="3"/>
        <v>71348.859200690291</v>
      </c>
      <c r="J39" s="10">
        <f t="shared" si="3"/>
        <v>5870.6016807557626</v>
      </c>
      <c r="K39" s="10">
        <f t="shared" si="3"/>
        <v>19079.781534040081</v>
      </c>
      <c r="L39" s="10">
        <f t="shared" si="3"/>
        <v>229951.06675775663</v>
      </c>
      <c r="M39" s="10">
        <f t="shared" si="3"/>
        <v>66653.371890625654</v>
      </c>
      <c r="N39" s="10">
        <f t="shared" si="3"/>
        <v>9285.4334310576542</v>
      </c>
      <c r="O39" s="10">
        <f t="shared" si="3"/>
        <v>44070.919647851726</v>
      </c>
      <c r="P39" s="10">
        <f t="shared" si="3"/>
        <v>0</v>
      </c>
      <c r="Q39" s="10">
        <f t="shared" si="3"/>
        <v>371.9798836163248</v>
      </c>
      <c r="R39" s="10">
        <f t="shared" si="3"/>
        <v>0</v>
      </c>
      <c r="S39" s="10">
        <f t="shared" si="4"/>
        <v>2622305.4063322465</v>
      </c>
    </row>
    <row r="40" spans="2:19">
      <c r="B40" s="5">
        <f t="shared" si="2"/>
        <v>40788.625251967591</v>
      </c>
      <c r="C40" s="10">
        <f t="shared" si="3"/>
        <v>1351722.3859107369</v>
      </c>
      <c r="D40" s="10">
        <f t="shared" si="3"/>
        <v>335008.70065402257</v>
      </c>
      <c r="E40" s="10">
        <f t="shared" si="3"/>
        <v>29164.513535963393</v>
      </c>
      <c r="F40" s="10">
        <f t="shared" si="3"/>
        <v>357480.77498296567</v>
      </c>
      <c r="G40" s="10">
        <f t="shared" si="3"/>
        <v>64929.002611182375</v>
      </c>
      <c r="H40" s="10">
        <f t="shared" si="3"/>
        <v>72888.223991891355</v>
      </c>
      <c r="I40" s="10">
        <f t="shared" si="3"/>
        <v>61032.152192077599</v>
      </c>
      <c r="J40" s="10">
        <f t="shared" si="3"/>
        <v>6338.7744001362335</v>
      </c>
      <c r="K40" s="10">
        <f t="shared" si="3"/>
        <v>19191.87213874422</v>
      </c>
      <c r="L40" s="10">
        <f t="shared" si="3"/>
        <v>191951.24363246278</v>
      </c>
      <c r="M40" s="10">
        <f t="shared" si="3"/>
        <v>63141.987497776114</v>
      </c>
      <c r="N40" s="10">
        <f t="shared" si="3"/>
        <v>9216.0159096331663</v>
      </c>
      <c r="O40" s="10">
        <f t="shared" si="3"/>
        <v>28406.11432769784</v>
      </c>
      <c r="P40" s="10">
        <f t="shared" si="3"/>
        <v>0</v>
      </c>
      <c r="Q40" s="10">
        <f t="shared" si="3"/>
        <v>371.9798836163248</v>
      </c>
      <c r="R40" s="10">
        <f t="shared" si="3"/>
        <v>0</v>
      </c>
      <c r="S40" s="10">
        <f t="shared" si="4"/>
        <v>2590843.741668907</v>
      </c>
    </row>
    <row r="41" spans="2:19">
      <c r="B41" s="8">
        <f t="shared" si="2"/>
        <v>40823.666967303237</v>
      </c>
      <c r="C41" s="9">
        <f t="shared" si="3"/>
        <v>579346.03910983901</v>
      </c>
      <c r="D41" s="9">
        <f t="shared" si="3"/>
        <v>210125.98341501251</v>
      </c>
      <c r="E41" s="9">
        <f t="shared" si="3"/>
        <v>25607.794293243081</v>
      </c>
      <c r="F41" s="9">
        <f t="shared" si="3"/>
        <v>298279.15258120967</v>
      </c>
      <c r="G41" s="9">
        <f t="shared" si="3"/>
        <v>61087.293533538708</v>
      </c>
      <c r="H41" s="9">
        <f t="shared" si="3"/>
        <v>67020.416002637066</v>
      </c>
      <c r="I41" s="9">
        <f t="shared" si="3"/>
        <v>60057.498123208876</v>
      </c>
      <c r="J41" s="9">
        <f t="shared" si="3"/>
        <v>5357.818064901393</v>
      </c>
      <c r="K41" s="9">
        <f t="shared" si="3"/>
        <v>19267.896659768936</v>
      </c>
      <c r="L41" s="9">
        <f t="shared" si="3"/>
        <v>189591.43362295581</v>
      </c>
      <c r="M41" s="10">
        <f t="shared" si="3"/>
        <v>62925.747771164322</v>
      </c>
      <c r="N41" s="10">
        <f t="shared" si="3"/>
        <v>5700.2273604734846</v>
      </c>
      <c r="O41" s="10">
        <f t="shared" si="3"/>
        <v>26663.241369054042</v>
      </c>
      <c r="P41" s="9">
        <f t="shared" si="3"/>
        <v>0</v>
      </c>
      <c r="Q41" s="9">
        <f t="shared" si="3"/>
        <v>371.9798836163248</v>
      </c>
      <c r="R41" s="9">
        <f t="shared" si="3"/>
        <v>0</v>
      </c>
      <c r="S41" s="9">
        <f t="shared" si="4"/>
        <v>1611402.521790623</v>
      </c>
    </row>
    <row r="42" spans="2:19">
      <c r="B42" s="8">
        <f t="shared" si="2"/>
        <v>40865.292025115741</v>
      </c>
      <c r="C42" s="9">
        <f t="shared" si="3"/>
        <v>644596.71000830131</v>
      </c>
      <c r="D42" s="9">
        <f t="shared" si="3"/>
        <v>197543.16654648053</v>
      </c>
      <c r="E42" s="9">
        <f t="shared" si="3"/>
        <v>18543.590191679406</v>
      </c>
      <c r="F42" s="9">
        <f t="shared" si="3"/>
        <v>208312.14594859199</v>
      </c>
      <c r="G42" s="9">
        <f t="shared" si="3"/>
        <v>36837.7590685307</v>
      </c>
      <c r="H42" s="9">
        <f t="shared" si="3"/>
        <v>42533.34751513521</v>
      </c>
      <c r="I42" s="9">
        <f t="shared" si="3"/>
        <v>53115.065006485005</v>
      </c>
      <c r="J42" s="9">
        <f t="shared" si="3"/>
        <v>6078.9706881748198</v>
      </c>
      <c r="K42" s="9">
        <f t="shared" si="3"/>
        <v>15881.924447193573</v>
      </c>
      <c r="L42" s="9">
        <f t="shared" si="3"/>
        <v>173941.25154940382</v>
      </c>
      <c r="M42" s="10">
        <f t="shared" si="3"/>
        <v>58727.859804569154</v>
      </c>
      <c r="N42" s="10">
        <f t="shared" si="3"/>
        <v>6082.6534263283611</v>
      </c>
      <c r="O42" s="10">
        <f t="shared" si="3"/>
        <v>25484.661239295809</v>
      </c>
      <c r="P42" s="9">
        <f t="shared" si="3"/>
        <v>0</v>
      </c>
      <c r="Q42" s="9">
        <f t="shared" si="3"/>
        <v>371.9798836163248</v>
      </c>
      <c r="R42" s="9">
        <f t="shared" si="3"/>
        <v>0</v>
      </c>
      <c r="S42" s="9">
        <f t="shared" si="4"/>
        <v>1488051.0853237859</v>
      </c>
    </row>
    <row r="43" spans="2:19">
      <c r="B43" s="8">
        <f t="shared" si="2"/>
        <v>40889.292058449071</v>
      </c>
      <c r="C43" s="9">
        <f t="shared" si="3"/>
        <v>729613.0797316957</v>
      </c>
      <c r="D43" s="9">
        <f t="shared" si="3"/>
        <v>211742.35803565528</v>
      </c>
      <c r="E43" s="9">
        <f t="shared" si="3"/>
        <v>18464.154222081193</v>
      </c>
      <c r="F43" s="9">
        <f t="shared" si="3"/>
        <v>204305.19174851303</v>
      </c>
      <c r="G43" s="9">
        <f t="shared" si="3"/>
        <v>35361.687910664106</v>
      </c>
      <c r="H43" s="9">
        <f t="shared" si="3"/>
        <v>43823.386367114115</v>
      </c>
      <c r="I43" s="9">
        <f t="shared" si="3"/>
        <v>53497.419394354576</v>
      </c>
      <c r="J43" s="9">
        <f t="shared" si="3"/>
        <v>5867.2686054942969</v>
      </c>
      <c r="K43" s="9">
        <f t="shared" si="3"/>
        <v>13784.436785448414</v>
      </c>
      <c r="L43" s="9">
        <f t="shared" si="3"/>
        <v>155534.61041562067</v>
      </c>
      <c r="M43" s="10">
        <f t="shared" si="3"/>
        <v>56286.350794984202</v>
      </c>
      <c r="N43" s="10">
        <f t="shared" si="3"/>
        <v>6295.125073485191</v>
      </c>
      <c r="O43" s="10">
        <f t="shared" si="3"/>
        <v>26254.5544346348</v>
      </c>
      <c r="P43" s="9">
        <f t="shared" si="3"/>
        <v>25151.038406482148</v>
      </c>
      <c r="Q43" s="9">
        <f t="shared" si="3"/>
        <v>371.9798836163248</v>
      </c>
      <c r="R43" s="9">
        <f t="shared" si="3"/>
        <v>879.68234497559854</v>
      </c>
      <c r="S43" s="9">
        <f t="shared" si="4"/>
        <v>1587232.3241548198</v>
      </c>
    </row>
    <row r="44" spans="2:19">
      <c r="B44" s="8">
        <f t="shared" si="2"/>
        <v>40921.375436342591</v>
      </c>
      <c r="C44" s="9">
        <f t="shared" si="3"/>
        <v>683862.30825849262</v>
      </c>
      <c r="D44" s="9">
        <f t="shared" si="3"/>
        <v>270854.86786185158</v>
      </c>
      <c r="E44" s="9">
        <f t="shared" si="3"/>
        <v>21696.705746952084</v>
      </c>
      <c r="F44" s="9">
        <f t="shared" si="3"/>
        <v>261785.77294014266</v>
      </c>
      <c r="G44" s="9">
        <f t="shared" si="3"/>
        <v>41548.04702548885</v>
      </c>
      <c r="H44" s="9">
        <f t="shared" si="3"/>
        <v>58166.697442361699</v>
      </c>
      <c r="I44" s="9">
        <f t="shared" si="3"/>
        <v>54272.561693399723</v>
      </c>
      <c r="J44" s="9">
        <f t="shared" si="3"/>
        <v>6011.3058034439191</v>
      </c>
      <c r="K44" s="9">
        <f t="shared" si="3"/>
        <v>16636.753454276222</v>
      </c>
      <c r="L44" s="9">
        <f t="shared" si="3"/>
        <v>165433.94147282466</v>
      </c>
      <c r="M44" s="10">
        <f t="shared" si="3"/>
        <v>73465.515867871058</v>
      </c>
      <c r="N44" s="10">
        <f t="shared" si="3"/>
        <v>5836.975234304562</v>
      </c>
      <c r="O44" s="10">
        <f t="shared" si="3"/>
        <v>30160.163344508281</v>
      </c>
      <c r="P44" s="9">
        <f t="shared" si="3"/>
        <v>0</v>
      </c>
      <c r="Q44" s="9">
        <f t="shared" si="3"/>
        <v>371.9798836163248</v>
      </c>
      <c r="R44" s="9">
        <f t="shared" si="3"/>
        <v>0</v>
      </c>
      <c r="S44" s="9">
        <f t="shared" si="4"/>
        <v>1690103.5960295342</v>
      </c>
    </row>
    <row r="45" spans="2:19">
      <c r="B45" s="8">
        <f t="shared" si="2"/>
        <v>40952.292145949075</v>
      </c>
      <c r="C45" s="9">
        <f t="shared" si="3"/>
        <v>657612.84136988118</v>
      </c>
      <c r="D45" s="9">
        <f t="shared" si="3"/>
        <v>231313.68351138142</v>
      </c>
      <c r="E45" s="9">
        <f t="shared" si="3"/>
        <v>20143.425002035754</v>
      </c>
      <c r="F45" s="9">
        <f t="shared" si="3"/>
        <v>226340.1989418031</v>
      </c>
      <c r="G45" s="9">
        <f t="shared" si="3"/>
        <v>36474.822345154716</v>
      </c>
      <c r="H45" s="9">
        <f t="shared" si="3"/>
        <v>51267.393541883765</v>
      </c>
      <c r="I45" s="9">
        <f t="shared" si="3"/>
        <v>54170.703089827504</v>
      </c>
      <c r="J45" s="9">
        <f t="shared" si="3"/>
        <v>5007.5405383245334</v>
      </c>
      <c r="K45" s="9">
        <f t="shared" si="3"/>
        <v>14697.642333048572</v>
      </c>
      <c r="L45" s="9">
        <f t="shared" si="3"/>
        <v>164968.58977882503</v>
      </c>
      <c r="M45" s="10">
        <f t="shared" si="3"/>
        <v>44716.646817915425</v>
      </c>
      <c r="N45" s="10">
        <f t="shared" si="3"/>
        <v>7146.4098595627302</v>
      </c>
      <c r="O45" s="10">
        <f t="shared" si="3"/>
        <v>29857.658454597746</v>
      </c>
      <c r="P45" s="9">
        <f t="shared" si="3"/>
        <v>25151.038406482148</v>
      </c>
      <c r="Q45" s="9">
        <f t="shared" si="3"/>
        <v>371.9798836163248</v>
      </c>
      <c r="R45" s="9">
        <f t="shared" si="3"/>
        <v>879.68234497559854</v>
      </c>
      <c r="S45" s="9">
        <f t="shared" si="4"/>
        <v>1570120.2562193156</v>
      </c>
    </row>
    <row r="46" spans="2:19">
      <c r="B46" s="8">
        <f t="shared" si="2"/>
        <v>40974.292176446761</v>
      </c>
      <c r="C46" s="9">
        <f t="shared" si="3"/>
        <v>752347.07247539691</v>
      </c>
      <c r="D46" s="9">
        <f t="shared" si="3"/>
        <v>195148.73599396212</v>
      </c>
      <c r="E46" s="9">
        <f t="shared" si="3"/>
        <v>11732.135761480111</v>
      </c>
      <c r="F46" s="9">
        <f t="shared" si="3"/>
        <v>176552.30709912576</v>
      </c>
      <c r="G46" s="9">
        <f t="shared" si="3"/>
        <v>27992.601291182258</v>
      </c>
      <c r="H46" s="9">
        <f t="shared" si="3"/>
        <v>40857.879866246942</v>
      </c>
      <c r="I46" s="9">
        <f t="shared" si="3"/>
        <v>45827.985240667927</v>
      </c>
      <c r="J46" s="9">
        <f t="shared" si="3"/>
        <v>4098.2081374428244</v>
      </c>
      <c r="K46" s="9">
        <f t="shared" si="3"/>
        <v>14015.451821638975</v>
      </c>
      <c r="L46" s="9">
        <f t="shared" si="3"/>
        <v>136077.78815573739</v>
      </c>
      <c r="M46" s="10">
        <f t="shared" si="3"/>
        <v>49450.972094308148</v>
      </c>
      <c r="N46" s="10">
        <f t="shared" si="3"/>
        <v>5840.1791651784615</v>
      </c>
      <c r="O46" s="10">
        <f t="shared" si="3"/>
        <v>24462.283541892419</v>
      </c>
      <c r="P46" s="9">
        <f t="shared" si="3"/>
        <v>0</v>
      </c>
      <c r="Q46" s="9">
        <f t="shared" si="3"/>
        <v>371.9798836163248</v>
      </c>
      <c r="R46" s="9">
        <f t="shared" si="3"/>
        <v>0</v>
      </c>
      <c r="S46" s="9">
        <f t="shared" si="4"/>
        <v>1484775.5805278763</v>
      </c>
    </row>
    <row r="48" spans="2:19">
      <c r="B48" t="s">
        <v>20</v>
      </c>
      <c r="C48" s="9">
        <f>AVERAGE(C35:C46)</f>
        <v>901375.69208707626</v>
      </c>
      <c r="D48" s="9">
        <f t="shared" ref="D48:R48" si="5">AVERAGE(D35:D46)</f>
        <v>267937.66007422324</v>
      </c>
      <c r="E48" s="9">
        <f t="shared" si="5"/>
        <v>24295.642112982412</v>
      </c>
      <c r="F48" s="9">
        <f t="shared" si="5"/>
        <v>289036.50079476036</v>
      </c>
      <c r="G48" s="9">
        <f t="shared" si="5"/>
        <v>49271.292480718323</v>
      </c>
      <c r="H48" s="9">
        <f t="shared" si="5"/>
        <v>61058.092984703071</v>
      </c>
      <c r="I48" s="9">
        <f t="shared" si="5"/>
        <v>61479.594464603906</v>
      </c>
      <c r="J48" s="9">
        <f t="shared" si="5"/>
        <v>6053.3331081244942</v>
      </c>
      <c r="K48" s="9">
        <f t="shared" si="5"/>
        <v>17089.596351930999</v>
      </c>
      <c r="L48" s="9">
        <f t="shared" si="5"/>
        <v>184697.98072799252</v>
      </c>
      <c r="M48" s="9">
        <f t="shared" si="5"/>
        <v>63116.267419480915</v>
      </c>
      <c r="N48" s="9">
        <f t="shared" si="5"/>
        <v>7228.2885227185989</v>
      </c>
      <c r="O48" s="9">
        <f t="shared" si="5"/>
        <v>34083.288696395131</v>
      </c>
      <c r="P48" s="9">
        <f t="shared" si="5"/>
        <v>4191.8397344136911</v>
      </c>
      <c r="Q48" s="9">
        <f t="shared" si="5"/>
        <v>371.97988361632491</v>
      </c>
      <c r="R48" s="9">
        <f t="shared" si="5"/>
        <v>146.61372416259977</v>
      </c>
      <c r="S48" s="9">
        <f t="shared" si="4"/>
        <v>1971433.6631679032</v>
      </c>
    </row>
    <row r="50" spans="2:18">
      <c r="B50" s="3" t="s">
        <v>22</v>
      </c>
    </row>
    <row r="51" spans="2:18" ht="60">
      <c r="C51" s="1" t="s">
        <v>23</v>
      </c>
      <c r="D51" s="1" t="s">
        <v>1</v>
      </c>
      <c r="E51" s="1" t="s">
        <v>2</v>
      </c>
      <c r="F51" s="1" t="s">
        <v>24</v>
      </c>
      <c r="G51" s="1" t="s">
        <v>24</v>
      </c>
      <c r="H51" s="1" t="s">
        <v>25</v>
      </c>
      <c r="I51" s="1" t="s">
        <v>25</v>
      </c>
      <c r="J51" s="1" t="s">
        <v>26</v>
      </c>
      <c r="K51" s="1" t="s">
        <v>27</v>
      </c>
      <c r="L51" s="1" t="s">
        <v>28</v>
      </c>
      <c r="M51" s="2" t="s">
        <v>29</v>
      </c>
      <c r="N51" s="2" t="s">
        <v>30</v>
      </c>
      <c r="O51" s="2" t="s">
        <v>30</v>
      </c>
      <c r="P51" s="1" t="s">
        <v>31</v>
      </c>
      <c r="Q51" s="1" t="s">
        <v>32</v>
      </c>
      <c r="R51" s="1" t="s">
        <v>33</v>
      </c>
    </row>
    <row r="52" spans="2:18" s="15" customFormat="1" ht="11.25">
      <c r="C52" s="16" t="s">
        <v>34</v>
      </c>
      <c r="D52" s="16" t="s">
        <v>35</v>
      </c>
      <c r="E52" s="16" t="s">
        <v>36</v>
      </c>
      <c r="F52" s="16" t="s">
        <v>37</v>
      </c>
      <c r="G52" s="16" t="s">
        <v>38</v>
      </c>
      <c r="H52" s="16" t="s">
        <v>37</v>
      </c>
      <c r="I52" s="16" t="s">
        <v>38</v>
      </c>
      <c r="J52" s="16" t="s">
        <v>37</v>
      </c>
      <c r="K52" s="16" t="s">
        <v>38</v>
      </c>
      <c r="L52" s="16"/>
      <c r="M52" s="17" t="s">
        <v>39</v>
      </c>
      <c r="N52" s="17" t="s">
        <v>40</v>
      </c>
      <c r="O52" s="17" t="s">
        <v>41</v>
      </c>
      <c r="P52" s="16" t="s">
        <v>42</v>
      </c>
      <c r="Q52" s="16" t="s">
        <v>43</v>
      </c>
      <c r="R52" s="16" t="s">
        <v>44</v>
      </c>
    </row>
    <row r="53" spans="2:18">
      <c r="B53" s="11" t="s">
        <v>45</v>
      </c>
      <c r="C53" s="12">
        <f>SUM(D53:R53)</f>
        <v>2653132.5882298169</v>
      </c>
      <c r="D53" s="12">
        <v>1298437.8638338819</v>
      </c>
      <c r="E53" s="12">
        <v>350044.97463807208</v>
      </c>
      <c r="F53" s="12">
        <v>39312.702978542431</v>
      </c>
      <c r="G53" s="12">
        <v>463883.37177441665</v>
      </c>
      <c r="H53" s="12">
        <v>273210.82611040183</v>
      </c>
      <c r="I53" s="12">
        <v>98852.470015959625</v>
      </c>
      <c r="J53" s="12">
        <v>0</v>
      </c>
      <c r="K53" s="12">
        <v>0</v>
      </c>
      <c r="L53" s="12">
        <v>0</v>
      </c>
      <c r="M53" s="13">
        <v>69988.825372121006</v>
      </c>
      <c r="N53" s="13">
        <v>49469.838618381531</v>
      </c>
      <c r="O53" s="13">
        <v>9559.7350044235591</v>
      </c>
      <c r="P53" s="12">
        <v>0</v>
      </c>
      <c r="Q53" s="12">
        <v>0</v>
      </c>
      <c r="R53" s="12">
        <v>371.9798836163248</v>
      </c>
    </row>
    <row r="54" spans="2:18" s="12" customFormat="1">
      <c r="B54" s="12" t="s">
        <v>46</v>
      </c>
      <c r="C54" s="12">
        <f>SUM(D54:R54)</f>
        <v>2653132.5882298169</v>
      </c>
      <c r="D54" s="12">
        <f>C38</f>
        <v>1298437.8638338819</v>
      </c>
      <c r="E54" s="12">
        <f>D38</f>
        <v>350044.97463807208</v>
      </c>
      <c r="F54" s="12">
        <f>E38+J38</f>
        <v>39312.702978542431</v>
      </c>
      <c r="G54" s="12">
        <f>F38+I38</f>
        <v>463883.37177441665</v>
      </c>
      <c r="H54" s="12">
        <f>G38+L38</f>
        <v>273210.82611040183</v>
      </c>
      <c r="I54" s="12">
        <f>H38+K38</f>
        <v>98852.470015959625</v>
      </c>
      <c r="J54" s="12">
        <v>0</v>
      </c>
      <c r="K54" s="12">
        <v>0</v>
      </c>
      <c r="L54" s="12">
        <v>0</v>
      </c>
      <c r="M54" s="13">
        <f>M38</f>
        <v>69988.825372121006</v>
      </c>
      <c r="N54" s="13">
        <f>O38</f>
        <v>49469.838618381531</v>
      </c>
      <c r="O54" s="13">
        <f>N38</f>
        <v>9559.7350044235591</v>
      </c>
      <c r="P54" s="12">
        <f>P38</f>
        <v>0</v>
      </c>
      <c r="Q54" s="12">
        <f>R38</f>
        <v>0</v>
      </c>
      <c r="R54" s="12">
        <f>Q38</f>
        <v>371.9798836163248</v>
      </c>
    </row>
    <row r="56" spans="2:18">
      <c r="B56" t="s">
        <v>20</v>
      </c>
      <c r="C56" s="12">
        <f>SUM(D56:R56)</f>
        <v>1971433.663167903</v>
      </c>
      <c r="D56" s="12">
        <f>C48</f>
        <v>901375.69208707626</v>
      </c>
      <c r="E56" s="12">
        <f>D48</f>
        <v>267937.66007422324</v>
      </c>
      <c r="F56" s="12">
        <f>E48+J48</f>
        <v>30348.975221106906</v>
      </c>
      <c r="G56" s="12">
        <f>F48+I48</f>
        <v>350516.09525936429</v>
      </c>
      <c r="H56" s="12">
        <f>G48+L48</f>
        <v>233969.27320871083</v>
      </c>
      <c r="I56" s="12">
        <f>H48+K48</f>
        <v>78147.689336634066</v>
      </c>
      <c r="J56" s="12">
        <v>0</v>
      </c>
      <c r="K56" s="12">
        <v>0</v>
      </c>
      <c r="L56" s="12">
        <v>0</v>
      </c>
      <c r="M56" s="13">
        <f>M48</f>
        <v>63116.267419480915</v>
      </c>
      <c r="N56" s="13">
        <f>O48</f>
        <v>34083.288696395131</v>
      </c>
      <c r="O56" s="13">
        <f>N48</f>
        <v>7228.2885227185989</v>
      </c>
      <c r="P56" s="12">
        <f>P48</f>
        <v>4191.8397344136911</v>
      </c>
      <c r="Q56" s="12">
        <f>R48</f>
        <v>146.61372416259977</v>
      </c>
      <c r="R56" s="12">
        <f>Q48</f>
        <v>371.97988361632491</v>
      </c>
    </row>
    <row r="59" spans="2:18" ht="45">
      <c r="C59" s="1" t="s">
        <v>35</v>
      </c>
      <c r="D59" s="1" t="s">
        <v>36</v>
      </c>
      <c r="E59" s="1" t="s">
        <v>47</v>
      </c>
      <c r="F59" s="1" t="s">
        <v>48</v>
      </c>
      <c r="G59" s="1" t="s">
        <v>49</v>
      </c>
      <c r="H59" s="1" t="s">
        <v>50</v>
      </c>
      <c r="I59" s="1" t="s">
        <v>51</v>
      </c>
      <c r="J59" s="1" t="s">
        <v>52</v>
      </c>
      <c r="K59" s="1" t="s">
        <v>53</v>
      </c>
    </row>
    <row r="60" spans="2:18">
      <c r="B60" t="s">
        <v>54</v>
      </c>
      <c r="C60" s="6">
        <v>1297080.1038338819</v>
      </c>
      <c r="D60" s="6">
        <v>339939.01463807205</v>
      </c>
      <c r="E60" s="6">
        <v>463883.37177441665</v>
      </c>
      <c r="F60" s="6">
        <v>39312.702978542431</v>
      </c>
      <c r="G60" s="6">
        <v>79222.3135301406</v>
      </c>
      <c r="H60" s="6">
        <v>65217.728624662239</v>
      </c>
      <c r="I60" s="6">
        <v>19630.156485819025</v>
      </c>
      <c r="J60" s="6">
        <v>207993.09748573959</v>
      </c>
      <c r="K60" s="6">
        <v>0</v>
      </c>
    </row>
    <row r="61" spans="2:18">
      <c r="B61" t="s">
        <v>55</v>
      </c>
      <c r="C61" s="18">
        <f>C38</f>
        <v>1298437.8638338819</v>
      </c>
      <c r="D61" s="18">
        <f>D38</f>
        <v>350044.97463807208</v>
      </c>
      <c r="E61" s="6">
        <f>F38+I38</f>
        <v>463883.37177441665</v>
      </c>
      <c r="F61" s="6">
        <f>E38+J38</f>
        <v>39312.702978542431</v>
      </c>
      <c r="G61" s="6">
        <f>H38</f>
        <v>79222.3135301406</v>
      </c>
      <c r="H61" s="6">
        <f>G38</f>
        <v>65217.728624662239</v>
      </c>
      <c r="I61" s="6">
        <f>K38</f>
        <v>19630.156485819025</v>
      </c>
      <c r="J61" s="6">
        <f>L38</f>
        <v>207993.09748573959</v>
      </c>
      <c r="K61" s="6">
        <f>R38</f>
        <v>0</v>
      </c>
    </row>
    <row r="62" spans="2:18">
      <c r="D62" s="14"/>
    </row>
    <row r="63" spans="2:18">
      <c r="B63" t="s">
        <v>20</v>
      </c>
      <c r="C63" s="6">
        <f>C48</f>
        <v>901375.69208707626</v>
      </c>
      <c r="D63" s="6">
        <f>D48</f>
        <v>267937.66007422324</v>
      </c>
      <c r="E63" s="6">
        <f>F48+I48</f>
        <v>350516.09525936429</v>
      </c>
      <c r="F63" s="6">
        <f>E48+J48</f>
        <v>30348.975221106906</v>
      </c>
      <c r="G63" s="6">
        <f>H48</f>
        <v>61058.092984703071</v>
      </c>
      <c r="H63" s="6">
        <f>G48</f>
        <v>49271.292480718323</v>
      </c>
      <c r="I63" s="6">
        <f>K48</f>
        <v>17089.596351930999</v>
      </c>
      <c r="J63" s="6">
        <f>L48</f>
        <v>184697.98072799252</v>
      </c>
      <c r="K63" s="6">
        <f>R48</f>
        <v>146.61372416259977</v>
      </c>
    </row>
  </sheetData>
  <pageMargins left="0.3" right="0.5" top="0.5" bottom="0.5" header="0.3" footer="0.3"/>
  <pageSetup scale="59" fitToHeight="2" orientation="landscape" r:id="rId1"/>
  <headerFooter>
    <oddHeader>&amp;L&amp;22&amp;F, &amp;A</oddHead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36"/>
  <sheetViews>
    <sheetView topLeftCell="A4" workbookViewId="0">
      <pane xSplit="2" ySplit="2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3.7109375" customWidth="1"/>
    <col min="2" max="2" width="14.85546875" bestFit="1" customWidth="1"/>
    <col min="3" max="3" width="13.5703125" bestFit="1" customWidth="1"/>
    <col min="4" max="4" width="13.28515625" bestFit="1" customWidth="1"/>
    <col min="5" max="5" width="11.5703125" bestFit="1" customWidth="1"/>
    <col min="6" max="6" width="10.85546875" bestFit="1" customWidth="1"/>
    <col min="7" max="12" width="11.85546875" bestFit="1" customWidth="1"/>
    <col min="13" max="14" width="11.85546875" style="4" bestFit="1" customWidth="1"/>
    <col min="15" max="15" width="10.85546875" style="4" bestFit="1" customWidth="1"/>
    <col min="16" max="16" width="11.140625" customWidth="1"/>
    <col min="17" max="18" width="9.42578125" bestFit="1" customWidth="1"/>
    <col min="19" max="19" width="12.140625" bestFit="1" customWidth="1"/>
  </cols>
  <sheetData>
    <row r="5" spans="2:19" ht="45">
      <c r="B5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s="1" t="s">
        <v>15</v>
      </c>
      <c r="R5" s="1" t="s">
        <v>16</v>
      </c>
    </row>
    <row r="6" spans="2:19">
      <c r="B6" s="3" t="s">
        <v>17</v>
      </c>
    </row>
    <row r="7" spans="2:19">
      <c r="B7" s="5">
        <v>40735.62517835648</v>
      </c>
      <c r="C7" s="6">
        <v>1224639.16821036</v>
      </c>
      <c r="D7" s="6">
        <v>330149.63481674081</v>
      </c>
      <c r="E7" s="6">
        <v>30057.084690602554</v>
      </c>
      <c r="F7" s="6">
        <v>367512.19169337739</v>
      </c>
      <c r="G7" s="6">
        <v>61510.979585614921</v>
      </c>
      <c r="H7" s="6">
        <v>74719.592556231873</v>
      </c>
      <c r="I7" s="6">
        <v>70005.661397449076</v>
      </c>
      <c r="J7" s="6">
        <v>7021.2208769733161</v>
      </c>
      <c r="K7" s="6">
        <v>18514.446613294542</v>
      </c>
      <c r="L7" s="6">
        <v>196171.4926783898</v>
      </c>
      <c r="M7" s="7">
        <v>66010.90377529226</v>
      </c>
      <c r="N7" s="7">
        <v>9016.3928904236855</v>
      </c>
      <c r="O7" s="7">
        <v>46658.144917488535</v>
      </c>
      <c r="P7" s="6">
        <v>0</v>
      </c>
      <c r="Q7" s="6">
        <v>352.43259191573304</v>
      </c>
      <c r="R7" s="6">
        <v>0</v>
      </c>
    </row>
    <row r="8" spans="2:19">
      <c r="B8" s="5">
        <v>40752.583535243059</v>
      </c>
      <c r="C8" s="6">
        <v>1113983.4183858847</v>
      </c>
      <c r="D8" s="6">
        <v>379593.83600369998</v>
      </c>
      <c r="E8" s="6">
        <v>31122.616324401362</v>
      </c>
      <c r="F8" s="6">
        <v>382257.47561493126</v>
      </c>
      <c r="G8" s="6">
        <v>60828.948908707549</v>
      </c>
      <c r="H8" s="6">
        <v>76354.172164567848</v>
      </c>
      <c r="I8" s="6">
        <v>79329.16734685759</v>
      </c>
      <c r="J8" s="6">
        <v>7907.912863473709</v>
      </c>
      <c r="K8" s="6">
        <v>20353.331006914454</v>
      </c>
      <c r="L8" s="6">
        <v>235587.63049739151</v>
      </c>
      <c r="M8" s="7">
        <v>74965.218590451143</v>
      </c>
      <c r="N8" s="7">
        <v>8547.9904927725966</v>
      </c>
      <c r="O8" s="7">
        <v>49448.348953140157</v>
      </c>
      <c r="P8" s="6">
        <v>0</v>
      </c>
      <c r="Q8" s="6">
        <v>352.43259191573304</v>
      </c>
      <c r="R8" s="6">
        <v>0</v>
      </c>
    </row>
    <row r="9" spans="2:19">
      <c r="B9" s="5">
        <v>40744.583524131944</v>
      </c>
      <c r="C9" s="6">
        <v>1056157.642682428</v>
      </c>
      <c r="D9" s="6">
        <v>364246.05682953587</v>
      </c>
      <c r="E9" s="6">
        <v>31445.980453186079</v>
      </c>
      <c r="F9" s="6">
        <v>378910.16251982417</v>
      </c>
      <c r="G9" s="6">
        <v>65205.250360536898</v>
      </c>
      <c r="H9" s="6">
        <v>77888.286695976072</v>
      </c>
      <c r="I9" s="6">
        <v>78091.100442874173</v>
      </c>
      <c r="J9" s="6">
        <v>6823.6263270541913</v>
      </c>
      <c r="K9" s="6">
        <v>20494.976679469859</v>
      </c>
      <c r="L9" s="6">
        <v>242652.05270075827</v>
      </c>
      <c r="M9" s="7">
        <v>67673.343613416393</v>
      </c>
      <c r="N9" s="7">
        <v>5508.4398815108407</v>
      </c>
      <c r="O9" s="7">
        <v>51031.8341457653</v>
      </c>
      <c r="P9" s="6">
        <v>0</v>
      </c>
      <c r="Q9" s="6">
        <v>352.43259191573304</v>
      </c>
      <c r="R9" s="6">
        <v>0</v>
      </c>
    </row>
    <row r="10" spans="2:19">
      <c r="B10" s="5">
        <v>40735.666845081018</v>
      </c>
      <c r="C10" s="6">
        <v>1299149.4149273259</v>
      </c>
      <c r="D10" s="6">
        <v>289347.76176290045</v>
      </c>
      <c r="E10" s="6">
        <v>29319.344482194356</v>
      </c>
      <c r="F10" s="6">
        <v>351039.15628591465</v>
      </c>
      <c r="G10" s="6">
        <v>59607.442038038709</v>
      </c>
      <c r="H10" s="6">
        <v>71264.689607605949</v>
      </c>
      <c r="I10" s="6">
        <v>66561.471942913151</v>
      </c>
      <c r="J10" s="6">
        <v>6550.9620123756495</v>
      </c>
      <c r="K10" s="6">
        <v>17466.804399313685</v>
      </c>
      <c r="L10" s="6">
        <v>192253.97591402056</v>
      </c>
      <c r="M10" s="7">
        <v>66559.893064961798</v>
      </c>
      <c r="N10" s="7">
        <v>9009.0096345761685</v>
      </c>
      <c r="O10" s="7">
        <v>45362.513926850719</v>
      </c>
      <c r="P10" s="6">
        <v>0</v>
      </c>
      <c r="Q10" s="6">
        <v>352.43259191573304</v>
      </c>
      <c r="R10" s="6">
        <v>0</v>
      </c>
    </row>
    <row r="11" spans="2:19">
      <c r="B11" s="5">
        <v>40752.625201967596</v>
      </c>
      <c r="C11" s="6">
        <v>1179305.4069160549</v>
      </c>
      <c r="D11" s="6">
        <v>342456.35343005334</v>
      </c>
      <c r="E11" s="6">
        <v>29988.688310918977</v>
      </c>
      <c r="F11" s="6">
        <v>370103.37465108751</v>
      </c>
      <c r="G11" s="6">
        <v>58935.985085292297</v>
      </c>
      <c r="H11" s="6">
        <v>74832.988719143177</v>
      </c>
      <c r="I11" s="6">
        <v>73409.81066795504</v>
      </c>
      <c r="J11" s="6">
        <v>7283.8833772660855</v>
      </c>
      <c r="K11" s="6">
        <v>19707.554156419101</v>
      </c>
      <c r="L11" s="6">
        <v>220626.35291800823</v>
      </c>
      <c r="M11" s="7">
        <v>71984.362065054098</v>
      </c>
      <c r="N11" s="7">
        <v>9098.2768298105821</v>
      </c>
      <c r="O11" s="7">
        <v>47441.63694646662</v>
      </c>
      <c r="P11" s="6">
        <v>0</v>
      </c>
      <c r="Q11" s="6">
        <v>352.43259191573304</v>
      </c>
      <c r="R11" s="6">
        <v>0</v>
      </c>
    </row>
    <row r="13" spans="2:19">
      <c r="B13" s="3" t="s">
        <v>18</v>
      </c>
    </row>
    <row r="14" spans="2:19">
      <c r="B14" s="8">
        <f>B7</f>
        <v>40735.62517835648</v>
      </c>
      <c r="C14" s="6">
        <v>73798.695623521868</v>
      </c>
      <c r="D14" s="6">
        <v>19895.33982133125</v>
      </c>
      <c r="E14" s="6">
        <v>1811.2875220655808</v>
      </c>
      <c r="F14" s="6">
        <v>22146.866666324171</v>
      </c>
      <c r="G14" s="6">
        <v>3706.7490390473213</v>
      </c>
      <c r="H14" s="6">
        <v>4502.7209739087275</v>
      </c>
      <c r="I14" s="6">
        <v>4218.6520172660712</v>
      </c>
      <c r="J14" s="6">
        <v>423.10988890097764</v>
      </c>
      <c r="K14" s="6">
        <v>1115.7098725244828</v>
      </c>
      <c r="L14" s="6">
        <v>11821.604807349788</v>
      </c>
      <c r="M14" s="7">
        <v>3977.9215968287476</v>
      </c>
      <c r="N14" s="7">
        <v>543.34211399987385</v>
      </c>
      <c r="O14" s="7">
        <v>2811.6937008929985</v>
      </c>
      <c r="P14" s="6">
        <v>0</v>
      </c>
      <c r="Q14" s="6">
        <v>19.54729170059176</v>
      </c>
      <c r="R14" s="6">
        <v>0</v>
      </c>
      <c r="S14" s="6"/>
    </row>
    <row r="15" spans="2:19">
      <c r="B15" s="8">
        <f>B8</f>
        <v>40752.583535243059</v>
      </c>
      <c r="C15" s="6">
        <v>66145.88624096183</v>
      </c>
      <c r="D15" s="6">
        <v>22539.447427729512</v>
      </c>
      <c r="E15" s="6">
        <v>1847.992532867165</v>
      </c>
      <c r="F15" s="6">
        <v>22697.608491712599</v>
      </c>
      <c r="G15" s="6">
        <v>3611.8892510111637</v>
      </c>
      <c r="H15" s="6">
        <v>4533.7428750405488</v>
      </c>
      <c r="I15" s="6">
        <v>4710.3915483038163</v>
      </c>
      <c r="J15" s="6">
        <v>469.55447992994885</v>
      </c>
      <c r="K15" s="6">
        <v>1208.5360474743161</v>
      </c>
      <c r="L15" s="6">
        <v>13988.675548903182</v>
      </c>
      <c r="M15" s="7">
        <v>4451.2698654865808</v>
      </c>
      <c r="N15" s="7">
        <v>507.56088231817773</v>
      </c>
      <c r="O15" s="7">
        <v>2936.1342464119007</v>
      </c>
      <c r="P15" s="6">
        <v>0</v>
      </c>
      <c r="Q15" s="6">
        <v>19.54729170059176</v>
      </c>
      <c r="R15" s="6">
        <v>0</v>
      </c>
      <c r="S15" s="6"/>
    </row>
    <row r="16" spans="2:19">
      <c r="B16" s="8">
        <f>B9</f>
        <v>40744.583524131944</v>
      </c>
      <c r="C16" s="6">
        <v>62319.088182021485</v>
      </c>
      <c r="D16" s="6">
        <v>21492.513255749716</v>
      </c>
      <c r="E16" s="6">
        <v>1855.4851564156861</v>
      </c>
      <c r="F16" s="6">
        <v>22357.775844109681</v>
      </c>
      <c r="G16" s="6">
        <v>3847.4670664016921</v>
      </c>
      <c r="H16" s="6">
        <v>4595.8357074660798</v>
      </c>
      <c r="I16" s="6">
        <v>4607.802829860203</v>
      </c>
      <c r="J16" s="6">
        <v>402.63134366648518</v>
      </c>
      <c r="K16" s="6">
        <v>1209.3159272440175</v>
      </c>
      <c r="L16" s="6">
        <v>14317.800732285201</v>
      </c>
      <c r="M16" s="7">
        <v>3993.0980923506258</v>
      </c>
      <c r="N16" s="7">
        <v>325.02813675558275</v>
      </c>
      <c r="O16" s="7">
        <v>3011.1578458524705</v>
      </c>
      <c r="P16" s="6">
        <v>0</v>
      </c>
      <c r="Q16" s="6">
        <v>19.54729170059176</v>
      </c>
      <c r="R16" s="6">
        <v>0</v>
      </c>
      <c r="S16" s="6"/>
    </row>
    <row r="17" spans="2:19">
      <c r="B17" s="8">
        <f>B10</f>
        <v>40735.666845081018</v>
      </c>
      <c r="C17" s="6">
        <v>78342.20777455956</v>
      </c>
      <c r="D17" s="6">
        <v>17448.449124230225</v>
      </c>
      <c r="E17" s="6">
        <v>1768.0354167472317</v>
      </c>
      <c r="F17" s="6">
        <v>21168.606322541909</v>
      </c>
      <c r="G17" s="6">
        <v>3594.4892522737814</v>
      </c>
      <c r="H17" s="6">
        <v>4297.4526687069902</v>
      </c>
      <c r="I17" s="6">
        <v>4013.8359797698258</v>
      </c>
      <c r="J17" s="6">
        <v>395.04064828870298</v>
      </c>
      <c r="K17" s="6">
        <v>1053.2953359219048</v>
      </c>
      <c r="L17" s="6">
        <v>11593.432405451156</v>
      </c>
      <c r="M17" s="7">
        <v>4013.7407691781154</v>
      </c>
      <c r="N17" s="7">
        <v>543.26753837968408</v>
      </c>
      <c r="O17" s="7">
        <v>2735.481731662474</v>
      </c>
      <c r="P17" s="6">
        <v>0</v>
      </c>
      <c r="Q17" s="6">
        <v>19.54729170059176</v>
      </c>
      <c r="R17" s="6">
        <v>0</v>
      </c>
      <c r="S17" s="6"/>
    </row>
    <row r="18" spans="2:19">
      <c r="B18" s="8">
        <f>B11</f>
        <v>40752.625201967596</v>
      </c>
      <c r="C18" s="6">
        <v>70222.281140097344</v>
      </c>
      <c r="D18" s="6">
        <v>20391.7205736084</v>
      </c>
      <c r="E18" s="6">
        <v>1785.690194619792</v>
      </c>
      <c r="F18" s="6">
        <v>22037.97512775876</v>
      </c>
      <c r="G18" s="6">
        <v>3509.3702527411324</v>
      </c>
      <c r="H18" s="6">
        <v>4455.9646225411243</v>
      </c>
      <c r="I18" s="6">
        <v>4371.2208329876657</v>
      </c>
      <c r="J18" s="6">
        <v>433.7221751977176</v>
      </c>
      <c r="K18" s="6">
        <v>1173.4953477189181</v>
      </c>
      <c r="L18" s="6">
        <v>13137.297336775055</v>
      </c>
      <c r="M18" s="7">
        <v>4286.3418423914718</v>
      </c>
      <c r="N18" s="7">
        <v>541.76106518849394</v>
      </c>
      <c r="O18" s="7">
        <v>2824.9340229119694</v>
      </c>
      <c r="P18" s="6">
        <v>0</v>
      </c>
      <c r="Q18" s="6">
        <v>19.54729170059176</v>
      </c>
      <c r="R18" s="6">
        <v>0</v>
      </c>
      <c r="S18" s="6"/>
    </row>
    <row r="20" spans="2:19">
      <c r="B20" s="3" t="s">
        <v>19</v>
      </c>
    </row>
    <row r="21" spans="2:19">
      <c r="B21" s="8">
        <f>B7</f>
        <v>40735.62517835648</v>
      </c>
      <c r="C21" s="9">
        <f t="shared" ref="C21:R21" si="0">C7+C14</f>
        <v>1298437.8638338819</v>
      </c>
      <c r="D21" s="9">
        <f t="shared" si="0"/>
        <v>350044.97463807208</v>
      </c>
      <c r="E21" s="9">
        <f t="shared" si="0"/>
        <v>31868.372212668135</v>
      </c>
      <c r="F21" s="9">
        <f t="shared" si="0"/>
        <v>389659.05835970154</v>
      </c>
      <c r="G21" s="9">
        <f t="shared" si="0"/>
        <v>65217.728624662239</v>
      </c>
      <c r="H21" s="9">
        <f t="shared" si="0"/>
        <v>79222.3135301406</v>
      </c>
      <c r="I21" s="9">
        <f t="shared" si="0"/>
        <v>74224.313414715143</v>
      </c>
      <c r="J21" s="9">
        <f t="shared" si="0"/>
        <v>7444.3307658742933</v>
      </c>
      <c r="K21" s="9">
        <f t="shared" si="0"/>
        <v>19630.156485819025</v>
      </c>
      <c r="L21" s="9">
        <f t="shared" si="0"/>
        <v>207993.09748573959</v>
      </c>
      <c r="M21" s="10">
        <f t="shared" si="0"/>
        <v>69988.825372121006</v>
      </c>
      <c r="N21" s="10">
        <f t="shared" si="0"/>
        <v>9559.7350044235591</v>
      </c>
      <c r="O21" s="10">
        <f t="shared" si="0"/>
        <v>49469.838618381531</v>
      </c>
      <c r="P21" s="9">
        <f t="shared" si="0"/>
        <v>0</v>
      </c>
      <c r="Q21" s="9">
        <f t="shared" si="0"/>
        <v>371.9798836163248</v>
      </c>
      <c r="R21" s="9">
        <f t="shared" si="0"/>
        <v>0</v>
      </c>
      <c r="S21" s="9">
        <f>SUM(C21:R21)</f>
        <v>2653132.5882298173</v>
      </c>
    </row>
    <row r="22" spans="2:19">
      <c r="B22" s="5">
        <f>B8</f>
        <v>40752.583535243059</v>
      </c>
      <c r="C22" s="10">
        <f t="shared" ref="C22:R22" si="1">C8+C15</f>
        <v>1180129.3046268465</v>
      </c>
      <c r="D22" s="10">
        <f t="shared" si="1"/>
        <v>402133.28343142947</v>
      </c>
      <c r="E22" s="10">
        <f t="shared" si="1"/>
        <v>32970.608857268526</v>
      </c>
      <c r="F22" s="10">
        <f t="shared" si="1"/>
        <v>404955.08410664386</v>
      </c>
      <c r="G22" s="10">
        <f t="shared" si="1"/>
        <v>64440.838159718711</v>
      </c>
      <c r="H22" s="10">
        <f t="shared" si="1"/>
        <v>80887.915039608401</v>
      </c>
      <c r="I22" s="10">
        <f t="shared" si="1"/>
        <v>84039.558895161405</v>
      </c>
      <c r="J22" s="10">
        <f t="shared" si="1"/>
        <v>8377.4673434036577</v>
      </c>
      <c r="K22" s="10">
        <f t="shared" si="1"/>
        <v>21561.867054388771</v>
      </c>
      <c r="L22" s="10">
        <f t="shared" si="1"/>
        <v>249576.30604629469</v>
      </c>
      <c r="M22" s="10">
        <f t="shared" si="1"/>
        <v>79416.488455937724</v>
      </c>
      <c r="N22" s="10">
        <f t="shared" si="1"/>
        <v>9055.5513750907739</v>
      </c>
      <c r="O22" s="10">
        <f t="shared" si="1"/>
        <v>52384.483199552058</v>
      </c>
      <c r="P22" s="10">
        <f t="shared" si="1"/>
        <v>0</v>
      </c>
      <c r="Q22" s="10">
        <f t="shared" si="1"/>
        <v>371.9798836163248</v>
      </c>
      <c r="R22" s="10">
        <f t="shared" si="1"/>
        <v>0</v>
      </c>
      <c r="S22" s="10">
        <f t="shared" ref="S22:S25" si="2">SUM(C22:R22)</f>
        <v>2670300.7364749606</v>
      </c>
    </row>
    <row r="23" spans="2:19">
      <c r="B23" s="5">
        <f>B9</f>
        <v>40744.583524131944</v>
      </c>
      <c r="C23" s="10">
        <f t="shared" ref="C23:R23" si="3">C9+C16</f>
        <v>1118476.7308644494</v>
      </c>
      <c r="D23" s="10">
        <f t="shared" si="3"/>
        <v>385738.57008528558</v>
      </c>
      <c r="E23" s="10">
        <f t="shared" si="3"/>
        <v>33301.465609601764</v>
      </c>
      <c r="F23" s="10">
        <f t="shared" si="3"/>
        <v>401267.93836393382</v>
      </c>
      <c r="G23" s="10">
        <f t="shared" si="3"/>
        <v>69052.717426938587</v>
      </c>
      <c r="H23" s="10">
        <f t="shared" si="3"/>
        <v>82484.122403442147</v>
      </c>
      <c r="I23" s="10">
        <f t="shared" si="3"/>
        <v>82698.903272734373</v>
      </c>
      <c r="J23" s="10">
        <f t="shared" si="3"/>
        <v>7226.2576707206763</v>
      </c>
      <c r="K23" s="10">
        <f t="shared" si="3"/>
        <v>21704.292606713876</v>
      </c>
      <c r="L23" s="10">
        <f t="shared" si="3"/>
        <v>256969.85343304346</v>
      </c>
      <c r="M23" s="10">
        <f t="shared" si="3"/>
        <v>71666.441705767022</v>
      </c>
      <c r="N23" s="10">
        <f t="shared" si="3"/>
        <v>5833.4680182664233</v>
      </c>
      <c r="O23" s="10">
        <f t="shared" si="3"/>
        <v>54042.991991617768</v>
      </c>
      <c r="P23" s="10">
        <f t="shared" si="3"/>
        <v>0</v>
      </c>
      <c r="Q23" s="10">
        <f t="shared" si="3"/>
        <v>371.9798836163248</v>
      </c>
      <c r="R23" s="10">
        <f t="shared" si="3"/>
        <v>0</v>
      </c>
      <c r="S23" s="10">
        <f t="shared" si="2"/>
        <v>2590835.7333361306</v>
      </c>
    </row>
    <row r="24" spans="2:19">
      <c r="B24" s="5">
        <f>B10</f>
        <v>40735.666845081018</v>
      </c>
      <c r="C24" s="10">
        <f t="shared" ref="C24:R24" si="4">C10+C17</f>
        <v>1377491.6227018854</v>
      </c>
      <c r="D24" s="10">
        <f t="shared" si="4"/>
        <v>306796.2108871307</v>
      </c>
      <c r="E24" s="10">
        <f t="shared" si="4"/>
        <v>31087.379898941588</v>
      </c>
      <c r="F24" s="10">
        <f t="shared" si="4"/>
        <v>372207.76260845654</v>
      </c>
      <c r="G24" s="10">
        <f t="shared" si="4"/>
        <v>63201.931290312488</v>
      </c>
      <c r="H24" s="10">
        <f t="shared" si="4"/>
        <v>75562.142276312938</v>
      </c>
      <c r="I24" s="10">
        <f t="shared" si="4"/>
        <v>70575.307922682972</v>
      </c>
      <c r="J24" s="10">
        <f t="shared" si="4"/>
        <v>6946.0026606643523</v>
      </c>
      <c r="K24" s="10">
        <f t="shared" si="4"/>
        <v>18520.099735235592</v>
      </c>
      <c r="L24" s="10">
        <f t="shared" si="4"/>
        <v>203847.40831947172</v>
      </c>
      <c r="M24" s="10">
        <f t="shared" si="4"/>
        <v>70573.63383413991</v>
      </c>
      <c r="N24" s="10">
        <f t="shared" si="4"/>
        <v>9552.2771729558517</v>
      </c>
      <c r="O24" s="10">
        <f t="shared" si="4"/>
        <v>48097.995658513195</v>
      </c>
      <c r="P24" s="10">
        <f t="shared" si="4"/>
        <v>0</v>
      </c>
      <c r="Q24" s="10">
        <f t="shared" si="4"/>
        <v>371.9798836163248</v>
      </c>
      <c r="R24" s="10">
        <f t="shared" si="4"/>
        <v>0</v>
      </c>
      <c r="S24" s="10">
        <f t="shared" si="2"/>
        <v>2654831.7548503201</v>
      </c>
    </row>
    <row r="25" spans="2:19">
      <c r="B25" s="5">
        <f>B11</f>
        <v>40752.625201967596</v>
      </c>
      <c r="C25" s="10">
        <f t="shared" ref="C25:R25" si="5">C11+C18</f>
        <v>1249527.6880561523</v>
      </c>
      <c r="D25" s="10">
        <f t="shared" si="5"/>
        <v>362848.07400366175</v>
      </c>
      <c r="E25" s="10">
        <f t="shared" si="5"/>
        <v>31774.378505538767</v>
      </c>
      <c r="F25" s="10">
        <f t="shared" si="5"/>
        <v>392141.34977884626</v>
      </c>
      <c r="G25" s="10">
        <f t="shared" si="5"/>
        <v>62445.355338033427</v>
      </c>
      <c r="H25" s="10">
        <f t="shared" si="5"/>
        <v>79288.953341684304</v>
      </c>
      <c r="I25" s="10">
        <f t="shared" si="5"/>
        <v>77781.031500942699</v>
      </c>
      <c r="J25" s="10">
        <f t="shared" si="5"/>
        <v>7717.6055524638032</v>
      </c>
      <c r="K25" s="10">
        <f t="shared" si="5"/>
        <v>20881.04950413802</v>
      </c>
      <c r="L25" s="10">
        <f t="shared" si="5"/>
        <v>233763.65025478328</v>
      </c>
      <c r="M25" s="10">
        <f t="shared" si="5"/>
        <v>76270.703907445568</v>
      </c>
      <c r="N25" s="10">
        <f t="shared" si="5"/>
        <v>9640.0378949990754</v>
      </c>
      <c r="O25" s="10">
        <f t="shared" si="5"/>
        <v>50266.57096937859</v>
      </c>
      <c r="P25" s="10">
        <f t="shared" si="5"/>
        <v>0</v>
      </c>
      <c r="Q25" s="10">
        <f t="shared" si="5"/>
        <v>371.9798836163248</v>
      </c>
      <c r="R25" s="10">
        <f t="shared" si="5"/>
        <v>0</v>
      </c>
      <c r="S25" s="10">
        <f t="shared" si="2"/>
        <v>2654718.4284916837</v>
      </c>
    </row>
    <row r="27" spans="2:19">
      <c r="B27" t="s">
        <v>21</v>
      </c>
      <c r="C27" s="9">
        <f>AVERAGE(C21:C25)</f>
        <v>1244812.6420166432</v>
      </c>
      <c r="D27" s="9">
        <f t="shared" ref="D27:S27" si="6">AVERAGE(D21:D25)</f>
        <v>361512.22260911588</v>
      </c>
      <c r="E27" s="9">
        <f t="shared" si="6"/>
        <v>32200.441016803758</v>
      </c>
      <c r="F27" s="9">
        <f t="shared" si="6"/>
        <v>392046.23864351644</v>
      </c>
      <c r="G27" s="9">
        <f t="shared" si="6"/>
        <v>64871.714167933082</v>
      </c>
      <c r="H27" s="9">
        <f t="shared" si="6"/>
        <v>79489.089318237675</v>
      </c>
      <c r="I27" s="9">
        <f t="shared" si="6"/>
        <v>77863.823001247321</v>
      </c>
      <c r="J27" s="9">
        <f t="shared" si="6"/>
        <v>7542.3327986253571</v>
      </c>
      <c r="K27" s="9">
        <f t="shared" si="6"/>
        <v>20459.493077259056</v>
      </c>
      <c r="L27" s="9">
        <f t="shared" si="6"/>
        <v>230430.06310786656</v>
      </c>
      <c r="M27" s="9">
        <f t="shared" si="6"/>
        <v>73583.218655082237</v>
      </c>
      <c r="N27" s="9">
        <f t="shared" si="6"/>
        <v>8728.2138931471382</v>
      </c>
      <c r="O27" s="9">
        <f t="shared" si="6"/>
        <v>50852.376087488628</v>
      </c>
      <c r="P27" s="9">
        <f t="shared" si="6"/>
        <v>0</v>
      </c>
      <c r="Q27" s="9">
        <f t="shared" si="6"/>
        <v>371.9798836163248</v>
      </c>
      <c r="R27" s="9">
        <f t="shared" si="6"/>
        <v>0</v>
      </c>
      <c r="S27" s="9">
        <f t="shared" si="6"/>
        <v>2644763.8482765825</v>
      </c>
    </row>
    <row r="29" spans="2:19">
      <c r="B29" s="3" t="s">
        <v>22</v>
      </c>
    </row>
    <row r="30" spans="2:19" ht="60">
      <c r="C30" s="1" t="s">
        <v>23</v>
      </c>
      <c r="D30" s="1" t="s">
        <v>1</v>
      </c>
      <c r="E30" s="1" t="s">
        <v>2</v>
      </c>
      <c r="F30" s="1" t="s">
        <v>24</v>
      </c>
      <c r="G30" s="1" t="s">
        <v>24</v>
      </c>
      <c r="H30" s="1" t="s">
        <v>25</v>
      </c>
      <c r="I30" s="1" t="s">
        <v>25</v>
      </c>
      <c r="J30" s="1" t="s">
        <v>26</v>
      </c>
      <c r="K30" s="1" t="s">
        <v>27</v>
      </c>
      <c r="L30" s="1" t="s">
        <v>28</v>
      </c>
      <c r="M30" s="2" t="s">
        <v>29</v>
      </c>
      <c r="N30" s="2" t="s">
        <v>30</v>
      </c>
      <c r="O30" s="2" t="s">
        <v>30</v>
      </c>
      <c r="P30" s="1" t="s">
        <v>31</v>
      </c>
      <c r="Q30" s="1" t="s">
        <v>32</v>
      </c>
      <c r="R30" s="1" t="s">
        <v>33</v>
      </c>
    </row>
    <row r="31" spans="2:19">
      <c r="C31" s="16" t="s">
        <v>34</v>
      </c>
      <c r="D31" s="16" t="s">
        <v>35</v>
      </c>
      <c r="E31" s="16" t="s">
        <v>36</v>
      </c>
      <c r="F31" s="16" t="s">
        <v>37</v>
      </c>
      <c r="G31" s="16" t="s">
        <v>38</v>
      </c>
      <c r="H31" s="16" t="s">
        <v>37</v>
      </c>
      <c r="I31" s="16" t="s">
        <v>38</v>
      </c>
      <c r="J31" s="16" t="s">
        <v>37</v>
      </c>
      <c r="K31" s="16" t="s">
        <v>38</v>
      </c>
      <c r="L31" s="16"/>
      <c r="M31" s="17" t="s">
        <v>39</v>
      </c>
      <c r="N31" s="17" t="s">
        <v>40</v>
      </c>
      <c r="O31" s="17" t="s">
        <v>41</v>
      </c>
      <c r="P31" s="16" t="s">
        <v>42</v>
      </c>
      <c r="Q31" s="16" t="s">
        <v>43</v>
      </c>
      <c r="R31" s="16" t="s">
        <v>44</v>
      </c>
    </row>
    <row r="32" spans="2:19">
      <c r="B32" t="s">
        <v>21</v>
      </c>
      <c r="C32" s="12">
        <f>SUM(D32:R32)</f>
        <v>2644763.848276583</v>
      </c>
      <c r="D32" s="12">
        <f>C27</f>
        <v>1244812.6420166432</v>
      </c>
      <c r="E32" s="12">
        <f>D27</f>
        <v>361512.22260911588</v>
      </c>
      <c r="F32" s="12">
        <f>E27+J27</f>
        <v>39742.773815429115</v>
      </c>
      <c r="G32" s="12">
        <f>F27+I27</f>
        <v>469910.06164476374</v>
      </c>
      <c r="H32" s="12">
        <f>G27+L27</f>
        <v>295301.77727579966</v>
      </c>
      <c r="I32" s="12">
        <f>H27+K27</f>
        <v>99948.582395496735</v>
      </c>
      <c r="J32" s="12">
        <v>0</v>
      </c>
      <c r="K32" s="12">
        <v>0</v>
      </c>
      <c r="L32" s="12">
        <v>0</v>
      </c>
      <c r="M32" s="13">
        <f>M27</f>
        <v>73583.218655082237</v>
      </c>
      <c r="N32" s="13">
        <f>O27</f>
        <v>50852.376087488628</v>
      </c>
      <c r="O32" s="13">
        <f>N27</f>
        <v>8728.2138931471382</v>
      </c>
      <c r="P32" s="12">
        <f>P27</f>
        <v>0</v>
      </c>
      <c r="Q32" s="12">
        <f>R27</f>
        <v>0</v>
      </c>
      <c r="R32" s="12">
        <f>Q27</f>
        <v>371.9798836163248</v>
      </c>
    </row>
    <row r="34" spans="2:11">
      <c r="B34" s="3" t="s">
        <v>56</v>
      </c>
    </row>
    <row r="35" spans="2:11" ht="45">
      <c r="C35" s="1" t="s">
        <v>35</v>
      </c>
      <c r="D35" s="1" t="s">
        <v>36</v>
      </c>
      <c r="E35" s="1" t="s">
        <v>47</v>
      </c>
      <c r="F35" s="1" t="s">
        <v>48</v>
      </c>
      <c r="G35" s="1" t="s">
        <v>49</v>
      </c>
      <c r="H35" s="1" t="s">
        <v>50</v>
      </c>
      <c r="I35" s="1" t="s">
        <v>51</v>
      </c>
      <c r="J35" s="1" t="s">
        <v>52</v>
      </c>
      <c r="K35" s="1" t="s">
        <v>53</v>
      </c>
    </row>
    <row r="36" spans="2:11">
      <c r="B36" t="s">
        <v>21</v>
      </c>
      <c r="C36" s="6">
        <f>C27</f>
        <v>1244812.6420166432</v>
      </c>
      <c r="D36" s="6">
        <f>D27</f>
        <v>361512.22260911588</v>
      </c>
      <c r="E36" s="6">
        <f>F27+I27</f>
        <v>469910.06164476374</v>
      </c>
      <c r="F36" s="6">
        <f>E27+J27</f>
        <v>39742.773815429115</v>
      </c>
      <c r="G36" s="6">
        <f>H27</f>
        <v>79489.089318237675</v>
      </c>
      <c r="H36" s="6">
        <f>G27</f>
        <v>64871.714167933082</v>
      </c>
      <c r="I36" s="6">
        <f>K27</f>
        <v>20459.493077259056</v>
      </c>
      <c r="J36" s="6">
        <f>L27</f>
        <v>230430.06310786656</v>
      </c>
      <c r="K36" s="6">
        <f>R27</f>
        <v>0</v>
      </c>
    </row>
  </sheetData>
  <pageMargins left="0.3" right="0.3" top="0.5" bottom="0.5" header="0.3" footer="0.3"/>
  <pageSetup scale="61" orientation="landscape" r:id="rId1"/>
  <headerFooter>
    <oddHeader>&amp;L&amp;22&amp;F,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CP</vt:lpstr>
      <vt:lpstr>PJM5CP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Brian Barber</cp:lastModifiedBy>
  <cp:lastPrinted>2012-09-20T23:05:10Z</cp:lastPrinted>
  <dcterms:created xsi:type="dcterms:W3CDTF">2012-09-20T00:23:51Z</dcterms:created>
  <dcterms:modified xsi:type="dcterms:W3CDTF">2012-09-20T23:05:19Z</dcterms:modified>
</cp:coreProperties>
</file>