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985" windowHeight="9855"/>
  </bookViews>
  <sheets>
    <sheet name="Higgins Exhibit 1, p. 1" sheetId="5" r:id="rId1"/>
    <sheet name="Higgins Exhibit 1, p. 2" sheetId="7" r:id="rId2"/>
    <sheet name="Higgins Exhibit 1, p. 3" sheetId="8" r:id="rId3"/>
    <sheet name="Higgins Exhibit 2, p. 1" sheetId="6" r:id="rId4"/>
    <sheet name="Higgins Exhibit 2, p. 2" sheetId="10" r:id="rId5"/>
    <sheet name="Higgins Exhibit 2, p. 3" sheetId="11" r:id="rId6"/>
  </sheets>
  <definedNames>
    <definedName name="\\" localSheetId="1" hidden="1">#REF!</definedName>
    <definedName name="\\" localSheetId="2" hidden="1">#REF!</definedName>
    <definedName name="\\" localSheetId="3" hidden="1">#REF!</definedName>
    <definedName name="\\" localSheetId="4" hidden="1">#REF!</definedName>
    <definedName name="\\" localSheetId="5" hidden="1">#REF!</definedName>
    <definedName name="\\" hidden="1">#REF!</definedName>
    <definedName name="\\\" localSheetId="1" hidden="1">#REF!</definedName>
    <definedName name="\\\" localSheetId="2" hidden="1">#REF!</definedName>
    <definedName name="\\\" localSheetId="3" hidden="1">#REF!</definedName>
    <definedName name="\\\" localSheetId="4" hidden="1">#REF!</definedName>
    <definedName name="\\\" localSheetId="5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3" hidden="1">#REF!</definedName>
    <definedName name="\\\\" localSheetId="4" hidden="1">#REF!</definedName>
    <definedName name="\\\\" localSheetId="5" hidden="1">#REF!</definedName>
    <definedName name="\\\\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0</definedName>
    <definedName name="_Order2" hidden="1">0</definedName>
  </definedNames>
  <calcPr calcId="145621" iterate="1"/>
</workbook>
</file>

<file path=xl/calcChain.xml><?xml version="1.0" encoding="utf-8"?>
<calcChain xmlns="http://schemas.openxmlformats.org/spreadsheetml/2006/main">
  <c r="K29" i="11" l="1"/>
  <c r="I29" i="11"/>
  <c r="K28" i="11"/>
  <c r="I28" i="11"/>
  <c r="K27" i="11"/>
  <c r="I27" i="11"/>
  <c r="K26" i="11"/>
  <c r="I26" i="11"/>
  <c r="K25" i="11"/>
  <c r="I25" i="11"/>
  <c r="K24" i="11"/>
  <c r="I24" i="11"/>
  <c r="K23" i="11"/>
  <c r="I23" i="11"/>
  <c r="K22" i="11"/>
  <c r="I22" i="11"/>
  <c r="K21" i="11"/>
  <c r="I21" i="11"/>
  <c r="K20" i="11"/>
  <c r="K30" i="11" s="1"/>
  <c r="K31" i="11" s="1"/>
  <c r="K10" i="11" s="1"/>
  <c r="D9" i="6" s="1"/>
  <c r="I20" i="11"/>
  <c r="I30" i="11" s="1"/>
  <c r="I31" i="11" s="1"/>
  <c r="I10" i="11" s="1"/>
  <c r="C9" i="6" s="1"/>
  <c r="C10" i="6" s="1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K30" i="10" s="1"/>
  <c r="K31" i="10" s="1"/>
  <c r="K10" i="10" s="1"/>
  <c r="D8" i="6" s="1"/>
  <c r="I20" i="10"/>
  <c r="I30" i="10" s="1"/>
  <c r="I31" i="10" s="1"/>
  <c r="I10" i="10" s="1"/>
  <c r="C8" i="6" s="1"/>
  <c r="E30" i="8"/>
  <c r="E29" i="8"/>
  <c r="E28" i="8"/>
  <c r="E27" i="8"/>
  <c r="E26" i="8"/>
  <c r="E25" i="8"/>
  <c r="E24" i="8"/>
  <c r="E23" i="8"/>
  <c r="E22" i="8"/>
  <c r="E21" i="8"/>
  <c r="E30" i="7"/>
  <c r="E29" i="7"/>
  <c r="E28" i="7"/>
  <c r="E27" i="7"/>
  <c r="E26" i="7"/>
  <c r="E25" i="7"/>
  <c r="E24" i="7"/>
  <c r="E23" i="7"/>
  <c r="E22" i="7"/>
  <c r="E21" i="7"/>
  <c r="E31" i="7" s="1"/>
  <c r="E32" i="7" s="1"/>
  <c r="F11" i="7" s="1"/>
  <c r="C8" i="5" s="1"/>
  <c r="D10" i="6" l="1"/>
  <c r="I13" i="10"/>
  <c r="E31" i="8"/>
  <c r="E32" i="8" s="1"/>
  <c r="F11" i="8" s="1"/>
  <c r="K13" i="10"/>
  <c r="K15" i="10" s="1"/>
  <c r="K15" i="11"/>
  <c r="I15" i="10"/>
  <c r="I15" i="11"/>
  <c r="F14" i="7"/>
  <c r="F16" i="7" s="1"/>
  <c r="F16" i="8" l="1"/>
  <c r="C9" i="5"/>
  <c r="C10" i="5" s="1"/>
</calcChain>
</file>

<file path=xl/sharedStrings.xml><?xml version="1.0" encoding="utf-8"?>
<sst xmlns="http://schemas.openxmlformats.org/spreadsheetml/2006/main" count="135" uniqueCount="61">
  <si>
    <t xml:space="preserve">Kroger Adjustment to Storm Damage Expense </t>
  </si>
  <si>
    <t>Line</t>
  </si>
  <si>
    <t>No.</t>
  </si>
  <si>
    <t>Electric</t>
  </si>
  <si>
    <t>Gas</t>
  </si>
  <si>
    <t>Adjustment to Reflect Normalized Storm Damage Expense</t>
  </si>
  <si>
    <t>1.  Storm damage provision based</t>
  </si>
  <si>
    <t>2.  Storm damage expenses incurred during</t>
  </si>
  <si>
    <t xml:space="preserve">3.  Adjustment </t>
  </si>
  <si>
    <t>CPI-All Urban</t>
  </si>
  <si>
    <t xml:space="preserve">Year </t>
  </si>
  <si>
    <t>Expense (a)</t>
  </si>
  <si>
    <t>Consumers</t>
  </si>
  <si>
    <t>Amount</t>
  </si>
  <si>
    <t>2012</t>
  </si>
  <si>
    <t>2011</t>
  </si>
  <si>
    <t>(b)</t>
  </si>
  <si>
    <t>2010</t>
  </si>
  <si>
    <t>2009</t>
  </si>
  <si>
    <t>Total</t>
  </si>
  <si>
    <t>Ten Year Average</t>
  </si>
  <si>
    <t>(a) 2012 expense is for 12 months ended March 31, 2012.</t>
  </si>
  <si>
    <t xml:space="preserve">      All other years expenses are for calendar year.</t>
  </si>
  <si>
    <t>(b) 2008, 2009, and 2011 expenses do not include 2008 Wind storm, 2009 Winter storm,</t>
  </si>
  <si>
    <t xml:space="preserve">      and 2011 Summer storm expenses that were recorded as regulatory assets.</t>
  </si>
  <si>
    <t xml:space="preserve">     the 12 months ended March 31, 2012</t>
  </si>
  <si>
    <t>(a) Expenses are for calendar year.</t>
  </si>
  <si>
    <t>1. Injury/Damage provision based upon ten year</t>
  </si>
  <si>
    <t>2. Injury/Damage expenses incurred during the 12</t>
  </si>
  <si>
    <t>Adjusted</t>
  </si>
  <si>
    <t>Year</t>
  </si>
  <si>
    <t>Electric (a)</t>
  </si>
  <si>
    <t>Gas (a)</t>
  </si>
  <si>
    <t>2008</t>
  </si>
  <si>
    <t>2007</t>
  </si>
  <si>
    <t xml:space="preserve">    months ended March 31, 2012</t>
  </si>
  <si>
    <t xml:space="preserve">2. Attachment to LG&amp;E Response to Kroger Data Request 1.5. </t>
  </si>
  <si>
    <t>Data Sources:</t>
  </si>
  <si>
    <t xml:space="preserve">Data Source: LG&amp;E As-filed Reference Schedule 1.15. </t>
  </si>
  <si>
    <t xml:space="preserve">1. LG&amp;E As-Filed Reference Schedule 1.15. </t>
  </si>
  <si>
    <t>Adjustment to Storm Damage Provision</t>
  </si>
  <si>
    <t>AS-FILED LG&amp;E METHOD</t>
  </si>
  <si>
    <t>2. Data Source: Attachment to LG&amp;E Response to Kroger Data Request 1.7.</t>
  </si>
  <si>
    <t>Kroger Adjustment to Injury/Damage Provision</t>
  </si>
  <si>
    <t>1. As-Filed LG&amp;E Reference Schedule 1.16.</t>
  </si>
  <si>
    <t>For the Twelve Months Ended March 31, 2012</t>
  </si>
  <si>
    <t>Data Source: Attachment to LG&amp;E Response to Kroger Data Request 1.7.</t>
  </si>
  <si>
    <t xml:space="preserve">Data Source: Attachment to LG&amp;E Response to Kroger Data Request 1.5. </t>
  </si>
  <si>
    <t>Data Source: As-Filed LG&amp;E Reference Schedule 1.16.</t>
  </si>
  <si>
    <t>Adjustment for Injuries and Damages Expense</t>
  </si>
  <si>
    <r>
      <t xml:space="preserve">LG&amp;E As-Filed Storm Damage Provision </t>
    </r>
    <r>
      <rPr>
        <vertAlign val="superscript"/>
        <sz val="11"/>
        <color theme="1"/>
        <rFont val="Times New Roman"/>
        <family val="1"/>
      </rPr>
      <t>1</t>
    </r>
  </si>
  <si>
    <r>
      <t xml:space="preserve">LG&amp;E As-Filed Injury/Damage Provision </t>
    </r>
    <r>
      <rPr>
        <vertAlign val="superscript"/>
        <sz val="11"/>
        <color theme="1"/>
        <rFont val="Times New Roman"/>
        <family val="1"/>
      </rPr>
      <t>1</t>
    </r>
  </si>
  <si>
    <t>Kroger Adjustment to Injuries and Damages Expense</t>
  </si>
  <si>
    <t>Reflecting Ten-Year Average, 2002 to 2011</t>
  </si>
  <si>
    <r>
      <t xml:space="preserve">Ten-Year Average Storm Damage Expense </t>
    </r>
    <r>
      <rPr>
        <vertAlign val="superscript"/>
        <sz val="11"/>
        <color theme="1"/>
        <rFont val="Times New Roman"/>
        <family val="1"/>
      </rPr>
      <t>2</t>
    </r>
  </si>
  <si>
    <t>TEN-YEAR AVERAGE</t>
  </si>
  <si>
    <r>
      <t xml:space="preserve">Ten-Year Average Injury/Damage Expense </t>
    </r>
    <r>
      <rPr>
        <vertAlign val="superscript"/>
        <sz val="11"/>
        <color theme="1"/>
        <rFont val="Times New Roman"/>
        <family val="1"/>
      </rPr>
      <t>2</t>
    </r>
  </si>
  <si>
    <t xml:space="preserve">     upon ten year average -- Calculated by LG&amp;E</t>
  </si>
  <si>
    <t xml:space="preserve">     upon ten year average -- As corrected by Kroger</t>
  </si>
  <si>
    <t xml:space="preserve">    average -- Calculated by LG&amp;E </t>
  </si>
  <si>
    <t xml:space="preserve">    average -- As corrected by Kroger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</si>
</sst>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-yy;@"/>
    <numFmt numFmtId="167" formatCode="&quot;$&quot;#,##0\ ;\(&quot;$&quot;#,##0\)"/>
    <numFmt numFmtId="168" formatCode="&quot;$&quot;#,##0"/>
    <numFmt numFmtId="169" formatCode="0\ 00\ 000\ 000"/>
    <numFmt numFmtId="170" formatCode="_([$€-2]* #,##0.00_);_([$€-2]* \(#,##0.00\);_([$€-2]* &quot;-&quot;??_)"/>
    <numFmt numFmtId="171" formatCode="[$-409]mmm\-yy;@"/>
    <numFmt numFmtId="172" formatCode="#,##0.0000_);\(#,##0.0000\)"/>
    <numFmt numFmtId="173" formatCode="#,##0.000_);\(#,##0.000\)"/>
  </numFmts>
  <fonts count="103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2"/>
    </font>
    <font>
      <sz val="10"/>
      <color theme="1"/>
      <name val="Times New Roman"/>
      <family val="2"/>
    </font>
    <font>
      <u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sz val="10"/>
      <name val="Helv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  <font>
      <b/>
      <sz val="12"/>
      <color theme="1"/>
      <name val="Times New Roman"/>
      <family val="1"/>
    </font>
    <font>
      <u val="singleAccounting"/>
      <sz val="11"/>
      <name val="Times New Roman"/>
      <family val="1"/>
    </font>
    <font>
      <sz val="11"/>
      <color indexed="10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82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0" fillId="0" borderId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22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4" borderId="0" applyNumberFormat="0" applyBorder="0" applyAlignment="0" applyProtection="0"/>
    <xf numFmtId="166" fontId="1" fillId="10" borderId="0" applyNumberFormat="0" applyBorder="0" applyAlignment="0" applyProtection="0"/>
    <xf numFmtId="166" fontId="21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2" fillId="10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4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22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6" borderId="0" applyNumberFormat="0" applyBorder="0" applyAlignment="0" applyProtection="0"/>
    <xf numFmtId="166" fontId="1" fillId="14" borderId="0" applyNumberFormat="0" applyBorder="0" applyAlignment="0" applyProtection="0"/>
    <xf numFmtId="166" fontId="21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2" fillId="14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6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22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8" borderId="0" applyNumberFormat="0" applyBorder="0" applyAlignment="0" applyProtection="0"/>
    <xf numFmtId="166" fontId="1" fillId="18" borderId="0" applyNumberFormat="0" applyBorder="0" applyAlignment="0" applyProtection="0"/>
    <xf numFmtId="166" fontId="21" fillId="3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2" fillId="1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8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22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40" borderId="0" applyNumberFormat="0" applyBorder="0" applyAlignment="0" applyProtection="0"/>
    <xf numFmtId="166" fontId="1" fillId="22" borderId="0" applyNumberFormat="0" applyBorder="0" applyAlignment="0" applyProtection="0"/>
    <xf numFmtId="166" fontId="21" fillId="4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2" fillId="22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40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40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22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41" borderId="0" applyNumberFormat="0" applyBorder="0" applyAlignment="0" applyProtection="0"/>
    <xf numFmtId="166" fontId="1" fillId="26" borderId="0" applyNumberFormat="0" applyBorder="0" applyAlignment="0" applyProtection="0"/>
    <xf numFmtId="166" fontId="21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2" fillId="26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41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2" fillId="30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22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41" borderId="0" applyNumberFormat="0" applyBorder="0" applyAlignment="0" applyProtection="0"/>
    <xf numFmtId="166" fontId="1" fillId="11" borderId="0" applyNumberFormat="0" applyBorder="0" applyAlignment="0" applyProtection="0"/>
    <xf numFmtId="166" fontId="21" fillId="4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2" fillId="1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41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22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36" borderId="0" applyNumberFormat="0" applyBorder="0" applyAlignment="0" applyProtection="0"/>
    <xf numFmtId="166" fontId="1" fillId="15" borderId="0" applyNumberFormat="0" applyBorder="0" applyAlignment="0" applyProtection="0"/>
    <xf numFmtId="166" fontId="21" fillId="3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2" fillId="15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36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3" borderId="0" applyNumberFormat="0" applyBorder="0" applyAlignment="0" applyProtection="0"/>
    <xf numFmtId="166" fontId="1" fillId="19" borderId="0" applyNumberFormat="0" applyBorder="0" applyAlignment="0" applyProtection="0"/>
    <xf numFmtId="166" fontId="21" fillId="4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6" fontId="21" fillId="43" borderId="0" applyNumberFormat="0" applyBorder="0" applyAlignment="0" applyProtection="0"/>
    <xf numFmtId="166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2" fillId="19" borderId="0" applyNumberFormat="0" applyBorder="0" applyAlignment="0" applyProtection="0"/>
    <xf numFmtId="166" fontId="21" fillId="43" borderId="0" applyNumberFormat="0" applyBorder="0" applyAlignment="0" applyProtection="0"/>
    <xf numFmtId="166" fontId="21" fillId="43" borderId="0" applyNumberFormat="0" applyBorder="0" applyAlignment="0" applyProtection="0"/>
    <xf numFmtId="166" fontId="21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3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22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5" borderId="0" applyNumberFormat="0" applyBorder="0" applyAlignment="0" applyProtection="0"/>
    <xf numFmtId="166" fontId="1" fillId="23" borderId="0" applyNumberFormat="0" applyBorder="0" applyAlignment="0" applyProtection="0"/>
    <xf numFmtId="166" fontId="21" fillId="3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2" fillId="23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5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5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41" borderId="0" applyNumberFormat="0" applyBorder="0" applyAlignment="0" applyProtection="0"/>
    <xf numFmtId="166" fontId="1" fillId="27" borderId="0" applyNumberFormat="0" applyBorder="0" applyAlignment="0" applyProtection="0"/>
    <xf numFmtId="166" fontId="21" fillId="41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2" fillId="27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41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38" borderId="0" applyNumberFormat="0" applyBorder="0" applyAlignment="0" applyProtection="0"/>
    <xf numFmtId="166" fontId="1" fillId="31" borderId="0" applyNumberFormat="0" applyBorder="0" applyAlignment="0" applyProtection="0"/>
    <xf numFmtId="166" fontId="21" fillId="3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2" fillId="31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38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38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1" fillId="44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4" fillId="12" borderId="0" applyNumberFormat="0" applyBorder="0" applyAlignment="0" applyProtection="0"/>
    <xf numFmtId="166" fontId="24" fillId="12" borderId="0" applyNumberFormat="0" applyBorder="0" applyAlignment="0" applyProtection="0"/>
    <xf numFmtId="166" fontId="24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23" fillId="41" borderId="0" applyNumberFormat="0" applyBorder="0" applyAlignment="0" applyProtection="0"/>
    <xf numFmtId="166" fontId="17" fillId="12" borderId="0" applyNumberFormat="0" applyBorder="0" applyAlignment="0" applyProtection="0"/>
    <xf numFmtId="166" fontId="23" fillId="4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4" fillId="12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4" fillId="16" borderId="0" applyNumberFormat="0" applyBorder="0" applyAlignment="0" applyProtection="0"/>
    <xf numFmtId="166" fontId="24" fillId="16" borderId="0" applyNumberFormat="0" applyBorder="0" applyAlignment="0" applyProtection="0"/>
    <xf numFmtId="166" fontId="24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23" fillId="46" borderId="0" applyNumberFormat="0" applyBorder="0" applyAlignment="0" applyProtection="0"/>
    <xf numFmtId="166" fontId="17" fillId="16" borderId="0" applyNumberFormat="0" applyBorder="0" applyAlignment="0" applyProtection="0"/>
    <xf numFmtId="166" fontId="23" fillId="4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4" fillId="1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23" fillId="44" borderId="0" applyNumberFormat="0" applyBorder="0" applyAlignment="0" applyProtection="0"/>
    <xf numFmtId="166" fontId="17" fillId="20" borderId="0" applyNumberFormat="0" applyBorder="0" applyAlignment="0" applyProtection="0"/>
    <xf numFmtId="166" fontId="23" fillId="4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4" fillId="20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23" fillId="35" borderId="0" applyNumberFormat="0" applyBorder="0" applyAlignment="0" applyProtection="0"/>
    <xf numFmtId="166" fontId="17" fillId="24" borderId="0" applyNumberFormat="0" applyBorder="0" applyAlignment="0" applyProtection="0"/>
    <xf numFmtId="166" fontId="23" fillId="3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66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4" fillId="24" borderId="0" applyNumberFormat="0" applyBorder="0" applyAlignment="0" applyProtection="0"/>
    <xf numFmtId="166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4" fillId="28" borderId="0" applyNumberFormat="0" applyBorder="0" applyAlignment="0" applyProtection="0"/>
    <xf numFmtId="166" fontId="24" fillId="28" borderId="0" applyNumberFormat="0" applyBorder="0" applyAlignment="0" applyProtection="0"/>
    <xf numFmtId="166" fontId="24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23" fillId="41" borderId="0" applyNumberFormat="0" applyBorder="0" applyAlignment="0" applyProtection="0"/>
    <xf numFmtId="166" fontId="17" fillId="28" borderId="0" applyNumberFormat="0" applyBorder="0" applyAlignment="0" applyProtection="0"/>
    <xf numFmtId="166" fontId="23" fillId="4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4" fillId="28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23" fillId="36" borderId="0" applyNumberFormat="0" applyBorder="0" applyAlignment="0" applyProtection="0"/>
    <xf numFmtId="166" fontId="17" fillId="32" borderId="0" applyNumberFormat="0" applyBorder="0" applyAlignment="0" applyProtection="0"/>
    <xf numFmtId="166" fontId="23" fillId="3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4" fillId="32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4" fillId="9" borderId="0" applyNumberFormat="0" applyBorder="0" applyAlignment="0" applyProtection="0"/>
    <xf numFmtId="166" fontId="24" fillId="9" borderId="0" applyNumberFormat="0" applyBorder="0" applyAlignment="0" applyProtection="0"/>
    <xf numFmtId="166" fontId="24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23" fillId="51" borderId="0" applyNumberFormat="0" applyBorder="0" applyAlignment="0" applyProtection="0"/>
    <xf numFmtId="166" fontId="17" fillId="9" borderId="0" applyNumberFormat="0" applyBorder="0" applyAlignment="0" applyProtection="0"/>
    <xf numFmtId="166" fontId="23" fillId="5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4" fillId="9" borderId="0" applyNumberFormat="0" applyBorder="0" applyAlignment="0" applyProtection="0"/>
    <xf numFmtId="166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17" fillId="9" borderId="0" applyNumberFormat="0" applyBorder="0" applyAlignment="0" applyProtection="0"/>
    <xf numFmtId="166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4" fillId="13" borderId="0" applyNumberFormat="0" applyBorder="0" applyAlignment="0" applyProtection="0"/>
    <xf numFmtId="166" fontId="24" fillId="13" borderId="0" applyNumberFormat="0" applyBorder="0" applyAlignment="0" applyProtection="0"/>
    <xf numFmtId="166" fontId="24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23" fillId="46" borderId="0" applyNumberFormat="0" applyBorder="0" applyAlignment="0" applyProtection="0"/>
    <xf numFmtId="166" fontId="17" fillId="13" borderId="0" applyNumberFormat="0" applyBorder="0" applyAlignment="0" applyProtection="0"/>
    <xf numFmtId="166" fontId="23" fillId="4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4" fillId="13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17" fillId="13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23" fillId="44" borderId="0" applyNumberFormat="0" applyBorder="0" applyAlignment="0" applyProtection="0"/>
    <xf numFmtId="166" fontId="17" fillId="17" borderId="0" applyNumberFormat="0" applyBorder="0" applyAlignment="0" applyProtection="0"/>
    <xf numFmtId="166" fontId="23" fillId="4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4" fillId="17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4" fillId="21" borderId="0" applyNumberFormat="0" applyBorder="0" applyAlignment="0" applyProtection="0"/>
    <xf numFmtId="166" fontId="24" fillId="21" borderId="0" applyNumberFormat="0" applyBorder="0" applyAlignment="0" applyProtection="0"/>
    <xf numFmtId="166" fontId="24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23" fillId="54" borderId="0" applyNumberFormat="0" applyBorder="0" applyAlignment="0" applyProtection="0"/>
    <xf numFmtId="166" fontId="17" fillId="21" borderId="0" applyNumberFormat="0" applyBorder="0" applyAlignment="0" applyProtection="0"/>
    <xf numFmtId="166" fontId="23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6" fontId="23" fillId="54" borderId="0" applyNumberFormat="0" applyBorder="0" applyAlignment="0" applyProtection="0"/>
    <xf numFmtId="166" fontId="23" fillId="54" borderId="0" applyNumberFormat="0" applyBorder="0" applyAlignment="0" applyProtection="0"/>
    <xf numFmtId="166" fontId="23" fillId="54" borderId="0" applyNumberFormat="0" applyBorder="0" applyAlignment="0" applyProtection="0"/>
    <xf numFmtId="0" fontId="24" fillId="21" borderId="0" applyNumberFormat="0" applyBorder="0" applyAlignment="0" applyProtection="0"/>
    <xf numFmtId="166" fontId="23" fillId="54" borderId="0" applyNumberFormat="0" applyBorder="0" applyAlignment="0" applyProtection="0"/>
    <xf numFmtId="166" fontId="23" fillId="54" borderId="0" applyNumberFormat="0" applyBorder="0" applyAlignment="0" applyProtection="0"/>
    <xf numFmtId="166" fontId="23" fillId="54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23" fillId="54" borderId="0" applyNumberFormat="0" applyBorder="0" applyAlignment="0" applyProtection="0"/>
    <xf numFmtId="166" fontId="23" fillId="54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23" fillId="48" borderId="0" applyNumberFormat="0" applyBorder="0" applyAlignment="0" applyProtection="0"/>
    <xf numFmtId="166" fontId="17" fillId="25" borderId="0" applyNumberFormat="0" applyBorder="0" applyAlignment="0" applyProtection="0"/>
    <xf numFmtId="166" fontId="23" fillId="48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0" fontId="24" fillId="25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8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4" fillId="29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6" fillId="3" borderId="0" applyNumberFormat="0" applyBorder="0" applyAlignment="0" applyProtection="0"/>
    <xf numFmtId="166" fontId="26" fillId="3" borderId="0" applyNumberFormat="0" applyBorder="0" applyAlignment="0" applyProtection="0"/>
    <xf numFmtId="166" fontId="26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25" fillId="39" borderId="0" applyNumberFormat="0" applyBorder="0" applyAlignment="0" applyProtection="0"/>
    <xf numFmtId="166" fontId="7" fillId="3" borderId="0" applyNumberFormat="0" applyBorder="0" applyAlignment="0" applyProtection="0"/>
    <xf numFmtId="166" fontId="25" fillId="3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6" fillId="3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8" fillId="6" borderId="4" applyNumberFormat="0" applyAlignment="0" applyProtection="0"/>
    <xf numFmtId="166" fontId="28" fillId="6" borderId="4" applyNumberFormat="0" applyAlignment="0" applyProtection="0"/>
    <xf numFmtId="166" fontId="28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29" fillId="56" borderId="11" applyNumberFormat="0" applyAlignment="0" applyProtection="0"/>
    <xf numFmtId="166" fontId="11" fillId="6" borderId="4" applyNumberFormat="0" applyAlignment="0" applyProtection="0"/>
    <xf numFmtId="166" fontId="29" fillId="56" borderId="11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166" fontId="29" fillId="56" borderId="11" applyNumberFormat="0" applyAlignment="0" applyProtection="0"/>
    <xf numFmtId="166" fontId="29" fillId="56" borderId="11" applyNumberFormat="0" applyAlignment="0" applyProtection="0"/>
    <xf numFmtId="166" fontId="29" fillId="56" borderId="11" applyNumberFormat="0" applyAlignment="0" applyProtection="0"/>
    <xf numFmtId="0" fontId="28" fillId="6" borderId="4" applyNumberFormat="0" applyAlignment="0" applyProtection="0"/>
    <xf numFmtId="166" fontId="29" fillId="56" borderId="11" applyNumberFormat="0" applyAlignment="0" applyProtection="0"/>
    <xf numFmtId="166" fontId="29" fillId="56" borderId="11" applyNumberFormat="0" applyAlignment="0" applyProtection="0"/>
    <xf numFmtId="166" fontId="29" fillId="56" borderId="11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11" fillId="6" borderId="4" applyNumberFormat="0" applyAlignment="0" applyProtection="0"/>
    <xf numFmtId="166" fontId="29" fillId="56" borderId="11" applyNumberFormat="0" applyAlignment="0" applyProtection="0"/>
    <xf numFmtId="166" fontId="29" fillId="56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27" fillId="55" borderId="11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1" fillId="7" borderId="7" applyNumberFormat="0" applyAlignment="0" applyProtection="0"/>
    <xf numFmtId="166" fontId="31" fillId="7" borderId="7" applyNumberFormat="0" applyAlignment="0" applyProtection="0"/>
    <xf numFmtId="166" fontId="31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30" fillId="57" borderId="12" applyNumberFormat="0" applyAlignment="0" applyProtection="0"/>
    <xf numFmtId="166" fontId="13" fillId="7" borderId="7" applyNumberFormat="0" applyAlignment="0" applyProtection="0"/>
    <xf numFmtId="166" fontId="30" fillId="57" borderId="12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0" fontId="31" fillId="7" borderId="7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166" fontId="30" fillId="57" borderId="12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19" fillId="0" borderId="0" applyProtection="0"/>
    <xf numFmtId="166" fontId="19" fillId="0" borderId="0" applyProtection="0"/>
    <xf numFmtId="166" fontId="19" fillId="0" borderId="0" applyProtection="0"/>
    <xf numFmtId="166" fontId="19" fillId="0" borderId="0" applyProtection="0"/>
    <xf numFmtId="166" fontId="19" fillId="0" borderId="0" applyProtection="0"/>
    <xf numFmtId="166" fontId="19" fillId="0" borderId="0" applyProtection="0"/>
    <xf numFmtId="166" fontId="19" fillId="0" borderId="0" applyProtection="0"/>
    <xf numFmtId="166" fontId="37" fillId="0" borderId="0" applyProtection="0"/>
    <xf numFmtId="166" fontId="37" fillId="0" borderId="0" applyProtection="0"/>
    <xf numFmtId="166" fontId="37" fillId="0" borderId="0" applyProtection="0"/>
    <xf numFmtId="166" fontId="37" fillId="0" borderId="0" applyProtection="0"/>
    <xf numFmtId="166" fontId="37" fillId="0" borderId="0" applyProtection="0"/>
    <xf numFmtId="166" fontId="37" fillId="0" borderId="0" applyProtection="0"/>
    <xf numFmtId="166" fontId="37" fillId="0" borderId="0" applyProtection="0"/>
    <xf numFmtId="166" fontId="38" fillId="0" borderId="0" applyProtection="0"/>
    <xf numFmtId="166" fontId="38" fillId="0" borderId="0" applyProtection="0"/>
    <xf numFmtId="166" fontId="38" fillId="0" borderId="0" applyProtection="0"/>
    <xf numFmtId="166" fontId="38" fillId="0" borderId="0" applyProtection="0"/>
    <xf numFmtId="166" fontId="38" fillId="0" borderId="0" applyProtection="0"/>
    <xf numFmtId="166" fontId="38" fillId="0" borderId="0" applyProtection="0"/>
    <xf numFmtId="166" fontId="38" fillId="0" borderId="0" applyProtection="0"/>
    <xf numFmtId="166" fontId="32" fillId="0" borderId="0" applyProtection="0"/>
    <xf numFmtId="166" fontId="32" fillId="0" borderId="0" applyProtection="0"/>
    <xf numFmtId="166" fontId="32" fillId="0" borderId="0" applyProtection="0"/>
    <xf numFmtId="166" fontId="32" fillId="0" borderId="0" applyProtection="0"/>
    <xf numFmtId="166" fontId="32" fillId="0" borderId="0" applyProtection="0"/>
    <xf numFmtId="166" fontId="32" fillId="0" borderId="0" applyProtection="0"/>
    <xf numFmtId="166" fontId="32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6" fillId="0" borderId="0" applyProtection="0"/>
    <xf numFmtId="166" fontId="39" fillId="0" borderId="0" applyProtection="0"/>
    <xf numFmtId="166" fontId="39" fillId="0" borderId="0" applyProtection="0"/>
    <xf numFmtId="166" fontId="39" fillId="0" borderId="0" applyProtection="0"/>
    <xf numFmtId="166" fontId="39" fillId="0" borderId="0" applyProtection="0"/>
    <xf numFmtId="166" fontId="39" fillId="0" borderId="0" applyProtection="0"/>
    <xf numFmtId="166" fontId="39" fillId="0" borderId="0" applyProtection="0"/>
    <xf numFmtId="166" fontId="39" fillId="0" borderId="0" applyProtection="0"/>
    <xf numFmtId="2" fontId="32" fillId="0" borderId="0" applyFont="0" applyFill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1" fillId="2" borderId="0" applyNumberFormat="0" applyBorder="0" applyAlignment="0" applyProtection="0"/>
    <xf numFmtId="166" fontId="41" fillId="2" borderId="0" applyNumberFormat="0" applyBorder="0" applyAlignment="0" applyProtection="0"/>
    <xf numFmtId="166" fontId="41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40" fillId="41" borderId="0" applyNumberFormat="0" applyBorder="0" applyAlignment="0" applyProtection="0"/>
    <xf numFmtId="166" fontId="6" fillId="2" borderId="0" applyNumberFormat="0" applyBorder="0" applyAlignment="0" applyProtection="0"/>
    <xf numFmtId="166" fontId="40" fillId="41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166" fontId="40" fillId="41" borderId="0" applyNumberFormat="0" applyBorder="0" applyAlignment="0" applyProtection="0"/>
    <xf numFmtId="166" fontId="40" fillId="41" borderId="0" applyNumberFormat="0" applyBorder="0" applyAlignment="0" applyProtection="0"/>
    <xf numFmtId="166" fontId="40" fillId="41" borderId="0" applyNumberFormat="0" applyBorder="0" applyAlignment="0" applyProtection="0"/>
    <xf numFmtId="0" fontId="41" fillId="2" borderId="0" applyNumberFormat="0" applyBorder="0" applyAlignment="0" applyProtection="0"/>
    <xf numFmtId="166" fontId="40" fillId="41" borderId="0" applyNumberFormat="0" applyBorder="0" applyAlignment="0" applyProtection="0"/>
    <xf numFmtId="166" fontId="40" fillId="41" borderId="0" applyNumberFormat="0" applyBorder="0" applyAlignment="0" applyProtection="0"/>
    <xf numFmtId="166" fontId="40" fillId="41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40" fillId="41" borderId="0" applyNumberFormat="0" applyBorder="0" applyAlignment="0" applyProtection="0"/>
    <xf numFmtId="166" fontId="40" fillId="41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0" fillId="37" borderId="0" applyNumberFormat="0" applyBorder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3" fillId="0" borderId="1" applyNumberFormat="0" applyFill="0" applyAlignment="0" applyProtection="0"/>
    <xf numFmtId="166" fontId="43" fillId="0" borderId="1" applyNumberFormat="0" applyFill="0" applyAlignment="0" applyProtection="0"/>
    <xf numFmtId="166" fontId="43" fillId="0" borderId="1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44" fillId="0" borderId="14" applyNumberFormat="0" applyFill="0" applyAlignment="0" applyProtection="0"/>
    <xf numFmtId="166" fontId="3" fillId="0" borderId="1" applyNumberFormat="0" applyFill="0" applyAlignment="0" applyProtection="0"/>
    <xf numFmtId="166" fontId="44" fillId="0" borderId="1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166" fontId="44" fillId="0" borderId="14" applyNumberFormat="0" applyFill="0" applyAlignment="0" applyProtection="0"/>
    <xf numFmtId="166" fontId="44" fillId="0" borderId="14" applyNumberFormat="0" applyFill="0" applyAlignment="0" applyProtection="0"/>
    <xf numFmtId="166" fontId="44" fillId="0" borderId="14" applyNumberFormat="0" applyFill="0" applyAlignment="0" applyProtection="0"/>
    <xf numFmtId="0" fontId="43" fillId="0" borderId="1" applyNumberFormat="0" applyFill="0" applyAlignment="0" applyProtection="0"/>
    <xf numFmtId="166" fontId="44" fillId="0" borderId="14" applyNumberFormat="0" applyFill="0" applyAlignment="0" applyProtection="0"/>
    <xf numFmtId="166" fontId="44" fillId="0" borderId="14" applyNumberFormat="0" applyFill="0" applyAlignment="0" applyProtection="0"/>
    <xf numFmtId="166" fontId="44" fillId="0" borderId="14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44" fillId="0" borderId="14" applyNumberFormat="0" applyFill="0" applyAlignment="0" applyProtection="0"/>
    <xf numFmtId="166" fontId="44" fillId="0" borderId="14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2" fillId="0" borderId="13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7" fillId="0" borderId="2" applyNumberFormat="0" applyFill="0" applyAlignment="0" applyProtection="0"/>
    <xf numFmtId="166" fontId="47" fillId="0" borderId="2" applyNumberFormat="0" applyFill="0" applyAlignment="0" applyProtection="0"/>
    <xf numFmtId="166" fontId="47" fillId="0" borderId="2" applyNumberFormat="0" applyFill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48" fillId="0" borderId="16" applyNumberFormat="0" applyFill="0" applyAlignment="0" applyProtection="0"/>
    <xf numFmtId="166" fontId="4" fillId="0" borderId="2" applyNumberFormat="0" applyFill="0" applyAlignment="0" applyProtection="0"/>
    <xf numFmtId="166" fontId="48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166" fontId="48" fillId="0" borderId="16" applyNumberFormat="0" applyFill="0" applyAlignment="0" applyProtection="0"/>
    <xf numFmtId="166" fontId="48" fillId="0" borderId="16" applyNumberFormat="0" applyFill="0" applyAlignment="0" applyProtection="0"/>
    <xf numFmtId="166" fontId="48" fillId="0" borderId="16" applyNumberFormat="0" applyFill="0" applyAlignment="0" applyProtection="0"/>
    <xf numFmtId="0" fontId="47" fillId="0" borderId="2" applyNumberFormat="0" applyFill="0" applyAlignment="0" applyProtection="0"/>
    <xf numFmtId="166" fontId="48" fillId="0" borderId="16" applyNumberFormat="0" applyFill="0" applyAlignment="0" applyProtection="0"/>
    <xf numFmtId="166" fontId="48" fillId="0" borderId="16" applyNumberFormat="0" applyFill="0" applyAlignment="0" applyProtection="0"/>
    <xf numFmtId="166" fontId="48" fillId="0" borderId="16" applyNumberFormat="0" applyFill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166" fontId="48" fillId="0" borderId="16" applyNumberFormat="0" applyFill="0" applyAlignment="0" applyProtection="0"/>
    <xf numFmtId="166" fontId="48" fillId="0" borderId="16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46" fillId="0" borderId="15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1" fillId="0" borderId="3" applyNumberFormat="0" applyFill="0" applyAlignment="0" applyProtection="0"/>
    <xf numFmtId="166" fontId="51" fillId="0" borderId="3" applyNumberFormat="0" applyFill="0" applyAlignment="0" applyProtection="0"/>
    <xf numFmtId="166" fontId="51" fillId="0" borderId="3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2" fillId="0" borderId="18" applyNumberFormat="0" applyFill="0" applyAlignment="0" applyProtection="0"/>
    <xf numFmtId="166" fontId="5" fillId="0" borderId="3" applyNumberFormat="0" applyFill="0" applyAlignment="0" applyProtection="0"/>
    <xf numFmtId="166" fontId="52" fillId="0" borderId="18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166" fontId="52" fillId="0" borderId="18" applyNumberFormat="0" applyFill="0" applyAlignment="0" applyProtection="0"/>
    <xf numFmtId="166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1" fillId="0" borderId="3" applyNumberFormat="0" applyFill="0" applyAlignment="0" applyProtection="0"/>
    <xf numFmtId="166" fontId="52" fillId="0" borderId="18" applyNumberFormat="0" applyFill="0" applyAlignment="0" applyProtection="0"/>
    <xf numFmtId="166" fontId="52" fillId="0" borderId="18" applyNumberFormat="0" applyFill="0" applyAlignment="0" applyProtection="0"/>
    <xf numFmtId="166" fontId="52" fillId="0" borderId="18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166" fontId="52" fillId="0" borderId="18" applyNumberFormat="0" applyFill="0" applyAlignment="0" applyProtection="0"/>
    <xf numFmtId="166" fontId="52" fillId="0" borderId="18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17" applyNumberFormat="0" applyFill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4" fillId="5" borderId="4" applyNumberFormat="0" applyAlignment="0" applyProtection="0"/>
    <xf numFmtId="166" fontId="54" fillId="5" borderId="4" applyNumberFormat="0" applyAlignment="0" applyProtection="0"/>
    <xf numFmtId="166" fontId="54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53" fillId="43" borderId="11" applyNumberFormat="0" applyAlignment="0" applyProtection="0"/>
    <xf numFmtId="166" fontId="9" fillId="5" borderId="4" applyNumberFormat="0" applyAlignment="0" applyProtection="0"/>
    <xf numFmtId="166" fontId="53" fillId="43" borderId="11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166" fontId="53" fillId="43" borderId="11" applyNumberFormat="0" applyAlignment="0" applyProtection="0"/>
    <xf numFmtId="166" fontId="53" fillId="43" borderId="11" applyNumberFormat="0" applyAlignment="0" applyProtection="0"/>
    <xf numFmtId="166" fontId="53" fillId="43" borderId="11" applyNumberFormat="0" applyAlignment="0" applyProtection="0"/>
    <xf numFmtId="0" fontId="54" fillId="5" borderId="4" applyNumberFormat="0" applyAlignment="0" applyProtection="0"/>
    <xf numFmtId="166" fontId="53" fillId="43" borderId="11" applyNumberFormat="0" applyAlignment="0" applyProtection="0"/>
    <xf numFmtId="166" fontId="53" fillId="43" borderId="11" applyNumberFormat="0" applyAlignment="0" applyProtection="0"/>
    <xf numFmtId="166" fontId="53" fillId="43" borderId="11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9" fillId="5" borderId="4" applyNumberFormat="0" applyAlignment="0" applyProtection="0"/>
    <xf numFmtId="166" fontId="53" fillId="43" borderId="11" applyNumberFormat="0" applyAlignment="0" applyProtection="0"/>
    <xf numFmtId="166" fontId="53" fillId="43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3" fillId="40" borderId="11" applyNumberFormat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6" fillId="0" borderId="6" applyNumberFormat="0" applyFill="0" applyAlignment="0" applyProtection="0"/>
    <xf numFmtId="166" fontId="56" fillId="0" borderId="6" applyNumberFormat="0" applyFill="0" applyAlignment="0" applyProtection="0"/>
    <xf numFmtId="166" fontId="56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57" fillId="0" borderId="20" applyNumberFormat="0" applyFill="0" applyAlignment="0" applyProtection="0"/>
    <xf numFmtId="166" fontId="12" fillId="0" borderId="6" applyNumberFormat="0" applyFill="0" applyAlignment="0" applyProtection="0"/>
    <xf numFmtId="166" fontId="57" fillId="0" borderId="20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166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6" fillId="0" borderId="6" applyNumberFormat="0" applyFill="0" applyAlignment="0" applyProtection="0"/>
    <xf numFmtId="166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9" fillId="4" borderId="0" applyNumberFormat="0" applyBorder="0" applyAlignment="0" applyProtection="0"/>
    <xf numFmtId="166" fontId="59" fillId="4" borderId="0" applyNumberFormat="0" applyBorder="0" applyAlignment="0" applyProtection="0"/>
    <xf numFmtId="166" fontId="59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60" fillId="43" borderId="0" applyNumberFormat="0" applyBorder="0" applyAlignment="0" applyProtection="0"/>
    <xf numFmtId="166" fontId="8" fillId="4" borderId="0" applyNumberFormat="0" applyBorder="0" applyAlignment="0" applyProtection="0"/>
    <xf numFmtId="166" fontId="60" fillId="4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166" fontId="60" fillId="43" borderId="0" applyNumberFormat="0" applyBorder="0" applyAlignment="0" applyProtection="0"/>
    <xf numFmtId="166" fontId="60" fillId="43" borderId="0" applyNumberFormat="0" applyBorder="0" applyAlignment="0" applyProtection="0"/>
    <xf numFmtId="166" fontId="60" fillId="43" borderId="0" applyNumberFormat="0" applyBorder="0" applyAlignment="0" applyProtection="0"/>
    <xf numFmtId="0" fontId="59" fillId="4" borderId="0" applyNumberFormat="0" applyBorder="0" applyAlignment="0" applyProtection="0"/>
    <xf numFmtId="166" fontId="60" fillId="43" borderId="0" applyNumberFormat="0" applyBorder="0" applyAlignment="0" applyProtection="0"/>
    <xf numFmtId="166" fontId="60" fillId="43" borderId="0" applyNumberFormat="0" applyBorder="0" applyAlignment="0" applyProtection="0"/>
    <xf numFmtId="166" fontId="60" fillId="43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60" fillId="43" borderId="0" applyNumberFormat="0" applyBorder="0" applyAlignment="0" applyProtection="0"/>
    <xf numFmtId="166" fontId="60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58" fillId="43" borderId="0" applyNumberFormat="0" applyBorder="0" applyAlignment="0" applyProtection="0"/>
    <xf numFmtId="166" fontId="32" fillId="0" borderId="0"/>
    <xf numFmtId="0" fontId="2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0" fontId="2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166" fontId="32" fillId="0" borderId="0"/>
    <xf numFmtId="166" fontId="32" fillId="0" borderId="0"/>
    <xf numFmtId="166" fontId="32" fillId="0" borderId="0"/>
    <xf numFmtId="41" fontId="20" fillId="0" borderId="0"/>
    <xf numFmtId="41" fontId="20" fillId="0" borderId="0"/>
    <xf numFmtId="41" fontId="20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1" fillId="0" borderId="0"/>
    <xf numFmtId="166" fontId="32" fillId="0" borderId="0"/>
    <xf numFmtId="0" fontId="22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1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166" fontId="1" fillId="0" borderId="0"/>
    <xf numFmtId="166" fontId="1" fillId="0" borderId="0"/>
    <xf numFmtId="166" fontId="32" fillId="0" borderId="0"/>
    <xf numFmtId="0" fontId="33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41" fontId="20" fillId="0" borderId="0"/>
    <xf numFmtId="0" fontId="22" fillId="0" borderId="0"/>
    <xf numFmtId="0" fontId="22" fillId="0" borderId="0"/>
    <xf numFmtId="41" fontId="20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2" fillId="0" borderId="0"/>
    <xf numFmtId="0" fontId="62" fillId="0" borderId="0"/>
    <xf numFmtId="166" fontId="1" fillId="0" borderId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63" fillId="38" borderId="21" applyNumberFormat="0" applyFont="0" applyAlignment="0" applyProtection="0"/>
    <xf numFmtId="166" fontId="63" fillId="38" borderId="21" applyNumberFormat="0" applyFont="0" applyAlignment="0" applyProtection="0"/>
    <xf numFmtId="166" fontId="63" fillId="38" borderId="21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1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0" fontId="22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19" fillId="38" borderId="21" applyNumberFormat="0" applyFon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5" fillId="6" borderId="5" applyNumberFormat="0" applyAlignment="0" applyProtection="0"/>
    <xf numFmtId="166" fontId="65" fillId="6" borderId="5" applyNumberFormat="0" applyAlignment="0" applyProtection="0"/>
    <xf numFmtId="166" fontId="65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64" fillId="56" borderId="22" applyNumberFormat="0" applyAlignment="0" applyProtection="0"/>
    <xf numFmtId="166" fontId="10" fillId="6" borderId="5" applyNumberFormat="0" applyAlignment="0" applyProtection="0"/>
    <xf numFmtId="166" fontId="64" fillId="56" borderId="22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0" fontId="65" fillId="6" borderId="5" applyNumberFormat="0" applyAlignment="0" applyProtection="0"/>
    <xf numFmtId="166" fontId="64" fillId="56" borderId="22" applyNumberFormat="0" applyAlignment="0" applyProtection="0"/>
    <xf numFmtId="166" fontId="64" fillId="56" borderId="22" applyNumberFormat="0" applyAlignment="0" applyProtection="0"/>
    <xf numFmtId="166" fontId="64" fillId="56" borderId="22" applyNumberFormat="0" applyAlignment="0" applyProtection="0"/>
    <xf numFmtId="0" fontId="65" fillId="6" borderId="5" applyNumberFormat="0" applyAlignment="0" applyProtection="0"/>
    <xf numFmtId="166" fontId="64" fillId="56" borderId="22" applyNumberFormat="0" applyAlignment="0" applyProtection="0"/>
    <xf numFmtId="166" fontId="64" fillId="56" borderId="22" applyNumberFormat="0" applyAlignment="0" applyProtection="0"/>
    <xf numFmtId="166" fontId="64" fillId="56" borderId="22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10" fillId="6" borderId="5" applyNumberFormat="0" applyAlignment="0" applyProtection="0"/>
    <xf numFmtId="166" fontId="64" fillId="56" borderId="22" applyNumberFormat="0" applyAlignment="0" applyProtection="0"/>
    <xf numFmtId="166" fontId="64" fillId="56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166" fontId="64" fillId="55" borderId="22" applyNumberFormat="0" applyAlignment="0" applyProtection="0"/>
    <xf numFmtId="4" fontId="66" fillId="58" borderId="0">
      <alignment horizontal="right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7" fillId="58" borderId="0">
      <alignment horizontal="center" vertical="center"/>
    </xf>
    <xf numFmtId="166" fontId="68" fillId="58" borderId="10"/>
    <xf numFmtId="166" fontId="68" fillId="58" borderId="10"/>
    <xf numFmtId="166" fontId="68" fillId="58" borderId="10"/>
    <xf numFmtId="166" fontId="68" fillId="58" borderId="10"/>
    <xf numFmtId="166" fontId="68" fillId="58" borderId="10"/>
    <xf numFmtId="166" fontId="68" fillId="58" borderId="10"/>
    <xf numFmtId="166" fontId="68" fillId="58" borderId="10"/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7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166" fontId="69" fillId="58" borderId="0" applyBorder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3" fillId="0" borderId="9" applyNumberFormat="0" applyFill="0" applyAlignment="0" applyProtection="0"/>
    <xf numFmtId="166" fontId="73" fillId="0" borderId="9" applyNumberFormat="0" applyFill="0" applyAlignment="0" applyProtection="0"/>
    <xf numFmtId="166" fontId="73" fillId="0" borderId="9" applyNumberForma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72" fillId="0" borderId="24" applyNumberFormat="0" applyFill="0" applyAlignment="0" applyProtection="0"/>
    <xf numFmtId="166" fontId="16" fillId="0" borderId="9" applyNumberFormat="0" applyFill="0" applyAlignment="0" applyProtection="0"/>
    <xf numFmtId="166" fontId="72" fillId="0" borderId="24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166" fontId="72" fillId="0" borderId="24" applyNumberFormat="0" applyFill="0" applyAlignment="0" applyProtection="0"/>
    <xf numFmtId="166" fontId="72" fillId="0" borderId="24" applyNumberFormat="0" applyFill="0" applyAlignment="0" applyProtection="0"/>
    <xf numFmtId="166" fontId="72" fillId="0" borderId="24" applyNumberFormat="0" applyFill="0" applyAlignment="0" applyProtection="0"/>
    <xf numFmtId="0" fontId="73" fillId="0" borderId="9" applyNumberFormat="0" applyFill="0" applyAlignment="0" applyProtection="0"/>
    <xf numFmtId="166" fontId="72" fillId="0" borderId="24" applyNumberFormat="0" applyFill="0" applyAlignment="0" applyProtection="0"/>
    <xf numFmtId="166" fontId="72" fillId="0" borderId="24" applyNumberFormat="0" applyFill="0" applyAlignment="0" applyProtection="0"/>
    <xf numFmtId="166" fontId="72" fillId="0" borderId="24" applyNumberForma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32" fillId="0" borderId="25" applyNumberFormat="0" applyFont="0" applyFill="0" applyAlignment="0" applyProtection="0"/>
    <xf numFmtId="166" fontId="32" fillId="0" borderId="25" applyNumberFormat="0" applyFon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16" fillId="0" borderId="9" applyNumberFormat="0" applyFill="0" applyAlignment="0" applyProtection="0"/>
    <xf numFmtId="166" fontId="72" fillId="0" borderId="24" applyNumberFormat="0" applyFill="0" applyAlignment="0" applyProtection="0"/>
    <xf numFmtId="166" fontId="72" fillId="0" borderId="24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72" fillId="0" borderId="23" applyNumberFormat="0" applyFill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37" fontId="79" fillId="0" borderId="0"/>
    <xf numFmtId="0" fontId="32" fillId="59" borderId="0"/>
    <xf numFmtId="0" fontId="32" fillId="59" borderId="0"/>
    <xf numFmtId="164" fontId="81" fillId="0" borderId="27"/>
    <xf numFmtId="169" fontId="82" fillId="0" borderId="10" applyBorder="0">
      <alignment horizontal="center" vertical="center"/>
    </xf>
    <xf numFmtId="0" fontId="83" fillId="60" borderId="0">
      <alignment horizontal="left"/>
    </xf>
    <xf numFmtId="0" fontId="84" fillId="60" borderId="0">
      <alignment horizontal="right"/>
    </xf>
    <xf numFmtId="0" fontId="85" fillId="56" borderId="0">
      <alignment horizontal="center"/>
    </xf>
    <xf numFmtId="0" fontId="84" fillId="60" borderId="0">
      <alignment horizontal="right"/>
    </xf>
    <xf numFmtId="0" fontId="86" fillId="56" borderId="0">
      <alignment horizontal="left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61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42" borderId="28" applyNumberFormat="0" applyFont="0" applyAlignment="0">
      <protection locked="0"/>
    </xf>
    <xf numFmtId="0" fontId="32" fillId="42" borderId="28" applyNumberFormat="0" applyFont="0" applyAlignment="0">
      <protection locked="0"/>
    </xf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6" fillId="0" borderId="0" applyProtection="0"/>
    <xf numFmtId="0" fontId="36" fillId="0" borderId="0" applyProtection="0"/>
    <xf numFmtId="171" fontId="36" fillId="0" borderId="0" applyProtection="0"/>
    <xf numFmtId="171" fontId="36" fillId="0" borderId="0" applyProtection="0"/>
    <xf numFmtId="0" fontId="36" fillId="0" borderId="0" applyProtection="0"/>
    <xf numFmtId="0" fontId="19" fillId="0" borderId="0" applyProtection="0"/>
    <xf numFmtId="0" fontId="19" fillId="0" borderId="0" applyProtection="0"/>
    <xf numFmtId="171" fontId="19" fillId="0" borderId="0" applyProtection="0"/>
    <xf numFmtId="171" fontId="19" fillId="0" borderId="0" applyProtection="0"/>
    <xf numFmtId="0" fontId="19" fillId="0" borderId="0" applyProtection="0"/>
    <xf numFmtId="0" fontId="37" fillId="0" borderId="0" applyProtection="0"/>
    <xf numFmtId="0" fontId="37" fillId="0" borderId="0" applyProtection="0"/>
    <xf numFmtId="171" fontId="37" fillId="0" borderId="0" applyProtection="0"/>
    <xf numFmtId="171" fontId="37" fillId="0" borderId="0" applyProtection="0"/>
    <xf numFmtId="0" fontId="37" fillId="0" borderId="0" applyProtection="0"/>
    <xf numFmtId="0" fontId="38" fillId="0" borderId="0" applyProtection="0"/>
    <xf numFmtId="0" fontId="38" fillId="0" borderId="0" applyProtection="0"/>
    <xf numFmtId="171" fontId="38" fillId="0" borderId="0" applyProtection="0"/>
    <xf numFmtId="171" fontId="38" fillId="0" borderId="0" applyProtection="0"/>
    <xf numFmtId="0" fontId="38" fillId="0" borderId="0" applyProtection="0"/>
    <xf numFmtId="0" fontId="32" fillId="0" borderId="0" applyProtection="0"/>
    <xf numFmtId="0" fontId="32" fillId="0" borderId="0" applyProtection="0"/>
    <xf numFmtId="171" fontId="32" fillId="0" borderId="0" applyProtection="0"/>
    <xf numFmtId="171" fontId="32" fillId="0" borderId="0" applyProtection="0"/>
    <xf numFmtId="0" fontId="32" fillId="0" borderId="0" applyProtection="0"/>
    <xf numFmtId="0" fontId="36" fillId="0" borderId="0" applyProtection="0"/>
    <xf numFmtId="0" fontId="36" fillId="0" borderId="0" applyProtection="0"/>
    <xf numFmtId="171" fontId="36" fillId="0" borderId="0" applyProtection="0"/>
    <xf numFmtId="171" fontId="36" fillId="0" borderId="0" applyProtection="0"/>
    <xf numFmtId="0" fontId="36" fillId="0" borderId="0" applyProtection="0"/>
    <xf numFmtId="0" fontId="39" fillId="0" borderId="0" applyProtection="0"/>
    <xf numFmtId="0" fontId="39" fillId="0" borderId="0" applyProtection="0"/>
    <xf numFmtId="171" fontId="39" fillId="0" borderId="0" applyProtection="0"/>
    <xf numFmtId="171" fontId="39" fillId="0" borderId="0" applyProtection="0"/>
    <xf numFmtId="0" fontId="39" fillId="0" borderId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60" borderId="0">
      <alignment horizontal="left"/>
    </xf>
    <xf numFmtId="0" fontId="68" fillId="56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6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1" fillId="0" borderId="0"/>
    <xf numFmtId="171" fontId="1" fillId="0" borderId="0"/>
    <xf numFmtId="0" fontId="32" fillId="0" borderId="0"/>
    <xf numFmtId="0" fontId="32" fillId="0" borderId="0"/>
    <xf numFmtId="171" fontId="1" fillId="0" borderId="0"/>
    <xf numFmtId="0" fontId="22" fillId="0" borderId="0"/>
    <xf numFmtId="0" fontId="22" fillId="0" borderId="0"/>
    <xf numFmtId="171" fontId="1" fillId="0" borderId="0"/>
    <xf numFmtId="171" fontId="1" fillId="0" borderId="0"/>
    <xf numFmtId="0" fontId="32" fillId="0" borderId="0"/>
    <xf numFmtId="171" fontId="1" fillId="0" borderId="0"/>
    <xf numFmtId="0" fontId="32" fillId="0" borderId="0"/>
    <xf numFmtId="171" fontId="1" fillId="0" borderId="0"/>
    <xf numFmtId="171" fontId="1" fillId="0" borderId="0"/>
    <xf numFmtId="0" fontId="32" fillId="0" borderId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3" fillId="8" borderId="8" applyNumberFormat="0" applyFont="0" applyAlignment="0" applyProtection="0"/>
    <xf numFmtId="171" fontId="67" fillId="58" borderId="0">
      <alignment horizontal="center" vertical="center"/>
    </xf>
    <xf numFmtId="171" fontId="67" fillId="58" borderId="0">
      <alignment horizontal="center" vertical="center"/>
    </xf>
    <xf numFmtId="0" fontId="67" fillId="58" borderId="0">
      <alignment horizontal="center" vertical="center"/>
    </xf>
    <xf numFmtId="171" fontId="68" fillId="58" borderId="10"/>
    <xf numFmtId="171" fontId="68" fillId="58" borderId="10"/>
    <xf numFmtId="0" fontId="68" fillId="58" borderId="10"/>
    <xf numFmtId="171" fontId="67" fillId="58" borderId="0" applyBorder="0">
      <alignment horizontal="centerContinuous"/>
    </xf>
    <xf numFmtId="171" fontId="67" fillId="58" borderId="0" applyBorder="0">
      <alignment horizontal="centerContinuous"/>
    </xf>
    <xf numFmtId="0" fontId="67" fillId="58" borderId="0" applyBorder="0">
      <alignment horizontal="centerContinuous"/>
    </xf>
    <xf numFmtId="171" fontId="69" fillId="58" borderId="0" applyBorder="0">
      <alignment horizontal="centerContinuous"/>
    </xf>
    <xf numFmtId="171" fontId="69" fillId="58" borderId="0" applyBorder="0">
      <alignment horizontal="centerContinuous"/>
    </xf>
    <xf numFmtId="0" fontId="69" fillId="58" borderId="0" applyBorder="0">
      <alignment horizontal="centerContinuous"/>
    </xf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87" fillId="0" borderId="29">
      <alignment horizontal="center"/>
    </xf>
    <xf numFmtId="3" fontId="61" fillId="0" borderId="0" applyFont="0" applyFill="0" applyBorder="0" applyAlignment="0" applyProtection="0"/>
    <xf numFmtId="0" fontId="61" fillId="62" borderId="0" applyNumberFormat="0" applyFont="0" applyBorder="0" applyAlignment="0" applyProtection="0"/>
    <xf numFmtId="0" fontId="68" fillId="43" borderId="0">
      <alignment horizontal="center"/>
    </xf>
    <xf numFmtId="49" fontId="88" fillId="56" borderId="0">
      <alignment horizontal="center"/>
    </xf>
    <xf numFmtId="0" fontId="84" fillId="60" borderId="0">
      <alignment horizontal="center"/>
    </xf>
    <xf numFmtId="0" fontId="84" fillId="60" borderId="0">
      <alignment horizontal="centerContinuous"/>
    </xf>
    <xf numFmtId="0" fontId="89" fillId="56" borderId="0">
      <alignment horizontal="left"/>
    </xf>
    <xf numFmtId="49" fontId="89" fillId="56" borderId="0">
      <alignment horizontal="center"/>
    </xf>
    <xf numFmtId="0" fontId="83" fillId="60" borderId="0">
      <alignment horizontal="left"/>
    </xf>
    <xf numFmtId="49" fontId="89" fillId="56" borderId="0">
      <alignment horizontal="left"/>
    </xf>
    <xf numFmtId="0" fontId="83" fillId="60" borderId="0">
      <alignment horizontal="centerContinuous"/>
    </xf>
    <xf numFmtId="0" fontId="83" fillId="60" borderId="0">
      <alignment horizontal="right"/>
    </xf>
    <xf numFmtId="49" fontId="68" fillId="56" borderId="0">
      <alignment horizontal="left"/>
    </xf>
    <xf numFmtId="0" fontId="84" fillId="60" borderId="0">
      <alignment horizontal="right"/>
    </xf>
    <xf numFmtId="0" fontId="89" fillId="40" borderId="0">
      <alignment horizontal="center"/>
    </xf>
    <xf numFmtId="0" fontId="90" fillId="40" borderId="0">
      <alignment horizontal="center"/>
    </xf>
    <xf numFmtId="4" fontId="36" fillId="63" borderId="30" applyNumberFormat="0" applyProtection="0">
      <alignment vertical="center"/>
    </xf>
    <xf numFmtId="4" fontId="91" fillId="63" borderId="31" applyNumberFormat="0" applyProtection="0">
      <alignment vertical="center"/>
    </xf>
    <xf numFmtId="4" fontId="36" fillId="63" borderId="30" applyNumberFormat="0" applyProtection="0">
      <alignment horizontal="left" vertical="center" indent="1"/>
    </xf>
    <xf numFmtId="0" fontId="36" fillId="64" borderId="31" applyNumberFormat="0" applyProtection="0">
      <alignment horizontal="left" vertical="top" indent="1"/>
    </xf>
    <xf numFmtId="4" fontId="36" fillId="65" borderId="0" applyNumberFormat="0" applyProtection="0">
      <alignment horizontal="left" vertical="center" indent="1"/>
    </xf>
    <xf numFmtId="4" fontId="32" fillId="63" borderId="31" applyNumberFormat="0" applyProtection="0">
      <alignment horizontal="right" vertical="center"/>
    </xf>
    <xf numFmtId="4" fontId="92" fillId="66" borderId="31" applyNumberFormat="0" applyProtection="0">
      <alignment horizontal="right" vertical="center"/>
    </xf>
    <xf numFmtId="4" fontId="92" fillId="67" borderId="31" applyNumberFormat="0" applyProtection="0">
      <alignment horizontal="right" vertical="center"/>
    </xf>
    <xf numFmtId="4" fontId="32" fillId="43" borderId="31" applyNumberFormat="0" applyProtection="0">
      <alignment horizontal="right" vertical="center"/>
    </xf>
    <xf numFmtId="4" fontId="32" fillId="34" borderId="31" applyNumberFormat="0" applyProtection="0">
      <alignment horizontal="right" vertical="center"/>
    </xf>
    <xf numFmtId="4" fontId="32" fillId="35" borderId="31" applyNumberFormat="0" applyProtection="0">
      <alignment horizontal="right" vertical="center"/>
    </xf>
    <xf numFmtId="4" fontId="92" fillId="52" borderId="31" applyNumberFormat="0" applyProtection="0">
      <alignment horizontal="right" vertical="center"/>
    </xf>
    <xf numFmtId="4" fontId="92" fillId="49" borderId="31" applyNumberFormat="0" applyProtection="0">
      <alignment horizontal="right" vertical="center"/>
    </xf>
    <xf numFmtId="4" fontId="32" fillId="48" borderId="31" applyNumberFormat="0" applyProtection="0">
      <alignment horizontal="right" vertical="center"/>
    </xf>
    <xf numFmtId="4" fontId="36" fillId="68" borderId="0" applyNumberFormat="0" applyProtection="0">
      <alignment horizontal="left" vertical="center" indent="1"/>
    </xf>
    <xf numFmtId="4" fontId="32" fillId="46" borderId="0" applyNumberFormat="0" applyProtection="0">
      <alignment horizontal="left" vertical="center" indent="1"/>
    </xf>
    <xf numFmtId="4" fontId="88" fillId="69" borderId="0" applyNumberFormat="0" applyProtection="0">
      <alignment horizontal="left" vertical="center" indent="1"/>
    </xf>
    <xf numFmtId="4" fontId="88" fillId="69" borderId="0" applyNumberFormat="0" applyProtection="0">
      <alignment horizontal="left" vertical="center" indent="1"/>
    </xf>
    <xf numFmtId="4" fontId="32" fillId="46" borderId="30" applyNumberFormat="0" applyProtection="0">
      <alignment horizontal="right" vertical="center"/>
    </xf>
    <xf numFmtId="4" fontId="32" fillId="46" borderId="0" applyNumberFormat="0" applyProtection="0">
      <alignment horizontal="left" vertical="center" indent="1"/>
    </xf>
    <xf numFmtId="4" fontId="32" fillId="64" borderId="0" applyNumberFormat="0" applyProtection="0">
      <alignment horizontal="left" vertical="center" indent="1"/>
    </xf>
    <xf numFmtId="0" fontId="32" fillId="46" borderId="30" applyNumberFormat="0" applyProtection="0">
      <alignment horizontal="left" vertical="center" indent="1"/>
    </xf>
    <xf numFmtId="0" fontId="32" fillId="46" borderId="30" applyNumberFormat="0" applyProtection="0">
      <alignment horizontal="left" vertical="center" indent="1"/>
    </xf>
    <xf numFmtId="0" fontId="32" fillId="46" borderId="31" applyNumberFormat="0" applyProtection="0">
      <alignment horizontal="left" vertical="top" indent="1"/>
    </xf>
    <xf numFmtId="0" fontId="32" fillId="46" borderId="31" applyNumberFormat="0" applyProtection="0">
      <alignment horizontal="left" vertical="top" indent="1"/>
    </xf>
    <xf numFmtId="0" fontId="32" fillId="46" borderId="30" applyNumberFormat="0" applyProtection="0">
      <alignment horizontal="left" vertical="center" indent="1"/>
    </xf>
    <xf numFmtId="0" fontId="32" fillId="46" borderId="30" applyNumberFormat="0" applyProtection="0">
      <alignment horizontal="left" vertical="center" indent="1"/>
    </xf>
    <xf numFmtId="0" fontId="32" fillId="46" borderId="31" applyNumberFormat="0" applyProtection="0">
      <alignment horizontal="left" vertical="top" indent="1"/>
    </xf>
    <xf numFmtId="0" fontId="32" fillId="46" borderId="31" applyNumberFormat="0" applyProtection="0">
      <alignment horizontal="left" vertical="top" indent="1"/>
    </xf>
    <xf numFmtId="0" fontId="32" fillId="46" borderId="30" applyNumberFormat="0" applyProtection="0">
      <alignment horizontal="left" vertical="center" indent="1"/>
    </xf>
    <xf numFmtId="0" fontId="32" fillId="46" borderId="30" applyNumberFormat="0" applyProtection="0">
      <alignment horizontal="left" vertical="center" indent="1"/>
    </xf>
    <xf numFmtId="0" fontId="32" fillId="46" borderId="31" applyNumberFormat="0" applyProtection="0">
      <alignment horizontal="left" vertical="top" indent="1"/>
    </xf>
    <xf numFmtId="0" fontId="32" fillId="46" borderId="31" applyNumberFormat="0" applyProtection="0">
      <alignment horizontal="left" vertical="top" indent="1"/>
    </xf>
    <xf numFmtId="0" fontId="32" fillId="46" borderId="30" applyNumberFormat="0" applyProtection="0">
      <alignment horizontal="left" vertical="center" indent="1"/>
    </xf>
    <xf numFmtId="0" fontId="32" fillId="46" borderId="30" applyNumberFormat="0" applyProtection="0">
      <alignment horizontal="left" vertical="center" indent="1"/>
    </xf>
    <xf numFmtId="0" fontId="32" fillId="46" borderId="31" applyNumberFormat="0" applyProtection="0">
      <alignment horizontal="left" vertical="top" indent="1"/>
    </xf>
    <xf numFmtId="0" fontId="32" fillId="46" borderId="31" applyNumberFormat="0" applyProtection="0">
      <alignment horizontal="left" vertical="top" indent="1"/>
    </xf>
    <xf numFmtId="4" fontId="66" fillId="70" borderId="31" applyNumberFormat="0" applyProtection="0">
      <alignment vertical="center"/>
    </xf>
    <xf numFmtId="4" fontId="93" fillId="70" borderId="31" applyNumberFormat="0" applyProtection="0">
      <alignment vertical="center"/>
    </xf>
    <xf numFmtId="4" fontId="32" fillId="46" borderId="31" applyNumberFormat="0" applyProtection="0">
      <alignment horizontal="left" vertical="center" indent="1"/>
    </xf>
    <xf numFmtId="0" fontId="32" fillId="46" borderId="31" applyNumberFormat="0" applyProtection="0">
      <alignment horizontal="left" vertical="top" indent="1"/>
    </xf>
    <xf numFmtId="4" fontId="32" fillId="71" borderId="30" applyNumberFormat="0" applyProtection="0">
      <alignment horizontal="right" vertical="center"/>
    </xf>
    <xf numFmtId="4" fontId="36" fillId="71" borderId="30" applyNumberFormat="0" applyProtection="0">
      <alignment horizontal="right" vertical="center"/>
    </xf>
    <xf numFmtId="4" fontId="32" fillId="46" borderId="30" applyNumberFormat="0" applyProtection="0">
      <alignment horizontal="left" vertical="center" indent="1"/>
    </xf>
    <xf numFmtId="0" fontId="32" fillId="46" borderId="30" applyNumberFormat="0" applyProtection="0">
      <alignment horizontal="left" vertical="top" indent="1"/>
    </xf>
    <xf numFmtId="4" fontId="94" fillId="0" borderId="0" applyNumberFormat="0" applyProtection="0">
      <alignment horizontal="left" vertical="center" indent="1"/>
    </xf>
    <xf numFmtId="4" fontId="32" fillId="0" borderId="31" applyNumberFormat="0" applyProtection="0">
      <alignment horizontal="right" vertical="center"/>
    </xf>
    <xf numFmtId="0" fontId="32" fillId="0" borderId="32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25" applyNumberFormat="0" applyFont="0" applyFill="0" applyAlignment="0" applyProtection="0"/>
    <xf numFmtId="0" fontId="79" fillId="0" borderId="0"/>
    <xf numFmtId="0" fontId="79" fillId="0" borderId="0"/>
    <xf numFmtId="0" fontId="95" fillId="56" borderId="0">
      <alignment horizontal="center"/>
    </xf>
    <xf numFmtId="37" fontId="79" fillId="0" borderId="0"/>
    <xf numFmtId="9" fontId="3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7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8" fontId="0" fillId="0" borderId="0" xfId="0" applyNumberFormat="1" applyBorder="1"/>
    <xf numFmtId="5" fontId="0" fillId="0" borderId="0" xfId="0" applyNumberFormat="1" applyBorder="1"/>
    <xf numFmtId="37" fontId="80" fillId="0" borderId="0" xfId="2111" applyFont="1" applyFill="1" applyBorder="1"/>
    <xf numFmtId="0" fontId="0" fillId="0" borderId="0" xfId="0" applyAlignment="1">
      <alignment horizontal="center"/>
    </xf>
    <xf numFmtId="37" fontId="20" fillId="0" borderId="0" xfId="2111" applyFont="1" applyFill="1"/>
    <xf numFmtId="5" fontId="0" fillId="0" borderId="0" xfId="2110" applyNumberFormat="1" applyFont="1"/>
    <xf numFmtId="5" fontId="0" fillId="0" borderId="0" xfId="0" applyNumberFormat="1"/>
    <xf numFmtId="37" fontId="97" fillId="0" borderId="0" xfId="2111" applyFont="1" applyFill="1" applyAlignment="1">
      <alignment horizontal="right"/>
    </xf>
    <xf numFmtId="37" fontId="80" fillId="0" borderId="0" xfId="2111" applyFont="1" applyFill="1"/>
    <xf numFmtId="37" fontId="97" fillId="0" borderId="0" xfId="2111" applyFont="1" applyFill="1" applyAlignment="1">
      <alignment horizontal="centerContinuous"/>
    </xf>
    <xf numFmtId="37" fontId="98" fillId="0" borderId="0" xfId="2111" applyFont="1" applyFill="1" applyAlignment="1">
      <alignment horizontal="centerContinuous"/>
    </xf>
    <xf numFmtId="37" fontId="80" fillId="0" borderId="26" xfId="2111" applyFont="1" applyFill="1" applyBorder="1" applyAlignment="1">
      <alignment horizontal="center"/>
    </xf>
    <xf numFmtId="37" fontId="80" fillId="0" borderId="0" xfId="2111" applyFont="1" applyFill="1" applyAlignment="1">
      <alignment horizontal="left"/>
    </xf>
    <xf numFmtId="165" fontId="80" fillId="0" borderId="0" xfId="2137" applyNumberFormat="1" applyFont="1" applyFill="1" applyProtection="1"/>
    <xf numFmtId="37" fontId="80" fillId="0" borderId="0" xfId="2111" quotePrefix="1" applyFont="1" applyFill="1" applyAlignment="1">
      <alignment horizontal="left"/>
    </xf>
    <xf numFmtId="37" fontId="80" fillId="0" borderId="26" xfId="2111" applyNumberFormat="1" applyFont="1" applyFill="1" applyBorder="1" applyProtection="1">
      <protection locked="0"/>
    </xf>
    <xf numFmtId="37" fontId="80" fillId="0" borderId="0" xfId="2111" applyFont="1" applyFill="1" applyAlignment="1">
      <alignment horizontal="right"/>
    </xf>
    <xf numFmtId="165" fontId="80" fillId="0" borderId="33" xfId="2137" applyNumberFormat="1" applyFont="1" applyFill="1" applyBorder="1" applyProtection="1"/>
    <xf numFmtId="37" fontId="80" fillId="0" borderId="0" xfId="2111" applyFont="1" applyFill="1" applyAlignment="1">
      <alignment horizontal="center"/>
    </xf>
    <xf numFmtId="37" fontId="80" fillId="0" borderId="26" xfId="2111" quotePrefix="1" applyFont="1" applyFill="1" applyBorder="1" applyAlignment="1">
      <alignment horizontal="center"/>
    </xf>
    <xf numFmtId="37" fontId="80" fillId="0" borderId="0" xfId="2380" quotePrefix="1" applyFont="1" applyFill="1" applyBorder="1" applyAlignment="1">
      <alignment horizontal="center"/>
    </xf>
    <xf numFmtId="165" fontId="80" fillId="0" borderId="0" xfId="2137" applyNumberFormat="1" applyFont="1" applyFill="1" applyAlignment="1">
      <alignment horizontal="right"/>
    </xf>
    <xf numFmtId="165" fontId="80" fillId="0" borderId="0" xfId="2137" quotePrefix="1" applyNumberFormat="1" applyFont="1" applyFill="1" applyAlignment="1">
      <alignment horizontal="left"/>
    </xf>
    <xf numFmtId="172" fontId="80" fillId="0" borderId="0" xfId="2111" applyNumberFormat="1" applyFont="1" applyAlignment="1">
      <alignment horizontal="center"/>
    </xf>
    <xf numFmtId="37" fontId="97" fillId="0" borderId="0" xfId="2111" applyFont="1" applyFill="1" applyBorder="1" applyAlignment="1">
      <alignment horizontal="centerContinuous"/>
    </xf>
    <xf numFmtId="164" fontId="80" fillId="0" borderId="0" xfId="1304" applyNumberFormat="1" applyFont="1" applyFill="1" applyAlignment="1">
      <alignment horizontal="right"/>
    </xf>
    <xf numFmtId="0" fontId="80" fillId="0" borderId="0" xfId="2111" applyNumberFormat="1" applyFont="1" applyFill="1" applyAlignment="1">
      <alignment horizontal="center"/>
    </xf>
    <xf numFmtId="165" fontId="80" fillId="0" borderId="34" xfId="2137" applyNumberFormat="1" applyFont="1" applyFill="1" applyBorder="1" applyAlignment="1">
      <alignment horizontal="right"/>
    </xf>
    <xf numFmtId="37" fontId="80" fillId="0" borderId="0" xfId="2111" applyNumberFormat="1" applyFont="1" applyFill="1" applyBorder="1" applyProtection="1"/>
    <xf numFmtId="165" fontId="80" fillId="0" borderId="33" xfId="2137" applyNumberFormat="1" applyFont="1" applyFill="1" applyBorder="1" applyAlignment="1">
      <alignment horizontal="right"/>
    </xf>
    <xf numFmtId="164" fontId="80" fillId="0" borderId="0" xfId="1304" applyNumberFormat="1" applyFont="1" applyFill="1" applyBorder="1" applyProtection="1"/>
    <xf numFmtId="37" fontId="99" fillId="0" borderId="0" xfId="2111" applyFont="1" applyFill="1"/>
    <xf numFmtId="37" fontId="80" fillId="0" borderId="0" xfId="2111" applyFont="1" applyFill="1" applyBorder="1" applyAlignment="1">
      <alignment horizontal="center"/>
    </xf>
    <xf numFmtId="173" fontId="80" fillId="0" borderId="0" xfId="2111" applyNumberFormat="1" applyFont="1" applyFill="1"/>
    <xf numFmtId="37" fontId="80" fillId="0" borderId="0" xfId="2111" applyFont="1"/>
    <xf numFmtId="165" fontId="80" fillId="0" borderId="0" xfId="1351" applyNumberFormat="1" applyFont="1" applyFill="1" applyProtection="1"/>
    <xf numFmtId="165" fontId="80" fillId="0" borderId="33" xfId="1351" applyNumberFormat="1" applyFont="1" applyFill="1" applyBorder="1" applyProtection="1"/>
    <xf numFmtId="165" fontId="80" fillId="0" borderId="0" xfId="1351" applyNumberFormat="1" applyFont="1" applyFill="1" applyAlignment="1">
      <alignment horizontal="right"/>
    </xf>
    <xf numFmtId="165" fontId="80" fillId="0" borderId="0" xfId="1351" quotePrefix="1" applyNumberFormat="1" applyFont="1" applyFill="1" applyAlignment="1">
      <alignment horizontal="left"/>
    </xf>
    <xf numFmtId="164" fontId="80" fillId="0" borderId="0" xfId="1314" applyNumberFormat="1" applyFont="1" applyFill="1" applyAlignment="1">
      <alignment horizontal="right"/>
    </xf>
    <xf numFmtId="165" fontId="80" fillId="0" borderId="34" xfId="1351" applyNumberFormat="1" applyFont="1" applyFill="1" applyBorder="1" applyAlignment="1">
      <alignment horizontal="right"/>
    </xf>
    <xf numFmtId="165" fontId="80" fillId="0" borderId="33" xfId="1351" applyNumberFormat="1" applyFont="1" applyFill="1" applyBorder="1" applyAlignment="1">
      <alignment horizontal="right"/>
    </xf>
    <xf numFmtId="164" fontId="80" fillId="0" borderId="0" xfId="1314" applyNumberFormat="1" applyFont="1" applyFill="1" applyBorder="1" applyProtection="1"/>
    <xf numFmtId="0" fontId="76" fillId="0" borderId="0" xfId="0" applyFont="1" applyAlignment="1">
      <alignment horizontal="left"/>
    </xf>
    <xf numFmtId="0" fontId="76" fillId="0" borderId="0" xfId="0" applyFont="1"/>
    <xf numFmtId="37" fontId="75" fillId="0" borderId="0" xfId="2111" applyFont="1" applyFill="1" applyBorder="1" applyAlignment="1">
      <alignment horizontal="left"/>
    </xf>
    <xf numFmtId="37" fontId="75" fillId="0" borderId="0" xfId="2111" applyFont="1" applyFill="1" applyBorder="1"/>
    <xf numFmtId="0" fontId="76" fillId="0" borderId="0" xfId="0" applyFont="1" applyBorder="1" applyAlignment="1">
      <alignment horizontal="left"/>
    </xf>
    <xf numFmtId="0" fontId="76" fillId="0" borderId="0" xfId="0" applyFont="1" applyBorder="1"/>
    <xf numFmtId="5" fontId="76" fillId="0" borderId="0" xfId="0" applyNumberFormat="1" applyFont="1"/>
    <xf numFmtId="37" fontId="98" fillId="0" borderId="0" xfId="2380" applyFont="1" applyFill="1" applyAlignment="1">
      <alignment horizontal="centerContinuous"/>
    </xf>
    <xf numFmtId="37" fontId="80" fillId="0" borderId="0" xfId="2380" applyFont="1" applyFill="1" applyAlignment="1">
      <alignment horizontal="centerContinuous"/>
    </xf>
    <xf numFmtId="37" fontId="80" fillId="0" borderId="0" xfId="2380" applyFont="1" applyFill="1" applyBorder="1" applyAlignment="1">
      <alignment horizontal="centerContinuous"/>
    </xf>
    <xf numFmtId="37" fontId="80" fillId="0" borderId="0" xfId="2380" applyFont="1" applyFill="1"/>
    <xf numFmtId="37" fontId="80" fillId="0" borderId="0" xfId="2380" applyFont="1" applyFill="1" applyAlignment="1">
      <alignment horizontal="left"/>
    </xf>
    <xf numFmtId="37" fontId="80" fillId="0" borderId="0" xfId="2380" applyFont="1" applyFill="1" applyBorder="1"/>
    <xf numFmtId="43" fontId="80" fillId="0" borderId="0" xfId="1304" applyFont="1" applyFill="1" applyBorder="1" applyAlignment="1">
      <alignment horizontal="center"/>
    </xf>
    <xf numFmtId="43" fontId="101" fillId="0" borderId="0" xfId="1304" applyFont="1" applyFill="1" applyBorder="1"/>
    <xf numFmtId="43" fontId="101" fillId="0" borderId="0" xfId="1304" applyFont="1" applyFill="1"/>
    <xf numFmtId="37" fontId="80" fillId="0" borderId="0" xfId="2380" applyFont="1" applyFill="1" applyBorder="1" applyAlignment="1">
      <alignment horizontal="right"/>
    </xf>
    <xf numFmtId="37" fontId="80" fillId="0" borderId="26" xfId="2380" applyFont="1" applyFill="1" applyBorder="1" applyAlignment="1">
      <alignment horizontal="center"/>
    </xf>
    <xf numFmtId="37" fontId="102" fillId="0" borderId="0" xfId="2380" applyFont="1" applyFill="1"/>
    <xf numFmtId="37" fontId="80" fillId="0" borderId="26" xfId="2380" applyNumberFormat="1" applyFont="1" applyFill="1" applyBorder="1" applyProtection="1">
      <protection locked="0"/>
    </xf>
    <xf numFmtId="165" fontId="80" fillId="0" borderId="0" xfId="2137" applyNumberFormat="1" applyFont="1" applyFill="1" applyBorder="1" applyProtection="1"/>
    <xf numFmtId="5" fontId="80" fillId="0" borderId="0" xfId="2380" applyNumberFormat="1" applyFont="1" applyFill="1" applyBorder="1" applyProtection="1"/>
    <xf numFmtId="37" fontId="80" fillId="0" borderId="0" xfId="2380" applyFont="1" applyFill="1" applyAlignment="1">
      <alignment horizontal="center"/>
    </xf>
    <xf numFmtId="37" fontId="80" fillId="0" borderId="26" xfId="2380" applyFont="1" applyFill="1" applyBorder="1"/>
    <xf numFmtId="37" fontId="80" fillId="0" borderId="26" xfId="2380" quotePrefix="1" applyFont="1" applyFill="1" applyBorder="1" applyAlignment="1">
      <alignment horizontal="center"/>
    </xf>
    <xf numFmtId="164" fontId="80" fillId="0" borderId="0" xfId="1304" applyNumberFormat="1" applyFont="1" applyFill="1" applyBorder="1" applyAlignment="1">
      <alignment horizontal="right"/>
    </xf>
    <xf numFmtId="37" fontId="80" fillId="0" borderId="0" xfId="2380" applyFont="1" applyFill="1" applyBorder="1" applyAlignment="1">
      <alignment horizontal="center"/>
    </xf>
    <xf numFmtId="164" fontId="80" fillId="0" borderId="0" xfId="1304" applyNumberFormat="1" applyFont="1" applyFill="1"/>
    <xf numFmtId="10" fontId="80" fillId="0" borderId="0" xfId="2381" applyNumberFormat="1" applyFont="1" applyFill="1"/>
    <xf numFmtId="0" fontId="80" fillId="0" borderId="0" xfId="2380" applyNumberFormat="1" applyFont="1" applyFill="1" applyAlignment="1">
      <alignment horizontal="center"/>
    </xf>
    <xf numFmtId="165" fontId="80" fillId="0" borderId="0" xfId="2137" applyNumberFormat="1" applyFont="1" applyFill="1" applyBorder="1" applyAlignment="1">
      <alignment horizontal="right"/>
    </xf>
    <xf numFmtId="37" fontId="80" fillId="0" borderId="0" xfId="2380" applyFont="1" applyFill="1" applyAlignment="1">
      <alignment horizontal="right"/>
    </xf>
    <xf numFmtId="37" fontId="80" fillId="0" borderId="0" xfId="2380" quotePrefix="1" applyFont="1" applyFill="1" applyAlignment="1">
      <alignment horizontal="left"/>
    </xf>
    <xf numFmtId="37" fontId="80" fillId="0" borderId="0" xfId="2111" applyFont="1" applyFill="1" applyAlignment="1">
      <alignment horizontal="centerContinuous"/>
    </xf>
    <xf numFmtId="37" fontId="80" fillId="0" borderId="0" xfId="2111" applyFont="1" applyFill="1" applyBorder="1" applyAlignment="1">
      <alignment horizontal="centerContinuous"/>
    </xf>
    <xf numFmtId="37" fontId="80" fillId="0" borderId="0" xfId="2111" applyFont="1" applyFill="1" applyBorder="1" applyAlignment="1">
      <alignment horizontal="right"/>
    </xf>
    <xf numFmtId="37" fontId="102" fillId="0" borderId="0" xfId="2111" applyFont="1" applyFill="1"/>
    <xf numFmtId="5" fontId="80" fillId="0" borderId="0" xfId="2111" applyNumberFormat="1" applyFont="1" applyFill="1" applyBorder="1" applyProtection="1"/>
    <xf numFmtId="37" fontId="80" fillId="0" borderId="26" xfId="2111" applyFont="1" applyFill="1" applyBorder="1"/>
    <xf numFmtId="37" fontId="80" fillId="0" borderId="0" xfId="2111" quotePrefix="1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37" fontId="96" fillId="0" borderId="0" xfId="2111" applyFont="1" applyFill="1" applyAlignment="1">
      <alignment horizontal="center"/>
    </xf>
    <xf numFmtId="37" fontId="96" fillId="0" borderId="0" xfId="2380" applyFont="1" applyFill="1" applyAlignment="1">
      <alignment horizontal="center"/>
    </xf>
    <xf numFmtId="37" fontId="97" fillId="0" borderId="0" xfId="2380" applyFont="1" applyFill="1" applyAlignment="1">
      <alignment horizontal="center"/>
    </xf>
    <xf numFmtId="37" fontId="97" fillId="0" borderId="0" xfId="2380" quotePrefix="1" applyFont="1" applyFill="1" applyAlignment="1">
      <alignment horizontal="center"/>
    </xf>
  </cellXfs>
  <cellStyles count="2382">
    <cellStyle name="_Row1" xfId="2112"/>
    <cellStyle name="_Row1 2" xfId="2113"/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15 2" xfId="11"/>
    <cellStyle name="20% - Accent1 15 3" xfId="12"/>
    <cellStyle name="20% - Accent1 15 4" xfId="13"/>
    <cellStyle name="20% - Accent1 15 5" xfId="14"/>
    <cellStyle name="20% - Accent1 16" xfId="15"/>
    <cellStyle name="20% - Accent1 16 2" xfId="16"/>
    <cellStyle name="20% - Accent1 16 3" xfId="17"/>
    <cellStyle name="20% - Accent1 16 4" xfId="18"/>
    <cellStyle name="20% - Accent1 16 5" xfId="19"/>
    <cellStyle name="20% - Accent1 17" xfId="20"/>
    <cellStyle name="20% - Accent1 17 2" xfId="21"/>
    <cellStyle name="20% - Accent1 17 3" xfId="22"/>
    <cellStyle name="20% - Accent1 17 4" xfId="23"/>
    <cellStyle name="20% - Accent1 17 5" xfId="24"/>
    <cellStyle name="20% - Accent1 18" xfId="25"/>
    <cellStyle name="20% - Accent1 19" xfId="26"/>
    <cellStyle name="20% - Accent1 2" xfId="27"/>
    <cellStyle name="20% - Accent1 2 2" xfId="28"/>
    <cellStyle name="20% - Accent1 2 2 2" xfId="29"/>
    <cellStyle name="20% - Accent1 2 2 2 2" xfId="30"/>
    <cellStyle name="20% - Accent1 2 2 2 3" xfId="31"/>
    <cellStyle name="20% - Accent1 2 2 2 4" xfId="32"/>
    <cellStyle name="20% - Accent1 2 2 2 5" xfId="33"/>
    <cellStyle name="20% - Accent1 2 2 3" xfId="34"/>
    <cellStyle name="20% - Accent1 2 2 4" xfId="35"/>
    <cellStyle name="20% - Accent1 2 2 5" xfId="36"/>
    <cellStyle name="20% - Accent1 2 3" xfId="37"/>
    <cellStyle name="20% - Accent1 2 4" xfId="38"/>
    <cellStyle name="20% - Accent1 2 5" xfId="39"/>
    <cellStyle name="20% - Accent1 2 6" xfId="40"/>
    <cellStyle name="20% - Accent1 2 7" xfId="41"/>
    <cellStyle name="20% - Accent1 2 8" xfId="42"/>
    <cellStyle name="20% - Accent1 2 9" xfId="43"/>
    <cellStyle name="20% - Accent1 20" xfId="44"/>
    <cellStyle name="20% - Accent1 21" xfId="45"/>
    <cellStyle name="20% - Accent1 22" xfId="46"/>
    <cellStyle name="20% - Accent1 23" xfId="47"/>
    <cellStyle name="20% - Accent1 24" xfId="48"/>
    <cellStyle name="20% - Accent1 25" xfId="49"/>
    <cellStyle name="20% - Accent1 26" xfId="50"/>
    <cellStyle name="20% - Accent1 27" xfId="51"/>
    <cellStyle name="20% - Accent1 28" xfId="52"/>
    <cellStyle name="20% - Accent1 29" xfId="53"/>
    <cellStyle name="20% - Accent1 3" xfId="54"/>
    <cellStyle name="20% - Accent1 30" xfId="55"/>
    <cellStyle name="20% - Accent1 31" xfId="56"/>
    <cellStyle name="20% - Accent1 32" xfId="57"/>
    <cellStyle name="20% - Accent1 33" xfId="58"/>
    <cellStyle name="20% - Accent1 34" xfId="59"/>
    <cellStyle name="20% - Accent1 35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3" xfId="70"/>
    <cellStyle name="20% - Accent2 14" xfId="71"/>
    <cellStyle name="20% - Accent2 15" xfId="72"/>
    <cellStyle name="20% - Accent2 15 2" xfId="73"/>
    <cellStyle name="20% - Accent2 15 3" xfId="74"/>
    <cellStyle name="20% - Accent2 15 4" xfId="75"/>
    <cellStyle name="20% - Accent2 15 5" xfId="76"/>
    <cellStyle name="20% - Accent2 16" xfId="77"/>
    <cellStyle name="20% - Accent2 16 2" xfId="78"/>
    <cellStyle name="20% - Accent2 16 3" xfId="79"/>
    <cellStyle name="20% - Accent2 16 4" xfId="80"/>
    <cellStyle name="20% - Accent2 16 5" xfId="81"/>
    <cellStyle name="20% - Accent2 17" xfId="82"/>
    <cellStyle name="20% - Accent2 17 2" xfId="83"/>
    <cellStyle name="20% - Accent2 17 3" xfId="84"/>
    <cellStyle name="20% - Accent2 17 4" xfId="85"/>
    <cellStyle name="20% - Accent2 17 5" xfId="86"/>
    <cellStyle name="20% - Accent2 18" xfId="87"/>
    <cellStyle name="20% - Accent2 19" xfId="88"/>
    <cellStyle name="20% - Accent2 2" xfId="89"/>
    <cellStyle name="20% - Accent2 2 2" xfId="90"/>
    <cellStyle name="20% - Accent2 2 2 2" xfId="91"/>
    <cellStyle name="20% - Accent2 2 2 2 2" xfId="92"/>
    <cellStyle name="20% - Accent2 2 2 2 3" xfId="93"/>
    <cellStyle name="20% - Accent2 2 2 2 4" xfId="94"/>
    <cellStyle name="20% - Accent2 2 2 2 5" xfId="95"/>
    <cellStyle name="20% - Accent2 2 2 3" xfId="96"/>
    <cellStyle name="20% - Accent2 2 2 4" xfId="97"/>
    <cellStyle name="20% - Accent2 2 2 5" xfId="98"/>
    <cellStyle name="20% - Accent2 2 3" xfId="99"/>
    <cellStyle name="20% - Accent2 2 4" xfId="100"/>
    <cellStyle name="20% - Accent2 2 5" xfId="101"/>
    <cellStyle name="20% - Accent2 2 6" xfId="102"/>
    <cellStyle name="20% - Accent2 2 7" xfId="103"/>
    <cellStyle name="20% - Accent2 2 8" xfId="104"/>
    <cellStyle name="20% - Accent2 2 9" xfId="105"/>
    <cellStyle name="20% - Accent2 20" xfId="106"/>
    <cellStyle name="20% - Accent2 21" xfId="107"/>
    <cellStyle name="20% - Accent2 22" xfId="108"/>
    <cellStyle name="20% - Accent2 23" xfId="109"/>
    <cellStyle name="20% - Accent2 24" xfId="110"/>
    <cellStyle name="20% - Accent2 25" xfId="111"/>
    <cellStyle name="20% - Accent2 26" xfId="112"/>
    <cellStyle name="20% - Accent2 27" xfId="113"/>
    <cellStyle name="20% - Accent2 28" xfId="114"/>
    <cellStyle name="20% - Accent2 29" xfId="115"/>
    <cellStyle name="20% - Accent2 3" xfId="116"/>
    <cellStyle name="20% - Accent2 30" xfId="117"/>
    <cellStyle name="20% - Accent2 31" xfId="118"/>
    <cellStyle name="20% - Accent2 32" xfId="119"/>
    <cellStyle name="20% - Accent2 33" xfId="120"/>
    <cellStyle name="20% - Accent2 34" xfId="121"/>
    <cellStyle name="20% - Accent2 35" xfId="122"/>
    <cellStyle name="20% - Accent2 4" xfId="123"/>
    <cellStyle name="20% - Accent2 5" xfId="124"/>
    <cellStyle name="20% - Accent2 6" xfId="125"/>
    <cellStyle name="20% - Accent2 7" xfId="126"/>
    <cellStyle name="20% - Accent2 8" xfId="127"/>
    <cellStyle name="20% - Accent2 9" xfId="128"/>
    <cellStyle name="20% - Accent3 10" xfId="129"/>
    <cellStyle name="20% - Accent3 11" xfId="130"/>
    <cellStyle name="20% - Accent3 12" xfId="131"/>
    <cellStyle name="20% - Accent3 13" xfId="132"/>
    <cellStyle name="20% - Accent3 14" xfId="133"/>
    <cellStyle name="20% - Accent3 15" xfId="134"/>
    <cellStyle name="20% - Accent3 15 2" xfId="135"/>
    <cellStyle name="20% - Accent3 15 3" xfId="136"/>
    <cellStyle name="20% - Accent3 15 4" xfId="137"/>
    <cellStyle name="20% - Accent3 15 5" xfId="138"/>
    <cellStyle name="20% - Accent3 16" xfId="139"/>
    <cellStyle name="20% - Accent3 16 2" xfId="140"/>
    <cellStyle name="20% - Accent3 16 3" xfId="141"/>
    <cellStyle name="20% - Accent3 16 4" xfId="142"/>
    <cellStyle name="20% - Accent3 16 5" xfId="143"/>
    <cellStyle name="20% - Accent3 17" xfId="144"/>
    <cellStyle name="20% - Accent3 17 2" xfId="145"/>
    <cellStyle name="20% - Accent3 17 3" xfId="146"/>
    <cellStyle name="20% - Accent3 17 4" xfId="147"/>
    <cellStyle name="20% - Accent3 17 5" xfId="148"/>
    <cellStyle name="20% - Accent3 18" xfId="149"/>
    <cellStyle name="20% - Accent3 19" xfId="150"/>
    <cellStyle name="20% - Accent3 2" xfId="151"/>
    <cellStyle name="20% - Accent3 2 2" xfId="152"/>
    <cellStyle name="20% - Accent3 2 2 2" xfId="153"/>
    <cellStyle name="20% - Accent3 2 2 2 2" xfId="154"/>
    <cellStyle name="20% - Accent3 2 2 2 3" xfId="155"/>
    <cellStyle name="20% - Accent3 2 2 2 4" xfId="156"/>
    <cellStyle name="20% - Accent3 2 2 2 5" xfId="157"/>
    <cellStyle name="20% - Accent3 2 2 3" xfId="158"/>
    <cellStyle name="20% - Accent3 2 2 4" xfId="159"/>
    <cellStyle name="20% - Accent3 2 2 5" xfId="160"/>
    <cellStyle name="20% - Accent3 2 3" xfId="161"/>
    <cellStyle name="20% - Accent3 2 4" xfId="162"/>
    <cellStyle name="20% - Accent3 2 5" xfId="163"/>
    <cellStyle name="20% - Accent3 2 6" xfId="164"/>
    <cellStyle name="20% - Accent3 2 7" xfId="165"/>
    <cellStyle name="20% - Accent3 2 8" xfId="166"/>
    <cellStyle name="20% - Accent3 2 9" xfId="167"/>
    <cellStyle name="20% - Accent3 20" xfId="168"/>
    <cellStyle name="20% - Accent3 21" xfId="169"/>
    <cellStyle name="20% - Accent3 22" xfId="170"/>
    <cellStyle name="20% - Accent3 23" xfId="171"/>
    <cellStyle name="20% - Accent3 24" xfId="172"/>
    <cellStyle name="20% - Accent3 25" xfId="173"/>
    <cellStyle name="20% - Accent3 26" xfId="174"/>
    <cellStyle name="20% - Accent3 27" xfId="175"/>
    <cellStyle name="20% - Accent3 28" xfId="176"/>
    <cellStyle name="20% - Accent3 29" xfId="177"/>
    <cellStyle name="20% - Accent3 3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4" xfId="185"/>
    <cellStyle name="20% - Accent3 5" xfId="186"/>
    <cellStyle name="20% - Accent3 6" xfId="187"/>
    <cellStyle name="20% - Accent3 7" xfId="188"/>
    <cellStyle name="20% - Accent3 8" xfId="189"/>
    <cellStyle name="20% - Accent3 9" xfId="190"/>
    <cellStyle name="20% - Accent4 10" xfId="191"/>
    <cellStyle name="20% - Accent4 11" xfId="192"/>
    <cellStyle name="20% - Accent4 12" xfId="193"/>
    <cellStyle name="20% - Accent4 13" xfId="194"/>
    <cellStyle name="20% - Accent4 14" xfId="195"/>
    <cellStyle name="20% - Accent4 15" xfId="196"/>
    <cellStyle name="20% - Accent4 15 2" xfId="197"/>
    <cellStyle name="20% - Accent4 15 3" xfId="198"/>
    <cellStyle name="20% - Accent4 15 4" xfId="199"/>
    <cellStyle name="20% - Accent4 15 5" xfId="200"/>
    <cellStyle name="20% - Accent4 16" xfId="201"/>
    <cellStyle name="20% - Accent4 16 2" xfId="202"/>
    <cellStyle name="20% - Accent4 16 3" xfId="203"/>
    <cellStyle name="20% - Accent4 16 4" xfId="204"/>
    <cellStyle name="20% - Accent4 16 5" xfId="205"/>
    <cellStyle name="20% - Accent4 17" xfId="206"/>
    <cellStyle name="20% - Accent4 17 2" xfId="207"/>
    <cellStyle name="20% - Accent4 17 3" xfId="208"/>
    <cellStyle name="20% - Accent4 17 4" xfId="209"/>
    <cellStyle name="20% - Accent4 17 5" xfId="210"/>
    <cellStyle name="20% - Accent4 18" xfId="211"/>
    <cellStyle name="20% - Accent4 19" xfId="212"/>
    <cellStyle name="20% - Accent4 2" xfId="213"/>
    <cellStyle name="20% - Accent4 2 2" xfId="214"/>
    <cellStyle name="20% - Accent4 2 2 2" xfId="215"/>
    <cellStyle name="20% - Accent4 2 2 2 2" xfId="216"/>
    <cellStyle name="20% - Accent4 2 2 2 3" xfId="217"/>
    <cellStyle name="20% - Accent4 2 2 2 4" xfId="218"/>
    <cellStyle name="20% - Accent4 2 2 2 5" xfId="219"/>
    <cellStyle name="20% - Accent4 2 2 3" xfId="220"/>
    <cellStyle name="20% - Accent4 2 2 4" xfId="221"/>
    <cellStyle name="20% - Accent4 2 2 5" xfId="222"/>
    <cellStyle name="20% - Accent4 2 3" xfId="223"/>
    <cellStyle name="20% - Accent4 2 4" xfId="224"/>
    <cellStyle name="20% - Accent4 2 5" xfId="225"/>
    <cellStyle name="20% - Accent4 2 6" xfId="226"/>
    <cellStyle name="20% - Accent4 2 7" xfId="227"/>
    <cellStyle name="20% - Accent4 2 8" xfId="228"/>
    <cellStyle name="20% - Accent4 2 9" xfId="229"/>
    <cellStyle name="20% - Accent4 20" xfId="230"/>
    <cellStyle name="20% - Accent4 21" xfId="231"/>
    <cellStyle name="20% - Accent4 22" xfId="232"/>
    <cellStyle name="20% - Accent4 23" xfId="233"/>
    <cellStyle name="20% - Accent4 24" xfId="234"/>
    <cellStyle name="20% - Accent4 25" xfId="235"/>
    <cellStyle name="20% - Accent4 26" xfId="236"/>
    <cellStyle name="20% - Accent4 27" xfId="237"/>
    <cellStyle name="20% - Accent4 28" xfId="238"/>
    <cellStyle name="20% - Accent4 29" xfId="239"/>
    <cellStyle name="20% - Accent4 3" xfId="240"/>
    <cellStyle name="20% - Accent4 30" xfId="241"/>
    <cellStyle name="20% - Accent4 31" xfId="242"/>
    <cellStyle name="20% - Accent4 32" xfId="243"/>
    <cellStyle name="20% - Accent4 33" xfId="244"/>
    <cellStyle name="20% - Accent4 34" xfId="245"/>
    <cellStyle name="20% - Accent4 35" xfId="246"/>
    <cellStyle name="20% - Accent4 4" xfId="247"/>
    <cellStyle name="20% - Accent4 5" xfId="248"/>
    <cellStyle name="20% - Accent4 6" xfId="249"/>
    <cellStyle name="20% - Accent4 7" xfId="250"/>
    <cellStyle name="20% - Accent4 8" xfId="251"/>
    <cellStyle name="20% - Accent4 9" xfId="252"/>
    <cellStyle name="20% - Accent5 10" xfId="253"/>
    <cellStyle name="20% - Accent5 11" xfId="254"/>
    <cellStyle name="20% - Accent5 12" xfId="255"/>
    <cellStyle name="20% - Accent5 13" xfId="256"/>
    <cellStyle name="20% - Accent5 14" xfId="257"/>
    <cellStyle name="20% - Accent5 15" xfId="258"/>
    <cellStyle name="20% - Accent5 15 2" xfId="259"/>
    <cellStyle name="20% - Accent5 15 3" xfId="260"/>
    <cellStyle name="20% - Accent5 15 4" xfId="261"/>
    <cellStyle name="20% - Accent5 15 5" xfId="262"/>
    <cellStyle name="20% - Accent5 16" xfId="263"/>
    <cellStyle name="20% - Accent5 16 2" xfId="264"/>
    <cellStyle name="20% - Accent5 16 3" xfId="265"/>
    <cellStyle name="20% - Accent5 16 4" xfId="266"/>
    <cellStyle name="20% - Accent5 16 5" xfId="267"/>
    <cellStyle name="20% - Accent5 17" xfId="268"/>
    <cellStyle name="20% - Accent5 17 2" xfId="269"/>
    <cellStyle name="20% - Accent5 17 3" xfId="270"/>
    <cellStyle name="20% - Accent5 17 4" xfId="271"/>
    <cellStyle name="20% - Accent5 17 5" xfId="272"/>
    <cellStyle name="20% - Accent5 18" xfId="273"/>
    <cellStyle name="20% - Accent5 19" xfId="274"/>
    <cellStyle name="20% - Accent5 2" xfId="275"/>
    <cellStyle name="20% - Accent5 2 2" xfId="276"/>
    <cellStyle name="20% - Accent5 2 2 2" xfId="277"/>
    <cellStyle name="20% - Accent5 2 2 2 2" xfId="278"/>
    <cellStyle name="20% - Accent5 2 2 2 3" xfId="279"/>
    <cellStyle name="20% - Accent5 2 2 2 4" xfId="280"/>
    <cellStyle name="20% - Accent5 2 2 2 5" xfId="281"/>
    <cellStyle name="20% - Accent5 2 2 3" xfId="282"/>
    <cellStyle name="20% - Accent5 2 2 4" xfId="283"/>
    <cellStyle name="20% - Accent5 2 2 5" xfId="284"/>
    <cellStyle name="20% - Accent5 2 3" xfId="285"/>
    <cellStyle name="20% - Accent5 2 4" xfId="286"/>
    <cellStyle name="20% - Accent5 2 5" xfId="287"/>
    <cellStyle name="20% - Accent5 2 6" xfId="288"/>
    <cellStyle name="20% - Accent5 2 7" xfId="289"/>
    <cellStyle name="20% - Accent5 2 8" xfId="290"/>
    <cellStyle name="20% - Accent5 2 9" xfId="291"/>
    <cellStyle name="20% - Accent5 20" xfId="292"/>
    <cellStyle name="20% - Accent5 21" xfId="293"/>
    <cellStyle name="20% - Accent5 22" xfId="294"/>
    <cellStyle name="20% - Accent5 23" xfId="295"/>
    <cellStyle name="20% - Accent5 24" xfId="296"/>
    <cellStyle name="20% - Accent5 25" xfId="297"/>
    <cellStyle name="20% - Accent5 26" xfId="298"/>
    <cellStyle name="20% - Accent5 27" xfId="299"/>
    <cellStyle name="20% - Accent5 28" xfId="300"/>
    <cellStyle name="20% - Accent5 29" xfId="301"/>
    <cellStyle name="20% - Accent5 3" xfId="302"/>
    <cellStyle name="20% - Accent5 30" xfId="303"/>
    <cellStyle name="20% - Accent5 31" xfId="304"/>
    <cellStyle name="20% - Accent5 32" xfId="305"/>
    <cellStyle name="20% - Accent5 33" xfId="306"/>
    <cellStyle name="20% - Accent5 34" xfId="307"/>
    <cellStyle name="20% - Accent5 35" xfId="308"/>
    <cellStyle name="20% - Accent5 4" xfId="309"/>
    <cellStyle name="20% - Accent5 5" xfId="310"/>
    <cellStyle name="20% - Accent5 6" xfId="311"/>
    <cellStyle name="20% - Accent5 7" xfId="312"/>
    <cellStyle name="20% - Accent5 8" xfId="313"/>
    <cellStyle name="20% - Accent5 9" xfId="314"/>
    <cellStyle name="20% - Accent6 10" xfId="315"/>
    <cellStyle name="20% - Accent6 11" xfId="316"/>
    <cellStyle name="20% - Accent6 12" xfId="317"/>
    <cellStyle name="20% - Accent6 13" xfId="318"/>
    <cellStyle name="20% - Accent6 14" xfId="319"/>
    <cellStyle name="20% - Accent6 15" xfId="320"/>
    <cellStyle name="20% - Accent6 15 2" xfId="321"/>
    <cellStyle name="20% - Accent6 15 3" xfId="322"/>
    <cellStyle name="20% - Accent6 15 4" xfId="323"/>
    <cellStyle name="20% - Accent6 15 5" xfId="324"/>
    <cellStyle name="20% - Accent6 16" xfId="325"/>
    <cellStyle name="20% - Accent6 16 2" xfId="326"/>
    <cellStyle name="20% - Accent6 16 3" xfId="327"/>
    <cellStyle name="20% - Accent6 16 4" xfId="328"/>
    <cellStyle name="20% - Accent6 16 5" xfId="329"/>
    <cellStyle name="20% - Accent6 17" xfId="330"/>
    <cellStyle name="20% - Accent6 17 2" xfId="331"/>
    <cellStyle name="20% - Accent6 17 3" xfId="332"/>
    <cellStyle name="20% - Accent6 17 4" xfId="333"/>
    <cellStyle name="20% - Accent6 17 5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2 3" xfId="341"/>
    <cellStyle name="20% - Accent6 2 2 2 4" xfId="342"/>
    <cellStyle name="20% - Accent6 2 2 2 5" xfId="343"/>
    <cellStyle name="20% - Accent6 2 2 3" xfId="344"/>
    <cellStyle name="20% - Accent6 2 2 4" xfId="345"/>
    <cellStyle name="20% - Accent6 2 2 5" xfId="346"/>
    <cellStyle name="20% - Accent6 2 3" xfId="347"/>
    <cellStyle name="20% - Accent6 2 4" xfId="348"/>
    <cellStyle name="20% - Accent6 2 5" xfId="349"/>
    <cellStyle name="20% - Accent6 2 6" xfId="350"/>
    <cellStyle name="20% - Accent6 2 7" xfId="351"/>
    <cellStyle name="20% - Accent6 2 8" xfId="352"/>
    <cellStyle name="20% - Accent6 2 9" xfId="353"/>
    <cellStyle name="20% - Accent6 20" xfId="354"/>
    <cellStyle name="20% - Accent6 21" xfId="355"/>
    <cellStyle name="20% - Accent6 22" xfId="356"/>
    <cellStyle name="20% - Accent6 23" xfId="357"/>
    <cellStyle name="20% - Accent6 24" xfId="358"/>
    <cellStyle name="20% - Accent6 25" xfId="359"/>
    <cellStyle name="20% - Accent6 26" xfId="360"/>
    <cellStyle name="20% - Accent6 27" xfId="361"/>
    <cellStyle name="20% - Accent6 28" xfId="362"/>
    <cellStyle name="20% - Accent6 29" xfId="363"/>
    <cellStyle name="20% - Accent6 3" xfId="364"/>
    <cellStyle name="20% - Accent6 30" xfId="365"/>
    <cellStyle name="20% - Accent6 31" xfId="366"/>
    <cellStyle name="20% - Accent6 32" xfId="367"/>
    <cellStyle name="20% - Accent6 33" xfId="368"/>
    <cellStyle name="20% - Accent6 34" xfId="369"/>
    <cellStyle name="20% - Accent6 35" xfId="370"/>
    <cellStyle name="20% - Accent6 4" xfId="371"/>
    <cellStyle name="20% - Accent6 5" xfId="372"/>
    <cellStyle name="20% - Accent6 6" xfId="373"/>
    <cellStyle name="20% - Accent6 7" xfId="374"/>
    <cellStyle name="20% - Accent6 8" xfId="375"/>
    <cellStyle name="20% - Accent6 9" xfId="376"/>
    <cellStyle name="40% - Accent1 10" xfId="377"/>
    <cellStyle name="40% - Accent1 11" xfId="378"/>
    <cellStyle name="40% - Accent1 12" xfId="379"/>
    <cellStyle name="40% - Accent1 13" xfId="380"/>
    <cellStyle name="40% - Accent1 14" xfId="381"/>
    <cellStyle name="40% - Accent1 15" xfId="382"/>
    <cellStyle name="40% - Accent1 15 2" xfId="383"/>
    <cellStyle name="40% - Accent1 15 3" xfId="384"/>
    <cellStyle name="40% - Accent1 15 4" xfId="385"/>
    <cellStyle name="40% - Accent1 15 5" xfId="386"/>
    <cellStyle name="40% - Accent1 16" xfId="387"/>
    <cellStyle name="40% - Accent1 16 2" xfId="388"/>
    <cellStyle name="40% - Accent1 16 3" xfId="389"/>
    <cellStyle name="40% - Accent1 16 4" xfId="390"/>
    <cellStyle name="40% - Accent1 16 5" xfId="391"/>
    <cellStyle name="40% - Accent1 17" xfId="392"/>
    <cellStyle name="40% - Accent1 17 2" xfId="393"/>
    <cellStyle name="40% - Accent1 17 3" xfId="394"/>
    <cellStyle name="40% - Accent1 17 4" xfId="395"/>
    <cellStyle name="40% - Accent1 17 5" xfId="396"/>
    <cellStyle name="40% - Accent1 18" xfId="397"/>
    <cellStyle name="40% - Accent1 19" xfId="398"/>
    <cellStyle name="40% - Accent1 2" xfId="399"/>
    <cellStyle name="40% - Accent1 2 2" xfId="400"/>
    <cellStyle name="40% - Accent1 2 2 2" xfId="401"/>
    <cellStyle name="40% - Accent1 2 2 2 2" xfId="402"/>
    <cellStyle name="40% - Accent1 2 2 2 3" xfId="403"/>
    <cellStyle name="40% - Accent1 2 2 2 4" xfId="404"/>
    <cellStyle name="40% - Accent1 2 2 2 5" xfId="405"/>
    <cellStyle name="40% - Accent1 2 2 3" xfId="406"/>
    <cellStyle name="40% - Accent1 2 2 4" xfId="407"/>
    <cellStyle name="40% - Accent1 2 2 5" xfId="408"/>
    <cellStyle name="40% - Accent1 2 3" xfId="409"/>
    <cellStyle name="40% - Accent1 2 4" xfId="410"/>
    <cellStyle name="40% - Accent1 2 5" xfId="411"/>
    <cellStyle name="40% - Accent1 2 6" xfId="412"/>
    <cellStyle name="40% - Accent1 2 7" xfId="413"/>
    <cellStyle name="40% - Accent1 2 8" xfId="414"/>
    <cellStyle name="40% - Accent1 2 9" xfId="415"/>
    <cellStyle name="40% - Accent1 20" xfId="416"/>
    <cellStyle name="40% - Accent1 21" xfId="417"/>
    <cellStyle name="40% - Accent1 22" xfId="418"/>
    <cellStyle name="40% - Accent1 23" xfId="419"/>
    <cellStyle name="40% - Accent1 24" xfId="420"/>
    <cellStyle name="40% - Accent1 25" xfId="421"/>
    <cellStyle name="40% - Accent1 26" xfId="422"/>
    <cellStyle name="40% - Accent1 27" xfId="423"/>
    <cellStyle name="40% - Accent1 28" xfId="424"/>
    <cellStyle name="40% - Accent1 29" xfId="425"/>
    <cellStyle name="40% - Accent1 3" xfId="426"/>
    <cellStyle name="40% - Accent1 30" xfId="427"/>
    <cellStyle name="40% - Accent1 31" xfId="428"/>
    <cellStyle name="40% - Accent1 32" xfId="429"/>
    <cellStyle name="40% - Accent1 33" xfId="430"/>
    <cellStyle name="40% - Accent1 34" xfId="431"/>
    <cellStyle name="40% - Accent1 35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14" xfId="443"/>
    <cellStyle name="40% - Accent2 15" xfId="444"/>
    <cellStyle name="40% - Accent2 15 2" xfId="445"/>
    <cellStyle name="40% - Accent2 15 3" xfId="446"/>
    <cellStyle name="40% - Accent2 15 4" xfId="447"/>
    <cellStyle name="40% - Accent2 15 5" xfId="448"/>
    <cellStyle name="40% - Accent2 16" xfId="449"/>
    <cellStyle name="40% - Accent2 16 2" xfId="450"/>
    <cellStyle name="40% - Accent2 16 3" xfId="451"/>
    <cellStyle name="40% - Accent2 16 4" xfId="452"/>
    <cellStyle name="40% - Accent2 16 5" xfId="453"/>
    <cellStyle name="40% - Accent2 17" xfId="454"/>
    <cellStyle name="40% - Accent2 17 2" xfId="455"/>
    <cellStyle name="40% - Accent2 17 3" xfId="456"/>
    <cellStyle name="40% - Accent2 17 4" xfId="457"/>
    <cellStyle name="40% - Accent2 17 5" xfId="458"/>
    <cellStyle name="40% - Accent2 18" xfId="459"/>
    <cellStyle name="40% - Accent2 19" xfId="460"/>
    <cellStyle name="40% - Accent2 2" xfId="461"/>
    <cellStyle name="40% - Accent2 2 2" xfId="462"/>
    <cellStyle name="40% - Accent2 2 2 2" xfId="463"/>
    <cellStyle name="40% - Accent2 2 2 2 2" xfId="464"/>
    <cellStyle name="40% - Accent2 2 2 2 3" xfId="465"/>
    <cellStyle name="40% - Accent2 2 2 2 4" xfId="466"/>
    <cellStyle name="40% - Accent2 2 2 2 5" xfId="467"/>
    <cellStyle name="40% - Accent2 2 2 3" xfId="468"/>
    <cellStyle name="40% - Accent2 2 2 4" xfId="469"/>
    <cellStyle name="40% - Accent2 2 2 5" xfId="470"/>
    <cellStyle name="40% - Accent2 2 3" xfId="471"/>
    <cellStyle name="40% - Accent2 2 4" xfId="472"/>
    <cellStyle name="40% - Accent2 2 5" xfId="473"/>
    <cellStyle name="40% - Accent2 2 6" xfId="474"/>
    <cellStyle name="40% - Accent2 2 7" xfId="475"/>
    <cellStyle name="40% - Accent2 2 8" xfId="476"/>
    <cellStyle name="40% - Accent2 2 9" xfId="477"/>
    <cellStyle name="40% - Accent2 20" xfId="478"/>
    <cellStyle name="40% - Accent2 21" xfId="479"/>
    <cellStyle name="40% - Accent2 22" xfId="480"/>
    <cellStyle name="40% - Accent2 23" xfId="481"/>
    <cellStyle name="40% - Accent2 24" xfId="482"/>
    <cellStyle name="40% - Accent2 25" xfId="483"/>
    <cellStyle name="40% - Accent2 26" xfId="484"/>
    <cellStyle name="40% - Accent2 27" xfId="485"/>
    <cellStyle name="40% - Accent2 28" xfId="486"/>
    <cellStyle name="40% - Accent2 29" xfId="487"/>
    <cellStyle name="40% - Accent2 3" xfId="488"/>
    <cellStyle name="40% - Accent2 30" xfId="489"/>
    <cellStyle name="40% - Accent2 31" xfId="490"/>
    <cellStyle name="40% - Accent2 32" xfId="491"/>
    <cellStyle name="40% - Accent2 33" xfId="492"/>
    <cellStyle name="40% - Accent2 34" xfId="493"/>
    <cellStyle name="40% - Accent2 35" xfId="494"/>
    <cellStyle name="40% - Accent2 4" xfId="495"/>
    <cellStyle name="40% - Accent2 5" xfId="496"/>
    <cellStyle name="40% - Accent2 6" xfId="497"/>
    <cellStyle name="40% - Accent2 7" xfId="498"/>
    <cellStyle name="40% - Accent2 8" xfId="499"/>
    <cellStyle name="40% - Accent2 9" xfId="500"/>
    <cellStyle name="40% - Accent3 10" xfId="501"/>
    <cellStyle name="40% - Accent3 11" xfId="502"/>
    <cellStyle name="40% - Accent3 12" xfId="503"/>
    <cellStyle name="40% - Accent3 13" xfId="504"/>
    <cellStyle name="40% - Accent3 14" xfId="505"/>
    <cellStyle name="40% - Accent3 15" xfId="506"/>
    <cellStyle name="40% - Accent3 15 2" xfId="507"/>
    <cellStyle name="40% - Accent3 15 3" xfId="508"/>
    <cellStyle name="40% - Accent3 15 4" xfId="509"/>
    <cellStyle name="40% - Accent3 15 5" xfId="510"/>
    <cellStyle name="40% - Accent3 16" xfId="511"/>
    <cellStyle name="40% - Accent3 16 2" xfId="512"/>
    <cellStyle name="40% - Accent3 16 3" xfId="513"/>
    <cellStyle name="40% - Accent3 16 4" xfId="514"/>
    <cellStyle name="40% - Accent3 16 5" xfId="515"/>
    <cellStyle name="40% - Accent3 17" xfId="516"/>
    <cellStyle name="40% - Accent3 17 2" xfId="517"/>
    <cellStyle name="40% - Accent3 17 3" xfId="518"/>
    <cellStyle name="40% - Accent3 17 4" xfId="519"/>
    <cellStyle name="40% - Accent3 17 5" xfId="520"/>
    <cellStyle name="40% - Accent3 18" xfId="521"/>
    <cellStyle name="40% - Accent3 19" xfId="522"/>
    <cellStyle name="40% - Accent3 2" xfId="523"/>
    <cellStyle name="40% - Accent3 2 2" xfId="524"/>
    <cellStyle name="40% - Accent3 2 2 2" xfId="525"/>
    <cellStyle name="40% - Accent3 2 2 2 2" xfId="526"/>
    <cellStyle name="40% - Accent3 2 2 2 3" xfId="527"/>
    <cellStyle name="40% - Accent3 2 2 2 4" xfId="528"/>
    <cellStyle name="40% - Accent3 2 2 2 5" xfId="529"/>
    <cellStyle name="40% - Accent3 2 2 3" xfId="530"/>
    <cellStyle name="40% - Accent3 2 2 4" xfId="531"/>
    <cellStyle name="40% - Accent3 2 2 5" xfId="532"/>
    <cellStyle name="40% - Accent3 2 3" xfId="533"/>
    <cellStyle name="40% - Accent3 2 4" xfId="534"/>
    <cellStyle name="40% - Accent3 2 5" xfId="535"/>
    <cellStyle name="40% - Accent3 2 6" xfId="536"/>
    <cellStyle name="40% - Accent3 2 7" xfId="537"/>
    <cellStyle name="40% - Accent3 2 8" xfId="538"/>
    <cellStyle name="40% - Accent3 2 9" xfId="539"/>
    <cellStyle name="40% - Accent3 20" xfId="540"/>
    <cellStyle name="40% - Accent3 21" xfId="541"/>
    <cellStyle name="40% - Accent3 22" xfId="542"/>
    <cellStyle name="40% - Accent3 23" xfId="543"/>
    <cellStyle name="40% - Accent3 24" xfId="544"/>
    <cellStyle name="40% - Accent3 25" xfId="545"/>
    <cellStyle name="40% - Accent3 26" xfId="546"/>
    <cellStyle name="40% - Accent3 27" xfId="547"/>
    <cellStyle name="40% - Accent3 28" xfId="548"/>
    <cellStyle name="40% - Accent3 29" xfId="549"/>
    <cellStyle name="40% - Accent3 3" xfId="550"/>
    <cellStyle name="40% - Accent3 30" xfId="551"/>
    <cellStyle name="40% - Accent3 31" xfId="552"/>
    <cellStyle name="40% - Accent3 32" xfId="553"/>
    <cellStyle name="40% - Accent3 33" xfId="554"/>
    <cellStyle name="40% - Accent3 34" xfId="555"/>
    <cellStyle name="40% - Accent3 35" xfId="556"/>
    <cellStyle name="40% - Accent3 4" xfId="557"/>
    <cellStyle name="40% - Accent3 5" xfId="558"/>
    <cellStyle name="40% - Accent3 6" xfId="559"/>
    <cellStyle name="40% - Accent3 7" xfId="560"/>
    <cellStyle name="40% - Accent3 8" xfId="561"/>
    <cellStyle name="40% - Accent3 9" xfId="562"/>
    <cellStyle name="40% - Accent4 10" xfId="563"/>
    <cellStyle name="40% - Accent4 11" xfId="564"/>
    <cellStyle name="40% - Accent4 12" xfId="565"/>
    <cellStyle name="40% - Accent4 13" xfId="566"/>
    <cellStyle name="40% - Accent4 14" xfId="567"/>
    <cellStyle name="40% - Accent4 15" xfId="568"/>
    <cellStyle name="40% - Accent4 15 2" xfId="569"/>
    <cellStyle name="40% - Accent4 15 3" xfId="570"/>
    <cellStyle name="40% - Accent4 15 4" xfId="571"/>
    <cellStyle name="40% - Accent4 15 5" xfId="572"/>
    <cellStyle name="40% - Accent4 16" xfId="573"/>
    <cellStyle name="40% - Accent4 16 2" xfId="574"/>
    <cellStyle name="40% - Accent4 16 3" xfId="575"/>
    <cellStyle name="40% - Accent4 16 4" xfId="576"/>
    <cellStyle name="40% - Accent4 16 5" xfId="577"/>
    <cellStyle name="40% - Accent4 17" xfId="578"/>
    <cellStyle name="40% - Accent4 17 2" xfId="579"/>
    <cellStyle name="40% - Accent4 17 3" xfId="580"/>
    <cellStyle name="40% - Accent4 17 4" xfId="581"/>
    <cellStyle name="40% - Accent4 17 5" xfId="582"/>
    <cellStyle name="40% - Accent4 18" xfId="583"/>
    <cellStyle name="40% - Accent4 19" xfId="584"/>
    <cellStyle name="40% - Accent4 2" xfId="585"/>
    <cellStyle name="40% - Accent4 2 2" xfId="586"/>
    <cellStyle name="40% - Accent4 2 2 2" xfId="587"/>
    <cellStyle name="40% - Accent4 2 2 2 2" xfId="588"/>
    <cellStyle name="40% - Accent4 2 2 2 3" xfId="589"/>
    <cellStyle name="40% - Accent4 2 2 2 4" xfId="590"/>
    <cellStyle name="40% - Accent4 2 2 2 5" xfId="591"/>
    <cellStyle name="40% - Accent4 2 2 3" xfId="592"/>
    <cellStyle name="40% - Accent4 2 2 4" xfId="593"/>
    <cellStyle name="40% - Accent4 2 2 5" xfId="594"/>
    <cellStyle name="40% - Accent4 2 3" xfId="595"/>
    <cellStyle name="40% - Accent4 2 4" xfId="596"/>
    <cellStyle name="40% - Accent4 2 5" xfId="597"/>
    <cellStyle name="40% - Accent4 2 6" xfId="598"/>
    <cellStyle name="40% - Accent4 2 7" xfId="599"/>
    <cellStyle name="40% - Accent4 2 8" xfId="600"/>
    <cellStyle name="40% - Accent4 2 9" xfId="601"/>
    <cellStyle name="40% - Accent4 20" xfId="602"/>
    <cellStyle name="40% - Accent4 21" xfId="603"/>
    <cellStyle name="40% - Accent4 22" xfId="604"/>
    <cellStyle name="40% - Accent4 23" xfId="605"/>
    <cellStyle name="40% - Accent4 24" xfId="606"/>
    <cellStyle name="40% - Accent4 25" xfId="607"/>
    <cellStyle name="40% - Accent4 26" xfId="608"/>
    <cellStyle name="40% - Accent4 27" xfId="609"/>
    <cellStyle name="40% - Accent4 28" xfId="610"/>
    <cellStyle name="40% - Accent4 29" xfId="611"/>
    <cellStyle name="40% - Accent4 3" xfId="612"/>
    <cellStyle name="40% - Accent4 30" xfId="613"/>
    <cellStyle name="40% - Accent4 31" xfId="614"/>
    <cellStyle name="40% - Accent4 32" xfId="615"/>
    <cellStyle name="40% - Accent4 33" xfId="616"/>
    <cellStyle name="40% - Accent4 34" xfId="617"/>
    <cellStyle name="40% - Accent4 35" xfId="618"/>
    <cellStyle name="40% - Accent4 4" xfId="619"/>
    <cellStyle name="40% - Accent4 5" xfId="620"/>
    <cellStyle name="40% - Accent4 6" xfId="621"/>
    <cellStyle name="40% - Accent4 7" xfId="622"/>
    <cellStyle name="40% - Accent4 8" xfId="623"/>
    <cellStyle name="40% - Accent4 9" xfId="624"/>
    <cellStyle name="40% - Accent5 10" xfId="625"/>
    <cellStyle name="40% - Accent5 11" xfId="626"/>
    <cellStyle name="40% - Accent5 12" xfId="627"/>
    <cellStyle name="40% - Accent5 13" xfId="628"/>
    <cellStyle name="40% - Accent5 14" xfId="629"/>
    <cellStyle name="40% - Accent5 15" xfId="630"/>
    <cellStyle name="40% - Accent5 15 2" xfId="631"/>
    <cellStyle name="40% - Accent5 15 3" xfId="632"/>
    <cellStyle name="40% - Accent5 15 4" xfId="633"/>
    <cellStyle name="40% - Accent5 15 5" xfId="634"/>
    <cellStyle name="40% - Accent5 16" xfId="635"/>
    <cellStyle name="40% - Accent5 16 2" xfId="636"/>
    <cellStyle name="40% - Accent5 16 3" xfId="637"/>
    <cellStyle name="40% - Accent5 16 4" xfId="638"/>
    <cellStyle name="40% - Accent5 16 5" xfId="639"/>
    <cellStyle name="40% - Accent5 17" xfId="640"/>
    <cellStyle name="40% - Accent5 17 2" xfId="641"/>
    <cellStyle name="40% - Accent5 17 3" xfId="642"/>
    <cellStyle name="40% - Accent5 17 4" xfId="643"/>
    <cellStyle name="40% - Accent5 17 5" xfId="644"/>
    <cellStyle name="40% - Accent5 18" xfId="645"/>
    <cellStyle name="40% - Accent5 19" xfId="646"/>
    <cellStyle name="40% - Accent5 2" xfId="647"/>
    <cellStyle name="40% - Accent5 2 2" xfId="648"/>
    <cellStyle name="40% - Accent5 2 2 2" xfId="649"/>
    <cellStyle name="40% - Accent5 2 2 2 2" xfId="650"/>
    <cellStyle name="40% - Accent5 2 2 2 3" xfId="651"/>
    <cellStyle name="40% - Accent5 2 2 2 4" xfId="652"/>
    <cellStyle name="40% - Accent5 2 2 2 5" xfId="653"/>
    <cellStyle name="40% - Accent5 2 2 3" xfId="654"/>
    <cellStyle name="40% - Accent5 2 2 4" xfId="655"/>
    <cellStyle name="40% - Accent5 2 2 5" xfId="656"/>
    <cellStyle name="40% - Accent5 2 3" xfId="657"/>
    <cellStyle name="40% - Accent5 2 4" xfId="658"/>
    <cellStyle name="40% - Accent5 2 5" xfId="659"/>
    <cellStyle name="40% - Accent5 2 6" xfId="660"/>
    <cellStyle name="40% - Accent5 2 7" xfId="661"/>
    <cellStyle name="40% - Accent5 2 8" xfId="662"/>
    <cellStyle name="40% - Accent5 2 9" xfId="663"/>
    <cellStyle name="40% - Accent5 20" xfId="664"/>
    <cellStyle name="40% - Accent5 21" xfId="665"/>
    <cellStyle name="40% - Accent5 22" xfId="666"/>
    <cellStyle name="40% - Accent5 23" xfId="667"/>
    <cellStyle name="40% - Accent5 24" xfId="668"/>
    <cellStyle name="40% - Accent5 25" xfId="669"/>
    <cellStyle name="40% - Accent5 26" xfId="670"/>
    <cellStyle name="40% - Accent5 27" xfId="671"/>
    <cellStyle name="40% - Accent5 28" xfId="672"/>
    <cellStyle name="40% - Accent5 29" xfId="673"/>
    <cellStyle name="40% - Accent5 3" xfId="674"/>
    <cellStyle name="40% - Accent5 30" xfId="675"/>
    <cellStyle name="40% - Accent5 31" xfId="676"/>
    <cellStyle name="40% - Accent5 32" xfId="677"/>
    <cellStyle name="40% - Accent5 33" xfId="678"/>
    <cellStyle name="40% - Accent5 34" xfId="679"/>
    <cellStyle name="40% - Accent5 35" xfId="680"/>
    <cellStyle name="40% - Accent5 4" xfId="681"/>
    <cellStyle name="40% - Accent5 5" xfId="682"/>
    <cellStyle name="40% - Accent5 6" xfId="683"/>
    <cellStyle name="40% - Accent5 7" xfId="684"/>
    <cellStyle name="40% - Accent5 8" xfId="685"/>
    <cellStyle name="40% - Accent5 9" xfId="686"/>
    <cellStyle name="40% - Accent6 10" xfId="687"/>
    <cellStyle name="40% - Accent6 11" xfId="688"/>
    <cellStyle name="40% - Accent6 12" xfId="689"/>
    <cellStyle name="40% - Accent6 13" xfId="690"/>
    <cellStyle name="40% - Accent6 14" xfId="691"/>
    <cellStyle name="40% - Accent6 15" xfId="692"/>
    <cellStyle name="40% - Accent6 15 2" xfId="693"/>
    <cellStyle name="40% - Accent6 15 3" xfId="694"/>
    <cellStyle name="40% - Accent6 15 4" xfId="695"/>
    <cellStyle name="40% - Accent6 15 5" xfId="696"/>
    <cellStyle name="40% - Accent6 16" xfId="697"/>
    <cellStyle name="40% - Accent6 16 2" xfId="698"/>
    <cellStyle name="40% - Accent6 16 3" xfId="699"/>
    <cellStyle name="40% - Accent6 16 4" xfId="700"/>
    <cellStyle name="40% - Accent6 16 5" xfId="701"/>
    <cellStyle name="40% - Accent6 17" xfId="702"/>
    <cellStyle name="40% - Accent6 17 2" xfId="703"/>
    <cellStyle name="40% - Accent6 17 3" xfId="704"/>
    <cellStyle name="40% - Accent6 17 4" xfId="705"/>
    <cellStyle name="40% - Accent6 17 5" xfId="706"/>
    <cellStyle name="40% - Accent6 18" xfId="707"/>
    <cellStyle name="40% - Accent6 19" xfId="708"/>
    <cellStyle name="40% - Accent6 2" xfId="709"/>
    <cellStyle name="40% - Accent6 2 2" xfId="710"/>
    <cellStyle name="40% - Accent6 2 2 2" xfId="711"/>
    <cellStyle name="40% - Accent6 2 2 2 2" xfId="712"/>
    <cellStyle name="40% - Accent6 2 2 2 3" xfId="713"/>
    <cellStyle name="40% - Accent6 2 2 2 4" xfId="714"/>
    <cellStyle name="40% - Accent6 2 2 2 5" xfId="715"/>
    <cellStyle name="40% - Accent6 2 2 3" xfId="716"/>
    <cellStyle name="40% - Accent6 2 2 4" xfId="717"/>
    <cellStyle name="40% - Accent6 2 2 5" xfId="718"/>
    <cellStyle name="40% - Accent6 2 3" xfId="719"/>
    <cellStyle name="40% - Accent6 2 4" xfId="720"/>
    <cellStyle name="40% - Accent6 2 5" xfId="721"/>
    <cellStyle name="40% - Accent6 2 6" xfId="722"/>
    <cellStyle name="40% - Accent6 2 7" xfId="723"/>
    <cellStyle name="40% - Accent6 2 8" xfId="724"/>
    <cellStyle name="40% - Accent6 2 9" xfId="725"/>
    <cellStyle name="40% - Accent6 20" xfId="726"/>
    <cellStyle name="40% - Accent6 21" xfId="727"/>
    <cellStyle name="40% - Accent6 22" xfId="728"/>
    <cellStyle name="40% - Accent6 23" xfId="729"/>
    <cellStyle name="40% - Accent6 24" xfId="730"/>
    <cellStyle name="40% - Accent6 25" xfId="731"/>
    <cellStyle name="40% - Accent6 26" xfId="732"/>
    <cellStyle name="40% - Accent6 27" xfId="733"/>
    <cellStyle name="40% - Accent6 28" xfId="734"/>
    <cellStyle name="40% - Accent6 29" xfId="735"/>
    <cellStyle name="40% - Accent6 3" xfId="736"/>
    <cellStyle name="40% - Accent6 30" xfId="737"/>
    <cellStyle name="40% - Accent6 31" xfId="738"/>
    <cellStyle name="40% - Accent6 32" xfId="739"/>
    <cellStyle name="40% - Accent6 33" xfId="740"/>
    <cellStyle name="40% - Accent6 34" xfId="741"/>
    <cellStyle name="40% - Accent6 35" xfId="742"/>
    <cellStyle name="40% - Accent6 4" xfId="743"/>
    <cellStyle name="40% - Accent6 5" xfId="744"/>
    <cellStyle name="40% - Accent6 6" xfId="745"/>
    <cellStyle name="40% - Accent6 7" xfId="746"/>
    <cellStyle name="40% - Accent6 8" xfId="747"/>
    <cellStyle name="40% - Accent6 9" xfId="748"/>
    <cellStyle name="60% - Accent1 10" xfId="749"/>
    <cellStyle name="60% - Accent1 11" xfId="750"/>
    <cellStyle name="60% - Accent1 12" xfId="751"/>
    <cellStyle name="60% - Accent1 13" xfId="752"/>
    <cellStyle name="60% - Accent1 14" xfId="753"/>
    <cellStyle name="60% - Accent1 15" xfId="754"/>
    <cellStyle name="60% - Accent1 16" xfId="755"/>
    <cellStyle name="60% - Accent1 17" xfId="756"/>
    <cellStyle name="60% - Accent1 18" xfId="757"/>
    <cellStyle name="60% - Accent1 19" xfId="758"/>
    <cellStyle name="60% - Accent1 2" xfId="759"/>
    <cellStyle name="60% - Accent1 2 2" xfId="760"/>
    <cellStyle name="60% - Accent1 2 2 2" xfId="761"/>
    <cellStyle name="60% - Accent1 2 2 2 2" xfId="762"/>
    <cellStyle name="60% - Accent1 2 2 2 3" xfId="763"/>
    <cellStyle name="60% - Accent1 2 2 2 4" xfId="764"/>
    <cellStyle name="60% - Accent1 2 2 2 5" xfId="765"/>
    <cellStyle name="60% - Accent1 2 2 3" xfId="766"/>
    <cellStyle name="60% - Accent1 2 2 4" xfId="767"/>
    <cellStyle name="60% - Accent1 2 2 5" xfId="768"/>
    <cellStyle name="60% - Accent1 2 3" xfId="769"/>
    <cellStyle name="60% - Accent1 2 4" xfId="770"/>
    <cellStyle name="60% - Accent1 2 5" xfId="771"/>
    <cellStyle name="60% - Accent1 2 6" xfId="772"/>
    <cellStyle name="60% - Accent1 2 7" xfId="773"/>
    <cellStyle name="60% - Accent1 2 8" xfId="774"/>
    <cellStyle name="60% - Accent1 2 9" xfId="775"/>
    <cellStyle name="60% - Accent1 20" xfId="776"/>
    <cellStyle name="60% - Accent1 21" xfId="777"/>
    <cellStyle name="60% - Accent1 22" xfId="778"/>
    <cellStyle name="60% - Accent1 3" xfId="779"/>
    <cellStyle name="60% - Accent1 4" xfId="780"/>
    <cellStyle name="60% - Accent1 5" xfId="781"/>
    <cellStyle name="60% - Accent1 6" xfId="782"/>
    <cellStyle name="60% - Accent1 7" xfId="783"/>
    <cellStyle name="60% - Accent1 8" xfId="784"/>
    <cellStyle name="60% - Accent1 9" xfId="785"/>
    <cellStyle name="60% - Accent2 10" xfId="786"/>
    <cellStyle name="60% - Accent2 11" xfId="787"/>
    <cellStyle name="60% - Accent2 12" xfId="788"/>
    <cellStyle name="60% - Accent2 13" xfId="789"/>
    <cellStyle name="60% - Accent2 14" xfId="790"/>
    <cellStyle name="60% - Accent2 15" xfId="791"/>
    <cellStyle name="60% - Accent2 16" xfId="792"/>
    <cellStyle name="60% - Accent2 17" xfId="793"/>
    <cellStyle name="60% - Accent2 18" xfId="794"/>
    <cellStyle name="60% - Accent2 19" xfId="795"/>
    <cellStyle name="60% - Accent2 2" xfId="796"/>
    <cellStyle name="60% - Accent2 2 2" xfId="797"/>
    <cellStyle name="60% - Accent2 2 2 2" xfId="798"/>
    <cellStyle name="60% - Accent2 2 2 2 2" xfId="799"/>
    <cellStyle name="60% - Accent2 2 2 2 3" xfId="800"/>
    <cellStyle name="60% - Accent2 2 2 2 4" xfId="801"/>
    <cellStyle name="60% - Accent2 2 2 2 5" xfId="802"/>
    <cellStyle name="60% - Accent2 2 2 3" xfId="803"/>
    <cellStyle name="60% - Accent2 2 2 4" xfId="804"/>
    <cellStyle name="60% - Accent2 2 2 5" xfId="805"/>
    <cellStyle name="60% - Accent2 2 3" xfId="806"/>
    <cellStyle name="60% - Accent2 2 4" xfId="807"/>
    <cellStyle name="60% - Accent2 2 5" xfId="808"/>
    <cellStyle name="60% - Accent2 2 6" xfId="809"/>
    <cellStyle name="60% - Accent2 2 7" xfId="810"/>
    <cellStyle name="60% - Accent2 2 8" xfId="811"/>
    <cellStyle name="60% - Accent2 2 9" xfId="812"/>
    <cellStyle name="60% - Accent2 20" xfId="813"/>
    <cellStyle name="60% - Accent2 21" xfId="814"/>
    <cellStyle name="60% - Accent2 22" xfId="815"/>
    <cellStyle name="60% - Accent2 3" xfId="816"/>
    <cellStyle name="60% - Accent2 4" xfId="817"/>
    <cellStyle name="60% - Accent2 5" xfId="818"/>
    <cellStyle name="60% - Accent2 6" xfId="819"/>
    <cellStyle name="60% - Accent2 7" xfId="820"/>
    <cellStyle name="60% - Accent2 8" xfId="821"/>
    <cellStyle name="60% - Accent2 9" xfId="822"/>
    <cellStyle name="60% - Accent3 10" xfId="823"/>
    <cellStyle name="60% - Accent3 11" xfId="824"/>
    <cellStyle name="60% - Accent3 12" xfId="825"/>
    <cellStyle name="60% - Accent3 13" xfId="826"/>
    <cellStyle name="60% - Accent3 14" xfId="827"/>
    <cellStyle name="60% - Accent3 15" xfId="828"/>
    <cellStyle name="60% - Accent3 16" xfId="829"/>
    <cellStyle name="60% - Accent3 17" xfId="830"/>
    <cellStyle name="60% - Accent3 18" xfId="831"/>
    <cellStyle name="60% - Accent3 19" xfId="832"/>
    <cellStyle name="60% - Accent3 2" xfId="833"/>
    <cellStyle name="60% - Accent3 2 2" xfId="834"/>
    <cellStyle name="60% - Accent3 2 2 2" xfId="835"/>
    <cellStyle name="60% - Accent3 2 2 2 2" xfId="836"/>
    <cellStyle name="60% - Accent3 2 2 2 3" xfId="837"/>
    <cellStyle name="60% - Accent3 2 2 2 4" xfId="838"/>
    <cellStyle name="60% - Accent3 2 2 2 5" xfId="839"/>
    <cellStyle name="60% - Accent3 2 2 3" xfId="840"/>
    <cellStyle name="60% - Accent3 2 2 4" xfId="841"/>
    <cellStyle name="60% - Accent3 2 2 5" xfId="842"/>
    <cellStyle name="60% - Accent3 2 3" xfId="843"/>
    <cellStyle name="60% - Accent3 2 4" xfId="844"/>
    <cellStyle name="60% - Accent3 2 5" xfId="845"/>
    <cellStyle name="60% - Accent3 2 6" xfId="846"/>
    <cellStyle name="60% - Accent3 2 7" xfId="847"/>
    <cellStyle name="60% - Accent3 2 8" xfId="848"/>
    <cellStyle name="60% - Accent3 2 9" xfId="849"/>
    <cellStyle name="60% - Accent3 20" xfId="850"/>
    <cellStyle name="60% - Accent3 21" xfId="851"/>
    <cellStyle name="60% - Accent3 22" xfId="852"/>
    <cellStyle name="60% - Accent3 3" xfId="853"/>
    <cellStyle name="60% - Accent3 4" xfId="854"/>
    <cellStyle name="60% - Accent3 5" xfId="855"/>
    <cellStyle name="60% - Accent3 6" xfId="856"/>
    <cellStyle name="60% - Accent3 7" xfId="857"/>
    <cellStyle name="60% - Accent3 8" xfId="858"/>
    <cellStyle name="60% - Accent3 9" xfId="859"/>
    <cellStyle name="60% - Accent4 10" xfId="860"/>
    <cellStyle name="60% - Accent4 11" xfId="861"/>
    <cellStyle name="60% - Accent4 12" xfId="862"/>
    <cellStyle name="60% - Accent4 13" xfId="863"/>
    <cellStyle name="60% - Accent4 14" xfId="864"/>
    <cellStyle name="60% - Accent4 15" xfId="865"/>
    <cellStyle name="60% - Accent4 16" xfId="866"/>
    <cellStyle name="60% - Accent4 17" xfId="867"/>
    <cellStyle name="60% - Accent4 18" xfId="868"/>
    <cellStyle name="60% - Accent4 19" xfId="869"/>
    <cellStyle name="60% - Accent4 2" xfId="870"/>
    <cellStyle name="60% - Accent4 2 2" xfId="871"/>
    <cellStyle name="60% - Accent4 2 2 2" xfId="872"/>
    <cellStyle name="60% - Accent4 2 2 2 2" xfId="873"/>
    <cellStyle name="60% - Accent4 2 2 2 3" xfId="874"/>
    <cellStyle name="60% - Accent4 2 2 2 4" xfId="875"/>
    <cellStyle name="60% - Accent4 2 2 2 5" xfId="876"/>
    <cellStyle name="60% - Accent4 2 2 3" xfId="877"/>
    <cellStyle name="60% - Accent4 2 2 4" xfId="878"/>
    <cellStyle name="60% - Accent4 2 2 5" xfId="879"/>
    <cellStyle name="60% - Accent4 2 3" xfId="880"/>
    <cellStyle name="60% - Accent4 2 4" xfId="881"/>
    <cellStyle name="60% - Accent4 2 5" xfId="882"/>
    <cellStyle name="60% - Accent4 2 6" xfId="883"/>
    <cellStyle name="60% - Accent4 2 7" xfId="884"/>
    <cellStyle name="60% - Accent4 2 8" xfId="885"/>
    <cellStyle name="60% - Accent4 2 9" xfId="886"/>
    <cellStyle name="60% - Accent4 20" xfId="887"/>
    <cellStyle name="60% - Accent4 21" xfId="888"/>
    <cellStyle name="60% - Accent4 22" xfId="889"/>
    <cellStyle name="60% - Accent4 3" xfId="890"/>
    <cellStyle name="60% - Accent4 4" xfId="891"/>
    <cellStyle name="60% - Accent4 5" xfId="892"/>
    <cellStyle name="60% - Accent4 6" xfId="893"/>
    <cellStyle name="60% - Accent4 7" xfId="894"/>
    <cellStyle name="60% - Accent4 8" xfId="895"/>
    <cellStyle name="60% - Accent4 9" xfId="896"/>
    <cellStyle name="60% - Accent5 10" xfId="897"/>
    <cellStyle name="60% - Accent5 11" xfId="898"/>
    <cellStyle name="60% - Accent5 12" xfId="899"/>
    <cellStyle name="60% - Accent5 13" xfId="900"/>
    <cellStyle name="60% - Accent5 14" xfId="901"/>
    <cellStyle name="60% - Accent5 15" xfId="902"/>
    <cellStyle name="60% - Accent5 16" xfId="903"/>
    <cellStyle name="60% - Accent5 17" xfId="904"/>
    <cellStyle name="60% - Accent5 18" xfId="905"/>
    <cellStyle name="60% - Accent5 19" xfId="906"/>
    <cellStyle name="60% - Accent5 2" xfId="907"/>
    <cellStyle name="60% - Accent5 2 2" xfId="908"/>
    <cellStyle name="60% - Accent5 2 2 2" xfId="909"/>
    <cellStyle name="60% - Accent5 2 2 2 2" xfId="910"/>
    <cellStyle name="60% - Accent5 2 2 2 3" xfId="911"/>
    <cellStyle name="60% - Accent5 2 2 2 4" xfId="912"/>
    <cellStyle name="60% - Accent5 2 2 2 5" xfId="913"/>
    <cellStyle name="60% - Accent5 2 2 3" xfId="914"/>
    <cellStyle name="60% - Accent5 2 2 4" xfId="915"/>
    <cellStyle name="60% - Accent5 2 2 5" xfId="916"/>
    <cellStyle name="60% - Accent5 2 3" xfId="917"/>
    <cellStyle name="60% - Accent5 2 4" xfId="918"/>
    <cellStyle name="60% - Accent5 2 5" xfId="919"/>
    <cellStyle name="60% - Accent5 2 6" xfId="920"/>
    <cellStyle name="60% - Accent5 2 7" xfId="921"/>
    <cellStyle name="60% - Accent5 2 8" xfId="922"/>
    <cellStyle name="60% - Accent5 2 9" xfId="923"/>
    <cellStyle name="60% - Accent5 20" xfId="924"/>
    <cellStyle name="60% - Accent5 21" xfId="925"/>
    <cellStyle name="60% - Accent5 22" xfId="926"/>
    <cellStyle name="60% - Accent5 3" xfId="927"/>
    <cellStyle name="60% - Accent5 4" xfId="928"/>
    <cellStyle name="60% - Accent5 5" xfId="929"/>
    <cellStyle name="60% - Accent5 6" xfId="930"/>
    <cellStyle name="60% - Accent5 7" xfId="931"/>
    <cellStyle name="60% - Accent5 8" xfId="932"/>
    <cellStyle name="60% - Accent5 9" xfId="933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 2" xfId="945"/>
    <cellStyle name="60% - Accent6 2 2 2" xfId="946"/>
    <cellStyle name="60% - Accent6 2 2 2 2" xfId="947"/>
    <cellStyle name="60% - Accent6 2 2 2 3" xfId="948"/>
    <cellStyle name="60% - Accent6 2 2 2 4" xfId="949"/>
    <cellStyle name="60% - Accent6 2 2 2 5" xfId="950"/>
    <cellStyle name="60% - Accent6 2 2 3" xfId="951"/>
    <cellStyle name="60% - Accent6 2 2 4" xfId="952"/>
    <cellStyle name="60% - Accent6 2 2 5" xfId="953"/>
    <cellStyle name="60% - Accent6 2 3" xfId="954"/>
    <cellStyle name="60% - Accent6 2 4" xfId="955"/>
    <cellStyle name="60% - Accent6 2 5" xfId="956"/>
    <cellStyle name="60% - Accent6 2 6" xfId="957"/>
    <cellStyle name="60% - Accent6 2 7" xfId="958"/>
    <cellStyle name="60% - Accent6 2 8" xfId="959"/>
    <cellStyle name="60% - Accent6 2 9" xfId="960"/>
    <cellStyle name="60% - Accent6 20" xfId="961"/>
    <cellStyle name="60% - Accent6 21" xfId="962"/>
    <cellStyle name="60% - Accent6 22" xfId="963"/>
    <cellStyle name="60% - Accent6 3" xfId="964"/>
    <cellStyle name="60% - Accent6 4" xfId="965"/>
    <cellStyle name="60% - Accent6 5" xfId="966"/>
    <cellStyle name="60% - Accent6 6" xfId="967"/>
    <cellStyle name="60% - Accent6 7" xfId="968"/>
    <cellStyle name="60% - Accent6 8" xfId="969"/>
    <cellStyle name="60% - Accent6 9" xfId="970"/>
    <cellStyle name="Accent1 10" xfId="971"/>
    <cellStyle name="Accent1 11" xfId="972"/>
    <cellStyle name="Accent1 12" xfId="973"/>
    <cellStyle name="Accent1 13" xfId="974"/>
    <cellStyle name="Accent1 14" xfId="975"/>
    <cellStyle name="Accent1 15" xfId="976"/>
    <cellStyle name="Accent1 16" xfId="977"/>
    <cellStyle name="Accent1 17" xfId="978"/>
    <cellStyle name="Accent1 18" xfId="979"/>
    <cellStyle name="Accent1 19" xfId="980"/>
    <cellStyle name="Accent1 2" xfId="981"/>
    <cellStyle name="Accent1 2 2" xfId="982"/>
    <cellStyle name="Accent1 2 2 2" xfId="983"/>
    <cellStyle name="Accent1 2 2 2 2" xfId="984"/>
    <cellStyle name="Accent1 2 2 2 3" xfId="985"/>
    <cellStyle name="Accent1 2 2 2 4" xfId="986"/>
    <cellStyle name="Accent1 2 2 2 5" xfId="987"/>
    <cellStyle name="Accent1 2 2 3" xfId="988"/>
    <cellStyle name="Accent1 2 2 4" xfId="989"/>
    <cellStyle name="Accent1 2 2 5" xfId="990"/>
    <cellStyle name="Accent1 2 3" xfId="991"/>
    <cellStyle name="Accent1 2 4" xfId="992"/>
    <cellStyle name="Accent1 2 5" xfId="993"/>
    <cellStyle name="Accent1 2 6" xfId="994"/>
    <cellStyle name="Accent1 2 7" xfId="995"/>
    <cellStyle name="Accent1 2 8" xfId="996"/>
    <cellStyle name="Accent1 2 9" xfId="997"/>
    <cellStyle name="Accent1 20" xfId="998"/>
    <cellStyle name="Accent1 21" xfId="999"/>
    <cellStyle name="Accent1 22" xfId="1000"/>
    <cellStyle name="Accent1 3" xfId="1001"/>
    <cellStyle name="Accent1 4" xfId="1002"/>
    <cellStyle name="Accent1 5" xfId="1003"/>
    <cellStyle name="Accent1 6" xfId="1004"/>
    <cellStyle name="Accent1 7" xfId="1005"/>
    <cellStyle name="Accent1 8" xfId="1006"/>
    <cellStyle name="Accent1 9" xfId="1007"/>
    <cellStyle name="Accent2 10" xfId="1008"/>
    <cellStyle name="Accent2 11" xfId="1009"/>
    <cellStyle name="Accent2 12" xfId="1010"/>
    <cellStyle name="Accent2 13" xfId="1011"/>
    <cellStyle name="Accent2 14" xfId="1012"/>
    <cellStyle name="Accent2 15" xfId="1013"/>
    <cellStyle name="Accent2 16" xfId="1014"/>
    <cellStyle name="Accent2 17" xfId="1015"/>
    <cellStyle name="Accent2 18" xfId="1016"/>
    <cellStyle name="Accent2 19" xfId="1017"/>
    <cellStyle name="Accent2 2" xfId="1018"/>
    <cellStyle name="Accent2 2 2" xfId="1019"/>
    <cellStyle name="Accent2 2 2 2" xfId="1020"/>
    <cellStyle name="Accent2 2 2 2 2" xfId="1021"/>
    <cellStyle name="Accent2 2 2 2 3" xfId="1022"/>
    <cellStyle name="Accent2 2 2 2 4" xfId="1023"/>
    <cellStyle name="Accent2 2 2 2 5" xfId="1024"/>
    <cellStyle name="Accent2 2 2 3" xfId="1025"/>
    <cellStyle name="Accent2 2 2 4" xfId="1026"/>
    <cellStyle name="Accent2 2 2 5" xfId="1027"/>
    <cellStyle name="Accent2 2 3" xfId="1028"/>
    <cellStyle name="Accent2 2 4" xfId="1029"/>
    <cellStyle name="Accent2 2 5" xfId="1030"/>
    <cellStyle name="Accent2 2 6" xfId="1031"/>
    <cellStyle name="Accent2 2 7" xfId="1032"/>
    <cellStyle name="Accent2 2 8" xfId="1033"/>
    <cellStyle name="Accent2 2 9" xfId="1034"/>
    <cellStyle name="Accent2 20" xfId="1035"/>
    <cellStyle name="Accent2 21" xfId="1036"/>
    <cellStyle name="Accent2 22" xfId="1037"/>
    <cellStyle name="Accent2 3" xfId="1038"/>
    <cellStyle name="Accent2 4" xfId="1039"/>
    <cellStyle name="Accent2 5" xfId="1040"/>
    <cellStyle name="Accent2 6" xfId="1041"/>
    <cellStyle name="Accent2 7" xfId="1042"/>
    <cellStyle name="Accent2 8" xfId="1043"/>
    <cellStyle name="Accent2 9" xfId="1044"/>
    <cellStyle name="Accent3 10" xfId="1045"/>
    <cellStyle name="Accent3 11" xfId="1046"/>
    <cellStyle name="Accent3 12" xfId="1047"/>
    <cellStyle name="Accent3 13" xfId="1048"/>
    <cellStyle name="Accent3 14" xfId="1049"/>
    <cellStyle name="Accent3 15" xfId="1050"/>
    <cellStyle name="Accent3 16" xfId="1051"/>
    <cellStyle name="Accent3 17" xfId="1052"/>
    <cellStyle name="Accent3 18" xfId="1053"/>
    <cellStyle name="Accent3 19" xfId="1054"/>
    <cellStyle name="Accent3 2" xfId="1055"/>
    <cellStyle name="Accent3 2 2" xfId="1056"/>
    <cellStyle name="Accent3 2 2 2" xfId="1057"/>
    <cellStyle name="Accent3 2 2 2 2" xfId="1058"/>
    <cellStyle name="Accent3 2 2 2 3" xfId="1059"/>
    <cellStyle name="Accent3 2 2 2 4" xfId="1060"/>
    <cellStyle name="Accent3 2 2 2 5" xfId="1061"/>
    <cellStyle name="Accent3 2 2 3" xfId="1062"/>
    <cellStyle name="Accent3 2 2 4" xfId="1063"/>
    <cellStyle name="Accent3 2 2 5" xfId="1064"/>
    <cellStyle name="Accent3 2 3" xfId="1065"/>
    <cellStyle name="Accent3 2 4" xfId="1066"/>
    <cellStyle name="Accent3 2 5" xfId="1067"/>
    <cellStyle name="Accent3 2 6" xfId="1068"/>
    <cellStyle name="Accent3 2 7" xfId="1069"/>
    <cellStyle name="Accent3 2 8" xfId="1070"/>
    <cellStyle name="Accent3 2 9" xfId="1071"/>
    <cellStyle name="Accent3 20" xfId="1072"/>
    <cellStyle name="Accent3 21" xfId="1073"/>
    <cellStyle name="Accent3 22" xfId="1074"/>
    <cellStyle name="Accent3 3" xfId="1075"/>
    <cellStyle name="Accent3 4" xfId="1076"/>
    <cellStyle name="Accent3 5" xfId="1077"/>
    <cellStyle name="Accent3 6" xfId="1078"/>
    <cellStyle name="Accent3 7" xfId="1079"/>
    <cellStyle name="Accent3 8" xfId="1080"/>
    <cellStyle name="Accent3 9" xfId="1081"/>
    <cellStyle name="Accent4 10" xfId="1082"/>
    <cellStyle name="Accent4 11" xfId="1083"/>
    <cellStyle name="Accent4 12" xfId="1084"/>
    <cellStyle name="Accent4 13" xfId="1085"/>
    <cellStyle name="Accent4 14" xfId="1086"/>
    <cellStyle name="Accent4 15" xfId="1087"/>
    <cellStyle name="Accent4 16" xfId="1088"/>
    <cellStyle name="Accent4 17" xfId="1089"/>
    <cellStyle name="Accent4 18" xfId="1090"/>
    <cellStyle name="Accent4 19" xfId="1091"/>
    <cellStyle name="Accent4 2" xfId="1092"/>
    <cellStyle name="Accent4 2 2" xfId="1093"/>
    <cellStyle name="Accent4 2 2 2" xfId="1094"/>
    <cellStyle name="Accent4 2 2 2 2" xfId="1095"/>
    <cellStyle name="Accent4 2 2 2 3" xfId="1096"/>
    <cellStyle name="Accent4 2 2 2 4" xfId="1097"/>
    <cellStyle name="Accent4 2 2 2 5" xfId="1098"/>
    <cellStyle name="Accent4 2 2 3" xfId="1099"/>
    <cellStyle name="Accent4 2 2 4" xfId="1100"/>
    <cellStyle name="Accent4 2 2 5" xfId="1101"/>
    <cellStyle name="Accent4 2 3" xfId="1102"/>
    <cellStyle name="Accent4 2 4" xfId="1103"/>
    <cellStyle name="Accent4 2 5" xfId="1104"/>
    <cellStyle name="Accent4 2 6" xfId="1105"/>
    <cellStyle name="Accent4 2 7" xfId="1106"/>
    <cellStyle name="Accent4 2 8" xfId="1107"/>
    <cellStyle name="Accent4 2 9" xfId="1108"/>
    <cellStyle name="Accent4 20" xfId="1109"/>
    <cellStyle name="Accent4 21" xfId="1110"/>
    <cellStyle name="Accent4 22" xfId="1111"/>
    <cellStyle name="Accent4 3" xfId="1112"/>
    <cellStyle name="Accent4 4" xfId="1113"/>
    <cellStyle name="Accent4 5" xfId="1114"/>
    <cellStyle name="Accent4 6" xfId="1115"/>
    <cellStyle name="Accent4 7" xfId="1116"/>
    <cellStyle name="Accent4 8" xfId="1117"/>
    <cellStyle name="Accent4 9" xfId="1118"/>
    <cellStyle name="Accent5 10" xfId="1119"/>
    <cellStyle name="Accent5 11" xfId="1120"/>
    <cellStyle name="Accent5 12" xfId="1121"/>
    <cellStyle name="Accent5 13" xfId="1122"/>
    <cellStyle name="Accent5 14" xfId="1123"/>
    <cellStyle name="Accent5 15" xfId="1124"/>
    <cellStyle name="Accent5 16" xfId="1125"/>
    <cellStyle name="Accent5 17" xfId="1126"/>
    <cellStyle name="Accent5 18" xfId="1127"/>
    <cellStyle name="Accent5 19" xfId="1128"/>
    <cellStyle name="Accent5 2" xfId="1129"/>
    <cellStyle name="Accent5 2 2" xfId="1130"/>
    <cellStyle name="Accent5 2 2 2" xfId="1131"/>
    <cellStyle name="Accent5 2 2 2 2" xfId="1132"/>
    <cellStyle name="Accent5 2 2 2 3" xfId="1133"/>
    <cellStyle name="Accent5 2 2 2 4" xfId="1134"/>
    <cellStyle name="Accent5 2 2 2 5" xfId="1135"/>
    <cellStyle name="Accent5 2 2 3" xfId="1136"/>
    <cellStyle name="Accent5 2 2 4" xfId="1137"/>
    <cellStyle name="Accent5 2 2 5" xfId="1138"/>
    <cellStyle name="Accent5 2 3" xfId="1139"/>
    <cellStyle name="Accent5 2 4" xfId="1140"/>
    <cellStyle name="Accent5 2 5" xfId="1141"/>
    <cellStyle name="Accent5 2 6" xfId="1142"/>
    <cellStyle name="Accent5 2 7" xfId="1143"/>
    <cellStyle name="Accent5 2 8" xfId="1144"/>
    <cellStyle name="Accent5 2 9" xfId="1145"/>
    <cellStyle name="Accent5 20" xfId="1146"/>
    <cellStyle name="Accent5 21" xfId="1147"/>
    <cellStyle name="Accent5 22" xfId="1148"/>
    <cellStyle name="Accent5 3" xfId="1149"/>
    <cellStyle name="Accent5 4" xfId="1150"/>
    <cellStyle name="Accent5 5" xfId="1151"/>
    <cellStyle name="Accent5 6" xfId="1152"/>
    <cellStyle name="Accent5 7" xfId="1153"/>
    <cellStyle name="Accent5 8" xfId="1154"/>
    <cellStyle name="Accent5 9" xfId="1155"/>
    <cellStyle name="Accent6 10" xfId="1156"/>
    <cellStyle name="Accent6 11" xfId="1157"/>
    <cellStyle name="Accent6 12" xfId="1158"/>
    <cellStyle name="Accent6 13" xfId="1159"/>
    <cellStyle name="Accent6 14" xfId="1160"/>
    <cellStyle name="Accent6 15" xfId="1161"/>
    <cellStyle name="Accent6 16" xfId="1162"/>
    <cellStyle name="Accent6 17" xfId="1163"/>
    <cellStyle name="Accent6 18" xfId="1164"/>
    <cellStyle name="Accent6 19" xfId="1165"/>
    <cellStyle name="Accent6 2" xfId="1166"/>
    <cellStyle name="Accent6 2 2" xfId="1167"/>
    <cellStyle name="Accent6 2 2 2" xfId="1168"/>
    <cellStyle name="Accent6 2 2 2 2" xfId="1169"/>
    <cellStyle name="Accent6 2 2 2 3" xfId="1170"/>
    <cellStyle name="Accent6 2 2 2 4" xfId="1171"/>
    <cellStyle name="Accent6 2 2 2 5" xfId="1172"/>
    <cellStyle name="Accent6 2 2 3" xfId="1173"/>
    <cellStyle name="Accent6 2 2 4" xfId="1174"/>
    <cellStyle name="Accent6 2 2 5" xfId="1175"/>
    <cellStyle name="Accent6 2 3" xfId="1176"/>
    <cellStyle name="Accent6 2 4" xfId="1177"/>
    <cellStyle name="Accent6 2 5" xfId="1178"/>
    <cellStyle name="Accent6 2 6" xfId="1179"/>
    <cellStyle name="Accent6 2 7" xfId="1180"/>
    <cellStyle name="Accent6 2 8" xfId="1181"/>
    <cellStyle name="Accent6 2 9" xfId="1182"/>
    <cellStyle name="Accent6 20" xfId="1183"/>
    <cellStyle name="Accent6 21" xfId="1184"/>
    <cellStyle name="Accent6 22" xfId="1185"/>
    <cellStyle name="Accent6 3" xfId="1186"/>
    <cellStyle name="Accent6 4" xfId="1187"/>
    <cellStyle name="Accent6 5" xfId="1188"/>
    <cellStyle name="Accent6 6" xfId="1189"/>
    <cellStyle name="Accent6 7" xfId="1190"/>
    <cellStyle name="Accent6 8" xfId="1191"/>
    <cellStyle name="Accent6 9" xfId="1192"/>
    <cellStyle name="Bad 10" xfId="1193"/>
    <cellStyle name="Bad 11" xfId="1194"/>
    <cellStyle name="Bad 12" xfId="1195"/>
    <cellStyle name="Bad 13" xfId="1196"/>
    <cellStyle name="Bad 14" xfId="1197"/>
    <cellStyle name="Bad 15" xfId="1198"/>
    <cellStyle name="Bad 16" xfId="1199"/>
    <cellStyle name="Bad 17" xfId="1200"/>
    <cellStyle name="Bad 18" xfId="1201"/>
    <cellStyle name="Bad 19" xfId="1202"/>
    <cellStyle name="Bad 2" xfId="1203"/>
    <cellStyle name="Bad 2 2" xfId="1204"/>
    <cellStyle name="Bad 2 2 2" xfId="1205"/>
    <cellStyle name="Bad 2 2 2 2" xfId="1206"/>
    <cellStyle name="Bad 2 2 2 3" xfId="1207"/>
    <cellStyle name="Bad 2 2 2 4" xfId="1208"/>
    <cellStyle name="Bad 2 2 2 5" xfId="1209"/>
    <cellStyle name="Bad 2 2 3" xfId="1210"/>
    <cellStyle name="Bad 2 2 4" xfId="1211"/>
    <cellStyle name="Bad 2 2 5" xfId="1212"/>
    <cellStyle name="Bad 2 3" xfId="1213"/>
    <cellStyle name="Bad 2 4" xfId="1214"/>
    <cellStyle name="Bad 2 5" xfId="1215"/>
    <cellStyle name="Bad 2 6" xfId="1216"/>
    <cellStyle name="Bad 2 7" xfId="1217"/>
    <cellStyle name="Bad 2 8" xfId="1218"/>
    <cellStyle name="Bad 2 9" xfId="1219"/>
    <cellStyle name="Bad 20" xfId="1220"/>
    <cellStyle name="Bad 21" xfId="1221"/>
    <cellStyle name="Bad 22" xfId="1222"/>
    <cellStyle name="Bad 3" xfId="1223"/>
    <cellStyle name="Bad 4" xfId="1224"/>
    <cellStyle name="Bad 5" xfId="1225"/>
    <cellStyle name="Bad 6" xfId="1226"/>
    <cellStyle name="Bad 7" xfId="1227"/>
    <cellStyle name="Bad 8" xfId="1228"/>
    <cellStyle name="Bad 9" xfId="1229"/>
    <cellStyle name="c" xfId="2114"/>
    <cellStyle name="Calculation 10" xfId="1230"/>
    <cellStyle name="Calculation 11" xfId="1231"/>
    <cellStyle name="Calculation 12" xfId="1232"/>
    <cellStyle name="Calculation 13" xfId="1233"/>
    <cellStyle name="Calculation 14" xfId="1234"/>
    <cellStyle name="Calculation 15" xfId="1235"/>
    <cellStyle name="Calculation 16" xfId="1236"/>
    <cellStyle name="Calculation 17" xfId="1237"/>
    <cellStyle name="Calculation 18" xfId="1238"/>
    <cellStyle name="Calculation 19" xfId="1239"/>
    <cellStyle name="Calculation 2" xfId="1240"/>
    <cellStyle name="Calculation 2 2" xfId="1241"/>
    <cellStyle name="Calculation 2 2 2" xfId="1242"/>
    <cellStyle name="Calculation 2 2 2 2" xfId="1243"/>
    <cellStyle name="Calculation 2 2 2 3" xfId="1244"/>
    <cellStyle name="Calculation 2 2 2 4" xfId="1245"/>
    <cellStyle name="Calculation 2 2 2 5" xfId="1246"/>
    <cellStyle name="Calculation 2 2 3" xfId="1247"/>
    <cellStyle name="Calculation 2 2 4" xfId="1248"/>
    <cellStyle name="Calculation 2 2 5" xfId="1249"/>
    <cellStyle name="Calculation 2 3" xfId="1250"/>
    <cellStyle name="Calculation 2 4" xfId="1251"/>
    <cellStyle name="Calculation 2 5" xfId="1252"/>
    <cellStyle name="Calculation 2 6" xfId="1253"/>
    <cellStyle name="Calculation 2 7" xfId="1254"/>
    <cellStyle name="Calculation 2 8" xfId="1255"/>
    <cellStyle name="Calculation 2 9" xfId="1256"/>
    <cellStyle name="Calculation 20" xfId="1257"/>
    <cellStyle name="Calculation 21" xfId="1258"/>
    <cellStyle name="Calculation 22" xfId="1259"/>
    <cellStyle name="Calculation 3" xfId="1260"/>
    <cellStyle name="Calculation 4" xfId="1261"/>
    <cellStyle name="Calculation 5" xfId="1262"/>
    <cellStyle name="Calculation 6" xfId="1263"/>
    <cellStyle name="Calculation 7" xfId="1264"/>
    <cellStyle name="Calculation 8" xfId="1265"/>
    <cellStyle name="Calculation 9" xfId="1266"/>
    <cellStyle name="Check Cell 10" xfId="1267"/>
    <cellStyle name="Check Cell 11" xfId="1268"/>
    <cellStyle name="Check Cell 12" xfId="1269"/>
    <cellStyle name="Check Cell 13" xfId="1270"/>
    <cellStyle name="Check Cell 14" xfId="1271"/>
    <cellStyle name="Check Cell 15" xfId="1272"/>
    <cellStyle name="Check Cell 16" xfId="1273"/>
    <cellStyle name="Check Cell 17" xfId="1274"/>
    <cellStyle name="Check Cell 18" xfId="1275"/>
    <cellStyle name="Check Cell 19" xfId="1276"/>
    <cellStyle name="Check Cell 2" xfId="1277"/>
    <cellStyle name="Check Cell 2 2" xfId="1278"/>
    <cellStyle name="Check Cell 2 2 2" xfId="1279"/>
    <cellStyle name="Check Cell 2 2 2 2" xfId="1280"/>
    <cellStyle name="Check Cell 2 2 2 3" xfId="1281"/>
    <cellStyle name="Check Cell 2 2 2 4" xfId="1282"/>
    <cellStyle name="Check Cell 2 2 2 5" xfId="1283"/>
    <cellStyle name="Check Cell 2 2 3" xfId="1284"/>
    <cellStyle name="Check Cell 2 2 4" xfId="1285"/>
    <cellStyle name="Check Cell 2 2 5" xfId="1286"/>
    <cellStyle name="Check Cell 2 3" xfId="1287"/>
    <cellStyle name="Check Cell 2 4" xfId="1288"/>
    <cellStyle name="Check Cell 2 5" xfId="1289"/>
    <cellStyle name="Check Cell 2 6" xfId="1290"/>
    <cellStyle name="Check Cell 2 7" xfId="1291"/>
    <cellStyle name="Check Cell 2 8" xfId="1292"/>
    <cellStyle name="Check Cell 2 9" xfId="1293"/>
    <cellStyle name="Check Cell 20" xfId="1294"/>
    <cellStyle name="Check Cell 21" xfId="1295"/>
    <cellStyle name="Check Cell 22" xfId="1296"/>
    <cellStyle name="Check Cell 3" xfId="1297"/>
    <cellStyle name="Check Cell 4" xfId="1298"/>
    <cellStyle name="Check Cell 5" xfId="1299"/>
    <cellStyle name="Check Cell 6" xfId="1300"/>
    <cellStyle name="Check Cell 7" xfId="1301"/>
    <cellStyle name="Check Cell 8" xfId="1302"/>
    <cellStyle name="Check Cell 9" xfId="1303"/>
    <cellStyle name="CodeEingabe" xfId="2115"/>
    <cellStyle name="ColumnAttributeAbovePrompt" xfId="2116"/>
    <cellStyle name="ColumnAttributePrompt" xfId="2117"/>
    <cellStyle name="ColumnAttributeValue" xfId="2118"/>
    <cellStyle name="ColumnHeadingPrompt" xfId="2119"/>
    <cellStyle name="ColumnHeadingValue" xfId="2120"/>
    <cellStyle name="Comma [0] 2" xfId="2121"/>
    <cellStyle name="Comma [0] 2 2" xfId="2122"/>
    <cellStyle name="Comma [0] 3" xfId="2123"/>
    <cellStyle name="Comma [0] 4" xfId="2124"/>
    <cellStyle name="Comma 10" xfId="1304"/>
    <cellStyle name="Comma 10 2" xfId="2125"/>
    <cellStyle name="Comma 11" xfId="1305"/>
    <cellStyle name="Comma 11 2" xfId="2126"/>
    <cellStyle name="Comma 12" xfId="1306"/>
    <cellStyle name="Comma 13" xfId="1307"/>
    <cellStyle name="Comma 14" xfId="1308"/>
    <cellStyle name="Comma 15" xfId="1309"/>
    <cellStyle name="Comma 16" xfId="1310"/>
    <cellStyle name="Comma 17" xfId="1311"/>
    <cellStyle name="Comma 18" xfId="1312"/>
    <cellStyle name="Comma 19" xfId="1313"/>
    <cellStyle name="Comma 2" xfId="2"/>
    <cellStyle name="Comma 2 10" xfId="1314"/>
    <cellStyle name="Comma 2 11" xfId="1315"/>
    <cellStyle name="Comma 2 12" xfId="1316"/>
    <cellStyle name="Comma 2 13" xfId="1317"/>
    <cellStyle name="Comma 2 14" xfId="1318"/>
    <cellStyle name="Comma 2 15" xfId="1319"/>
    <cellStyle name="Comma 2 16" xfId="1320"/>
    <cellStyle name="Comma 2 17" xfId="1321"/>
    <cellStyle name="Comma 2 18" xfId="1322"/>
    <cellStyle name="Comma 2 19" xfId="1323"/>
    <cellStyle name="Comma 2 2" xfId="1324"/>
    <cellStyle name="Comma 2 20" xfId="1325"/>
    <cellStyle name="Comma 2 21" xfId="1326"/>
    <cellStyle name="Comma 2 3" xfId="1327"/>
    <cellStyle name="Comma 2 4" xfId="1328"/>
    <cellStyle name="Comma 2 5" xfId="1329"/>
    <cellStyle name="Comma 2 6" xfId="1330"/>
    <cellStyle name="Comma 2 7" xfId="1331"/>
    <cellStyle name="Comma 2 8" xfId="1332"/>
    <cellStyle name="Comma 2 9" xfId="1333"/>
    <cellStyle name="Comma 3" xfId="1334"/>
    <cellStyle name="Comma 3 2" xfId="1335"/>
    <cellStyle name="Comma 3 2 2" xfId="1336"/>
    <cellStyle name="Comma 3 3" xfId="1337"/>
    <cellStyle name="Comma 3 4" xfId="1338"/>
    <cellStyle name="Comma 3 5" xfId="1339"/>
    <cellStyle name="Comma 31" xfId="2127"/>
    <cellStyle name="Comma 31 2" xfId="2128"/>
    <cellStyle name="Comma 4" xfId="1340"/>
    <cellStyle name="Comma 4 2" xfId="1341"/>
    <cellStyle name="Comma 4 3" xfId="1342"/>
    <cellStyle name="Comma 4 4" xfId="1343"/>
    <cellStyle name="Comma 4 5" xfId="1344"/>
    <cellStyle name="Comma 5" xfId="1345"/>
    <cellStyle name="Comma 5 2" xfId="2129"/>
    <cellStyle name="Comma 6" xfId="1346"/>
    <cellStyle name="Comma 6 2" xfId="2130"/>
    <cellStyle name="Comma 7" xfId="1347"/>
    <cellStyle name="Comma 8" xfId="1348"/>
    <cellStyle name="Comma 8 2" xfId="2131"/>
    <cellStyle name="Comma 9" xfId="1349"/>
    <cellStyle name="Comma0" xfId="1350"/>
    <cellStyle name="Comma0 2" xfId="2132"/>
    <cellStyle name="Comma0 2 2" xfId="2133"/>
    <cellStyle name="Comma0 3" xfId="2134"/>
    <cellStyle name="Comma0 3 2" xfId="2135"/>
    <cellStyle name="Comma0_SCH11 Not Done" xfId="2136"/>
    <cellStyle name="Currency" xfId="2110" builtinId="4"/>
    <cellStyle name="Currency 10" xfId="2137"/>
    <cellStyle name="Currency 10 2" xfId="2138"/>
    <cellStyle name="Currency 2" xfId="1351"/>
    <cellStyle name="Currency 2 2" xfId="1352"/>
    <cellStyle name="Currency 2 3" xfId="1353"/>
    <cellStyle name="Currency 2 4" xfId="1354"/>
    <cellStyle name="Currency 2 5" xfId="1355"/>
    <cellStyle name="Currency 3" xfId="1356"/>
    <cellStyle name="Currency 3 2" xfId="1357"/>
    <cellStyle name="Currency 3 3" xfId="1358"/>
    <cellStyle name="Currency 3 4" xfId="1359"/>
    <cellStyle name="Currency 3 5" xfId="1360"/>
    <cellStyle name="Currency 4" xfId="1361"/>
    <cellStyle name="Currency 4 2" xfId="2139"/>
    <cellStyle name="Currency 5" xfId="1362"/>
    <cellStyle name="Currency 5 2" xfId="2140"/>
    <cellStyle name="Currency 6" xfId="2141"/>
    <cellStyle name="Currency 7" xfId="2142"/>
    <cellStyle name="Currency 7 2" xfId="2143"/>
    <cellStyle name="Currency0" xfId="1363"/>
    <cellStyle name="Currency0 2" xfId="2144"/>
    <cellStyle name="Currency0 2 2" xfId="2145"/>
    <cellStyle name="Currency0 3" xfId="2146"/>
    <cellStyle name="Currency0 3 2" xfId="2147"/>
    <cellStyle name="Date" xfId="1364"/>
    <cellStyle name="Date 2" xfId="2148"/>
    <cellStyle name="Date 2 2" xfId="2149"/>
    <cellStyle name="Date 3" xfId="2150"/>
    <cellStyle name="Date 3 2" xfId="2151"/>
    <cellStyle name="Eingabe" xfId="2152"/>
    <cellStyle name="Eingabe 2" xfId="2153"/>
    <cellStyle name="Euro" xfId="2154"/>
    <cellStyle name="Euro 2" xfId="2155"/>
    <cellStyle name="Euro 2 2" xfId="2156"/>
    <cellStyle name="Euro 3" xfId="2157"/>
    <cellStyle name="Euro 3 2" xfId="2158"/>
    <cellStyle name="Explanatory Text 10" xfId="1365"/>
    <cellStyle name="Explanatory Text 11" xfId="1366"/>
    <cellStyle name="Explanatory Text 12" xfId="1367"/>
    <cellStyle name="Explanatory Text 13" xfId="1368"/>
    <cellStyle name="Explanatory Text 14" xfId="1369"/>
    <cellStyle name="Explanatory Text 15" xfId="1370"/>
    <cellStyle name="Explanatory Text 16" xfId="1371"/>
    <cellStyle name="Explanatory Text 17" xfId="1372"/>
    <cellStyle name="Explanatory Text 18" xfId="1373"/>
    <cellStyle name="Explanatory Text 19" xfId="1374"/>
    <cellStyle name="Explanatory Text 2" xfId="1375"/>
    <cellStyle name="Explanatory Text 2 2" xfId="1376"/>
    <cellStyle name="Explanatory Text 2 2 2" xfId="1377"/>
    <cellStyle name="Explanatory Text 2 2 2 2" xfId="1378"/>
    <cellStyle name="Explanatory Text 2 2 2 3" xfId="1379"/>
    <cellStyle name="Explanatory Text 2 2 2 4" xfId="1380"/>
    <cellStyle name="Explanatory Text 2 2 2 5" xfId="1381"/>
    <cellStyle name="Explanatory Text 2 2 3" xfId="1382"/>
    <cellStyle name="Explanatory Text 2 2 4" xfId="1383"/>
    <cellStyle name="Explanatory Text 2 2 5" xfId="1384"/>
    <cellStyle name="Explanatory Text 2 3" xfId="1385"/>
    <cellStyle name="Explanatory Text 2 4" xfId="1386"/>
    <cellStyle name="Explanatory Text 2 5" xfId="1387"/>
    <cellStyle name="Explanatory Text 2 6" xfId="1388"/>
    <cellStyle name="Explanatory Text 2 7" xfId="1389"/>
    <cellStyle name="Explanatory Text 2 8" xfId="1390"/>
    <cellStyle name="Explanatory Text 2 9" xfId="1391"/>
    <cellStyle name="Explanatory Text 20" xfId="1392"/>
    <cellStyle name="Explanatory Text 21" xfId="1393"/>
    <cellStyle name="Explanatory Text 22" xfId="1394"/>
    <cellStyle name="Explanatory Text 3" xfId="1395"/>
    <cellStyle name="Explanatory Text 4" xfId="1396"/>
    <cellStyle name="Explanatory Text 5" xfId="1397"/>
    <cellStyle name="Explanatory Text 6" xfId="1398"/>
    <cellStyle name="Explanatory Text 7" xfId="1399"/>
    <cellStyle name="Explanatory Text 8" xfId="1400"/>
    <cellStyle name="Explanatory Text 9" xfId="1401"/>
    <cellStyle name="F2" xfId="1402"/>
    <cellStyle name="F2 2" xfId="1403"/>
    <cellStyle name="F2 2 2" xfId="2159"/>
    <cellStyle name="F2 3" xfId="1404"/>
    <cellStyle name="F2 3 2" xfId="2160"/>
    <cellStyle name="F2 4" xfId="1405"/>
    <cellStyle name="F2 5" xfId="1406"/>
    <cellStyle name="F2 6" xfId="1407"/>
    <cellStyle name="F2 7" xfId="1408"/>
    <cellStyle name="F2 8" xfId="2161"/>
    <cellStyle name="F2 9" xfId="2162"/>
    <cellStyle name="F2_Regenerated Revenues LGE Gas 2008-04 with Elec Gen-Seelye final version " xfId="2163"/>
    <cellStyle name="F3" xfId="1409"/>
    <cellStyle name="F3 2" xfId="1410"/>
    <cellStyle name="F3 2 2" xfId="2164"/>
    <cellStyle name="F3 3" xfId="1411"/>
    <cellStyle name="F3 3 2" xfId="2165"/>
    <cellStyle name="F3 4" xfId="1412"/>
    <cellStyle name="F3 5" xfId="1413"/>
    <cellStyle name="F3 6" xfId="1414"/>
    <cellStyle name="F3 7" xfId="1415"/>
    <cellStyle name="F3 8" xfId="2166"/>
    <cellStyle name="F3 9" xfId="2167"/>
    <cellStyle name="F3_Regenerated Revenues LGE Gas 2008-04 with Elec Gen-Seelye final version " xfId="2168"/>
    <cellStyle name="F4" xfId="1416"/>
    <cellStyle name="F4 2" xfId="1417"/>
    <cellStyle name="F4 2 2" xfId="2169"/>
    <cellStyle name="F4 3" xfId="1418"/>
    <cellStyle name="F4 3 2" xfId="2170"/>
    <cellStyle name="F4 4" xfId="1419"/>
    <cellStyle name="F4 5" xfId="1420"/>
    <cellStyle name="F4 6" xfId="1421"/>
    <cellStyle name="F4 7" xfId="1422"/>
    <cellStyle name="F4 8" xfId="2171"/>
    <cellStyle name="F4 9" xfId="2172"/>
    <cellStyle name="F4_Regenerated Revenues LGE Gas 2008-04 with Elec Gen-Seelye final version " xfId="2173"/>
    <cellStyle name="F5" xfId="1423"/>
    <cellStyle name="F5 2" xfId="1424"/>
    <cellStyle name="F5 2 2" xfId="2174"/>
    <cellStyle name="F5 3" xfId="1425"/>
    <cellStyle name="F5 3 2" xfId="2175"/>
    <cellStyle name="F5 4" xfId="1426"/>
    <cellStyle name="F5 5" xfId="1427"/>
    <cellStyle name="F5 6" xfId="1428"/>
    <cellStyle name="F5 7" xfId="1429"/>
    <cellStyle name="F5 8" xfId="2176"/>
    <cellStyle name="F5 9" xfId="2177"/>
    <cellStyle name="F5_Regenerated Revenues LGE Gas 2008-04 with Elec Gen-Seelye final version " xfId="2178"/>
    <cellStyle name="F6" xfId="1430"/>
    <cellStyle name="F6 2" xfId="1431"/>
    <cellStyle name="F6 2 2" xfId="2179"/>
    <cellStyle name="F6 3" xfId="1432"/>
    <cellStyle name="F6 3 2" xfId="2180"/>
    <cellStyle name="F6 4" xfId="1433"/>
    <cellStyle name="F6 5" xfId="1434"/>
    <cellStyle name="F6 6" xfId="1435"/>
    <cellStyle name="F6 7" xfId="1436"/>
    <cellStyle name="F6 8" xfId="2181"/>
    <cellStyle name="F6 9" xfId="2182"/>
    <cellStyle name="F6_Regenerated Revenues LGE Gas 2008-04 with Elec Gen-Seelye final version " xfId="2183"/>
    <cellStyle name="F7" xfId="1437"/>
    <cellStyle name="F7 2" xfId="1438"/>
    <cellStyle name="F7 2 2" xfId="2184"/>
    <cellStyle name="F7 3" xfId="1439"/>
    <cellStyle name="F7 3 2" xfId="2185"/>
    <cellStyle name="F7 4" xfId="1440"/>
    <cellStyle name="F7 5" xfId="1441"/>
    <cellStyle name="F7 6" xfId="1442"/>
    <cellStyle name="F7 7" xfId="1443"/>
    <cellStyle name="F7 8" xfId="2186"/>
    <cellStyle name="F7 9" xfId="2187"/>
    <cellStyle name="F7_Regenerated Revenues LGE Gas 2008-04 with Elec Gen-Seelye final version " xfId="2188"/>
    <cellStyle name="F8" xfId="1444"/>
    <cellStyle name="F8 2" xfId="1445"/>
    <cellStyle name="F8 2 2" xfId="2189"/>
    <cellStyle name="F8 3" xfId="1446"/>
    <cellStyle name="F8 3 2" xfId="2190"/>
    <cellStyle name="F8 4" xfId="1447"/>
    <cellStyle name="F8 5" xfId="1448"/>
    <cellStyle name="F8 6" xfId="1449"/>
    <cellStyle name="F8 7" xfId="1450"/>
    <cellStyle name="F8 8" xfId="2191"/>
    <cellStyle name="F8 9" xfId="2192"/>
    <cellStyle name="F8_Regenerated Revenues LGE Gas 2008-04 with Elec Gen-Seelye final version " xfId="2193"/>
    <cellStyle name="Fixed" xfId="1451"/>
    <cellStyle name="Fixed 2" xfId="2194"/>
    <cellStyle name="Fixed 2 2" xfId="2195"/>
    <cellStyle name="Fixed 3" xfId="2196"/>
    <cellStyle name="Fixed 3 2" xfId="2197"/>
    <cellStyle name="Good 10" xfId="1452"/>
    <cellStyle name="Good 11" xfId="1453"/>
    <cellStyle name="Good 12" xfId="1454"/>
    <cellStyle name="Good 13" xfId="1455"/>
    <cellStyle name="Good 14" xfId="1456"/>
    <cellStyle name="Good 15" xfId="1457"/>
    <cellStyle name="Good 16" xfId="1458"/>
    <cellStyle name="Good 17" xfId="1459"/>
    <cellStyle name="Good 18" xfId="1460"/>
    <cellStyle name="Good 19" xfId="1461"/>
    <cellStyle name="Good 2" xfId="1462"/>
    <cellStyle name="Good 2 2" xfId="1463"/>
    <cellStyle name="Good 2 2 2" xfId="1464"/>
    <cellStyle name="Good 2 2 2 2" xfId="1465"/>
    <cellStyle name="Good 2 2 2 3" xfId="1466"/>
    <cellStyle name="Good 2 2 2 4" xfId="1467"/>
    <cellStyle name="Good 2 2 2 5" xfId="1468"/>
    <cellStyle name="Good 2 2 3" xfId="1469"/>
    <cellStyle name="Good 2 2 4" xfId="1470"/>
    <cellStyle name="Good 2 2 5" xfId="1471"/>
    <cellStyle name="Good 2 3" xfId="1472"/>
    <cellStyle name="Good 2 4" xfId="1473"/>
    <cellStyle name="Good 2 5" xfId="1474"/>
    <cellStyle name="Good 2 6" xfId="1475"/>
    <cellStyle name="Good 2 7" xfId="1476"/>
    <cellStyle name="Good 2 8" xfId="1477"/>
    <cellStyle name="Good 2 9" xfId="1478"/>
    <cellStyle name="Good 20" xfId="1479"/>
    <cellStyle name="Good 21" xfId="1480"/>
    <cellStyle name="Good 22" xfId="1481"/>
    <cellStyle name="Good 3" xfId="1482"/>
    <cellStyle name="Good 4" xfId="1483"/>
    <cellStyle name="Good 5" xfId="1484"/>
    <cellStyle name="Good 6" xfId="1485"/>
    <cellStyle name="Good 7" xfId="1486"/>
    <cellStyle name="Good 8" xfId="1487"/>
    <cellStyle name="Good 9" xfId="1488"/>
    <cellStyle name="Heading 1 10" xfId="1489"/>
    <cellStyle name="Heading 1 11" xfId="1490"/>
    <cellStyle name="Heading 1 12" xfId="1491"/>
    <cellStyle name="Heading 1 13" xfId="1492"/>
    <cellStyle name="Heading 1 14" xfId="1493"/>
    <cellStyle name="Heading 1 15" xfId="1494"/>
    <cellStyle name="Heading 1 16" xfId="1495"/>
    <cellStyle name="Heading 1 17" xfId="1496"/>
    <cellStyle name="Heading 1 18" xfId="1497"/>
    <cellStyle name="Heading 1 19" xfId="1498"/>
    <cellStyle name="Heading 1 2" xfId="1499"/>
    <cellStyle name="Heading 1 2 2" xfId="1500"/>
    <cellStyle name="Heading 1 2 2 2" xfId="1501"/>
    <cellStyle name="Heading 1 2 2 2 2" xfId="1502"/>
    <cellStyle name="Heading 1 2 2 2 3" xfId="1503"/>
    <cellStyle name="Heading 1 2 2 2 4" xfId="1504"/>
    <cellStyle name="Heading 1 2 2 2 5" xfId="1505"/>
    <cellStyle name="Heading 1 2 2 3" xfId="1506"/>
    <cellStyle name="Heading 1 2 2 4" xfId="1507"/>
    <cellStyle name="Heading 1 2 2 5" xfId="1508"/>
    <cellStyle name="Heading 1 2 3" xfId="1509"/>
    <cellStyle name="Heading 1 2 4" xfId="1510"/>
    <cellStyle name="Heading 1 2 5" xfId="1511"/>
    <cellStyle name="Heading 1 2 6" xfId="1512"/>
    <cellStyle name="Heading 1 2 7" xfId="1513"/>
    <cellStyle name="Heading 1 2 8" xfId="1514"/>
    <cellStyle name="Heading 1 2 9" xfId="1515"/>
    <cellStyle name="Heading 1 20" xfId="1516"/>
    <cellStyle name="Heading 1 21" xfId="1517"/>
    <cellStyle name="Heading 1 22" xfId="1518"/>
    <cellStyle name="Heading 1 23" xfId="1519"/>
    <cellStyle name="Heading 1 24" xfId="1520"/>
    <cellStyle name="Heading 1 3" xfId="1521"/>
    <cellStyle name="Heading 1 3 2" xfId="2198"/>
    <cellStyle name="Heading 1 4" xfId="1522"/>
    <cellStyle name="Heading 1 5" xfId="1523"/>
    <cellStyle name="Heading 1 6" xfId="1524"/>
    <cellStyle name="Heading 1 7" xfId="1525"/>
    <cellStyle name="Heading 1 8" xfId="1526"/>
    <cellStyle name="Heading 1 9" xfId="1527"/>
    <cellStyle name="Heading 2 10" xfId="1528"/>
    <cellStyle name="Heading 2 11" xfId="1529"/>
    <cellStyle name="Heading 2 12" xfId="1530"/>
    <cellStyle name="Heading 2 13" xfId="1531"/>
    <cellStyle name="Heading 2 14" xfId="1532"/>
    <cellStyle name="Heading 2 15" xfId="1533"/>
    <cellStyle name="Heading 2 16" xfId="1534"/>
    <cellStyle name="Heading 2 17" xfId="1535"/>
    <cellStyle name="Heading 2 18" xfId="1536"/>
    <cellStyle name="Heading 2 19" xfId="1537"/>
    <cellStyle name="Heading 2 2" xfId="1538"/>
    <cellStyle name="Heading 2 2 2" xfId="1539"/>
    <cellStyle name="Heading 2 2 2 2" xfId="1540"/>
    <cellStyle name="Heading 2 2 2 2 2" xfId="1541"/>
    <cellStyle name="Heading 2 2 2 2 3" xfId="1542"/>
    <cellStyle name="Heading 2 2 2 2 4" xfId="1543"/>
    <cellStyle name="Heading 2 2 2 2 5" xfId="1544"/>
    <cellStyle name="Heading 2 2 2 3" xfId="1545"/>
    <cellStyle name="Heading 2 2 2 4" xfId="1546"/>
    <cellStyle name="Heading 2 2 2 5" xfId="1547"/>
    <cellStyle name="Heading 2 2 3" xfId="1548"/>
    <cellStyle name="Heading 2 2 4" xfId="1549"/>
    <cellStyle name="Heading 2 2 5" xfId="1550"/>
    <cellStyle name="Heading 2 2 6" xfId="1551"/>
    <cellStyle name="Heading 2 2 7" xfId="1552"/>
    <cellStyle name="Heading 2 2 8" xfId="1553"/>
    <cellStyle name="Heading 2 2 9" xfId="1554"/>
    <cellStyle name="Heading 2 20" xfId="1555"/>
    <cellStyle name="Heading 2 21" xfId="1556"/>
    <cellStyle name="Heading 2 22" xfId="1557"/>
    <cellStyle name="Heading 2 23" xfId="1558"/>
    <cellStyle name="Heading 2 24" xfId="1559"/>
    <cellStyle name="Heading 2 3" xfId="1560"/>
    <cellStyle name="Heading 2 3 2" xfId="2199"/>
    <cellStyle name="Heading 2 4" xfId="1561"/>
    <cellStyle name="Heading 2 5" xfId="1562"/>
    <cellStyle name="Heading 2 6" xfId="1563"/>
    <cellStyle name="Heading 2 7" xfId="1564"/>
    <cellStyle name="Heading 2 8" xfId="1565"/>
    <cellStyle name="Heading 2 9" xfId="1566"/>
    <cellStyle name="Heading 3 10" xfId="1567"/>
    <cellStyle name="Heading 3 11" xfId="1568"/>
    <cellStyle name="Heading 3 12" xfId="1569"/>
    <cellStyle name="Heading 3 13" xfId="1570"/>
    <cellStyle name="Heading 3 14" xfId="1571"/>
    <cellStyle name="Heading 3 15" xfId="1572"/>
    <cellStyle name="Heading 3 16" xfId="1573"/>
    <cellStyle name="Heading 3 17" xfId="1574"/>
    <cellStyle name="Heading 3 18" xfId="1575"/>
    <cellStyle name="Heading 3 19" xfId="1576"/>
    <cellStyle name="Heading 3 2" xfId="1577"/>
    <cellStyle name="Heading 3 2 2" xfId="1578"/>
    <cellStyle name="Heading 3 2 2 2" xfId="1579"/>
    <cellStyle name="Heading 3 2 2 2 2" xfId="1580"/>
    <cellStyle name="Heading 3 2 2 2 3" xfId="1581"/>
    <cellStyle name="Heading 3 2 2 2 4" xfId="1582"/>
    <cellStyle name="Heading 3 2 2 2 5" xfId="1583"/>
    <cellStyle name="Heading 3 2 2 3" xfId="1584"/>
    <cellStyle name="Heading 3 2 2 4" xfId="1585"/>
    <cellStyle name="Heading 3 2 2 5" xfId="1586"/>
    <cellStyle name="Heading 3 2 3" xfId="1587"/>
    <cellStyle name="Heading 3 2 4" xfId="1588"/>
    <cellStyle name="Heading 3 2 5" xfId="1589"/>
    <cellStyle name="Heading 3 2 6" xfId="1590"/>
    <cellStyle name="Heading 3 2 7" xfId="1591"/>
    <cellStyle name="Heading 3 2 8" xfId="1592"/>
    <cellStyle name="Heading 3 2 9" xfId="1593"/>
    <cellStyle name="Heading 3 20" xfId="1594"/>
    <cellStyle name="Heading 3 21" xfId="1595"/>
    <cellStyle name="Heading 3 22" xfId="1596"/>
    <cellStyle name="Heading 3 3" xfId="1597"/>
    <cellStyle name="Heading 3 4" xfId="1598"/>
    <cellStyle name="Heading 3 5" xfId="1599"/>
    <cellStyle name="Heading 3 6" xfId="1600"/>
    <cellStyle name="Heading 3 7" xfId="1601"/>
    <cellStyle name="Heading 3 8" xfId="1602"/>
    <cellStyle name="Heading 3 9" xfId="1603"/>
    <cellStyle name="Heading 4 10" xfId="1604"/>
    <cellStyle name="Heading 4 11" xfId="1605"/>
    <cellStyle name="Heading 4 12" xfId="1606"/>
    <cellStyle name="Heading 4 13" xfId="1607"/>
    <cellStyle name="Heading 4 14" xfId="1608"/>
    <cellStyle name="Heading 4 15" xfId="1609"/>
    <cellStyle name="Heading 4 16" xfId="1610"/>
    <cellStyle name="Heading 4 17" xfId="1611"/>
    <cellStyle name="Heading 4 18" xfId="1612"/>
    <cellStyle name="Heading 4 19" xfId="1613"/>
    <cellStyle name="Heading 4 2" xfId="1614"/>
    <cellStyle name="Heading 4 2 2" xfId="1615"/>
    <cellStyle name="Heading 4 2 2 2" xfId="1616"/>
    <cellStyle name="Heading 4 2 2 2 2" xfId="1617"/>
    <cellStyle name="Heading 4 2 2 2 3" xfId="1618"/>
    <cellStyle name="Heading 4 2 2 2 4" xfId="1619"/>
    <cellStyle name="Heading 4 2 2 2 5" xfId="1620"/>
    <cellStyle name="Heading 4 2 2 3" xfId="1621"/>
    <cellStyle name="Heading 4 2 2 4" xfId="1622"/>
    <cellStyle name="Heading 4 2 2 5" xfId="1623"/>
    <cellStyle name="Heading 4 2 3" xfId="1624"/>
    <cellStyle name="Heading 4 2 4" xfId="1625"/>
    <cellStyle name="Heading 4 2 5" xfId="1626"/>
    <cellStyle name="Heading 4 2 6" xfId="1627"/>
    <cellStyle name="Heading 4 2 7" xfId="1628"/>
    <cellStyle name="Heading 4 2 8" xfId="1629"/>
    <cellStyle name="Heading 4 2 9" xfId="1630"/>
    <cellStyle name="Heading 4 20" xfId="1631"/>
    <cellStyle name="Heading 4 21" xfId="1632"/>
    <cellStyle name="Heading 4 22" xfId="1633"/>
    <cellStyle name="Heading 4 3" xfId="1634"/>
    <cellStyle name="Heading 4 4" xfId="1635"/>
    <cellStyle name="Heading 4 5" xfId="1636"/>
    <cellStyle name="Heading 4 6" xfId="1637"/>
    <cellStyle name="Heading 4 7" xfId="1638"/>
    <cellStyle name="Heading 4 8" xfId="1639"/>
    <cellStyle name="Heading 4 9" xfId="1640"/>
    <cellStyle name="Input 10" xfId="1641"/>
    <cellStyle name="Input 11" xfId="1642"/>
    <cellStyle name="Input 12" xfId="1643"/>
    <cellStyle name="Input 13" xfId="1644"/>
    <cellStyle name="Input 14" xfId="1645"/>
    <cellStyle name="Input 15" xfId="1646"/>
    <cellStyle name="Input 16" xfId="1647"/>
    <cellStyle name="Input 17" xfId="1648"/>
    <cellStyle name="Input 18" xfId="1649"/>
    <cellStyle name="Input 19" xfId="1650"/>
    <cellStyle name="Input 2" xfId="1651"/>
    <cellStyle name="Input 2 2" xfId="1652"/>
    <cellStyle name="Input 2 2 2" xfId="1653"/>
    <cellStyle name="Input 2 2 2 2" xfId="1654"/>
    <cellStyle name="Input 2 2 2 3" xfId="1655"/>
    <cellStyle name="Input 2 2 2 4" xfId="1656"/>
    <cellStyle name="Input 2 2 2 5" xfId="1657"/>
    <cellStyle name="Input 2 2 3" xfId="1658"/>
    <cellStyle name="Input 2 2 4" xfId="1659"/>
    <cellStyle name="Input 2 2 5" xfId="1660"/>
    <cellStyle name="Input 2 3" xfId="1661"/>
    <cellStyle name="Input 2 4" xfId="1662"/>
    <cellStyle name="Input 2 5" xfId="1663"/>
    <cellStyle name="Input 2 6" xfId="1664"/>
    <cellStyle name="Input 2 7" xfId="1665"/>
    <cellStyle name="Input 2 8" xfId="1666"/>
    <cellStyle name="Input 2 9" xfId="1667"/>
    <cellStyle name="Input 20" xfId="1668"/>
    <cellStyle name="Input 21" xfId="1669"/>
    <cellStyle name="Input 22" xfId="1670"/>
    <cellStyle name="Input 3" xfId="1671"/>
    <cellStyle name="Input 4" xfId="1672"/>
    <cellStyle name="Input 5" xfId="1673"/>
    <cellStyle name="Input 6" xfId="1674"/>
    <cellStyle name="Input 7" xfId="1675"/>
    <cellStyle name="Input 8" xfId="1676"/>
    <cellStyle name="Input 9" xfId="1677"/>
    <cellStyle name="LineItemPrompt" xfId="2200"/>
    <cellStyle name="LineItemValue" xfId="2201"/>
    <cellStyle name="Linked Cell 10" xfId="1678"/>
    <cellStyle name="Linked Cell 11" xfId="1679"/>
    <cellStyle name="Linked Cell 12" xfId="1680"/>
    <cellStyle name="Linked Cell 13" xfId="1681"/>
    <cellStyle name="Linked Cell 14" xfId="1682"/>
    <cellStyle name="Linked Cell 15" xfId="1683"/>
    <cellStyle name="Linked Cell 16" xfId="1684"/>
    <cellStyle name="Linked Cell 17" xfId="1685"/>
    <cellStyle name="Linked Cell 18" xfId="1686"/>
    <cellStyle name="Linked Cell 19" xfId="1687"/>
    <cellStyle name="Linked Cell 2" xfId="1688"/>
    <cellStyle name="Linked Cell 2 2" xfId="1689"/>
    <cellStyle name="Linked Cell 2 2 2" xfId="1690"/>
    <cellStyle name="Linked Cell 2 2 2 2" xfId="1691"/>
    <cellStyle name="Linked Cell 2 2 2 3" xfId="1692"/>
    <cellStyle name="Linked Cell 2 2 2 4" xfId="1693"/>
    <cellStyle name="Linked Cell 2 2 2 5" xfId="1694"/>
    <cellStyle name="Linked Cell 2 2 3" xfId="1695"/>
    <cellStyle name="Linked Cell 2 2 4" xfId="1696"/>
    <cellStyle name="Linked Cell 2 2 5" xfId="1697"/>
    <cellStyle name="Linked Cell 2 3" xfId="1698"/>
    <cellStyle name="Linked Cell 2 4" xfId="1699"/>
    <cellStyle name="Linked Cell 2 5" xfId="1700"/>
    <cellStyle name="Linked Cell 2 6" xfId="1701"/>
    <cellStyle name="Linked Cell 2 7" xfId="1702"/>
    <cellStyle name="Linked Cell 2 8" xfId="1703"/>
    <cellStyle name="Linked Cell 2 9" xfId="1704"/>
    <cellStyle name="Linked Cell 20" xfId="1705"/>
    <cellStyle name="Linked Cell 21" xfId="1706"/>
    <cellStyle name="Linked Cell 22" xfId="1707"/>
    <cellStyle name="Linked Cell 3" xfId="1708"/>
    <cellStyle name="Linked Cell 4" xfId="1709"/>
    <cellStyle name="Linked Cell 5" xfId="1710"/>
    <cellStyle name="Linked Cell 6" xfId="1711"/>
    <cellStyle name="Linked Cell 7" xfId="1712"/>
    <cellStyle name="Linked Cell 8" xfId="1713"/>
    <cellStyle name="Linked Cell 9" xfId="1714"/>
    <cellStyle name="Neutral 10" xfId="1715"/>
    <cellStyle name="Neutral 11" xfId="1716"/>
    <cellStyle name="Neutral 12" xfId="1717"/>
    <cellStyle name="Neutral 13" xfId="1718"/>
    <cellStyle name="Neutral 14" xfId="1719"/>
    <cellStyle name="Neutral 15" xfId="1720"/>
    <cellStyle name="Neutral 16" xfId="1721"/>
    <cellStyle name="Neutral 17" xfId="1722"/>
    <cellStyle name="Neutral 18" xfId="1723"/>
    <cellStyle name="Neutral 19" xfId="1724"/>
    <cellStyle name="Neutral 2" xfId="1725"/>
    <cellStyle name="Neutral 2 2" xfId="1726"/>
    <cellStyle name="Neutral 2 2 2" xfId="1727"/>
    <cellStyle name="Neutral 2 2 2 2" xfId="1728"/>
    <cellStyle name="Neutral 2 2 2 3" xfId="1729"/>
    <cellStyle name="Neutral 2 2 2 4" xfId="1730"/>
    <cellStyle name="Neutral 2 2 2 5" xfId="1731"/>
    <cellStyle name="Neutral 2 2 3" xfId="1732"/>
    <cellStyle name="Neutral 2 2 4" xfId="1733"/>
    <cellStyle name="Neutral 2 2 5" xfId="1734"/>
    <cellStyle name="Neutral 2 3" xfId="1735"/>
    <cellStyle name="Neutral 2 4" xfId="1736"/>
    <cellStyle name="Neutral 2 5" xfId="1737"/>
    <cellStyle name="Neutral 2 6" xfId="1738"/>
    <cellStyle name="Neutral 2 7" xfId="1739"/>
    <cellStyle name="Neutral 2 8" xfId="1740"/>
    <cellStyle name="Neutral 2 9" xfId="1741"/>
    <cellStyle name="Neutral 20" xfId="1742"/>
    <cellStyle name="Neutral 21" xfId="1743"/>
    <cellStyle name="Neutral 22" xfId="1744"/>
    <cellStyle name="Neutral 3" xfId="1745"/>
    <cellStyle name="Neutral 4" xfId="1746"/>
    <cellStyle name="Neutral 5" xfId="1747"/>
    <cellStyle name="Neutral 6" xfId="1748"/>
    <cellStyle name="Neutral 7" xfId="1749"/>
    <cellStyle name="Neutral 8" xfId="1750"/>
    <cellStyle name="Neutral 9" xfId="1751"/>
    <cellStyle name="Normal" xfId="0" builtinId="0"/>
    <cellStyle name="Normal 10" xfId="1752"/>
    <cellStyle name="Normal 10 2" xfId="1753"/>
    <cellStyle name="Normal 11" xfId="1754"/>
    <cellStyle name="Normal 11 2" xfId="1755"/>
    <cellStyle name="Normal 11 3" xfId="1756"/>
    <cellStyle name="Normal 11 4" xfId="1757"/>
    <cellStyle name="Normal 11 5" xfId="1758"/>
    <cellStyle name="Normal 12" xfId="1759"/>
    <cellStyle name="Normal 12 2" xfId="2202"/>
    <cellStyle name="Normal 13" xfId="1760"/>
    <cellStyle name="Normal 13 2" xfId="1761"/>
    <cellStyle name="Normal 13 3" xfId="1762"/>
    <cellStyle name="Normal 13 4" xfId="1763"/>
    <cellStyle name="Normal 13 5" xfId="1764"/>
    <cellStyle name="Normal 14" xfId="1765"/>
    <cellStyle name="Normal 15" xfId="1766"/>
    <cellStyle name="Normal 15 2" xfId="2203"/>
    <cellStyle name="Normal 16" xfId="1767"/>
    <cellStyle name="Normal 16 2" xfId="2204"/>
    <cellStyle name="Normal 17" xfId="1768"/>
    <cellStyle name="Normal 17 2" xfId="2205"/>
    <cellStyle name="Normal 18" xfId="1769"/>
    <cellStyle name="Normal 18 2" xfId="2206"/>
    <cellStyle name="Normal 19" xfId="1770"/>
    <cellStyle name="Normal 19 2" xfId="2207"/>
    <cellStyle name="Normal 19 3" xfId="1771"/>
    <cellStyle name="Normal 2" xfId="1"/>
    <cellStyle name="Normal 2 10" xfId="1772"/>
    <cellStyle name="Normal 2 11" xfId="1773"/>
    <cellStyle name="Normal 2 12" xfId="1774"/>
    <cellStyle name="Normal 2 13" xfId="1775"/>
    <cellStyle name="Normal 2 14" xfId="1776"/>
    <cellStyle name="Normal 2 15" xfId="1777"/>
    <cellStyle name="Normal 2 16" xfId="1778"/>
    <cellStyle name="Normal 2 17" xfId="1779"/>
    <cellStyle name="Normal 2 18" xfId="1780"/>
    <cellStyle name="Normal 2 19" xfId="4"/>
    <cellStyle name="Normal 2 19 2" xfId="1781"/>
    <cellStyle name="Normal 2 19 3" xfId="1782"/>
    <cellStyle name="Normal 2 19 4" xfId="1783"/>
    <cellStyle name="Normal 2 19 5" xfId="1784"/>
    <cellStyle name="Normal 2 2" xfId="1785"/>
    <cellStyle name="Normal 2 2 2" xfId="1786"/>
    <cellStyle name="Normal 2 20" xfId="1787"/>
    <cellStyle name="Normal 2 21" xfId="1788"/>
    <cellStyle name="Normal 2 22" xfId="1789"/>
    <cellStyle name="Normal 2 23" xfId="1790"/>
    <cellStyle name="Normal 2 24" xfId="1791"/>
    <cellStyle name="Normal 2 25" xfId="1792"/>
    <cellStyle name="Normal 2 26" xfId="2380"/>
    <cellStyle name="Normal 2 3" xfId="1793"/>
    <cellStyle name="Normal 2 3 2" xfId="2208"/>
    <cellStyle name="Normal 2 4" xfId="1794"/>
    <cellStyle name="Normal 2 4 2" xfId="2209"/>
    <cellStyle name="Normal 2 5" xfId="1795"/>
    <cellStyle name="Normal 2 6" xfId="1796"/>
    <cellStyle name="Normal 2 7" xfId="1797"/>
    <cellStyle name="Normal 2 8" xfId="1798"/>
    <cellStyle name="Normal 2 9" xfId="1799"/>
    <cellStyle name="Normal 2_LGEElecBillingDeterminants2009-10" xfId="2210"/>
    <cellStyle name="Normal 20" xfId="1800"/>
    <cellStyle name="Normal 20 2" xfId="1801"/>
    <cellStyle name="Normal 20 3" xfId="1802"/>
    <cellStyle name="Normal 20 4" xfId="1803"/>
    <cellStyle name="Normal 20 5" xfId="1804"/>
    <cellStyle name="Normal 21" xfId="1805"/>
    <cellStyle name="Normal 21 2" xfId="2211"/>
    <cellStyle name="Normal 22" xfId="1806"/>
    <cellStyle name="Normal 22 2" xfId="2212"/>
    <cellStyle name="Normal 23" xfId="1807"/>
    <cellStyle name="Normal 23 2" xfId="2213"/>
    <cellStyle name="Normal 24" xfId="1808"/>
    <cellStyle name="Normal 24 2" xfId="2214"/>
    <cellStyle name="Normal 25" xfId="1809"/>
    <cellStyle name="Normal 25 2" xfId="2215"/>
    <cellStyle name="Normal 26" xfId="1810"/>
    <cellStyle name="Normal 26 2" xfId="2216"/>
    <cellStyle name="Normal 27" xfId="1811"/>
    <cellStyle name="Normal 27 2" xfId="2217"/>
    <cellStyle name="Normal 28" xfId="1812"/>
    <cellStyle name="Normal 28 2" xfId="2218"/>
    <cellStyle name="Normal 29" xfId="1813"/>
    <cellStyle name="Normal 29 2" xfId="2219"/>
    <cellStyle name="Normal 3" xfId="1814"/>
    <cellStyle name="Normal 3 10" xfId="1815"/>
    <cellStyle name="Normal 3 11" xfId="1816"/>
    <cellStyle name="Normal 3 12" xfId="1817"/>
    <cellStyle name="Normal 3 13" xfId="1818"/>
    <cellStyle name="Normal 3 14" xfId="1819"/>
    <cellStyle name="Normal 3 15" xfId="1820"/>
    <cellStyle name="Normal 3 16" xfId="1821"/>
    <cellStyle name="Normal 3 17" xfId="1822"/>
    <cellStyle name="Normal 3 18" xfId="1823"/>
    <cellStyle name="Normal 3 2" xfId="1824"/>
    <cellStyle name="Normal 3 3" xfId="1825"/>
    <cellStyle name="Normal 3 4" xfId="1826"/>
    <cellStyle name="Normal 3 5" xfId="1827"/>
    <cellStyle name="Normal 3 6" xfId="1828"/>
    <cellStyle name="Normal 3 7" xfId="1829"/>
    <cellStyle name="Normal 3 8" xfId="1830"/>
    <cellStyle name="Normal 3 9" xfId="1831"/>
    <cellStyle name="Normal 3_LGEElecBillingDeterminants2009-10" xfId="2220"/>
    <cellStyle name="Normal 30" xfId="1832"/>
    <cellStyle name="Normal 30 2" xfId="2221"/>
    <cellStyle name="Normal 31" xfId="1833"/>
    <cellStyle name="Normal 31 2" xfId="1834"/>
    <cellStyle name="Normal 31 3" xfId="1835"/>
    <cellStyle name="Normal 31 4" xfId="1836"/>
    <cellStyle name="Normal 31 5" xfId="1837"/>
    <cellStyle name="Normal 32" xfId="1838"/>
    <cellStyle name="Normal 32 2" xfId="2222"/>
    <cellStyle name="Normal 33" xfId="1839"/>
    <cellStyle name="Normal 33 2" xfId="2223"/>
    <cellStyle name="Normal 34" xfId="1840"/>
    <cellStyle name="Normal 34 2" xfId="2224"/>
    <cellStyle name="Normal 35" xfId="1841"/>
    <cellStyle name="Normal 36" xfId="1842"/>
    <cellStyle name="Normal 36 2" xfId="1843"/>
    <cellStyle name="Normal 36 3" xfId="1844"/>
    <cellStyle name="Normal 36 4" xfId="1845"/>
    <cellStyle name="Normal 36 5" xfId="1846"/>
    <cellStyle name="Normal 37" xfId="1847"/>
    <cellStyle name="Normal 38" xfId="1848"/>
    <cellStyle name="Normal 4" xfId="1849"/>
    <cellStyle name="Normal 4 2" xfId="1850"/>
    <cellStyle name="Normal 4 3" xfId="1851"/>
    <cellStyle name="Normal 4 4" xfId="2111"/>
    <cellStyle name="Normal 4_Regenerated Revenues LGE Gas 10312009" xfId="2225"/>
    <cellStyle name="Normal 40" xfId="1852"/>
    <cellStyle name="Normal 42" xfId="1853"/>
    <cellStyle name="Normal 43" xfId="1854"/>
    <cellStyle name="Normal 45" xfId="1855"/>
    <cellStyle name="Normal 46" xfId="1856"/>
    <cellStyle name="Normal 48" xfId="1857"/>
    <cellStyle name="Normal 49" xfId="1858"/>
    <cellStyle name="Normal 5" xfId="1859"/>
    <cellStyle name="Normal 5 2" xfId="2226"/>
    <cellStyle name="Normal 5 3" xfId="2227"/>
    <cellStyle name="Normal 5 4" xfId="2228"/>
    <cellStyle name="Normal 50" xfId="1860"/>
    <cellStyle name="Normal 51" xfId="1861"/>
    <cellStyle name="Normal 52" xfId="1862"/>
    <cellStyle name="Normal 6" xfId="1863"/>
    <cellStyle name="Normal 6 2" xfId="2229"/>
    <cellStyle name="Normal 6 3" xfId="2230"/>
    <cellStyle name="Normal 6 4" xfId="2231"/>
    <cellStyle name="Normal 6 4 2" xfId="2232"/>
    <cellStyle name="Normal 7" xfId="1864"/>
    <cellStyle name="Normal 7 2" xfId="2233"/>
    <cellStyle name="Normal 7 3" xfId="2234"/>
    <cellStyle name="Normal 7 4" xfId="2235"/>
    <cellStyle name="Normal 8" xfId="1865"/>
    <cellStyle name="Normal 8 2" xfId="2236"/>
    <cellStyle name="Normal 8 2 2" xfId="1866"/>
    <cellStyle name="Normal 8 3" xfId="1867"/>
    <cellStyle name="Normal 8 4" xfId="2237"/>
    <cellStyle name="Normal 9" xfId="1868"/>
    <cellStyle name="Normal 9 2" xfId="2238"/>
    <cellStyle name="Normal 9 3" xfId="2239"/>
    <cellStyle name="Normal 9 4" xfId="2240"/>
    <cellStyle name="Note 10" xfId="1869"/>
    <cellStyle name="Note 10 2" xfId="1870"/>
    <cellStyle name="Note 10 3" xfId="1871"/>
    <cellStyle name="Note 10 4" xfId="1872"/>
    <cellStyle name="Note 10 5" xfId="1873"/>
    <cellStyle name="Note 11" xfId="1874"/>
    <cellStyle name="Note 11 2" xfId="1875"/>
    <cellStyle name="Note 11 3" xfId="1876"/>
    <cellStyle name="Note 11 4" xfId="1877"/>
    <cellStyle name="Note 11 5" xfId="1878"/>
    <cellStyle name="Note 12" xfId="1879"/>
    <cellStyle name="Note 13" xfId="1880"/>
    <cellStyle name="Note 14" xfId="1881"/>
    <cellStyle name="Note 15" xfId="1882"/>
    <cellStyle name="Note 15 2" xfId="1883"/>
    <cellStyle name="Note 15 3" xfId="1884"/>
    <cellStyle name="Note 15 4" xfId="1885"/>
    <cellStyle name="Note 15 5" xfId="1886"/>
    <cellStyle name="Note 16" xfId="1887"/>
    <cellStyle name="Note 16 2" xfId="1888"/>
    <cellStyle name="Note 16 3" xfId="1889"/>
    <cellStyle name="Note 16 4" xfId="1890"/>
    <cellStyle name="Note 16 5" xfId="1891"/>
    <cellStyle name="Note 17" xfId="1892"/>
    <cellStyle name="Note 18" xfId="1893"/>
    <cellStyle name="Note 18 2" xfId="1894"/>
    <cellStyle name="Note 18 3" xfId="1895"/>
    <cellStyle name="Note 18 4" xfId="1896"/>
    <cellStyle name="Note 18 5" xfId="1897"/>
    <cellStyle name="Note 19" xfId="1898"/>
    <cellStyle name="Note 2" xfId="1899"/>
    <cellStyle name="Note 2 2" xfId="1900"/>
    <cellStyle name="Note 2 3" xfId="2241"/>
    <cellStyle name="Note 20" xfId="1901"/>
    <cellStyle name="Note 21" xfId="1902"/>
    <cellStyle name="Note 22" xfId="1903"/>
    <cellStyle name="Note 23" xfId="1904"/>
    <cellStyle name="Note 24" xfId="1905"/>
    <cellStyle name="Note 25" xfId="1906"/>
    <cellStyle name="Note 26" xfId="1907"/>
    <cellStyle name="Note 27" xfId="1908"/>
    <cellStyle name="Note 28" xfId="1909"/>
    <cellStyle name="Note 29" xfId="1910"/>
    <cellStyle name="Note 3" xfId="1911"/>
    <cellStyle name="Note 3 2" xfId="2242"/>
    <cellStyle name="Note 3 3" xfId="2243"/>
    <cellStyle name="Note 30" xfId="1912"/>
    <cellStyle name="Note 31" xfId="1913"/>
    <cellStyle name="Note 32" xfId="1914"/>
    <cellStyle name="Note 33" xfId="1915"/>
    <cellStyle name="Note 34" xfId="1916"/>
    <cellStyle name="Note 4" xfId="1917"/>
    <cellStyle name="Note 4 2" xfId="2244"/>
    <cellStyle name="Note 4 3" xfId="2245"/>
    <cellStyle name="Note 5" xfId="1918"/>
    <cellStyle name="Note 5 2" xfId="2246"/>
    <cellStyle name="Note 5 3" xfId="2247"/>
    <cellStyle name="Note 6" xfId="1919"/>
    <cellStyle name="Note 6 2" xfId="2248"/>
    <cellStyle name="Note 6 3" xfId="2249"/>
    <cellStyle name="Note 7" xfId="1920"/>
    <cellStyle name="Note 7 2" xfId="2250"/>
    <cellStyle name="Note 7 3" xfId="2251"/>
    <cellStyle name="Note 8" xfId="1921"/>
    <cellStyle name="Note 8 2" xfId="2252"/>
    <cellStyle name="Note 8 3" xfId="2253"/>
    <cellStyle name="Note 9" xfId="1922"/>
    <cellStyle name="Note 9 2" xfId="1923"/>
    <cellStyle name="Note 9 3" xfId="1924"/>
    <cellStyle name="Note 9 4" xfId="1925"/>
    <cellStyle name="Note 9 5" xfId="1926"/>
    <cellStyle name="Output 10" xfId="1927"/>
    <cellStyle name="Output 11" xfId="1928"/>
    <cellStyle name="Output 12" xfId="1929"/>
    <cellStyle name="Output 13" xfId="1930"/>
    <cellStyle name="Output 14" xfId="1931"/>
    <cellStyle name="Output 15" xfId="1932"/>
    <cellStyle name="Output 16" xfId="1933"/>
    <cellStyle name="Output 17" xfId="1934"/>
    <cellStyle name="Output 18" xfId="1935"/>
    <cellStyle name="Output 19" xfId="1936"/>
    <cellStyle name="Output 2" xfId="1937"/>
    <cellStyle name="Output 2 2" xfId="1938"/>
    <cellStyle name="Output 2 2 2" xfId="1939"/>
    <cellStyle name="Output 2 2 2 2" xfId="1940"/>
    <cellStyle name="Output 2 2 2 3" xfId="1941"/>
    <cellStyle name="Output 2 2 2 4" xfId="1942"/>
    <cellStyle name="Output 2 2 2 5" xfId="1943"/>
    <cellStyle name="Output 2 2 3" xfId="1944"/>
    <cellStyle name="Output 2 2 4" xfId="1945"/>
    <cellStyle name="Output 2 2 5" xfId="1946"/>
    <cellStyle name="Output 2 3" xfId="1947"/>
    <cellStyle name="Output 2 4" xfId="1948"/>
    <cellStyle name="Output 2 5" xfId="1949"/>
    <cellStyle name="Output 2 6" xfId="1950"/>
    <cellStyle name="Output 2 7" xfId="1951"/>
    <cellStyle name="Output 2 8" xfId="1952"/>
    <cellStyle name="Output 2 9" xfId="1953"/>
    <cellStyle name="Output 20" xfId="1954"/>
    <cellStyle name="Output 21" xfId="1955"/>
    <cellStyle name="Output 22" xfId="1956"/>
    <cellStyle name="Output 3" xfId="1957"/>
    <cellStyle name="Output 4" xfId="1958"/>
    <cellStyle name="Output 5" xfId="1959"/>
    <cellStyle name="Output 6" xfId="1960"/>
    <cellStyle name="Output 7" xfId="1961"/>
    <cellStyle name="Output 8" xfId="1962"/>
    <cellStyle name="Output 9" xfId="1963"/>
    <cellStyle name="Output Amounts" xfId="1964"/>
    <cellStyle name="Output Column Headings" xfId="1965"/>
    <cellStyle name="Output Column Headings 2" xfId="1966"/>
    <cellStyle name="Output Column Headings 3" xfId="1967"/>
    <cellStyle name="Output Column Headings 4" xfId="1968"/>
    <cellStyle name="Output Column Headings 5" xfId="1969"/>
    <cellStyle name="Output Column Headings 6" xfId="1970"/>
    <cellStyle name="Output Column Headings 7" xfId="1971"/>
    <cellStyle name="Output Column Headings 8" xfId="2254"/>
    <cellStyle name="Output Column Headings 9" xfId="2255"/>
    <cellStyle name="Output Column Headings_Regenerated Revenues LGE Gas 2008-04 with Elec Gen-Seelye final version " xfId="2256"/>
    <cellStyle name="Output Line Items" xfId="1972"/>
    <cellStyle name="Output Line Items 2" xfId="1973"/>
    <cellStyle name="Output Line Items 3" xfId="1974"/>
    <cellStyle name="Output Line Items 4" xfId="1975"/>
    <cellStyle name="Output Line Items 5" xfId="1976"/>
    <cellStyle name="Output Line Items 6" xfId="1977"/>
    <cellStyle name="Output Line Items 7" xfId="1978"/>
    <cellStyle name="Output Line Items 8" xfId="2257"/>
    <cellStyle name="Output Line Items 9" xfId="2258"/>
    <cellStyle name="Output Line Items_Regenerated Revenues LGE Gas 2008-04 with Elec Gen-Seelye final version " xfId="2259"/>
    <cellStyle name="Output Report Heading" xfId="1979"/>
    <cellStyle name="Output Report Heading 2" xfId="1980"/>
    <cellStyle name="Output Report Heading 3" xfId="1981"/>
    <cellStyle name="Output Report Heading 4" xfId="1982"/>
    <cellStyle name="Output Report Heading 5" xfId="1983"/>
    <cellStyle name="Output Report Heading 6" xfId="1984"/>
    <cellStyle name="Output Report Heading 7" xfId="1985"/>
    <cellStyle name="Output Report Heading 8" xfId="2260"/>
    <cellStyle name="Output Report Heading 9" xfId="2261"/>
    <cellStyle name="Output Report Heading_Regenerated Revenues LGE Gas 2008-04 with Elec Gen-Seelye final version " xfId="2262"/>
    <cellStyle name="Output Report Title" xfId="1986"/>
    <cellStyle name="Output Report Title 2" xfId="1987"/>
    <cellStyle name="Output Report Title 3" xfId="1988"/>
    <cellStyle name="Output Report Title 4" xfId="1989"/>
    <cellStyle name="Output Report Title 5" xfId="1990"/>
    <cellStyle name="Output Report Title 6" xfId="1991"/>
    <cellStyle name="Output Report Title 7" xfId="1992"/>
    <cellStyle name="Output Report Title 8" xfId="2263"/>
    <cellStyle name="Output Report Title 9" xfId="2264"/>
    <cellStyle name="Output Report Title_Regenerated Revenues LGE Gas 2008-04 with Elec Gen-Seelye final version " xfId="2265"/>
    <cellStyle name="Percent 2" xfId="3"/>
    <cellStyle name="Percent 2 2" xfId="1993"/>
    <cellStyle name="Percent 2 3" xfId="1994"/>
    <cellStyle name="Percent 2 4" xfId="1995"/>
    <cellStyle name="Percent 2 5" xfId="1996"/>
    <cellStyle name="Percent 2 6" xfId="2381"/>
    <cellStyle name="Percent 3" xfId="1997"/>
    <cellStyle name="Percent 3 2" xfId="2266"/>
    <cellStyle name="Percent 4" xfId="2267"/>
    <cellStyle name="Percent 4 2" xfId="2268"/>
    <cellStyle name="Percent 5" xfId="2269"/>
    <cellStyle name="Percent 6" xfId="2270"/>
    <cellStyle name="Percent 7" xfId="2271"/>
    <cellStyle name="Percent 7 2" xfId="2272"/>
    <cellStyle name="Percent 8" xfId="2273"/>
    <cellStyle name="Percent 8 2" xfId="2274"/>
    <cellStyle name="Percent 9" xfId="2275"/>
    <cellStyle name="Percent 9 2" xfId="2276"/>
    <cellStyle name="PSChar" xfId="2277"/>
    <cellStyle name="PSDate" xfId="2278"/>
    <cellStyle name="PSDec" xfId="2279"/>
    <cellStyle name="PSHeading" xfId="2280"/>
    <cellStyle name="PSInt" xfId="2281"/>
    <cellStyle name="PSSpacer" xfId="2282"/>
    <cellStyle name="ReportTitlePrompt" xfId="2283"/>
    <cellStyle name="ReportTitleValue" xfId="2284"/>
    <cellStyle name="RowAcctAbovePrompt" xfId="2285"/>
    <cellStyle name="RowAcctSOBAbovePrompt" xfId="2286"/>
    <cellStyle name="RowAcctSOBValue" xfId="2287"/>
    <cellStyle name="RowAcctValue" xfId="2288"/>
    <cellStyle name="RowAttrAbovePrompt" xfId="2289"/>
    <cellStyle name="RowAttrValue" xfId="2290"/>
    <cellStyle name="RowColSetAbovePrompt" xfId="2291"/>
    <cellStyle name="RowColSetLeftPrompt" xfId="2292"/>
    <cellStyle name="RowColSetValue" xfId="2293"/>
    <cellStyle name="RowLeftPrompt" xfId="2294"/>
    <cellStyle name="SampleUsingFormatMask" xfId="2295"/>
    <cellStyle name="SampleWithNoFormatMask" xfId="2296"/>
    <cellStyle name="SAPBEXaggData" xfId="2297"/>
    <cellStyle name="SAPBEXaggDataEmph" xfId="2298"/>
    <cellStyle name="SAPBEXaggItem" xfId="2299"/>
    <cellStyle name="SAPBEXaggItemX" xfId="2300"/>
    <cellStyle name="SAPBEXchaText" xfId="2301"/>
    <cellStyle name="SAPBEXexcBad7" xfId="2302"/>
    <cellStyle name="SAPBEXexcBad8" xfId="2303"/>
    <cellStyle name="SAPBEXexcBad9" xfId="2304"/>
    <cellStyle name="SAPBEXexcCritical4" xfId="2305"/>
    <cellStyle name="SAPBEXexcCritical5" xfId="2306"/>
    <cellStyle name="SAPBEXexcCritical6" xfId="2307"/>
    <cellStyle name="SAPBEXexcGood1" xfId="2308"/>
    <cellStyle name="SAPBEXexcGood2" xfId="2309"/>
    <cellStyle name="SAPBEXexcGood3" xfId="2310"/>
    <cellStyle name="SAPBEXfilterDrill" xfId="2311"/>
    <cellStyle name="SAPBEXfilterItem" xfId="2312"/>
    <cellStyle name="SAPBEXfilterText" xfId="2313"/>
    <cellStyle name="SAPBEXfilterText 2" xfId="2314"/>
    <cellStyle name="SAPBEXformats" xfId="2315"/>
    <cellStyle name="SAPBEXheaderItem" xfId="2316"/>
    <cellStyle name="SAPBEXheaderText" xfId="2317"/>
    <cellStyle name="SAPBEXHLevel0" xfId="2318"/>
    <cellStyle name="SAPBEXHLevel0 2" xfId="2319"/>
    <cellStyle name="SAPBEXHLevel0X" xfId="2320"/>
    <cellStyle name="SAPBEXHLevel0X 2" xfId="2321"/>
    <cellStyle name="SAPBEXHLevel1" xfId="2322"/>
    <cellStyle name="SAPBEXHLevel1 2" xfId="2323"/>
    <cellStyle name="SAPBEXHLevel1X" xfId="2324"/>
    <cellStyle name="SAPBEXHLevel1X 2" xfId="2325"/>
    <cellStyle name="SAPBEXHLevel2" xfId="2326"/>
    <cellStyle name="SAPBEXHLevel2 2" xfId="2327"/>
    <cellStyle name="SAPBEXHLevel2X" xfId="2328"/>
    <cellStyle name="SAPBEXHLevel2X 2" xfId="2329"/>
    <cellStyle name="SAPBEXHLevel3" xfId="2330"/>
    <cellStyle name="SAPBEXHLevel3 2" xfId="2331"/>
    <cellStyle name="SAPBEXHLevel3X" xfId="2332"/>
    <cellStyle name="SAPBEXHLevel3X 2" xfId="2333"/>
    <cellStyle name="SAPBEXresData" xfId="2334"/>
    <cellStyle name="SAPBEXresDataEmph" xfId="2335"/>
    <cellStyle name="SAPBEXresItem" xfId="2336"/>
    <cellStyle name="SAPBEXresItemX" xfId="2337"/>
    <cellStyle name="SAPBEXstdData" xfId="2338"/>
    <cellStyle name="SAPBEXstdDataEmph" xfId="2339"/>
    <cellStyle name="SAPBEXstdItem" xfId="2340"/>
    <cellStyle name="SAPBEXstdItemX" xfId="2341"/>
    <cellStyle name="SAPBEXtitle" xfId="2342"/>
    <cellStyle name="SAPBEXundefined" xfId="2343"/>
    <cellStyle name="SAPLocked" xfId="2344"/>
    <cellStyle name="Standard_CORE_20040805_Movement types_Sets_V0.1_e" xfId="2345"/>
    <cellStyle name="STYL5 - Style5" xfId="2346"/>
    <cellStyle name="STYL5 - Style5 2" xfId="2347"/>
    <cellStyle name="STYL5 - Style5 2 2" xfId="2348"/>
    <cellStyle name="STYL5 - Style5 3" xfId="2349"/>
    <cellStyle name="STYL5 - Style5 3 2" xfId="2350"/>
    <cellStyle name="STYL6 - Style6" xfId="2351"/>
    <cellStyle name="STYL6 - Style6 2" xfId="2352"/>
    <cellStyle name="STYL6 - Style6 2 2" xfId="2353"/>
    <cellStyle name="STYL6 - Style6 3" xfId="2354"/>
    <cellStyle name="STYL6 - Style6 3 2" xfId="2355"/>
    <cellStyle name="STYLE1 - Style1" xfId="2356"/>
    <cellStyle name="STYLE1 - Style1 2" xfId="2357"/>
    <cellStyle name="STYLE1 - Style1 2 2" xfId="2358"/>
    <cellStyle name="STYLE1 - Style1 3" xfId="2359"/>
    <cellStyle name="STYLE1 - Style1 3 2" xfId="2360"/>
    <cellStyle name="STYLE2 - Style2" xfId="2361"/>
    <cellStyle name="STYLE2 - Style2 2" xfId="2362"/>
    <cellStyle name="STYLE2 - Style2 2 2" xfId="2363"/>
    <cellStyle name="STYLE2 - Style2 3" xfId="2364"/>
    <cellStyle name="STYLE2 - Style2 3 2" xfId="2365"/>
    <cellStyle name="STYLE3 - Style3" xfId="2366"/>
    <cellStyle name="STYLE3 - Style3 2" xfId="2367"/>
    <cellStyle name="STYLE3 - Style3 2 2" xfId="2368"/>
    <cellStyle name="STYLE3 - Style3 3" xfId="2369"/>
    <cellStyle name="STYLE3 - Style3 3 2" xfId="2370"/>
    <cellStyle name="STYLE4 - Style4" xfId="2371"/>
    <cellStyle name="STYLE4 - Style4 2" xfId="2372"/>
    <cellStyle name="STYLE4 - Style4 2 2" xfId="2373"/>
    <cellStyle name="STYLE4 - Style4 3" xfId="2374"/>
    <cellStyle name="STYLE4 - Style4 3 2" xfId="2375"/>
    <cellStyle name="Title 10" xfId="1998"/>
    <cellStyle name="Title 11" xfId="1999"/>
    <cellStyle name="Title 12" xfId="2000"/>
    <cellStyle name="Title 13" xfId="2001"/>
    <cellStyle name="Title 14" xfId="2002"/>
    <cellStyle name="Title 15" xfId="2003"/>
    <cellStyle name="Title 16" xfId="2004"/>
    <cellStyle name="Title 17" xfId="2005"/>
    <cellStyle name="Title 17 2" xfId="2006"/>
    <cellStyle name="Title 17 3" xfId="2007"/>
    <cellStyle name="Title 17 4" xfId="2008"/>
    <cellStyle name="Title 17 5" xfId="2009"/>
    <cellStyle name="Title 18" xfId="2010"/>
    <cellStyle name="Title 19" xfId="2011"/>
    <cellStyle name="Title 2" xfId="2012"/>
    <cellStyle name="Title 2 2" xfId="2013"/>
    <cellStyle name="Title 2 2 2" xfId="2014"/>
    <cellStyle name="Title 2 2 3" xfId="2015"/>
    <cellStyle name="Title 2 2 4" xfId="2016"/>
    <cellStyle name="Title 2 2 5" xfId="2017"/>
    <cellStyle name="Title 2 3" xfId="2018"/>
    <cellStyle name="Title 2 4" xfId="2019"/>
    <cellStyle name="Title 2 5" xfId="2020"/>
    <cellStyle name="Title 2 6" xfId="2021"/>
    <cellStyle name="Title 2 7" xfId="2022"/>
    <cellStyle name="Title 2 8" xfId="2023"/>
    <cellStyle name="Title 20" xfId="2024"/>
    <cellStyle name="Title 21" xfId="2025"/>
    <cellStyle name="Title 22" xfId="2026"/>
    <cellStyle name="Title 3" xfId="2027"/>
    <cellStyle name="Title 4" xfId="2028"/>
    <cellStyle name="Title 5" xfId="2029"/>
    <cellStyle name="Title 6" xfId="2030"/>
    <cellStyle name="Title 7" xfId="2031"/>
    <cellStyle name="Title 8" xfId="2032"/>
    <cellStyle name="Title 9" xfId="2033"/>
    <cellStyle name="Total 10" xfId="2034"/>
    <cellStyle name="Total 11" xfId="2035"/>
    <cellStyle name="Total 12" xfId="2036"/>
    <cellStyle name="Total 13" xfId="2037"/>
    <cellStyle name="Total 14" xfId="2038"/>
    <cellStyle name="Total 15" xfId="2039"/>
    <cellStyle name="Total 16" xfId="2040"/>
    <cellStyle name="Total 17" xfId="2041"/>
    <cellStyle name="Total 18" xfId="2042"/>
    <cellStyle name="Total 19" xfId="2043"/>
    <cellStyle name="Total 2" xfId="2044"/>
    <cellStyle name="Total 2 2" xfId="2045"/>
    <cellStyle name="Total 2 2 2" xfId="2046"/>
    <cellStyle name="Total 2 2 2 2" xfId="2047"/>
    <cellStyle name="Total 2 2 2 3" xfId="2048"/>
    <cellStyle name="Total 2 2 2 4" xfId="2049"/>
    <cellStyle name="Total 2 2 2 5" xfId="2050"/>
    <cellStyle name="Total 2 2 3" xfId="2051"/>
    <cellStyle name="Total 2 2 4" xfId="2052"/>
    <cellStyle name="Total 2 2 5" xfId="2053"/>
    <cellStyle name="Total 2 3" xfId="2054"/>
    <cellStyle name="Total 2 4" xfId="2055"/>
    <cellStyle name="Total 2 5" xfId="2056"/>
    <cellStyle name="Total 2 6" xfId="2057"/>
    <cellStyle name="Total 2 7" xfId="2058"/>
    <cellStyle name="Total 2 8" xfId="2059"/>
    <cellStyle name="Total 2 9" xfId="2060"/>
    <cellStyle name="Total 20" xfId="2061"/>
    <cellStyle name="Total 21" xfId="2062"/>
    <cellStyle name="Total 22" xfId="2063"/>
    <cellStyle name="Total 23" xfId="2064"/>
    <cellStyle name="Total 24" xfId="2065"/>
    <cellStyle name="Total 3" xfId="2066"/>
    <cellStyle name="Total 3 2" xfId="2376"/>
    <cellStyle name="Total 4" xfId="2067"/>
    <cellStyle name="Total 5" xfId="2068"/>
    <cellStyle name="Total 6" xfId="2069"/>
    <cellStyle name="Total 7" xfId="2070"/>
    <cellStyle name="Total 8" xfId="2071"/>
    <cellStyle name="Total 9" xfId="2072"/>
    <cellStyle name="Undefiniert" xfId="2377"/>
    <cellStyle name="Undefiniert 2" xfId="2378"/>
    <cellStyle name="UploadThisRowValue" xfId="2379"/>
    <cellStyle name="Warning Text 10" xfId="2073"/>
    <cellStyle name="Warning Text 11" xfId="2074"/>
    <cellStyle name="Warning Text 12" xfId="2075"/>
    <cellStyle name="Warning Text 13" xfId="2076"/>
    <cellStyle name="Warning Text 14" xfId="2077"/>
    <cellStyle name="Warning Text 15" xfId="2078"/>
    <cellStyle name="Warning Text 16" xfId="2079"/>
    <cellStyle name="Warning Text 17" xfId="2080"/>
    <cellStyle name="Warning Text 18" xfId="2081"/>
    <cellStyle name="Warning Text 19" xfId="2082"/>
    <cellStyle name="Warning Text 2" xfId="2083"/>
    <cellStyle name="Warning Text 2 2" xfId="2084"/>
    <cellStyle name="Warning Text 2 2 2" xfId="2085"/>
    <cellStyle name="Warning Text 2 2 2 2" xfId="2086"/>
    <cellStyle name="Warning Text 2 2 2 3" xfId="2087"/>
    <cellStyle name="Warning Text 2 2 2 4" xfId="2088"/>
    <cellStyle name="Warning Text 2 2 2 5" xfId="2089"/>
    <cellStyle name="Warning Text 2 2 3" xfId="2090"/>
    <cellStyle name="Warning Text 2 2 4" xfId="2091"/>
    <cellStyle name="Warning Text 2 2 5" xfId="2092"/>
    <cellStyle name="Warning Text 2 3" xfId="2093"/>
    <cellStyle name="Warning Text 2 4" xfId="2094"/>
    <cellStyle name="Warning Text 2 5" xfId="2095"/>
    <cellStyle name="Warning Text 2 6" xfId="2096"/>
    <cellStyle name="Warning Text 2 7" xfId="2097"/>
    <cellStyle name="Warning Text 2 8" xfId="2098"/>
    <cellStyle name="Warning Text 2 9" xfId="2099"/>
    <cellStyle name="Warning Text 20" xfId="2100"/>
    <cellStyle name="Warning Text 21" xfId="2101"/>
    <cellStyle name="Warning Text 22" xfId="2102"/>
    <cellStyle name="Warning Text 3" xfId="2103"/>
    <cellStyle name="Warning Text 4" xfId="2104"/>
    <cellStyle name="Warning Text 5" xfId="2105"/>
    <cellStyle name="Warning Text 6" xfId="2106"/>
    <cellStyle name="Warning Text 7" xfId="2107"/>
    <cellStyle name="Warning Text 8" xfId="2108"/>
    <cellStyle name="Warning Text 9" xfId="2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topLeftCell="A17" zoomScaleNormal="100" workbookViewId="0">
      <selection activeCell="B27" sqref="B27"/>
    </sheetView>
  </sheetViews>
  <sheetFormatPr defaultRowHeight="15"/>
  <cols>
    <col min="1" max="1" width="6" style="8" customWidth="1"/>
    <col min="2" max="2" width="44.28515625" customWidth="1"/>
    <col min="3" max="3" width="17.140625" customWidth="1"/>
    <col min="4" max="5" width="9.140625" customWidth="1"/>
  </cols>
  <sheetData>
    <row r="2" spans="1:5" ht="15.75">
      <c r="A2" s="88" t="s">
        <v>0</v>
      </c>
      <c r="B2" s="88"/>
      <c r="C2" s="88"/>
    </row>
    <row r="3" spans="1:5" ht="15.75">
      <c r="A3" s="88" t="s">
        <v>53</v>
      </c>
      <c r="B3" s="88"/>
      <c r="C3" s="88"/>
    </row>
    <row r="4" spans="1:5">
      <c r="A4" s="1"/>
      <c r="B4" s="1"/>
      <c r="C4" s="1"/>
    </row>
    <row r="5" spans="1:5">
      <c r="A5" s="1"/>
      <c r="B5" s="2"/>
      <c r="C5" s="2"/>
    </row>
    <row r="6" spans="1:5">
      <c r="A6" s="1" t="s">
        <v>1</v>
      </c>
      <c r="B6" s="2"/>
      <c r="C6" s="2"/>
    </row>
    <row r="7" spans="1:5">
      <c r="A7" s="3" t="s">
        <v>2</v>
      </c>
      <c r="B7" s="2"/>
      <c r="C7" s="4" t="s">
        <v>3</v>
      </c>
    </row>
    <row r="8" spans="1:5" ht="18">
      <c r="A8" s="1">
        <v>1</v>
      </c>
      <c r="B8" s="2" t="s">
        <v>50</v>
      </c>
      <c r="C8" s="5">
        <f>'Higgins Exhibit 1, p. 2'!F11</f>
        <v>5889868</v>
      </c>
    </row>
    <row r="9" spans="1:5" ht="18">
      <c r="A9" s="1">
        <v>2</v>
      </c>
      <c r="B9" s="2" t="s">
        <v>54</v>
      </c>
      <c r="C9" s="5">
        <f>'Higgins Exhibit 1, p. 3'!F11</f>
        <v>5431675</v>
      </c>
    </row>
    <row r="10" spans="1:5" ht="18" customHeight="1">
      <c r="A10" s="1">
        <v>3</v>
      </c>
      <c r="B10" s="2" t="s">
        <v>40</v>
      </c>
      <c r="C10" s="6">
        <f>C9-C8</f>
        <v>-458193</v>
      </c>
    </row>
    <row r="11" spans="1:5">
      <c r="A11" s="1"/>
      <c r="B11" s="2"/>
      <c r="C11" s="2"/>
    </row>
    <row r="12" spans="1:5">
      <c r="A12" s="1"/>
      <c r="B12" s="2"/>
      <c r="C12" s="2"/>
    </row>
    <row r="14" spans="1:5">
      <c r="A14" s="48" t="s">
        <v>37</v>
      </c>
      <c r="B14" s="49"/>
      <c r="C14" s="49"/>
    </row>
    <row r="15" spans="1:5">
      <c r="A15" s="48" t="s">
        <v>39</v>
      </c>
      <c r="B15" s="49"/>
      <c r="C15" s="54"/>
    </row>
    <row r="16" spans="1:5" ht="15.75">
      <c r="A16" s="50" t="s">
        <v>36</v>
      </c>
      <c r="B16" s="50"/>
      <c r="C16" s="51"/>
      <c r="D16" s="9"/>
      <c r="E16" s="9"/>
    </row>
  </sheetData>
  <mergeCells count="2">
    <mergeCell ref="A2:C2"/>
    <mergeCell ref="A3:C3"/>
  </mergeCells>
  <printOptions horizontalCentered="1"/>
  <pageMargins left="1" right="1" top="1" bottom="1.2291666666666701" header="0.5" footer="0.5"/>
  <pageSetup orientation="portrait" r:id="rId1"/>
  <headerFooter scaleWithDoc="0">
    <oddFooter>&amp;R&amp;10Higgins Exhibit 1
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G58"/>
  <sheetViews>
    <sheetView showGridLines="0" zoomScaleNormal="100" workbookViewId="0"/>
  </sheetViews>
  <sheetFormatPr defaultColWidth="11" defaultRowHeight="15.75" customHeight="1"/>
  <cols>
    <col min="1" max="1" width="17.85546875" style="13" customWidth="1"/>
    <col min="2" max="2" width="16" style="13" customWidth="1"/>
    <col min="3" max="3" width="5.28515625" style="13" customWidth="1"/>
    <col min="4" max="4" width="17.85546875" style="13" customWidth="1"/>
    <col min="5" max="5" width="14.28515625" style="13" customWidth="1"/>
    <col min="6" max="6" width="16.7109375" style="13" customWidth="1"/>
    <col min="7" max="7" width="17.85546875" style="13" customWidth="1"/>
    <col min="8" max="16384" width="11" style="13"/>
  </cols>
  <sheetData>
    <row r="2" spans="1:7" ht="15.75" customHeight="1">
      <c r="A2" s="89" t="s">
        <v>41</v>
      </c>
      <c r="B2" s="89"/>
      <c r="C2" s="89"/>
      <c r="D2" s="89"/>
      <c r="E2" s="89"/>
      <c r="F2" s="89"/>
      <c r="G2" s="12"/>
    </row>
    <row r="3" spans="1:7" ht="15.75" customHeight="1">
      <c r="A3" s="14" t="s">
        <v>5</v>
      </c>
      <c r="B3" s="14"/>
      <c r="C3" s="14"/>
      <c r="D3" s="14"/>
      <c r="E3" s="14"/>
      <c r="F3" s="14"/>
    </row>
    <row r="4" spans="1:7" ht="15.75" customHeight="1">
      <c r="A4" s="15" t="s">
        <v>45</v>
      </c>
      <c r="B4" s="14"/>
      <c r="C4" s="14"/>
      <c r="D4" s="14"/>
      <c r="E4" s="14"/>
      <c r="F4" s="14"/>
    </row>
    <row r="8" spans="1:7" ht="15.75" customHeight="1">
      <c r="F8" s="16" t="s">
        <v>3</v>
      </c>
    </row>
    <row r="10" spans="1:7" ht="15.75" customHeight="1">
      <c r="A10" s="17" t="s">
        <v>6</v>
      </c>
    </row>
    <row r="11" spans="1:7" ht="15.75" customHeight="1">
      <c r="A11" s="17" t="s">
        <v>57</v>
      </c>
      <c r="F11" s="18">
        <f>+E32</f>
        <v>5889868</v>
      </c>
    </row>
    <row r="13" spans="1:7" ht="15.75" customHeight="1">
      <c r="A13" s="17" t="s">
        <v>7</v>
      </c>
    </row>
    <row r="14" spans="1:7" ht="15.75" customHeight="1">
      <c r="A14" s="19" t="s">
        <v>25</v>
      </c>
      <c r="F14" s="20">
        <f>E21</f>
        <v>7685591</v>
      </c>
    </row>
    <row r="15" spans="1:7" ht="15.75" customHeight="1">
      <c r="F15" s="21"/>
    </row>
    <row r="16" spans="1:7" ht="15.75" customHeight="1" thickBot="1">
      <c r="A16" s="17" t="s">
        <v>8</v>
      </c>
      <c r="F16" s="22">
        <f>ROUND((+F11-F14),0)</f>
        <v>-1795723</v>
      </c>
    </row>
    <row r="17" spans="1:7" ht="15.75" customHeight="1" thickTop="1">
      <c r="F17" s="21"/>
    </row>
    <row r="18" spans="1:7" ht="15.75" customHeight="1">
      <c r="A18" s="7"/>
      <c r="B18" s="7"/>
      <c r="C18" s="7"/>
      <c r="D18" s="7"/>
      <c r="E18" s="7"/>
      <c r="F18" s="7"/>
      <c r="G18" s="7"/>
    </row>
    <row r="19" spans="1:7" ht="15.75" customHeight="1">
      <c r="A19" s="7"/>
      <c r="B19" s="7"/>
      <c r="C19" s="7"/>
      <c r="D19" s="23" t="s">
        <v>9</v>
      </c>
      <c r="E19" s="7"/>
      <c r="F19" s="7"/>
      <c r="G19" s="7"/>
    </row>
    <row r="20" spans="1:7" ht="15.75" customHeight="1">
      <c r="A20" s="16" t="s">
        <v>10</v>
      </c>
      <c r="B20" s="24" t="s">
        <v>11</v>
      </c>
      <c r="C20" s="24"/>
      <c r="D20" s="16" t="s">
        <v>12</v>
      </c>
      <c r="E20" s="16" t="s">
        <v>13</v>
      </c>
      <c r="F20" s="7"/>
      <c r="G20" s="7"/>
    </row>
    <row r="21" spans="1:7" ht="15.75" customHeight="1">
      <c r="A21" s="25" t="s">
        <v>14</v>
      </c>
      <c r="B21" s="26">
        <v>7685591.0999999996</v>
      </c>
      <c r="C21" s="27"/>
      <c r="D21" s="28">
        <v>1</v>
      </c>
      <c r="E21" s="26">
        <f>ROUND(+B21*D21,0)</f>
        <v>7685591</v>
      </c>
      <c r="F21" s="29"/>
      <c r="G21" s="7"/>
    </row>
    <row r="22" spans="1:7" ht="15.75" customHeight="1">
      <c r="A22" s="25" t="s">
        <v>15</v>
      </c>
      <c r="B22" s="21">
        <v>6814290</v>
      </c>
      <c r="C22" s="27" t="s">
        <v>16</v>
      </c>
      <c r="D22" s="28">
        <v>1.0068999999999999</v>
      </c>
      <c r="E22" s="30">
        <f>ROUND(+B22*D22,0)</f>
        <v>6861309</v>
      </c>
      <c r="F22" s="29"/>
      <c r="G22" s="7"/>
    </row>
    <row r="23" spans="1:7" ht="15.75" customHeight="1">
      <c r="A23" s="25" t="s">
        <v>17</v>
      </c>
      <c r="B23" s="21">
        <v>1535593</v>
      </c>
      <c r="C23" s="27"/>
      <c r="D23" s="28">
        <v>1.0387</v>
      </c>
      <c r="E23" s="30">
        <f>ROUND(+B23*D23,0)</f>
        <v>1595020</v>
      </c>
      <c r="F23" s="29"/>
      <c r="G23" s="7"/>
    </row>
    <row r="24" spans="1:7" ht="15.75" customHeight="1">
      <c r="A24" s="25" t="s">
        <v>18</v>
      </c>
      <c r="B24" s="21">
        <v>5405075</v>
      </c>
      <c r="C24" s="27" t="s">
        <v>16</v>
      </c>
      <c r="D24" s="28">
        <v>1.0558000000000001</v>
      </c>
      <c r="E24" s="30">
        <f>ROUND(+B24*D24,0)</f>
        <v>5706678</v>
      </c>
      <c r="F24" s="29"/>
      <c r="G24" s="7"/>
    </row>
    <row r="25" spans="1:7" ht="15.75" customHeight="1">
      <c r="A25" s="31">
        <v>2008</v>
      </c>
      <c r="B25" s="21">
        <v>6107323</v>
      </c>
      <c r="C25" s="27" t="s">
        <v>16</v>
      </c>
      <c r="D25" s="28">
        <v>1.052</v>
      </c>
      <c r="E25" s="30">
        <f t="shared" ref="E25:E30" si="0">ROUND(+B25*D25,0)</f>
        <v>6424904</v>
      </c>
      <c r="F25" s="29"/>
      <c r="G25" s="7"/>
    </row>
    <row r="26" spans="1:7" ht="15.75" customHeight="1">
      <c r="A26" s="31">
        <v>2007</v>
      </c>
      <c r="B26" s="21">
        <v>2172237</v>
      </c>
      <c r="C26" s="21"/>
      <c r="D26" s="28">
        <v>1.0924</v>
      </c>
      <c r="E26" s="21">
        <f t="shared" si="0"/>
        <v>2372952</v>
      </c>
      <c r="F26" s="29"/>
      <c r="G26" s="7"/>
    </row>
    <row r="27" spans="1:7" ht="15.75" customHeight="1">
      <c r="A27" s="31">
        <v>2006</v>
      </c>
      <c r="B27" s="21">
        <v>5725974</v>
      </c>
      <c r="C27" s="21"/>
      <c r="D27" s="28">
        <v>1.1234999999999999</v>
      </c>
      <c r="E27" s="21">
        <f t="shared" si="0"/>
        <v>6433132</v>
      </c>
      <c r="F27" s="29"/>
      <c r="G27" s="7"/>
    </row>
    <row r="28" spans="1:7" ht="15.75" customHeight="1">
      <c r="A28" s="31">
        <v>2005</v>
      </c>
      <c r="B28" s="21">
        <v>1982820</v>
      </c>
      <c r="C28" s="21"/>
      <c r="D28" s="28">
        <v>1.1597999999999999</v>
      </c>
      <c r="E28" s="21">
        <f t="shared" si="0"/>
        <v>2299675</v>
      </c>
      <c r="F28" s="29"/>
      <c r="G28" s="7"/>
    </row>
    <row r="29" spans="1:7" ht="15.75" customHeight="1">
      <c r="A29" s="31">
        <v>2004</v>
      </c>
      <c r="B29" s="21">
        <v>13866592</v>
      </c>
      <c r="C29" s="21"/>
      <c r="D29" s="28">
        <v>1.1990000000000001</v>
      </c>
      <c r="E29" s="21">
        <f t="shared" si="0"/>
        <v>16626044</v>
      </c>
      <c r="F29" s="7"/>
      <c r="G29" s="7"/>
    </row>
    <row r="30" spans="1:7" ht="15.75" customHeight="1">
      <c r="A30" s="31">
        <v>2003</v>
      </c>
      <c r="B30" s="21">
        <v>2350428</v>
      </c>
      <c r="C30" s="21"/>
      <c r="D30" s="28">
        <v>1.2310000000000001</v>
      </c>
      <c r="E30" s="21">
        <f t="shared" si="0"/>
        <v>2893377</v>
      </c>
      <c r="F30" s="7"/>
      <c r="G30" s="7"/>
    </row>
    <row r="31" spans="1:7" ht="15.75" customHeight="1" thickBot="1">
      <c r="A31" s="23" t="s">
        <v>19</v>
      </c>
      <c r="B31" s="21"/>
      <c r="C31" s="21"/>
      <c r="D31" s="23"/>
      <c r="E31" s="32">
        <f>SUM(E21:E30)</f>
        <v>58898682</v>
      </c>
      <c r="F31" s="33"/>
      <c r="G31" s="7"/>
    </row>
    <row r="32" spans="1:7" ht="15.75" customHeight="1" thickTop="1" thickBot="1">
      <c r="A32" s="17" t="s">
        <v>20</v>
      </c>
      <c r="B32" s="21"/>
      <c r="C32" s="21"/>
      <c r="D32" s="23"/>
      <c r="E32" s="34">
        <f>ROUND(E31/10,0)</f>
        <v>5889868</v>
      </c>
      <c r="F32" s="35"/>
      <c r="G32" s="7"/>
    </row>
    <row r="33" spans="1:6" ht="15.75" customHeight="1" thickTop="1"/>
    <row r="34" spans="1:6" ht="15.75" customHeight="1">
      <c r="A34" s="19" t="s">
        <v>21</v>
      </c>
    </row>
    <row r="35" spans="1:6" ht="15.75" customHeight="1">
      <c r="A35" s="19" t="s">
        <v>22</v>
      </c>
    </row>
    <row r="36" spans="1:6" ht="15.75" customHeight="1">
      <c r="A36" s="36"/>
    </row>
    <row r="37" spans="1:6" ht="15.75" customHeight="1">
      <c r="A37" s="19" t="s">
        <v>23</v>
      </c>
    </row>
    <row r="38" spans="1:6" ht="15.75" customHeight="1">
      <c r="A38" s="19" t="s">
        <v>24</v>
      </c>
    </row>
    <row r="39" spans="1:6" ht="15.75" customHeight="1">
      <c r="A39" s="19"/>
    </row>
    <row r="40" spans="1:6" ht="15.75" customHeight="1">
      <c r="A40" s="19"/>
    </row>
    <row r="41" spans="1:6" ht="15.75" customHeight="1">
      <c r="A41" s="17" t="s">
        <v>38</v>
      </c>
    </row>
    <row r="42" spans="1:6" ht="15.75" customHeight="1">
      <c r="A42" s="19"/>
    </row>
    <row r="43" spans="1:6" ht="15.75" customHeight="1">
      <c r="A43" s="19"/>
    </row>
    <row r="44" spans="1:6" ht="15.75" customHeight="1">
      <c r="A44" s="19"/>
    </row>
    <row r="45" spans="1:6" ht="15.75" customHeight="1">
      <c r="B45" s="7"/>
      <c r="C45" s="7"/>
      <c r="D45" s="37"/>
    </row>
    <row r="46" spans="1:6" ht="15.75" customHeight="1">
      <c r="D46" s="38"/>
      <c r="E46" s="38"/>
      <c r="F46" s="38"/>
    </row>
    <row r="47" spans="1:6" ht="15.75" customHeight="1">
      <c r="D47" s="38"/>
      <c r="E47" s="38"/>
      <c r="F47" s="38"/>
    </row>
    <row r="48" spans="1:6" ht="15.75" customHeight="1">
      <c r="D48" s="38"/>
      <c r="E48" s="38"/>
      <c r="F48" s="38"/>
    </row>
    <row r="49" spans="2:4" ht="15.75" customHeight="1">
      <c r="D49" s="38"/>
    </row>
    <row r="50" spans="2:4" ht="15.75" customHeight="1">
      <c r="D50" s="38"/>
    </row>
    <row r="51" spans="2:4" ht="15.75" customHeight="1">
      <c r="D51" s="38"/>
    </row>
    <row r="52" spans="2:4" ht="15.75" customHeight="1">
      <c r="D52" s="38"/>
    </row>
    <row r="53" spans="2:4" ht="15.75" customHeight="1">
      <c r="D53" s="38"/>
    </row>
    <row r="54" spans="2:4" ht="15.75" customHeight="1">
      <c r="D54" s="38"/>
    </row>
    <row r="55" spans="2:4" s="39" customFormat="1" ht="15.75" customHeight="1">
      <c r="B55" s="13"/>
      <c r="D55" s="38"/>
    </row>
    <row r="56" spans="2:4" s="39" customFormat="1" ht="15.75" customHeight="1">
      <c r="B56" s="13"/>
      <c r="D56" s="38"/>
    </row>
    <row r="57" spans="2:4" s="39" customFormat="1" ht="15.75" customHeight="1">
      <c r="B57" s="13"/>
      <c r="D57" s="38"/>
    </row>
    <row r="58" spans="2:4" ht="15.75" customHeight="1">
      <c r="B58" s="19"/>
      <c r="D58" s="38"/>
    </row>
  </sheetData>
  <mergeCells count="1">
    <mergeCell ref="A2:F2"/>
  </mergeCells>
  <printOptions horizontalCentered="1" gridLinesSet="0"/>
  <pageMargins left="1" right="1" top="1" bottom="1.2291666666666701" header="0.5" footer="0.5"/>
  <pageSetup scale="96" orientation="portrait" r:id="rId1"/>
  <headerFooter scaleWithDoc="0">
    <oddFooter>&amp;R&amp;10Higgins Exhibit 1
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G57"/>
  <sheetViews>
    <sheetView showGridLines="0" zoomScaleNormal="100" workbookViewId="0">
      <selection activeCell="F31" sqref="F31"/>
    </sheetView>
  </sheetViews>
  <sheetFormatPr defaultColWidth="11" defaultRowHeight="15.75" customHeight="1"/>
  <cols>
    <col min="1" max="1" width="17.85546875" style="13" customWidth="1"/>
    <col min="2" max="2" width="16" style="13" customWidth="1"/>
    <col min="3" max="3" width="5.28515625" style="13" customWidth="1"/>
    <col min="4" max="4" width="17.85546875" style="13" customWidth="1"/>
    <col min="5" max="5" width="14.28515625" style="13" customWidth="1"/>
    <col min="6" max="6" width="16.7109375" style="13" customWidth="1"/>
    <col min="7" max="7" width="17.85546875" style="13" customWidth="1"/>
    <col min="8" max="16384" width="11" style="13"/>
  </cols>
  <sheetData>
    <row r="2" spans="1:6" ht="15.75" customHeight="1">
      <c r="A2" s="89" t="s">
        <v>55</v>
      </c>
      <c r="B2" s="89"/>
      <c r="C2" s="89"/>
      <c r="D2" s="89"/>
      <c r="E2" s="89"/>
      <c r="F2" s="89"/>
    </row>
    <row r="3" spans="1:6" ht="15.75" customHeight="1">
      <c r="A3" s="14" t="s">
        <v>5</v>
      </c>
      <c r="B3" s="14"/>
      <c r="C3" s="14"/>
      <c r="D3" s="14"/>
      <c r="E3" s="14"/>
      <c r="F3" s="14"/>
    </row>
    <row r="4" spans="1:6" ht="15.75" customHeight="1">
      <c r="A4" s="15" t="s">
        <v>45</v>
      </c>
      <c r="B4" s="14"/>
      <c r="C4" s="14"/>
      <c r="D4" s="14"/>
      <c r="E4" s="14"/>
      <c r="F4" s="14"/>
    </row>
    <row r="8" spans="1:6" ht="15.75" customHeight="1">
      <c r="F8" s="16" t="s">
        <v>3</v>
      </c>
    </row>
    <row r="10" spans="1:6" ht="15.75" customHeight="1">
      <c r="A10" s="17" t="s">
        <v>6</v>
      </c>
    </row>
    <row r="11" spans="1:6" ht="15.75" customHeight="1">
      <c r="A11" s="17" t="s">
        <v>58</v>
      </c>
      <c r="F11" s="40">
        <f>+E32</f>
        <v>5431675</v>
      </c>
    </row>
    <row r="13" spans="1:6" ht="15.75" customHeight="1">
      <c r="A13" s="17" t="s">
        <v>7</v>
      </c>
    </row>
    <row r="14" spans="1:6" ht="15.75" customHeight="1">
      <c r="A14" s="19" t="s">
        <v>25</v>
      </c>
      <c r="F14" s="20">
        <v>7685591</v>
      </c>
    </row>
    <row r="15" spans="1:6" ht="15.75" customHeight="1">
      <c r="F15" s="21"/>
    </row>
    <row r="16" spans="1:6" ht="15.75" customHeight="1" thickBot="1">
      <c r="A16" s="17" t="s">
        <v>8</v>
      </c>
      <c r="F16" s="41">
        <f>ROUND((+F11-F14),0)</f>
        <v>-2253916</v>
      </c>
    </row>
    <row r="17" spans="1:7" ht="15.75" customHeight="1" thickTop="1">
      <c r="F17" s="21"/>
    </row>
    <row r="18" spans="1:7" ht="15.75" customHeight="1">
      <c r="A18" s="7"/>
      <c r="B18" s="7"/>
      <c r="C18" s="7"/>
      <c r="D18" s="7"/>
      <c r="E18" s="7"/>
      <c r="F18" s="7"/>
      <c r="G18" s="7"/>
    </row>
    <row r="19" spans="1:7" ht="15.75" customHeight="1">
      <c r="A19" s="7"/>
      <c r="B19" s="7"/>
      <c r="C19" s="7"/>
      <c r="D19" s="23" t="s">
        <v>9</v>
      </c>
      <c r="E19" s="7"/>
      <c r="F19" s="7"/>
      <c r="G19" s="7"/>
    </row>
    <row r="20" spans="1:7" ht="15.75" customHeight="1">
      <c r="A20" s="16" t="s">
        <v>10</v>
      </c>
      <c r="B20" s="24" t="s">
        <v>11</v>
      </c>
      <c r="C20" s="24"/>
      <c r="D20" s="16" t="s">
        <v>12</v>
      </c>
      <c r="E20" s="16" t="s">
        <v>13</v>
      </c>
      <c r="F20" s="7"/>
      <c r="G20" s="7"/>
    </row>
    <row r="21" spans="1:7" ht="15.75" customHeight="1">
      <c r="A21" s="25" t="s">
        <v>15</v>
      </c>
      <c r="B21" s="42">
        <v>6814290</v>
      </c>
      <c r="C21" s="43" t="s">
        <v>16</v>
      </c>
      <c r="D21" s="28">
        <v>1.0068999999999999</v>
      </c>
      <c r="E21" s="42">
        <f>ROUND(+B21*D21,0)</f>
        <v>6861309</v>
      </c>
      <c r="F21" s="29"/>
      <c r="G21" s="7"/>
    </row>
    <row r="22" spans="1:7" ht="15.75" customHeight="1">
      <c r="A22" s="25" t="s">
        <v>17</v>
      </c>
      <c r="B22" s="21">
        <v>1535593</v>
      </c>
      <c r="C22" s="43"/>
      <c r="D22" s="28">
        <v>1.0387</v>
      </c>
      <c r="E22" s="44">
        <f>ROUND(+B22*D22,0)</f>
        <v>1595020</v>
      </c>
      <c r="F22" s="29"/>
      <c r="G22" s="7"/>
    </row>
    <row r="23" spans="1:7" ht="15.75" customHeight="1">
      <c r="A23" s="25" t="s">
        <v>18</v>
      </c>
      <c r="B23" s="21">
        <v>5405075</v>
      </c>
      <c r="C23" s="43" t="s">
        <v>16</v>
      </c>
      <c r="D23" s="28">
        <v>1.0558000000000001</v>
      </c>
      <c r="E23" s="44">
        <f>ROUND(+B23*D23,0)</f>
        <v>5706678</v>
      </c>
      <c r="F23" s="29"/>
      <c r="G23" s="7"/>
    </row>
    <row r="24" spans="1:7" ht="15.75" customHeight="1">
      <c r="A24" s="31">
        <v>2008</v>
      </c>
      <c r="B24" s="21">
        <v>6107323</v>
      </c>
      <c r="C24" s="43" t="s">
        <v>16</v>
      </c>
      <c r="D24" s="28">
        <v>1.052</v>
      </c>
      <c r="E24" s="44">
        <f t="shared" ref="E24:E30" si="0">ROUND(+B24*D24,0)</f>
        <v>6424904</v>
      </c>
      <c r="F24" s="29"/>
      <c r="G24" s="7"/>
    </row>
    <row r="25" spans="1:7" ht="15.75" customHeight="1">
      <c r="A25" s="31">
        <v>2007</v>
      </c>
      <c r="B25" s="21">
        <v>2172237</v>
      </c>
      <c r="C25" s="21"/>
      <c r="D25" s="28">
        <v>1.0924</v>
      </c>
      <c r="E25" s="21">
        <f t="shared" si="0"/>
        <v>2372952</v>
      </c>
      <c r="F25" s="29"/>
      <c r="G25" s="7"/>
    </row>
    <row r="26" spans="1:7" ht="15.75" customHeight="1">
      <c r="A26" s="31">
        <v>2006</v>
      </c>
      <c r="B26" s="21">
        <v>5725974</v>
      </c>
      <c r="C26" s="21"/>
      <c r="D26" s="28">
        <v>1.1234999999999999</v>
      </c>
      <c r="E26" s="21">
        <f t="shared" si="0"/>
        <v>6433132</v>
      </c>
      <c r="F26" s="29"/>
      <c r="G26" s="7"/>
    </row>
    <row r="27" spans="1:7" ht="15.75" customHeight="1">
      <c r="A27" s="31">
        <v>2005</v>
      </c>
      <c r="B27" s="21">
        <v>1982820</v>
      </c>
      <c r="C27" s="21"/>
      <c r="D27" s="28">
        <v>1.1597999999999999</v>
      </c>
      <c r="E27" s="21">
        <f t="shared" si="0"/>
        <v>2299675</v>
      </c>
      <c r="F27" s="29"/>
      <c r="G27" s="7"/>
    </row>
    <row r="28" spans="1:7" ht="15.75" customHeight="1">
      <c r="A28" s="31">
        <v>2004</v>
      </c>
      <c r="B28" s="21">
        <v>13866592</v>
      </c>
      <c r="C28" s="21"/>
      <c r="D28" s="28">
        <v>1.1990000000000001</v>
      </c>
      <c r="E28" s="21">
        <f t="shared" si="0"/>
        <v>16626044</v>
      </c>
      <c r="F28" s="7"/>
      <c r="G28" s="7"/>
    </row>
    <row r="29" spans="1:7" ht="15.75" customHeight="1">
      <c r="A29" s="31">
        <v>2003</v>
      </c>
      <c r="B29" s="21">
        <v>2350428</v>
      </c>
      <c r="C29" s="21"/>
      <c r="D29" s="28">
        <v>1.2310000000000001</v>
      </c>
      <c r="E29" s="21">
        <f t="shared" si="0"/>
        <v>2893377</v>
      </c>
      <c r="F29" s="7"/>
      <c r="G29" s="7"/>
    </row>
    <row r="30" spans="1:7" ht="15.75" customHeight="1">
      <c r="A30" s="31">
        <v>2002</v>
      </c>
      <c r="B30" s="21">
        <v>2465175</v>
      </c>
      <c r="C30" s="21"/>
      <c r="D30" s="28">
        <v>1.2589999999999999</v>
      </c>
      <c r="E30" s="21">
        <f t="shared" si="0"/>
        <v>3103655</v>
      </c>
      <c r="F30" s="7"/>
      <c r="G30" s="7"/>
    </row>
    <row r="31" spans="1:7" ht="15.75" customHeight="1" thickBot="1">
      <c r="A31" s="23" t="s">
        <v>19</v>
      </c>
      <c r="B31" s="21"/>
      <c r="C31" s="21"/>
      <c r="D31" s="23"/>
      <c r="E31" s="45">
        <f>SUM(E21:E30)</f>
        <v>54316746</v>
      </c>
      <c r="F31" s="33"/>
      <c r="G31" s="7"/>
    </row>
    <row r="32" spans="1:7" ht="15.75" customHeight="1" thickTop="1" thickBot="1">
      <c r="A32" s="17" t="s">
        <v>20</v>
      </c>
      <c r="B32" s="21"/>
      <c r="C32" s="21"/>
      <c r="D32" s="23"/>
      <c r="E32" s="46">
        <f>ROUND(E31/10,0)</f>
        <v>5431675</v>
      </c>
      <c r="F32" s="47"/>
      <c r="G32" s="7"/>
    </row>
    <row r="33" spans="1:6" ht="15.75" customHeight="1" thickTop="1"/>
    <row r="34" spans="1:6" ht="15.75" customHeight="1">
      <c r="A34" s="19" t="s">
        <v>26</v>
      </c>
    </row>
    <row r="35" spans="1:6" ht="15.75" customHeight="1">
      <c r="A35" s="36"/>
    </row>
    <row r="36" spans="1:6" ht="15.75" customHeight="1">
      <c r="A36" s="19" t="s">
        <v>23</v>
      </c>
    </row>
    <row r="37" spans="1:6" ht="15.75" customHeight="1">
      <c r="A37" s="19" t="s">
        <v>24</v>
      </c>
    </row>
    <row r="38" spans="1:6" ht="15.75" customHeight="1">
      <c r="A38" s="19"/>
    </row>
    <row r="39" spans="1:6" ht="15.75" customHeight="1">
      <c r="A39" s="19"/>
    </row>
    <row r="40" spans="1:6" ht="15.75" customHeight="1">
      <c r="A40" s="17" t="s">
        <v>47</v>
      </c>
    </row>
    <row r="41" spans="1:6" ht="15.75" customHeight="1">
      <c r="A41" s="19"/>
    </row>
    <row r="42" spans="1:6" ht="15.75" customHeight="1">
      <c r="A42" s="19"/>
    </row>
    <row r="43" spans="1:6" ht="15.75" customHeight="1">
      <c r="A43" s="19"/>
    </row>
    <row r="44" spans="1:6" ht="15.75" customHeight="1">
      <c r="B44" s="7"/>
      <c r="C44" s="7"/>
      <c r="D44" s="37"/>
    </row>
    <row r="45" spans="1:6" ht="15.75" customHeight="1">
      <c r="D45" s="38"/>
      <c r="E45" s="38"/>
      <c r="F45" s="38"/>
    </row>
    <row r="46" spans="1:6" ht="15.75" customHeight="1">
      <c r="D46" s="38"/>
      <c r="E46" s="38"/>
      <c r="F46" s="38"/>
    </row>
    <row r="47" spans="1:6" ht="15.75" customHeight="1">
      <c r="D47" s="38"/>
      <c r="E47" s="38"/>
      <c r="F47" s="38"/>
    </row>
    <row r="48" spans="1:6" ht="15.75" customHeight="1">
      <c r="D48" s="38"/>
    </row>
    <row r="49" spans="2:4" ht="15.75" customHeight="1">
      <c r="D49" s="38"/>
    </row>
    <row r="50" spans="2:4" ht="15.75" customHeight="1">
      <c r="D50" s="38"/>
    </row>
    <row r="51" spans="2:4" ht="15.75" customHeight="1">
      <c r="D51" s="38"/>
    </row>
    <row r="52" spans="2:4" ht="15.75" customHeight="1">
      <c r="D52" s="38"/>
    </row>
    <row r="53" spans="2:4" ht="15.75" customHeight="1">
      <c r="D53" s="38"/>
    </row>
    <row r="54" spans="2:4" s="39" customFormat="1" ht="15.75" customHeight="1">
      <c r="B54" s="13"/>
      <c r="D54" s="38"/>
    </row>
    <row r="55" spans="2:4" s="39" customFormat="1" ht="15.75" customHeight="1">
      <c r="B55" s="13"/>
      <c r="D55" s="38"/>
    </row>
    <row r="56" spans="2:4" s="39" customFormat="1" ht="15.75" customHeight="1">
      <c r="B56" s="13"/>
      <c r="D56" s="38"/>
    </row>
    <row r="57" spans="2:4" ht="15.75" customHeight="1">
      <c r="B57" s="19"/>
      <c r="D57" s="38"/>
    </row>
  </sheetData>
  <mergeCells count="1">
    <mergeCell ref="A2:F2"/>
  </mergeCells>
  <printOptions horizontalCentered="1" gridLinesSet="0"/>
  <pageMargins left="1" right="1" top="1" bottom="1.2291666666666701" header="0.5" footer="0.5"/>
  <pageSetup scale="96" orientation="portrait" r:id="rId1"/>
  <headerFooter scaleWithDoc="0">
    <oddFooter>&amp;R&amp;10Higgins Exhibit 1
Page 3 of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zoomScaleNormal="100" workbookViewId="0"/>
  </sheetViews>
  <sheetFormatPr defaultRowHeight="15"/>
  <cols>
    <col min="1" max="1" width="6" style="8" customWidth="1"/>
    <col min="2" max="2" width="55.85546875" customWidth="1"/>
    <col min="3" max="3" width="17.140625" customWidth="1"/>
    <col min="4" max="4" width="13.85546875" customWidth="1"/>
    <col min="5" max="5" width="9.140625" customWidth="1"/>
  </cols>
  <sheetData>
    <row r="2" spans="1:5" ht="15.75">
      <c r="A2" s="88" t="s">
        <v>52</v>
      </c>
      <c r="B2" s="88"/>
      <c r="C2" s="88"/>
      <c r="D2" s="88"/>
    </row>
    <row r="3" spans="1:5" ht="15.75">
      <c r="A3" s="88" t="s">
        <v>53</v>
      </c>
      <c r="B3" s="88"/>
      <c r="C3" s="88"/>
      <c r="D3" s="88"/>
    </row>
    <row r="4" spans="1:5">
      <c r="A4" s="1"/>
      <c r="B4" s="1"/>
      <c r="C4" s="1"/>
    </row>
    <row r="5" spans="1:5">
      <c r="A5" s="1"/>
      <c r="B5" s="2"/>
      <c r="C5" s="2"/>
    </row>
    <row r="6" spans="1:5">
      <c r="A6" s="1" t="s">
        <v>1</v>
      </c>
      <c r="B6" s="2"/>
      <c r="C6" s="2"/>
    </row>
    <row r="7" spans="1:5">
      <c r="A7" s="3" t="s">
        <v>2</v>
      </c>
      <c r="B7" s="2"/>
      <c r="C7" s="4" t="s">
        <v>3</v>
      </c>
      <c r="D7" s="4" t="s">
        <v>4</v>
      </c>
    </row>
    <row r="8" spans="1:5" ht="18">
      <c r="A8" s="1">
        <v>1</v>
      </c>
      <c r="B8" s="2" t="s">
        <v>51</v>
      </c>
      <c r="C8" s="6">
        <f>'Higgins Exhibit 2, p. 2'!I10</f>
        <v>2069198</v>
      </c>
      <c r="D8" s="10">
        <f>'Higgins Exhibit 2, p. 2'!K10</f>
        <v>513084</v>
      </c>
    </row>
    <row r="9" spans="1:5" ht="18">
      <c r="A9" s="1">
        <v>2</v>
      </c>
      <c r="B9" s="2" t="s">
        <v>56</v>
      </c>
      <c r="C9" s="6">
        <f>'Higgins Exhibit 2, p. 3'!I10</f>
        <v>2248525</v>
      </c>
      <c r="D9" s="11">
        <f>'Higgins Exhibit 2, p. 3'!K10</f>
        <v>495534</v>
      </c>
    </row>
    <row r="10" spans="1:5" ht="18" customHeight="1">
      <c r="A10" s="1">
        <v>3</v>
      </c>
      <c r="B10" s="2" t="s">
        <v>43</v>
      </c>
      <c r="C10" s="6">
        <f>C9-C8</f>
        <v>179327</v>
      </c>
      <c r="D10" s="6">
        <f>D9-D8</f>
        <v>-17550</v>
      </c>
    </row>
    <row r="11" spans="1:5">
      <c r="A11" s="1"/>
      <c r="B11" s="2"/>
      <c r="C11" s="2"/>
    </row>
    <row r="12" spans="1:5">
      <c r="A12" s="1"/>
      <c r="B12" s="2"/>
      <c r="C12" s="2"/>
    </row>
    <row r="13" spans="1:5">
      <c r="A13" s="48" t="s">
        <v>37</v>
      </c>
    </row>
    <row r="14" spans="1:5">
      <c r="A14" s="52" t="s">
        <v>44</v>
      </c>
      <c r="B14" s="53"/>
      <c r="C14" s="53"/>
    </row>
    <row r="15" spans="1:5">
      <c r="A15" s="50" t="s">
        <v>42</v>
      </c>
      <c r="B15" s="50"/>
      <c r="C15" s="51"/>
    </row>
    <row r="16" spans="1:5" ht="15.75">
      <c r="C16" s="11"/>
      <c r="D16" s="9"/>
      <c r="E16" s="9"/>
    </row>
  </sheetData>
  <mergeCells count="2">
    <mergeCell ref="A2:D2"/>
    <mergeCell ref="A3:D3"/>
  </mergeCells>
  <printOptions horizontalCentered="1"/>
  <pageMargins left="1" right="1" top="1" bottom="1.2291666666666701" header="0.5" footer="0.5"/>
  <pageSetup scale="91" orientation="portrait" r:id="rId1"/>
  <headerFooter scaleWithDoc="0">
    <oddFooter>&amp;R&amp;10Higgins Exhibit 2
Page 1 of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37"/>
  <sheetViews>
    <sheetView showGridLines="0" zoomScaleNormal="100" workbookViewId="0"/>
  </sheetViews>
  <sheetFormatPr defaultColWidth="12.42578125" defaultRowHeight="15"/>
  <cols>
    <col min="1" max="1" width="12.42578125" style="58"/>
    <col min="2" max="2" width="1.85546875" style="58" customWidth="1"/>
    <col min="3" max="3" width="14.85546875" style="58" customWidth="1"/>
    <col min="4" max="4" width="3" style="60" customWidth="1"/>
    <col min="5" max="5" width="16" style="58" bestFit="1" customWidth="1"/>
    <col min="6" max="6" width="1.85546875" style="60" customWidth="1"/>
    <col min="7" max="7" width="12.28515625" style="58" customWidth="1"/>
    <col min="8" max="8" width="1.85546875" style="58" customWidth="1"/>
    <col min="9" max="9" width="14.85546875" style="58" customWidth="1"/>
    <col min="10" max="10" width="3" style="58" customWidth="1"/>
    <col min="11" max="11" width="14.42578125" style="58" customWidth="1"/>
    <col min="12" max="16384" width="12.42578125" style="58"/>
  </cols>
  <sheetData>
    <row r="2" spans="1:11" ht="15.75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>
      <c r="A3" s="91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>
      <c r="A4" s="55" t="s">
        <v>45</v>
      </c>
      <c r="B4" s="56"/>
      <c r="C4" s="56"/>
      <c r="D4" s="57"/>
      <c r="E4" s="56"/>
      <c r="F4" s="57"/>
      <c r="G4" s="56"/>
      <c r="H4" s="56"/>
      <c r="I4" s="56"/>
      <c r="J4" s="56"/>
      <c r="K4" s="56"/>
    </row>
    <row r="5" spans="1:11">
      <c r="B5" s="59"/>
    </row>
    <row r="6" spans="1:11">
      <c r="B6" s="59"/>
    </row>
    <row r="7" spans="1:11" ht="17.25">
      <c r="G7" s="61"/>
      <c r="H7" s="62"/>
      <c r="I7" s="61"/>
      <c r="J7" s="63"/>
      <c r="K7" s="61"/>
    </row>
    <row r="8" spans="1:11">
      <c r="G8" s="64"/>
      <c r="H8" s="60"/>
      <c r="I8" s="65" t="s">
        <v>3</v>
      </c>
      <c r="K8" s="65" t="s">
        <v>4</v>
      </c>
    </row>
    <row r="9" spans="1:11">
      <c r="A9" s="59" t="s">
        <v>27</v>
      </c>
      <c r="H9" s="60"/>
    </row>
    <row r="10" spans="1:11">
      <c r="A10" s="59" t="s">
        <v>59</v>
      </c>
      <c r="H10" s="60"/>
      <c r="I10" s="18">
        <f>+I31</f>
        <v>2069198</v>
      </c>
      <c r="K10" s="18">
        <f>+K31</f>
        <v>513084</v>
      </c>
    </row>
    <row r="12" spans="1:11">
      <c r="A12" s="59" t="s">
        <v>28</v>
      </c>
      <c r="I12" s="66"/>
      <c r="J12" s="66"/>
      <c r="K12" s="66"/>
    </row>
    <row r="13" spans="1:11">
      <c r="A13" s="59" t="s">
        <v>35</v>
      </c>
      <c r="I13" s="67">
        <f>+I20</f>
        <v>2448360</v>
      </c>
      <c r="K13" s="67">
        <f>+K20</f>
        <v>621607</v>
      </c>
    </row>
    <row r="15" spans="1:11" ht="15.75" thickBot="1">
      <c r="A15" s="59" t="s">
        <v>8</v>
      </c>
      <c r="I15" s="22">
        <f>ROUND((+I10-I13),0)</f>
        <v>-379162</v>
      </c>
      <c r="K15" s="22">
        <f>ROUND((+K10-K13),0)</f>
        <v>-108523</v>
      </c>
    </row>
    <row r="16" spans="1:11" ht="15.75" thickTop="1">
      <c r="A16" s="59"/>
      <c r="I16" s="68"/>
      <c r="K16" s="69"/>
    </row>
    <row r="17" spans="1:12">
      <c r="A17" s="59"/>
      <c r="I17" s="68"/>
      <c r="K17" s="69"/>
    </row>
    <row r="18" spans="1:12">
      <c r="G18" s="70" t="s">
        <v>9</v>
      </c>
      <c r="I18" s="70" t="s">
        <v>29</v>
      </c>
      <c r="K18" s="70" t="s">
        <v>29</v>
      </c>
    </row>
    <row r="19" spans="1:12">
      <c r="A19" s="65" t="s">
        <v>30</v>
      </c>
      <c r="B19" s="71"/>
      <c r="C19" s="72" t="s">
        <v>31</v>
      </c>
      <c r="D19" s="65"/>
      <c r="E19" s="72" t="s">
        <v>32</v>
      </c>
      <c r="F19" s="65"/>
      <c r="G19" s="65" t="s">
        <v>12</v>
      </c>
      <c r="H19" s="71"/>
      <c r="I19" s="65" t="s">
        <v>3</v>
      </c>
      <c r="J19" s="71"/>
      <c r="K19" s="65" t="s">
        <v>4</v>
      </c>
    </row>
    <row r="20" spans="1:12">
      <c r="A20" s="25" t="s">
        <v>14</v>
      </c>
      <c r="B20" s="60"/>
      <c r="C20" s="26">
        <v>2448359.89</v>
      </c>
      <c r="D20" s="73"/>
      <c r="E20" s="26">
        <v>621606.66</v>
      </c>
      <c r="F20" s="74"/>
      <c r="G20" s="28">
        <v>1</v>
      </c>
      <c r="H20" s="60"/>
      <c r="I20" s="26">
        <f>ROUND(+C20*G20,0)</f>
        <v>2448360</v>
      </c>
      <c r="J20" s="75"/>
      <c r="K20" s="26">
        <f>ROUND(+E20*G20,0)</f>
        <v>621607</v>
      </c>
    </row>
    <row r="21" spans="1:12">
      <c r="A21" s="25" t="s">
        <v>15</v>
      </c>
      <c r="B21" s="60"/>
      <c r="C21" s="30">
        <v>2523088</v>
      </c>
      <c r="D21" s="30"/>
      <c r="E21" s="30">
        <v>750642</v>
      </c>
      <c r="F21" s="74"/>
      <c r="G21" s="28">
        <v>1.0068999999999999</v>
      </c>
      <c r="H21" s="60"/>
      <c r="I21" s="30">
        <f>ROUND(+C21*G21,0)</f>
        <v>2540497</v>
      </c>
      <c r="J21" s="30"/>
      <c r="K21" s="30">
        <f>ROUND(+E21*G21,0)</f>
        <v>755821</v>
      </c>
    </row>
    <row r="22" spans="1:12">
      <c r="A22" s="25" t="s">
        <v>17</v>
      </c>
      <c r="B22" s="60"/>
      <c r="C22" s="30">
        <v>1530489</v>
      </c>
      <c r="D22" s="30"/>
      <c r="E22" s="30">
        <v>259966</v>
      </c>
      <c r="F22" s="74"/>
      <c r="G22" s="28">
        <v>1.0387</v>
      </c>
      <c r="H22" s="60"/>
      <c r="I22" s="30">
        <f>ROUND(+C22*G22,0)</f>
        <v>1589719</v>
      </c>
      <c r="J22" s="30"/>
      <c r="K22" s="30">
        <f>ROUND(+E22*G22,0)</f>
        <v>270027</v>
      </c>
    </row>
    <row r="23" spans="1:12">
      <c r="A23" s="25" t="s">
        <v>18</v>
      </c>
      <c r="B23" s="60"/>
      <c r="C23" s="30">
        <v>1771382</v>
      </c>
      <c r="D23" s="30"/>
      <c r="E23" s="30">
        <v>459701</v>
      </c>
      <c r="F23" s="74"/>
      <c r="G23" s="28">
        <v>1.0558000000000001</v>
      </c>
      <c r="H23" s="60"/>
      <c r="I23" s="30">
        <f>ROUND(+C23*G23,0)</f>
        <v>1870225</v>
      </c>
      <c r="J23" s="30"/>
      <c r="K23" s="30">
        <f>ROUND(+E23*G23,0)</f>
        <v>485352</v>
      </c>
    </row>
    <row r="24" spans="1:12">
      <c r="A24" s="25" t="s">
        <v>33</v>
      </c>
      <c r="B24" s="60"/>
      <c r="C24" s="30">
        <v>1364902</v>
      </c>
      <c r="D24" s="73"/>
      <c r="E24" s="30">
        <v>412850</v>
      </c>
      <c r="F24" s="73"/>
      <c r="G24" s="28">
        <v>1.052</v>
      </c>
      <c r="H24" s="75"/>
      <c r="I24" s="30">
        <f t="shared" ref="I24:I29" si="0">ROUND(+C24*G24,0)</f>
        <v>1435877</v>
      </c>
      <c r="J24" s="75"/>
      <c r="K24" s="30">
        <f t="shared" ref="K24:K29" si="1">ROUND(+E24*G24,0)</f>
        <v>434318</v>
      </c>
    </row>
    <row r="25" spans="1:12">
      <c r="A25" s="25" t="s">
        <v>34</v>
      </c>
      <c r="B25" s="60"/>
      <c r="C25" s="30">
        <v>2246508</v>
      </c>
      <c r="D25" s="73"/>
      <c r="E25" s="30">
        <v>344007</v>
      </c>
      <c r="F25" s="73"/>
      <c r="G25" s="28">
        <v>1.0924</v>
      </c>
      <c r="H25" s="75"/>
      <c r="I25" s="30">
        <f t="shared" si="0"/>
        <v>2454085</v>
      </c>
      <c r="J25" s="75"/>
      <c r="K25" s="30">
        <f t="shared" si="1"/>
        <v>375793</v>
      </c>
      <c r="L25" s="76"/>
    </row>
    <row r="26" spans="1:12">
      <c r="A26" s="77">
        <v>2006</v>
      </c>
      <c r="B26" s="75"/>
      <c r="C26" s="30">
        <v>1719223</v>
      </c>
      <c r="D26" s="73"/>
      <c r="E26" s="30">
        <v>467962</v>
      </c>
      <c r="F26" s="73"/>
      <c r="G26" s="28">
        <v>1.1234999999999999</v>
      </c>
      <c r="H26" s="75"/>
      <c r="I26" s="30">
        <f t="shared" si="0"/>
        <v>1931547</v>
      </c>
      <c r="J26" s="75"/>
      <c r="K26" s="30">
        <f t="shared" si="1"/>
        <v>525755</v>
      </c>
      <c r="L26" s="76"/>
    </row>
    <row r="27" spans="1:12">
      <c r="A27" s="77">
        <v>2005</v>
      </c>
      <c r="B27" s="75"/>
      <c r="C27" s="30">
        <v>2782603</v>
      </c>
      <c r="D27" s="73"/>
      <c r="E27" s="30">
        <v>664940</v>
      </c>
      <c r="F27" s="73"/>
      <c r="G27" s="28">
        <v>1.1597999999999999</v>
      </c>
      <c r="H27" s="75"/>
      <c r="I27" s="30">
        <f t="shared" si="0"/>
        <v>3227263</v>
      </c>
      <c r="J27" s="75"/>
      <c r="K27" s="30">
        <f t="shared" si="1"/>
        <v>771197</v>
      </c>
      <c r="L27" s="76"/>
    </row>
    <row r="28" spans="1:12">
      <c r="A28" s="77">
        <v>2004</v>
      </c>
      <c r="B28" s="75"/>
      <c r="C28" s="30">
        <v>1326433</v>
      </c>
      <c r="D28" s="73"/>
      <c r="E28" s="30">
        <v>384722</v>
      </c>
      <c r="F28" s="73"/>
      <c r="G28" s="28">
        <v>1.1990000000000001</v>
      </c>
      <c r="H28" s="75"/>
      <c r="I28" s="30">
        <f t="shared" si="0"/>
        <v>1590393</v>
      </c>
      <c r="J28" s="75"/>
      <c r="K28" s="30">
        <f t="shared" si="1"/>
        <v>461282</v>
      </c>
      <c r="L28" s="76"/>
    </row>
    <row r="29" spans="1:12">
      <c r="A29" s="77">
        <v>2003</v>
      </c>
      <c r="C29" s="30">
        <v>1303019</v>
      </c>
      <c r="D29" s="78"/>
      <c r="E29" s="79">
        <v>349057</v>
      </c>
      <c r="F29" s="64"/>
      <c r="G29" s="28">
        <v>1.2310000000000001</v>
      </c>
      <c r="I29" s="79">
        <f t="shared" si="0"/>
        <v>1604016</v>
      </c>
      <c r="K29" s="79">
        <f t="shared" si="1"/>
        <v>429689</v>
      </c>
      <c r="L29" s="76"/>
    </row>
    <row r="30" spans="1:12" ht="21.75" customHeight="1" thickBot="1">
      <c r="A30" s="70" t="s">
        <v>19</v>
      </c>
      <c r="C30" s="78"/>
      <c r="D30" s="78"/>
      <c r="E30" s="78"/>
      <c r="F30" s="78"/>
      <c r="H30" s="60"/>
      <c r="I30" s="32">
        <f>SUM(I20:I29)</f>
        <v>20691982</v>
      </c>
      <c r="K30" s="32">
        <f>SUM(K20:K29)</f>
        <v>5130841</v>
      </c>
    </row>
    <row r="31" spans="1:12" ht="24" customHeight="1" thickTop="1" thickBot="1">
      <c r="A31" s="59" t="s">
        <v>20</v>
      </c>
      <c r="C31" s="78"/>
      <c r="D31" s="78"/>
      <c r="E31" s="78"/>
      <c r="F31" s="78"/>
      <c r="H31" s="64"/>
      <c r="I31" s="34">
        <f>ROUND(I30/10,0)</f>
        <v>2069198</v>
      </c>
      <c r="K31" s="34">
        <f>ROUND(K30/10,0)</f>
        <v>513084</v>
      </c>
    </row>
    <row r="32" spans="1:12" ht="15.75" thickTop="1"/>
    <row r="33" spans="1:1">
      <c r="A33" s="80" t="s">
        <v>21</v>
      </c>
    </row>
    <row r="34" spans="1:1">
      <c r="A34" s="80" t="s">
        <v>22</v>
      </c>
    </row>
    <row r="37" spans="1:1">
      <c r="A37" s="58" t="s">
        <v>48</v>
      </c>
    </row>
  </sheetData>
  <mergeCells count="2">
    <mergeCell ref="A2:K2"/>
    <mergeCell ref="A3:K3"/>
  </mergeCells>
  <printOptions horizontalCentered="1" gridLinesSet="0"/>
  <pageMargins left="1" right="1" top="1" bottom="1.2291666666666701" header="0.5" footer="0.5"/>
  <pageSetup scale="87" orientation="portrait" r:id="rId1"/>
  <headerFooter scaleWithDoc="0">
    <oddFooter>&amp;R&amp;10Higgins Exhibit 2
Page 2 of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L56"/>
  <sheetViews>
    <sheetView showGridLines="0" zoomScaleNormal="100" workbookViewId="0">
      <selection activeCell="O19" sqref="O19"/>
    </sheetView>
  </sheetViews>
  <sheetFormatPr defaultColWidth="12.42578125" defaultRowHeight="15"/>
  <cols>
    <col min="1" max="1" width="12.42578125" style="13"/>
    <col min="2" max="2" width="1.85546875" style="13" customWidth="1"/>
    <col min="3" max="3" width="14.85546875" style="13" customWidth="1"/>
    <col min="4" max="4" width="3" style="7" customWidth="1"/>
    <col min="5" max="5" width="16" style="13" bestFit="1" customWidth="1"/>
    <col min="6" max="6" width="1.85546875" style="7" customWidth="1"/>
    <col min="7" max="7" width="12.28515625" style="13" customWidth="1"/>
    <col min="8" max="8" width="1.85546875" style="13" customWidth="1"/>
    <col min="9" max="9" width="14.85546875" style="13" customWidth="1"/>
    <col min="10" max="10" width="3" style="13" customWidth="1"/>
    <col min="11" max="11" width="14.42578125" style="13" customWidth="1"/>
    <col min="12" max="16384" width="12.42578125" style="13"/>
  </cols>
  <sheetData>
    <row r="2" spans="1:11" ht="15.75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>
      <c r="A3" s="14" t="s">
        <v>49</v>
      </c>
      <c r="B3" s="81"/>
      <c r="C3" s="81"/>
      <c r="D3" s="82"/>
      <c r="E3" s="81"/>
      <c r="F3" s="82"/>
      <c r="G3" s="81"/>
      <c r="H3" s="81"/>
      <c r="I3" s="81"/>
      <c r="J3" s="81"/>
      <c r="K3" s="81"/>
    </row>
    <row r="4" spans="1:11" ht="15.75" customHeight="1">
      <c r="A4" s="15" t="s">
        <v>45</v>
      </c>
      <c r="B4" s="81"/>
      <c r="C4" s="81"/>
      <c r="D4" s="82"/>
      <c r="E4" s="81"/>
      <c r="F4" s="82"/>
      <c r="G4" s="81"/>
      <c r="H4" s="81"/>
      <c r="I4" s="81"/>
      <c r="J4" s="81"/>
      <c r="K4" s="81"/>
    </row>
    <row r="5" spans="1:11">
      <c r="B5" s="17"/>
    </row>
    <row r="6" spans="1:11">
      <c r="B6" s="17"/>
    </row>
    <row r="7" spans="1:11" ht="17.25">
      <c r="G7" s="61"/>
      <c r="H7" s="62"/>
      <c r="I7" s="61"/>
      <c r="J7" s="63"/>
      <c r="K7" s="61"/>
    </row>
    <row r="8" spans="1:11">
      <c r="G8" s="83"/>
      <c r="H8" s="7"/>
      <c r="I8" s="16" t="s">
        <v>3</v>
      </c>
      <c r="K8" s="16" t="s">
        <v>4</v>
      </c>
    </row>
    <row r="9" spans="1:11">
      <c r="A9" s="17" t="s">
        <v>27</v>
      </c>
      <c r="H9" s="7"/>
    </row>
    <row r="10" spans="1:11">
      <c r="A10" s="17" t="s">
        <v>60</v>
      </c>
      <c r="H10" s="7"/>
      <c r="I10" s="18">
        <f>+I31</f>
        <v>2248525</v>
      </c>
      <c r="K10" s="18">
        <f>+K31</f>
        <v>495534</v>
      </c>
    </row>
    <row r="12" spans="1:11">
      <c r="A12" s="17" t="s">
        <v>28</v>
      </c>
      <c r="I12" s="84"/>
      <c r="J12" s="84"/>
      <c r="K12" s="84"/>
    </row>
    <row r="13" spans="1:11">
      <c r="A13" s="17" t="s">
        <v>35</v>
      </c>
      <c r="I13" s="20">
        <v>2448360</v>
      </c>
      <c r="K13" s="20">
        <v>621607</v>
      </c>
    </row>
    <row r="15" spans="1:11" ht="15.75" thickBot="1">
      <c r="A15" s="17" t="s">
        <v>8</v>
      </c>
      <c r="I15" s="22">
        <f>ROUND((+I10-I13),0)</f>
        <v>-199835</v>
      </c>
      <c r="K15" s="22">
        <f>ROUND((+K10-K13),0)</f>
        <v>-126073</v>
      </c>
    </row>
    <row r="16" spans="1:11" ht="15.75" thickTop="1">
      <c r="A16" s="17"/>
      <c r="I16" s="68"/>
      <c r="K16" s="85"/>
    </row>
    <row r="17" spans="1:12">
      <c r="A17" s="17"/>
      <c r="I17" s="68"/>
      <c r="K17" s="85"/>
    </row>
    <row r="18" spans="1:12">
      <c r="G18" s="23" t="s">
        <v>9</v>
      </c>
      <c r="I18" s="23" t="s">
        <v>29</v>
      </c>
      <c r="K18" s="23" t="s">
        <v>29</v>
      </c>
    </row>
    <row r="19" spans="1:12">
      <c r="A19" s="16" t="s">
        <v>30</v>
      </c>
      <c r="B19" s="86"/>
      <c r="C19" s="24" t="s">
        <v>31</v>
      </c>
      <c r="D19" s="16"/>
      <c r="E19" s="24" t="s">
        <v>32</v>
      </c>
      <c r="F19" s="16"/>
      <c r="G19" s="16" t="s">
        <v>12</v>
      </c>
      <c r="H19" s="86"/>
      <c r="I19" s="16" t="s">
        <v>3</v>
      </c>
      <c r="J19" s="86"/>
      <c r="K19" s="16" t="s">
        <v>4</v>
      </c>
    </row>
    <row r="20" spans="1:12">
      <c r="A20" s="87" t="s">
        <v>15</v>
      </c>
      <c r="B20" s="7"/>
      <c r="C20" s="26">
        <v>2523088</v>
      </c>
      <c r="D20" s="73"/>
      <c r="E20" s="26">
        <v>750642</v>
      </c>
      <c r="F20" s="37"/>
      <c r="G20" s="28">
        <v>1.0068999999999999</v>
      </c>
      <c r="H20" s="7"/>
      <c r="I20" s="26">
        <f t="shared" ref="I20:I29" si="0">ROUND(+C20*G20,0)</f>
        <v>2540497</v>
      </c>
      <c r="J20" s="75"/>
      <c r="K20" s="26">
        <f t="shared" ref="K20:K29" si="1">ROUND(+E20*G20,0)</f>
        <v>755821</v>
      </c>
    </row>
    <row r="21" spans="1:12">
      <c r="A21" s="87" t="s">
        <v>17</v>
      </c>
      <c r="B21" s="7"/>
      <c r="C21" s="30">
        <v>1530489</v>
      </c>
      <c r="D21" s="30"/>
      <c r="E21" s="30">
        <v>259966</v>
      </c>
      <c r="F21" s="37"/>
      <c r="G21" s="28">
        <v>1.0387</v>
      </c>
      <c r="H21" s="7"/>
      <c r="I21" s="30">
        <f t="shared" si="0"/>
        <v>1589719</v>
      </c>
      <c r="J21" s="30"/>
      <c r="K21" s="30">
        <f t="shared" si="1"/>
        <v>270027</v>
      </c>
    </row>
    <row r="22" spans="1:12">
      <c r="A22" s="87" t="s">
        <v>18</v>
      </c>
      <c r="B22" s="7"/>
      <c r="C22" s="30">
        <v>1771382</v>
      </c>
      <c r="D22" s="30"/>
      <c r="E22" s="30">
        <v>459701</v>
      </c>
      <c r="F22" s="37"/>
      <c r="G22" s="28">
        <v>1.0558000000000001</v>
      </c>
      <c r="H22" s="7"/>
      <c r="I22" s="30">
        <f t="shared" si="0"/>
        <v>1870225</v>
      </c>
      <c r="J22" s="30"/>
      <c r="K22" s="30">
        <f t="shared" si="1"/>
        <v>485352</v>
      </c>
    </row>
    <row r="23" spans="1:12">
      <c r="A23" s="87" t="s">
        <v>33</v>
      </c>
      <c r="B23" s="7"/>
      <c r="C23" s="30">
        <v>1364902</v>
      </c>
      <c r="D23" s="73"/>
      <c r="E23" s="30">
        <v>412850</v>
      </c>
      <c r="F23" s="73"/>
      <c r="G23" s="28">
        <v>1.052</v>
      </c>
      <c r="H23" s="75"/>
      <c r="I23" s="30">
        <f t="shared" si="0"/>
        <v>1435877</v>
      </c>
      <c r="J23" s="75"/>
      <c r="K23" s="30">
        <f t="shared" si="1"/>
        <v>434318</v>
      </c>
    </row>
    <row r="24" spans="1:12">
      <c r="A24" s="87" t="s">
        <v>34</v>
      </c>
      <c r="B24" s="7"/>
      <c r="C24" s="30">
        <v>2246508</v>
      </c>
      <c r="D24" s="73"/>
      <c r="E24" s="30">
        <v>344007</v>
      </c>
      <c r="F24" s="73"/>
      <c r="G24" s="28">
        <v>1.0924</v>
      </c>
      <c r="H24" s="75"/>
      <c r="I24" s="30">
        <f t="shared" si="0"/>
        <v>2454085</v>
      </c>
      <c r="J24" s="75"/>
      <c r="K24" s="30">
        <f t="shared" si="1"/>
        <v>375793</v>
      </c>
      <c r="L24" s="76"/>
    </row>
    <row r="25" spans="1:12">
      <c r="A25" s="31">
        <v>2006</v>
      </c>
      <c r="B25" s="75"/>
      <c r="C25" s="30">
        <v>1719223</v>
      </c>
      <c r="D25" s="73"/>
      <c r="E25" s="30">
        <v>467962</v>
      </c>
      <c r="F25" s="73"/>
      <c r="G25" s="28">
        <v>1.1234999999999999</v>
      </c>
      <c r="H25" s="75"/>
      <c r="I25" s="30">
        <f t="shared" si="0"/>
        <v>1931547</v>
      </c>
      <c r="J25" s="75"/>
      <c r="K25" s="30">
        <f t="shared" si="1"/>
        <v>525755</v>
      </c>
      <c r="L25" s="76"/>
    </row>
    <row r="26" spans="1:12">
      <c r="A26" s="31">
        <v>2005</v>
      </c>
      <c r="B26" s="75"/>
      <c r="C26" s="30">
        <v>2782603</v>
      </c>
      <c r="D26" s="73"/>
      <c r="E26" s="30">
        <v>664940</v>
      </c>
      <c r="F26" s="73"/>
      <c r="G26" s="28">
        <v>1.1597999999999999</v>
      </c>
      <c r="H26" s="75"/>
      <c r="I26" s="30">
        <f t="shared" si="0"/>
        <v>3227263</v>
      </c>
      <c r="J26" s="75"/>
      <c r="K26" s="30">
        <f t="shared" si="1"/>
        <v>771197</v>
      </c>
      <c r="L26" s="76"/>
    </row>
    <row r="27" spans="1:12">
      <c r="A27" s="31">
        <v>2004</v>
      </c>
      <c r="B27" s="75"/>
      <c r="C27" s="30">
        <v>1326433</v>
      </c>
      <c r="D27" s="73"/>
      <c r="E27" s="30">
        <v>384722</v>
      </c>
      <c r="F27" s="73"/>
      <c r="G27" s="28">
        <v>1.1990000000000001</v>
      </c>
      <c r="H27" s="75"/>
      <c r="I27" s="30">
        <f t="shared" si="0"/>
        <v>1590393</v>
      </c>
      <c r="J27" s="75"/>
      <c r="K27" s="30">
        <f t="shared" si="1"/>
        <v>461282</v>
      </c>
      <c r="L27" s="76"/>
    </row>
    <row r="28" spans="1:12">
      <c r="A28" s="31">
        <v>2003</v>
      </c>
      <c r="C28" s="30">
        <v>1303019</v>
      </c>
      <c r="D28" s="78"/>
      <c r="E28" s="21">
        <v>349057</v>
      </c>
      <c r="F28" s="83"/>
      <c r="G28" s="28">
        <v>1.2310000000000001</v>
      </c>
      <c r="I28" s="21">
        <f t="shared" si="0"/>
        <v>1604016</v>
      </c>
      <c r="K28" s="21">
        <f t="shared" si="1"/>
        <v>429689</v>
      </c>
      <c r="L28" s="76"/>
    </row>
    <row r="29" spans="1:12">
      <c r="A29" s="31">
        <v>2002</v>
      </c>
      <c r="C29" s="30">
        <v>3369044</v>
      </c>
      <c r="D29" s="73"/>
      <c r="E29" s="30">
        <v>354333</v>
      </c>
      <c r="F29" s="83"/>
      <c r="G29" s="28">
        <v>1.2589999999999999</v>
      </c>
      <c r="I29" s="21">
        <f t="shared" si="0"/>
        <v>4241626</v>
      </c>
      <c r="K29" s="21">
        <f t="shared" si="1"/>
        <v>446105</v>
      </c>
      <c r="L29" s="76"/>
    </row>
    <row r="30" spans="1:12" ht="21.75" customHeight="1" thickBot="1">
      <c r="A30" s="23" t="s">
        <v>19</v>
      </c>
      <c r="C30" s="78"/>
      <c r="D30" s="78"/>
      <c r="E30" s="78"/>
      <c r="F30" s="78"/>
      <c r="H30" s="7"/>
      <c r="I30" s="32">
        <f>SUM(I20:I29)</f>
        <v>22485248</v>
      </c>
      <c r="K30" s="32">
        <f>SUM(K20:K29)</f>
        <v>4955339</v>
      </c>
    </row>
    <row r="31" spans="1:12" ht="24" customHeight="1" thickTop="1" thickBot="1">
      <c r="A31" s="17" t="s">
        <v>20</v>
      </c>
      <c r="C31" s="78"/>
      <c r="D31" s="78"/>
      <c r="E31" s="78"/>
      <c r="F31" s="78"/>
      <c r="H31" s="83"/>
      <c r="I31" s="34">
        <f>ROUND(I30/10,0)</f>
        <v>2248525</v>
      </c>
      <c r="K31" s="34">
        <f>ROUND(K30/10,0)</f>
        <v>495534</v>
      </c>
    </row>
    <row r="32" spans="1:12" ht="15.75" thickTop="1"/>
    <row r="33" spans="1:7">
      <c r="A33" s="19" t="s">
        <v>26</v>
      </c>
    </row>
    <row r="34" spans="1:7">
      <c r="A34" s="19"/>
    </row>
    <row r="36" spans="1:7">
      <c r="A36" s="13" t="s">
        <v>46</v>
      </c>
    </row>
    <row r="43" spans="1:7">
      <c r="E43" s="7"/>
      <c r="G43" s="37"/>
    </row>
    <row r="44" spans="1:7">
      <c r="F44" s="13"/>
      <c r="G44" s="38"/>
    </row>
    <row r="45" spans="1:7">
      <c r="F45" s="13"/>
      <c r="G45" s="38"/>
    </row>
    <row r="46" spans="1:7">
      <c r="F46" s="13"/>
      <c r="G46" s="38"/>
    </row>
    <row r="47" spans="1:7">
      <c r="F47" s="13"/>
      <c r="G47" s="38"/>
    </row>
    <row r="48" spans="1:7">
      <c r="F48" s="13"/>
      <c r="G48" s="38"/>
    </row>
    <row r="49" spans="5:7">
      <c r="F49" s="13"/>
      <c r="G49" s="38"/>
    </row>
    <row r="50" spans="5:7">
      <c r="F50" s="13"/>
      <c r="G50" s="38"/>
    </row>
    <row r="51" spans="5:7">
      <c r="F51" s="13"/>
      <c r="G51" s="38"/>
    </row>
    <row r="52" spans="5:7">
      <c r="F52" s="13"/>
      <c r="G52" s="38"/>
    </row>
    <row r="53" spans="5:7">
      <c r="F53" s="39"/>
      <c r="G53" s="38"/>
    </row>
    <row r="54" spans="5:7">
      <c r="F54" s="39"/>
      <c r="G54" s="38"/>
    </row>
    <row r="55" spans="5:7">
      <c r="F55" s="39"/>
      <c r="G55" s="38"/>
    </row>
    <row r="56" spans="5:7">
      <c r="E56" s="19"/>
      <c r="F56" s="13"/>
      <c r="G56" s="38"/>
    </row>
  </sheetData>
  <mergeCells count="1">
    <mergeCell ref="A2:K2"/>
  </mergeCells>
  <printOptions horizontalCentered="1" gridLinesSet="0"/>
  <pageMargins left="1" right="1" top="1" bottom="1.2291666666666701" header="0.5" footer="0.5"/>
  <pageSetup scale="87" orientation="portrait" r:id="rId1"/>
  <headerFooter scaleWithDoc="0">
    <oddFooter>&amp;R&amp;10Higgins Exhibit 2
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Higgins Exhibit 1, p. 1</vt:lpstr>
      <vt:lpstr>Higgins Exhibit 1, p. 2</vt:lpstr>
      <vt:lpstr>Higgins Exhibit 1, p. 3</vt:lpstr>
      <vt:lpstr>Higgins Exhibit 2, p. 1</vt:lpstr>
      <vt:lpstr>Higgins Exhibit 2, p. 2</vt:lpstr>
      <vt:lpstr>Higgins Exhibit 2, p.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chiggins</dc:creator>
  <cp:lastModifiedBy>Barnes, Deborah</cp:lastModifiedBy>
  <cp:lastPrinted>2012-09-24T22:37:34Z</cp:lastPrinted>
  <dcterms:created xsi:type="dcterms:W3CDTF">2012-09-21T21:13:33Z</dcterms:created>
  <dcterms:modified xsi:type="dcterms:W3CDTF">2012-10-16T18:36:09Z</dcterms:modified>
</cp:coreProperties>
</file>