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0" yWindow="105" windowWidth="22095" windowHeight="9930"/>
  </bookViews>
  <sheets>
    <sheet name="KU Secondary" sheetId="2" r:id="rId1"/>
    <sheet name="KU Primary" sheetId="1" r:id="rId2"/>
  </sheets>
  <definedNames>
    <definedName name="_xlnm.Print_Area" localSheetId="1">'KU Primary'!$A$1:$F$34</definedName>
    <definedName name="_xlnm.Print_Area" localSheetId="0">'KU Secondary'!$A$1:$F$34</definedName>
  </definedNames>
  <calcPr calcId="145621"/>
</workbook>
</file>

<file path=xl/calcChain.xml><?xml version="1.0" encoding="utf-8"?>
<calcChain xmlns="http://schemas.openxmlformats.org/spreadsheetml/2006/main">
  <c r="D25" i="2" l="1"/>
  <c r="D27" i="2" s="1"/>
  <c r="D18" i="2"/>
  <c r="D13" i="2"/>
  <c r="D25" i="1"/>
  <c r="D27" i="1" s="1"/>
  <c r="D18" i="1"/>
  <c r="D13" i="1"/>
  <c r="E20" i="2" l="1"/>
  <c r="E29" i="2"/>
  <c r="E20" i="1"/>
  <c r="E29" i="1"/>
  <c r="E31" i="1" l="1"/>
  <c r="E31" i="2"/>
</calcChain>
</file>

<file path=xl/comments1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comments2.xml><?xml version="1.0" encoding="utf-8"?>
<comments xmlns="http://schemas.openxmlformats.org/spreadsheetml/2006/main">
  <authors>
    <author>Wernert, Jeff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Includes O&amp;M, Depreciation, Other Taxes, Income Taxes, Expense Adjustments less misc revenue from COSS</t>
        </r>
      </text>
    </comment>
  </commentList>
</comments>
</file>

<file path=xl/sharedStrings.xml><?xml version="1.0" encoding="utf-8"?>
<sst xmlns="http://schemas.openxmlformats.org/spreadsheetml/2006/main" count="50" uniqueCount="22">
  <si>
    <t>Primary Service</t>
  </si>
  <si>
    <t>Distribution Demand Costs</t>
  </si>
  <si>
    <t>PSP</t>
  </si>
  <si>
    <t>TODP</t>
  </si>
  <si>
    <t>Total Cost</t>
  </si>
  <si>
    <t>Billing Demand</t>
  </si>
  <si>
    <t>ROR</t>
  </si>
  <si>
    <t>Unit Cost</t>
  </si>
  <si>
    <t>Rate Base</t>
  </si>
  <si>
    <t>Return</t>
  </si>
  <si>
    <t>Unit Return</t>
  </si>
  <si>
    <t>Capacity Charge</t>
  </si>
  <si>
    <t>Source:  Electric Cost of Service Study, Conroy Exhibit C4</t>
  </si>
  <si>
    <t>Kentucky Utilities</t>
  </si>
  <si>
    <t>Secondary Service</t>
  </si>
  <si>
    <t>PSS</t>
  </si>
  <si>
    <t>TODS</t>
  </si>
  <si>
    <t>/ KW</t>
  </si>
  <si>
    <t>Redundant Capacity Charge Cost Support</t>
  </si>
  <si>
    <t>Distribution Demand-Related Cost</t>
  </si>
  <si>
    <t>Twelve Months Ended March 31, 2012</t>
  </si>
  <si>
    <t>Revisions Highlighted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</si>
</sst>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2" applyNumberFormat="1" applyFont="1"/>
    <xf numFmtId="0" fontId="3" fillId="0" borderId="0" xfId="0" quotePrefix="1" applyFont="1" applyAlignment="1">
      <alignment horizontal="left"/>
    </xf>
    <xf numFmtId="165" fontId="3" fillId="0" borderId="0" xfId="1" applyNumberFormat="1" applyFont="1"/>
    <xf numFmtId="0" fontId="3" fillId="0" borderId="0" xfId="0" applyFont="1" applyAlignment="1">
      <alignment horizontal="center"/>
    </xf>
    <xf numFmtId="44" fontId="3" fillId="0" borderId="0" xfId="2" applyFont="1"/>
    <xf numFmtId="10" fontId="3" fillId="0" borderId="0" xfId="3" applyNumberFormat="1" applyFont="1" applyAlignment="1">
      <alignment horizontal="center"/>
    </xf>
    <xf numFmtId="44" fontId="3" fillId="0" borderId="0" xfId="2" applyFont="1" applyBorder="1"/>
    <xf numFmtId="0" fontId="3" fillId="0" borderId="0" xfId="0" applyFont="1" applyBorder="1"/>
    <xf numFmtId="44" fontId="3" fillId="0" borderId="1" xfId="0" applyNumberFormat="1" applyFont="1" applyBorder="1"/>
    <xf numFmtId="164" fontId="3" fillId="0" borderId="0" xfId="0" applyNumberFormat="1" applyFont="1"/>
    <xf numFmtId="165" fontId="3" fillId="0" borderId="2" xfId="1" applyNumberFormat="1" applyFont="1" applyBorder="1"/>
    <xf numFmtId="164" fontId="3" fillId="2" borderId="0" xfId="0" applyNumberFormat="1" applyFont="1" applyFill="1"/>
    <xf numFmtId="164" fontId="3" fillId="2" borderId="2" xfId="4" applyNumberFormat="1" applyFont="1" applyFill="1" applyBorder="1"/>
    <xf numFmtId="164" fontId="3" fillId="2" borderId="0" xfId="4" applyNumberFormat="1" applyFont="1" applyFill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3" fillId="2" borderId="0" xfId="2" applyNumberFormat="1" applyFont="1" applyFill="1"/>
    <xf numFmtId="164" fontId="5" fillId="2" borderId="0" xfId="2" applyNumberFormat="1" applyFont="1" applyFill="1"/>
    <xf numFmtId="164" fontId="5" fillId="2" borderId="0" xfId="4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_Sheet1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tabSelected="1" view="pageBreakPreview" zoomScaleNormal="100" zoomScaleSheetLayoutView="100" workbookViewId="0">
      <selection activeCell="F14" sqref="F14"/>
    </sheetView>
  </sheetViews>
  <sheetFormatPr defaultRowHeight="15" x14ac:dyDescent="0.25"/>
  <cols>
    <col min="1" max="3" width="9.140625" style="1"/>
    <col min="4" max="4" width="14.7109375" style="1" customWidth="1"/>
    <col min="5" max="5" width="12.85546875" style="1" bestFit="1" customWidth="1"/>
    <col min="6" max="16384" width="9.140625" style="1"/>
  </cols>
  <sheetData>
    <row r="1" spans="1:6" x14ac:dyDescent="0.25">
      <c r="A1" s="18" t="s">
        <v>13</v>
      </c>
      <c r="B1" s="17"/>
      <c r="C1" s="17"/>
      <c r="D1" s="17"/>
      <c r="E1" s="17"/>
      <c r="F1" s="17"/>
    </row>
    <row r="2" spans="1:6" x14ac:dyDescent="0.25">
      <c r="A2" s="18" t="s">
        <v>18</v>
      </c>
      <c r="B2" s="17"/>
      <c r="C2" s="17"/>
      <c r="D2" s="17"/>
      <c r="E2" s="17"/>
      <c r="F2" s="17"/>
    </row>
    <row r="3" spans="1:6" x14ac:dyDescent="0.25">
      <c r="A3" s="18" t="s">
        <v>19</v>
      </c>
      <c r="B3" s="17"/>
      <c r="C3" s="17"/>
      <c r="D3" s="17"/>
      <c r="E3" s="17"/>
      <c r="F3" s="17"/>
    </row>
    <row r="4" spans="1:6" x14ac:dyDescent="0.25">
      <c r="A4" s="18" t="s">
        <v>20</v>
      </c>
      <c r="B4" s="17"/>
      <c r="C4" s="17"/>
      <c r="D4" s="17"/>
      <c r="E4" s="17"/>
      <c r="F4" s="17"/>
    </row>
    <row r="6" spans="1:6" x14ac:dyDescent="0.25">
      <c r="A6" s="1" t="s">
        <v>21</v>
      </c>
    </row>
    <row r="8" spans="1:6" x14ac:dyDescent="0.25">
      <c r="A8" s="2" t="s">
        <v>14</v>
      </c>
    </row>
    <row r="10" spans="1:6" x14ac:dyDescent="0.25">
      <c r="A10" s="1" t="s">
        <v>1</v>
      </c>
    </row>
    <row r="11" spans="1:6" x14ac:dyDescent="0.25">
      <c r="B11" s="1" t="s">
        <v>15</v>
      </c>
      <c r="D11" s="14">
        <v>9030787</v>
      </c>
    </row>
    <row r="12" spans="1:6" x14ac:dyDescent="0.25">
      <c r="B12" s="1" t="s">
        <v>16</v>
      </c>
      <c r="D12" s="15">
        <v>1198513</v>
      </c>
    </row>
    <row r="13" spans="1:6" x14ac:dyDescent="0.25">
      <c r="B13" s="1" t="s">
        <v>4</v>
      </c>
      <c r="D13" s="12">
        <f>SUM(D11:D12)</f>
        <v>10229300</v>
      </c>
    </row>
    <row r="15" spans="1:6" x14ac:dyDescent="0.25">
      <c r="A15" s="1" t="s">
        <v>5</v>
      </c>
    </row>
    <row r="16" spans="1:6" x14ac:dyDescent="0.25">
      <c r="B16" s="1" t="s">
        <v>15</v>
      </c>
      <c r="D16" s="5">
        <v>8750756</v>
      </c>
    </row>
    <row r="17" spans="1:7" x14ac:dyDescent="0.25">
      <c r="B17" s="1" t="s">
        <v>16</v>
      </c>
      <c r="D17" s="13">
        <v>831431</v>
      </c>
    </row>
    <row r="18" spans="1:7" x14ac:dyDescent="0.25">
      <c r="B18" s="1" t="s">
        <v>4</v>
      </c>
      <c r="D18" s="5">
        <f>SUM(D16:D17)</f>
        <v>9582187</v>
      </c>
    </row>
    <row r="19" spans="1:7" x14ac:dyDescent="0.25">
      <c r="G19" s="6" t="s">
        <v>6</v>
      </c>
    </row>
    <row r="20" spans="1:7" x14ac:dyDescent="0.25">
      <c r="A20" s="1" t="s">
        <v>7</v>
      </c>
      <c r="E20" s="7">
        <f>D13/D18</f>
        <v>1.0675329128934763</v>
      </c>
      <c r="G20" s="8">
        <v>7.5899999999999995E-2</v>
      </c>
    </row>
    <row r="22" spans="1:7" x14ac:dyDescent="0.25">
      <c r="A22" s="1" t="s">
        <v>8</v>
      </c>
    </row>
    <row r="23" spans="1:7" x14ac:dyDescent="0.25">
      <c r="B23" s="1" t="s">
        <v>15</v>
      </c>
      <c r="D23" s="16">
        <v>46066305</v>
      </c>
    </row>
    <row r="24" spans="1:7" x14ac:dyDescent="0.25">
      <c r="B24" s="1" t="s">
        <v>16</v>
      </c>
      <c r="D24" s="15">
        <v>6848106</v>
      </c>
    </row>
    <row r="25" spans="1:7" x14ac:dyDescent="0.25">
      <c r="B25" s="1" t="s">
        <v>4</v>
      </c>
      <c r="D25" s="3">
        <f>SUM(D23:D24)</f>
        <v>52914411</v>
      </c>
    </row>
    <row r="27" spans="1:7" x14ac:dyDescent="0.25">
      <c r="A27" s="1" t="s">
        <v>9</v>
      </c>
      <c r="D27" s="3">
        <f>D25*G20</f>
        <v>4016203.7948999996</v>
      </c>
    </row>
    <row r="29" spans="1:7" x14ac:dyDescent="0.25">
      <c r="A29" s="1" t="s">
        <v>10</v>
      </c>
      <c r="E29" s="9">
        <f>D27/D18</f>
        <v>0.41913227062882402</v>
      </c>
    </row>
    <row r="31" spans="1:7" ht="15.75" thickBot="1" x14ac:dyDescent="0.3">
      <c r="A31" s="1" t="s">
        <v>11</v>
      </c>
      <c r="E31" s="11">
        <f>E20+E29</f>
        <v>1.4866651835223004</v>
      </c>
      <c r="F31" s="4" t="s">
        <v>17</v>
      </c>
    </row>
    <row r="32" spans="1:7" ht="15.75" thickTop="1" x14ac:dyDescent="0.25"/>
    <row r="34" spans="2:2" x14ac:dyDescent="0.25">
      <c r="B34" s="4" t="s">
        <v>12</v>
      </c>
    </row>
  </sheetData>
  <printOptions horizontalCentered="1"/>
  <pageMargins left="0.75" right="0.75" top="2.00231481481481" bottom="1.13425925925926" header="0.5" footer="0.75"/>
  <pageSetup orientation="portrait" r:id="rId1"/>
  <headerFooter alignWithMargins="0">
    <oddHeader>&amp;C&amp;"Times New Roman,Bold"&amp;12
&amp;R&amp;"Times New Roman,Bold"&amp;12Attachment 1 to Response to KU PSC-3 Question No. 2
Revised Conroy Exhibit M2
Page 1 of 2
Conroy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zoomScalePageLayoutView="90" workbookViewId="0">
      <selection activeCell="D21" sqref="D21"/>
    </sheetView>
  </sheetViews>
  <sheetFormatPr defaultRowHeight="15" x14ac:dyDescent="0.25"/>
  <cols>
    <col min="1" max="3" width="9.140625" style="1"/>
    <col min="4" max="4" width="14.7109375" style="1" customWidth="1"/>
    <col min="5" max="5" width="12.85546875" style="1" bestFit="1" customWidth="1"/>
    <col min="6" max="16384" width="9.140625" style="1"/>
  </cols>
  <sheetData>
    <row r="1" spans="1:6" x14ac:dyDescent="0.25">
      <c r="A1" s="18" t="s">
        <v>13</v>
      </c>
      <c r="B1" s="17"/>
      <c r="C1" s="17"/>
      <c r="D1" s="17"/>
      <c r="E1" s="17"/>
      <c r="F1" s="17"/>
    </row>
    <row r="2" spans="1:6" x14ac:dyDescent="0.25">
      <c r="A2" s="18" t="s">
        <v>18</v>
      </c>
      <c r="B2" s="17"/>
      <c r="C2" s="17"/>
      <c r="D2" s="17"/>
      <c r="E2" s="17"/>
      <c r="F2" s="17"/>
    </row>
    <row r="3" spans="1:6" x14ac:dyDescent="0.25">
      <c r="A3" s="18" t="s">
        <v>19</v>
      </c>
      <c r="B3" s="17"/>
      <c r="C3" s="17"/>
      <c r="D3" s="17"/>
      <c r="E3" s="17"/>
      <c r="F3" s="17"/>
    </row>
    <row r="4" spans="1:6" x14ac:dyDescent="0.25">
      <c r="A4" s="18" t="s">
        <v>20</v>
      </c>
      <c r="B4" s="17"/>
      <c r="C4" s="17"/>
      <c r="D4" s="17"/>
      <c r="E4" s="17"/>
      <c r="F4" s="17"/>
    </row>
    <row r="6" spans="1:6" x14ac:dyDescent="0.25">
      <c r="A6" s="1" t="s">
        <v>21</v>
      </c>
    </row>
    <row r="8" spans="1:6" x14ac:dyDescent="0.25">
      <c r="A8" s="2" t="s">
        <v>0</v>
      </c>
    </row>
    <row r="10" spans="1:6" x14ac:dyDescent="0.25">
      <c r="A10" s="1" t="s">
        <v>1</v>
      </c>
    </row>
    <row r="11" spans="1:6" x14ac:dyDescent="0.25">
      <c r="B11" s="1" t="s">
        <v>2</v>
      </c>
      <c r="D11" s="19">
        <v>1710697</v>
      </c>
    </row>
    <row r="12" spans="1:6" ht="17.25" x14ac:dyDescent="0.4">
      <c r="B12" s="4" t="s">
        <v>3</v>
      </c>
      <c r="D12" s="20">
        <v>7276384</v>
      </c>
    </row>
    <row r="13" spans="1:6" x14ac:dyDescent="0.25">
      <c r="B13" s="1" t="s">
        <v>4</v>
      </c>
      <c r="D13" s="3">
        <f>SUM(D11:D12)</f>
        <v>8987081</v>
      </c>
    </row>
    <row r="15" spans="1:6" x14ac:dyDescent="0.25">
      <c r="A15" s="1" t="s">
        <v>5</v>
      </c>
    </row>
    <row r="16" spans="1:6" x14ac:dyDescent="0.25">
      <c r="B16" s="1" t="s">
        <v>2</v>
      </c>
      <c r="D16" s="5">
        <v>1830921</v>
      </c>
    </row>
    <row r="17" spans="1:7" x14ac:dyDescent="0.25">
      <c r="B17" s="4" t="s">
        <v>3</v>
      </c>
      <c r="D17" s="5">
        <v>8110339</v>
      </c>
    </row>
    <row r="18" spans="1:7" x14ac:dyDescent="0.25">
      <c r="B18" s="1" t="s">
        <v>4</v>
      </c>
      <c r="D18" s="5">
        <f>SUM(D16:D17)</f>
        <v>9941260</v>
      </c>
    </row>
    <row r="19" spans="1:7" x14ac:dyDescent="0.25">
      <c r="G19" s="6" t="s">
        <v>6</v>
      </c>
    </row>
    <row r="20" spans="1:7" x14ac:dyDescent="0.25">
      <c r="A20" s="1" t="s">
        <v>7</v>
      </c>
      <c r="E20" s="7">
        <f>D13/D18</f>
        <v>0.90401830351484624</v>
      </c>
      <c r="G20" s="8">
        <v>7.5899999999999995E-2</v>
      </c>
    </row>
    <row r="22" spans="1:7" x14ac:dyDescent="0.25">
      <c r="A22" s="1" t="s">
        <v>8</v>
      </c>
    </row>
    <row r="23" spans="1:7" x14ac:dyDescent="0.25">
      <c r="B23" s="1" t="s">
        <v>2</v>
      </c>
      <c r="D23" s="16">
        <v>8223912.2698377743</v>
      </c>
    </row>
    <row r="24" spans="1:7" ht="17.25" x14ac:dyDescent="0.4">
      <c r="B24" s="4" t="s">
        <v>3</v>
      </c>
      <c r="D24" s="21">
        <v>37474504.815365158</v>
      </c>
    </row>
    <row r="25" spans="1:7" x14ac:dyDescent="0.25">
      <c r="B25" s="1" t="s">
        <v>4</v>
      </c>
      <c r="D25" s="3">
        <f>SUM(D23:D24)</f>
        <v>45698417.085202932</v>
      </c>
    </row>
    <row r="27" spans="1:7" x14ac:dyDescent="0.25">
      <c r="A27" s="1" t="s">
        <v>9</v>
      </c>
      <c r="D27" s="3">
        <f>D25*G20</f>
        <v>3468509.8567669024</v>
      </c>
    </row>
    <row r="29" spans="1:7" x14ac:dyDescent="0.25">
      <c r="A29" s="1" t="s">
        <v>10</v>
      </c>
      <c r="E29" s="9">
        <f>D27/D18</f>
        <v>0.34890042678361721</v>
      </c>
    </row>
    <row r="30" spans="1:7" x14ac:dyDescent="0.25">
      <c r="E30" s="10"/>
    </row>
    <row r="31" spans="1:7" ht="15.75" thickBot="1" x14ac:dyDescent="0.3">
      <c r="A31" s="1" t="s">
        <v>11</v>
      </c>
      <c r="E31" s="11">
        <f>E20+E29</f>
        <v>1.2529187302984635</v>
      </c>
      <c r="F31" s="4" t="s">
        <v>17</v>
      </c>
    </row>
    <row r="32" spans="1:7" ht="15.75" thickTop="1" x14ac:dyDescent="0.25"/>
    <row r="34" spans="2:2" x14ac:dyDescent="0.25">
      <c r="B34" s="4" t="s">
        <v>12</v>
      </c>
    </row>
  </sheetData>
  <printOptions horizontalCentered="1"/>
  <pageMargins left="0.75" right="0.75" top="2.00231481481481" bottom="1.13425925925926" header="0.5" footer="0.75"/>
  <pageSetup orientation="portrait" r:id="rId1"/>
  <headerFooter alignWithMargins="0">
    <oddHeader>&amp;R&amp;"Times New Roman,Bold"&amp;12Attachment 1 to Response to KU PSC-3 Question No. 2
Revised Conroy Exhibit M2
Page 2 of 2
Conroy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Secondary</vt:lpstr>
      <vt:lpstr>KU Primary</vt:lpstr>
      <vt:lpstr>'KU Primary'!Print_Area</vt:lpstr>
      <vt:lpstr>'KU Secondary'!Print_Area</vt:lpstr>
    </vt:vector>
  </TitlesOfParts>
  <Company>E.ON U.S.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Foxworthy</dc:creator>
  <cp:lastModifiedBy>Foxworthy, Carol</cp:lastModifiedBy>
  <cp:lastPrinted>2012-09-08T16:05:52Z</cp:lastPrinted>
  <dcterms:created xsi:type="dcterms:W3CDTF">2012-06-05T19:18:36Z</dcterms:created>
  <dcterms:modified xsi:type="dcterms:W3CDTF">2012-09-10T21:13:57Z</dcterms:modified>
</cp:coreProperties>
</file>