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720" yWindow="360" windowWidth="22755" windowHeight="10260"/>
  </bookViews>
  <sheets>
    <sheet name="KU" sheetId="1" r:id="rId1"/>
  </sheets>
  <definedNames>
    <definedName name="_xlnm.Print_Titles" localSheetId="0">KU!$A:$A</definedName>
  </definedName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B29" i="1"/>
  <c r="AQ8" i="1" l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Q17" i="1" l="1"/>
  <c r="AQ31" i="1" s="1"/>
  <c r="AP17" i="1"/>
  <c r="AP31" i="1" s="1"/>
  <c r="AO17" i="1"/>
  <c r="AO31" i="1" s="1"/>
  <c r="AN17" i="1"/>
  <c r="AN31" i="1" s="1"/>
  <c r="AM17" i="1"/>
  <c r="AM31" i="1" s="1"/>
  <c r="AL17" i="1"/>
  <c r="AL31" i="1" s="1"/>
  <c r="AK17" i="1"/>
  <c r="AK31" i="1" s="1"/>
  <c r="AJ17" i="1"/>
  <c r="AJ31" i="1" s="1"/>
  <c r="AI17" i="1"/>
  <c r="AI31" i="1" s="1"/>
  <c r="AH17" i="1"/>
  <c r="AH31" i="1" s="1"/>
  <c r="AG17" i="1"/>
  <c r="AG31" i="1" s="1"/>
  <c r="AF17" i="1"/>
  <c r="AF31" i="1" s="1"/>
  <c r="AE17" i="1"/>
  <c r="AE31" i="1" s="1"/>
  <c r="AD17" i="1"/>
  <c r="AD31" i="1" s="1"/>
  <c r="AC17" i="1"/>
  <c r="AC31" i="1" s="1"/>
  <c r="AB17" i="1"/>
  <c r="AB31" i="1" s="1"/>
  <c r="AA17" i="1"/>
  <c r="AA31" i="1" s="1"/>
  <c r="Z17" i="1"/>
  <c r="Z31" i="1" s="1"/>
  <c r="Y17" i="1"/>
  <c r="Y31" i="1" s="1"/>
  <c r="X17" i="1"/>
  <c r="X31" i="1" s="1"/>
  <c r="W17" i="1"/>
  <c r="W31" i="1" s="1"/>
  <c r="V17" i="1"/>
  <c r="V31" i="1" s="1"/>
  <c r="U17" i="1"/>
  <c r="U31" i="1" s="1"/>
  <c r="T17" i="1"/>
  <c r="T31" i="1" s="1"/>
  <c r="S17" i="1"/>
  <c r="S31" i="1" s="1"/>
  <c r="R17" i="1"/>
  <c r="R31" i="1" s="1"/>
  <c r="Q17" i="1"/>
  <c r="Q31" i="1" s="1"/>
  <c r="P17" i="1"/>
  <c r="P31" i="1" s="1"/>
  <c r="O17" i="1"/>
  <c r="O31" i="1" s="1"/>
  <c r="N17" i="1"/>
  <c r="N31" i="1" s="1"/>
  <c r="M17" i="1"/>
  <c r="M31" i="1" s="1"/>
  <c r="L17" i="1"/>
  <c r="L31" i="1" s="1"/>
  <c r="K17" i="1"/>
  <c r="K31" i="1" s="1"/>
  <c r="J17" i="1"/>
  <c r="J31" i="1" s="1"/>
  <c r="I17" i="1"/>
  <c r="I31" i="1" s="1"/>
  <c r="H17" i="1"/>
  <c r="H31" i="1" s="1"/>
  <c r="G17" i="1"/>
  <c r="G31" i="1" s="1"/>
  <c r="F17" i="1"/>
  <c r="F31" i="1" s="1"/>
  <c r="E17" i="1"/>
  <c r="E31" i="1" s="1"/>
  <c r="D17" i="1"/>
  <c r="D31" i="1" s="1"/>
  <c r="C17" i="1"/>
  <c r="C31" i="1" s="1"/>
  <c r="B17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M14" i="1" l="1"/>
  <c r="L14" i="1"/>
  <c r="K14" i="1"/>
  <c r="J14" i="1"/>
  <c r="I14" i="1"/>
  <c r="H14" i="1"/>
  <c r="G14" i="1"/>
  <c r="F14" i="1"/>
  <c r="E14" i="1"/>
  <c r="D14" i="1"/>
  <c r="C14" i="1"/>
  <c r="B14" i="1"/>
  <c r="B8" i="1"/>
  <c r="B31" i="1" l="1"/>
</calcChain>
</file>

<file path=xl/sharedStrings.xml><?xml version="1.0" encoding="utf-8"?>
<sst xmlns="http://schemas.openxmlformats.org/spreadsheetml/2006/main" count="73" uniqueCount="65">
  <si>
    <t>OSS Margin by Month</t>
  </si>
  <si>
    <t>KU</t>
  </si>
  <si>
    <t>May 2011</t>
  </si>
  <si>
    <t>June 2011</t>
  </si>
  <si>
    <t>July 2011</t>
  </si>
  <si>
    <t>Sept 2011</t>
  </si>
  <si>
    <t>Oct 2011</t>
  </si>
  <si>
    <t>Nov 2011</t>
  </si>
  <si>
    <t>Dec 2011</t>
  </si>
  <si>
    <t>Jan 2012</t>
  </si>
  <si>
    <t>Feb 2012</t>
  </si>
  <si>
    <t>May 2012</t>
  </si>
  <si>
    <t>June 2012</t>
  </si>
  <si>
    <t>Sales Volume, MWh</t>
  </si>
  <si>
    <t>External Sales</t>
  </si>
  <si>
    <t>Intercompany  Sales</t>
  </si>
  <si>
    <t>Total Off-System Volumes</t>
  </si>
  <si>
    <t>External Sales, $/MWh</t>
  </si>
  <si>
    <t>Intercompany Sales</t>
  </si>
  <si>
    <t>Intercompany Sales, $/MWh</t>
  </si>
  <si>
    <t>Transmission</t>
  </si>
  <si>
    <t>Off-System Sales</t>
  </si>
  <si>
    <t>Cost of Sales</t>
  </si>
  <si>
    <t>Fuel Expense</t>
  </si>
  <si>
    <t>Intercompany Fuel Expense</t>
  </si>
  <si>
    <t>External Purchased Power Expense</t>
  </si>
  <si>
    <t>Intercompany Purchased Power Expense</t>
  </si>
  <si>
    <t>RTO Costs</t>
  </si>
  <si>
    <t>Environmental Related Costs</t>
  </si>
  <si>
    <t>Impact of Lost ECR Revenue</t>
  </si>
  <si>
    <t>Generated for Losses</t>
  </si>
  <si>
    <t>Total Cost of Sales</t>
  </si>
  <si>
    <t>Aug 2011</t>
  </si>
  <si>
    <t>Apr 2011</t>
  </si>
  <si>
    <t>Mar 2012</t>
  </si>
  <si>
    <t>Apr 2012</t>
  </si>
  <si>
    <t>Jan 2009</t>
  </si>
  <si>
    <t>Feb 2009</t>
  </si>
  <si>
    <t>Mar 2009</t>
  </si>
  <si>
    <t>Apr 2009</t>
  </si>
  <si>
    <t>May 2009</t>
  </si>
  <si>
    <t>June 2009</t>
  </si>
  <si>
    <t>July  2009</t>
  </si>
  <si>
    <t>Aug 2009</t>
  </si>
  <si>
    <t>Sept 2009</t>
  </si>
  <si>
    <t>Oct 2009</t>
  </si>
  <si>
    <t>Nov 2009</t>
  </si>
  <si>
    <t>Dec 2009</t>
  </si>
  <si>
    <t>Jan 2010</t>
  </si>
  <si>
    <t>Feb 2010</t>
  </si>
  <si>
    <t>Mar 2010</t>
  </si>
  <si>
    <t>Apr 2010</t>
  </si>
  <si>
    <t>May 2010</t>
  </si>
  <si>
    <t>June 2010</t>
  </si>
  <si>
    <t>July  2010</t>
  </si>
  <si>
    <t>Aug 2010</t>
  </si>
  <si>
    <t>Sept 2010</t>
  </si>
  <si>
    <t>Oct 2010</t>
  </si>
  <si>
    <t>Nov 2010</t>
  </si>
  <si>
    <t>Dec 2010</t>
  </si>
  <si>
    <t>Jan 2011</t>
  </si>
  <si>
    <t>Feb 2011</t>
  </si>
  <si>
    <t>Mar 2011</t>
  </si>
  <si>
    <t>$000's</t>
  </si>
  <si>
    <t>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</si>
</sst>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0" fillId="0" borderId="1" xfId="0" applyBorder="1"/>
    <xf numFmtId="41" fontId="0" fillId="0" borderId="1" xfId="0" applyNumberFormat="1" applyBorder="1"/>
    <xf numFmtId="41" fontId="4" fillId="0" borderId="1" xfId="0" applyNumberFormat="1" applyFont="1" applyBorder="1"/>
    <xf numFmtId="42" fontId="0" fillId="0" borderId="1" xfId="0" applyNumberFormat="1" applyBorder="1"/>
    <xf numFmtId="165" fontId="5" fillId="0" borderId="1" xfId="0" applyNumberFormat="1" applyFont="1" applyBorder="1"/>
    <xf numFmtId="42" fontId="4" fillId="0" borderId="1" xfId="0" applyNumberFormat="1" applyFont="1" applyBorder="1"/>
    <xf numFmtId="42" fontId="0" fillId="0" borderId="1" xfId="0" applyNumberFormat="1" applyFill="1" applyBorder="1"/>
    <xf numFmtId="165" fontId="5" fillId="0" borderId="1" xfId="0" applyNumberFormat="1" applyFont="1" applyFill="1" applyBorder="1"/>
    <xf numFmtId="41" fontId="0" fillId="0" borderId="1" xfId="0" applyNumberFormat="1" applyFill="1" applyBorder="1"/>
    <xf numFmtId="42" fontId="4" fillId="0" borderId="3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5" fillId="0" borderId="0" xfId="0" quotePrefix="1" applyFont="1" applyBorder="1" applyAlignment="1">
      <alignment horizontal="left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164" fontId="2" fillId="0" borderId="0" xfId="1" quotePrefix="1" applyNumberFormat="1" applyFont="1" applyFill="1" applyAlignment="1">
      <alignment horizontal="center"/>
    </xf>
    <xf numFmtId="0" fontId="0" fillId="0" borderId="1" xfId="0" applyFill="1" applyBorder="1"/>
    <xf numFmtId="41" fontId="4" fillId="0" borderId="1" xfId="0" applyNumberFormat="1" applyFont="1" applyFill="1" applyBorder="1"/>
    <xf numFmtId="42" fontId="4" fillId="0" borderId="3" xfId="0" applyNumberFormat="1" applyFont="1" applyFill="1" applyBorder="1"/>
    <xf numFmtId="164" fontId="0" fillId="0" borderId="0" xfId="1" applyNumberFormat="1" applyFont="1" applyFill="1"/>
    <xf numFmtId="42" fontId="0" fillId="0" borderId="2" xfId="0" applyNumberFormat="1" applyFill="1" applyBorder="1"/>
    <xf numFmtId="42" fontId="0" fillId="0" borderId="4" xfId="0" applyNumberFormat="1" applyFill="1" applyBorder="1"/>
    <xf numFmtId="41" fontId="0" fillId="0" borderId="0" xfId="0" applyNumberFormat="1" applyBorder="1"/>
    <xf numFmtId="42" fontId="0" fillId="0" borderId="0" xfId="0" applyNumberForma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Q3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M1"/>
    </sheetView>
  </sheetViews>
  <sheetFormatPr defaultRowHeight="15" x14ac:dyDescent="0.25"/>
  <cols>
    <col min="1" max="1" width="41.5703125" bestFit="1" customWidth="1"/>
    <col min="2" max="40" width="12.42578125" style="1" bestFit="1" customWidth="1"/>
    <col min="41" max="43" width="10.5703125" style="1" bestFit="1" customWidth="1"/>
  </cols>
  <sheetData>
    <row r="1" spans="1:4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 t="s">
        <v>0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 t="s">
        <v>0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x14ac:dyDescent="0.25">
      <c r="A2" s="30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 t="s">
        <v>63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 t="s">
        <v>63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 t="s">
        <v>1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 t="s">
        <v>1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2" customFormat="1" x14ac:dyDescent="0.25">
      <c r="A4" s="14"/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44</v>
      </c>
      <c r="K4" s="3" t="s">
        <v>45</v>
      </c>
      <c r="L4" s="3" t="s">
        <v>46</v>
      </c>
      <c r="M4" s="3" t="s">
        <v>47</v>
      </c>
      <c r="N4" s="3" t="s">
        <v>48</v>
      </c>
      <c r="O4" s="3" t="s">
        <v>49</v>
      </c>
      <c r="P4" s="3" t="s">
        <v>50</v>
      </c>
      <c r="Q4" s="3" t="s">
        <v>51</v>
      </c>
      <c r="R4" s="3" t="s">
        <v>52</v>
      </c>
      <c r="S4" s="21" t="s">
        <v>53</v>
      </c>
      <c r="T4" s="21" t="s">
        <v>54</v>
      </c>
      <c r="U4" s="21" t="s">
        <v>55</v>
      </c>
      <c r="V4" s="3" t="s">
        <v>56</v>
      </c>
      <c r="W4" s="3" t="s">
        <v>57</v>
      </c>
      <c r="X4" s="3" t="s">
        <v>58</v>
      </c>
      <c r="Y4" s="3" t="s">
        <v>59</v>
      </c>
      <c r="Z4" s="3" t="s">
        <v>60</v>
      </c>
      <c r="AA4" s="3" t="s">
        <v>61</v>
      </c>
      <c r="AB4" s="3" t="s">
        <v>62</v>
      </c>
      <c r="AC4" s="3" t="s">
        <v>33</v>
      </c>
      <c r="AD4" s="3" t="s">
        <v>2</v>
      </c>
      <c r="AE4" s="3" t="s">
        <v>3</v>
      </c>
      <c r="AF4" s="3" t="s">
        <v>4</v>
      </c>
      <c r="AG4" s="3" t="s">
        <v>32</v>
      </c>
      <c r="AH4" s="3" t="s">
        <v>5</v>
      </c>
      <c r="AI4" s="3" t="s">
        <v>6</v>
      </c>
      <c r="AJ4" s="3" t="s">
        <v>7</v>
      </c>
      <c r="AK4" s="3" t="s">
        <v>8</v>
      </c>
      <c r="AL4" s="3" t="s">
        <v>9</v>
      </c>
      <c r="AM4" s="3" t="s">
        <v>10</v>
      </c>
      <c r="AN4" s="3" t="s">
        <v>34</v>
      </c>
      <c r="AO4" s="3" t="s">
        <v>35</v>
      </c>
      <c r="AP4" s="3" t="s">
        <v>11</v>
      </c>
      <c r="AQ4" s="3" t="s">
        <v>12</v>
      </c>
    </row>
    <row r="5" spans="1:43" x14ac:dyDescent="0.25">
      <c r="A5" s="19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2"/>
      <c r="T5" s="22"/>
      <c r="U5" s="2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x14ac:dyDescent="0.25">
      <c r="A6" s="15" t="s">
        <v>14</v>
      </c>
      <c r="B6" s="5">
        <v>250.99299999999999</v>
      </c>
      <c r="C6" s="5">
        <v>364.98399999999998</v>
      </c>
      <c r="D6" s="5">
        <v>3134.9830000000002</v>
      </c>
      <c r="E6" s="5">
        <v>4896.0020000000004</v>
      </c>
      <c r="F6" s="5">
        <v>977.01800000000003</v>
      </c>
      <c r="G6" s="5">
        <v>357.01499999999999</v>
      </c>
      <c r="H6" s="5">
        <v>2733.002</v>
      </c>
      <c r="I6" s="5">
        <v>1794.0129999999999</v>
      </c>
      <c r="J6" s="5">
        <v>1E-3</v>
      </c>
      <c r="K6" s="5">
        <v>4037.0140000000001</v>
      </c>
      <c r="L6" s="5">
        <v>10.006</v>
      </c>
      <c r="M6" s="5">
        <v>447.09799999999996</v>
      </c>
      <c r="N6" s="5">
        <v>916.01900000000001</v>
      </c>
      <c r="O6" s="5">
        <v>816.02099999999996</v>
      </c>
      <c r="P6" s="5">
        <v>146.01400000000001</v>
      </c>
      <c r="Q6" s="5">
        <v>696.00199999999995</v>
      </c>
      <c r="R6" s="5">
        <v>1856.0219999999999</v>
      </c>
      <c r="S6" s="12">
        <v>94.012</v>
      </c>
      <c r="T6" s="12">
        <v>-118.996</v>
      </c>
      <c r="U6" s="12">
        <v>1E-3</v>
      </c>
      <c r="V6" s="5">
        <v>109.014</v>
      </c>
      <c r="W6" s="5">
        <v>1.0009999999999999</v>
      </c>
      <c r="X6" s="5">
        <v>3.0000000000000001E-3</v>
      </c>
      <c r="Y6" s="5">
        <v>5.0000000000000001E-3</v>
      </c>
      <c r="Z6" s="5">
        <v>326.01900000000001</v>
      </c>
      <c r="AA6" s="5">
        <v>10019.021000000001</v>
      </c>
      <c r="AB6" s="5">
        <v>1960.0170000000001</v>
      </c>
      <c r="AC6" s="5">
        <v>9.0039999999999996</v>
      </c>
      <c r="AD6" s="5">
        <v>13022.018</v>
      </c>
      <c r="AE6" s="5">
        <v>23681.02</v>
      </c>
      <c r="AF6" s="5">
        <v>12113.019</v>
      </c>
      <c r="AG6" s="5">
        <v>4811.0140000000001</v>
      </c>
      <c r="AH6" s="5">
        <v>330.01499999999999</v>
      </c>
      <c r="AI6" s="5">
        <v>29353.019</v>
      </c>
      <c r="AJ6" s="5">
        <v>2847.0160000000001</v>
      </c>
      <c r="AK6" s="5">
        <v>539.01400000000001</v>
      </c>
      <c r="AL6" s="5">
        <v>265.01299999999998</v>
      </c>
      <c r="AM6" s="5">
        <v>86.012</v>
      </c>
      <c r="AN6" s="5">
        <v>108.012</v>
      </c>
      <c r="AO6" s="5">
        <v>1E-3</v>
      </c>
      <c r="AP6" s="5">
        <v>75.010000000000005</v>
      </c>
      <c r="AQ6" s="5">
        <v>4048.0169999999998</v>
      </c>
    </row>
    <row r="7" spans="1:43" x14ac:dyDescent="0.25">
      <c r="A7" s="15" t="s">
        <v>15</v>
      </c>
      <c r="B7" s="5">
        <v>132282</v>
      </c>
      <c r="C7" s="5">
        <v>62402</v>
      </c>
      <c r="D7" s="5">
        <v>66631</v>
      </c>
      <c r="E7" s="5">
        <v>34938</v>
      </c>
      <c r="F7" s="5">
        <v>102564</v>
      </c>
      <c r="G7" s="5">
        <v>19981</v>
      </c>
      <c r="H7" s="5">
        <v>5194</v>
      </c>
      <c r="I7" s="5">
        <v>7043</v>
      </c>
      <c r="J7" s="5">
        <v>10613</v>
      </c>
      <c r="K7" s="5">
        <v>72215</v>
      </c>
      <c r="L7" s="5">
        <v>49627</v>
      </c>
      <c r="M7" s="5">
        <v>73948</v>
      </c>
      <c r="N7" s="5">
        <v>49202</v>
      </c>
      <c r="O7" s="5">
        <v>134715</v>
      </c>
      <c r="P7" s="5">
        <v>34646</v>
      </c>
      <c r="Q7" s="5">
        <v>20379</v>
      </c>
      <c r="R7" s="5">
        <v>39331</v>
      </c>
      <c r="S7" s="12">
        <v>4557</v>
      </c>
      <c r="T7" s="12">
        <v>16332</v>
      </c>
      <c r="U7" s="12">
        <v>14803</v>
      </c>
      <c r="V7" s="5">
        <v>17468</v>
      </c>
      <c r="W7" s="5">
        <v>35236</v>
      </c>
      <c r="X7" s="5">
        <v>36980</v>
      </c>
      <c r="Y7" s="5">
        <v>30373</v>
      </c>
      <c r="Z7" s="5">
        <v>103075</v>
      </c>
      <c r="AA7" s="5">
        <v>116977</v>
      </c>
      <c r="AB7" s="5">
        <v>100968</v>
      </c>
      <c r="AC7" s="5">
        <v>32734</v>
      </c>
      <c r="AD7" s="5">
        <v>86379</v>
      </c>
      <c r="AE7" s="5">
        <v>75035</v>
      </c>
      <c r="AF7" s="5">
        <v>76982</v>
      </c>
      <c r="AG7" s="5">
        <v>43067</v>
      </c>
      <c r="AH7" s="5">
        <v>90092</v>
      </c>
      <c r="AI7" s="5">
        <v>158275</v>
      </c>
      <c r="AJ7" s="5">
        <v>71349</v>
      </c>
      <c r="AK7" s="5">
        <v>120983</v>
      </c>
      <c r="AL7" s="5">
        <v>93872</v>
      </c>
      <c r="AM7" s="5">
        <v>13054</v>
      </c>
      <c r="AN7" s="5">
        <v>17109</v>
      </c>
      <c r="AO7" s="5">
        <v>16506</v>
      </c>
      <c r="AP7" s="5">
        <v>9602</v>
      </c>
      <c r="AQ7" s="5">
        <v>13341</v>
      </c>
    </row>
    <row r="8" spans="1:43" x14ac:dyDescent="0.25">
      <c r="A8" s="16" t="s">
        <v>16</v>
      </c>
      <c r="B8" s="6">
        <f>SUM(B6:B7)</f>
        <v>132532.99299999999</v>
      </c>
      <c r="C8" s="6">
        <f t="shared" ref="C8:AQ8" si="0">SUM(C6:C7)</f>
        <v>62766.983999999997</v>
      </c>
      <c r="D8" s="6">
        <f t="shared" si="0"/>
        <v>69765.983000000007</v>
      </c>
      <c r="E8" s="6">
        <f t="shared" si="0"/>
        <v>39834.002</v>
      </c>
      <c r="F8" s="6">
        <f t="shared" si="0"/>
        <v>103541.018</v>
      </c>
      <c r="G8" s="6">
        <f t="shared" si="0"/>
        <v>20338.014999999999</v>
      </c>
      <c r="H8" s="6">
        <f t="shared" si="0"/>
        <v>7927.0020000000004</v>
      </c>
      <c r="I8" s="6">
        <f t="shared" si="0"/>
        <v>8837.012999999999</v>
      </c>
      <c r="J8" s="6">
        <f t="shared" si="0"/>
        <v>10613.001</v>
      </c>
      <c r="K8" s="6">
        <f t="shared" si="0"/>
        <v>76252.013999999996</v>
      </c>
      <c r="L8" s="6">
        <f t="shared" si="0"/>
        <v>49637.006000000001</v>
      </c>
      <c r="M8" s="6">
        <f t="shared" si="0"/>
        <v>74395.097999999998</v>
      </c>
      <c r="N8" s="6">
        <f t="shared" si="0"/>
        <v>50118.019</v>
      </c>
      <c r="O8" s="6">
        <f t="shared" si="0"/>
        <v>135531.02100000001</v>
      </c>
      <c r="P8" s="6">
        <f t="shared" si="0"/>
        <v>34792.014000000003</v>
      </c>
      <c r="Q8" s="6">
        <f t="shared" si="0"/>
        <v>21075.002</v>
      </c>
      <c r="R8" s="6">
        <f t="shared" si="0"/>
        <v>41187.021999999997</v>
      </c>
      <c r="S8" s="23">
        <f t="shared" si="0"/>
        <v>4651.0119999999997</v>
      </c>
      <c r="T8" s="23">
        <f t="shared" si="0"/>
        <v>16213.004000000001</v>
      </c>
      <c r="U8" s="23">
        <f t="shared" si="0"/>
        <v>14803.001</v>
      </c>
      <c r="V8" s="6">
        <f t="shared" si="0"/>
        <v>17577.013999999999</v>
      </c>
      <c r="W8" s="6">
        <f t="shared" si="0"/>
        <v>35237.000999999997</v>
      </c>
      <c r="X8" s="6">
        <f t="shared" si="0"/>
        <v>36980.002999999997</v>
      </c>
      <c r="Y8" s="6">
        <f t="shared" si="0"/>
        <v>30373.005000000001</v>
      </c>
      <c r="Z8" s="6">
        <f t="shared" si="0"/>
        <v>103401.019</v>
      </c>
      <c r="AA8" s="6">
        <f t="shared" si="0"/>
        <v>126996.02100000001</v>
      </c>
      <c r="AB8" s="6">
        <f t="shared" si="0"/>
        <v>102928.01700000001</v>
      </c>
      <c r="AC8" s="6">
        <f t="shared" si="0"/>
        <v>32743.004000000001</v>
      </c>
      <c r="AD8" s="6">
        <f t="shared" si="0"/>
        <v>99401.017999999996</v>
      </c>
      <c r="AE8" s="6">
        <f t="shared" si="0"/>
        <v>98716.02</v>
      </c>
      <c r="AF8" s="6">
        <f t="shared" si="0"/>
        <v>89095.019</v>
      </c>
      <c r="AG8" s="6">
        <f t="shared" si="0"/>
        <v>47878.014000000003</v>
      </c>
      <c r="AH8" s="6">
        <f t="shared" si="0"/>
        <v>90422.014999999999</v>
      </c>
      <c r="AI8" s="6">
        <f t="shared" si="0"/>
        <v>187628.019</v>
      </c>
      <c r="AJ8" s="6">
        <f t="shared" si="0"/>
        <v>74196.016000000003</v>
      </c>
      <c r="AK8" s="6">
        <f t="shared" si="0"/>
        <v>121522.014</v>
      </c>
      <c r="AL8" s="6">
        <f t="shared" si="0"/>
        <v>94137.013000000006</v>
      </c>
      <c r="AM8" s="6">
        <f t="shared" si="0"/>
        <v>13140.012000000001</v>
      </c>
      <c r="AN8" s="6">
        <f t="shared" si="0"/>
        <v>17217.011999999999</v>
      </c>
      <c r="AO8" s="6">
        <f t="shared" si="0"/>
        <v>16506.001</v>
      </c>
      <c r="AP8" s="6">
        <f t="shared" si="0"/>
        <v>9677.01</v>
      </c>
      <c r="AQ8" s="6">
        <f t="shared" si="0"/>
        <v>17389.017</v>
      </c>
    </row>
    <row r="9" spans="1:43" ht="6" customHeight="1" x14ac:dyDescent="0.25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2"/>
      <c r="T9" s="12"/>
      <c r="U9" s="1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5" t="s">
        <v>14</v>
      </c>
      <c r="B10" s="7">
        <v>18.572860000000002</v>
      </c>
      <c r="C10" s="7">
        <v>6.6362100000000002</v>
      </c>
      <c r="D10" s="7">
        <v>138.822</v>
      </c>
      <c r="E10" s="7">
        <v>168.49307000000002</v>
      </c>
      <c r="F10" s="7">
        <v>40.675650000000005</v>
      </c>
      <c r="G10" s="7">
        <v>21.057020000000001</v>
      </c>
      <c r="H10" s="7">
        <v>110.14746000000001</v>
      </c>
      <c r="I10" s="7">
        <v>86.038029999999992</v>
      </c>
      <c r="J10" s="7">
        <v>0</v>
      </c>
      <c r="K10" s="7">
        <v>164.22757000000001</v>
      </c>
      <c r="L10" s="7">
        <v>0.40637000000000001</v>
      </c>
      <c r="M10" s="7">
        <v>20.770119999999999</v>
      </c>
      <c r="N10" s="7">
        <v>44.26005</v>
      </c>
      <c r="O10" s="7">
        <v>35.482660000000003</v>
      </c>
      <c r="P10" s="7">
        <v>6.0088699999999999</v>
      </c>
      <c r="Q10" s="7">
        <v>22.367429999999999</v>
      </c>
      <c r="R10" s="7">
        <v>107.84336999999999</v>
      </c>
      <c r="S10" s="10">
        <v>8.1185100000000006</v>
      </c>
      <c r="T10" s="10">
        <v>-38.61815</v>
      </c>
      <c r="U10" s="10">
        <v>-8.9999999999999992E-5</v>
      </c>
      <c r="V10" s="7">
        <v>4.8280200000000004</v>
      </c>
      <c r="W10" s="7">
        <v>5.3259999999999995E-2</v>
      </c>
      <c r="X10" s="7">
        <v>0</v>
      </c>
      <c r="Y10" s="7">
        <v>0</v>
      </c>
      <c r="Z10" s="7">
        <v>16.38832</v>
      </c>
      <c r="AA10" s="7">
        <v>409.51877000000002</v>
      </c>
      <c r="AB10" s="7">
        <v>74.892769999999999</v>
      </c>
      <c r="AC10" s="7">
        <v>0.43475000000000003</v>
      </c>
      <c r="AD10" s="7">
        <v>585.56405000000007</v>
      </c>
      <c r="AE10" s="7">
        <v>1154.87573</v>
      </c>
      <c r="AF10" s="7">
        <v>613.8405600000001</v>
      </c>
      <c r="AG10" s="7">
        <v>229.22654</v>
      </c>
      <c r="AH10" s="7">
        <v>13.651669999999999</v>
      </c>
      <c r="AI10" s="7">
        <v>1126.94508</v>
      </c>
      <c r="AJ10" s="7">
        <v>116.16063</v>
      </c>
      <c r="AK10" s="7">
        <v>22.804549999999999</v>
      </c>
      <c r="AL10" s="7">
        <v>9.8315300000000008</v>
      </c>
      <c r="AM10" s="7">
        <v>3.6619099999999998</v>
      </c>
      <c r="AN10" s="7">
        <v>4.9397700000000002</v>
      </c>
      <c r="AO10" s="7">
        <v>0</v>
      </c>
      <c r="AP10" s="7">
        <v>8.9746500000000005</v>
      </c>
      <c r="AQ10" s="7">
        <v>198.55451000000002</v>
      </c>
    </row>
    <row r="11" spans="1:43" x14ac:dyDescent="0.25">
      <c r="A11" s="18" t="s">
        <v>17</v>
      </c>
      <c r="B11" s="8">
        <f>IF(B10&lt;&gt;0,B10/(B$6/1000),0)</f>
        <v>73.997521843238658</v>
      </c>
      <c r="C11" s="8">
        <f t="shared" ref="C11:AQ11" si="1">IF(C10&lt;&gt;0,C10/(C$6/1000),0)</f>
        <v>18.182194287968791</v>
      </c>
      <c r="D11" s="8">
        <f t="shared" si="1"/>
        <v>44.281579836318095</v>
      </c>
      <c r="E11" s="8">
        <f t="shared" si="1"/>
        <v>34.414420173847972</v>
      </c>
      <c r="F11" s="8">
        <f t="shared" si="1"/>
        <v>41.632446894530091</v>
      </c>
      <c r="G11" s="8">
        <f t="shared" si="1"/>
        <v>58.980771116059557</v>
      </c>
      <c r="H11" s="8">
        <f t="shared" si="1"/>
        <v>40.30273669759481</v>
      </c>
      <c r="I11" s="8">
        <f t="shared" si="1"/>
        <v>47.958420591155139</v>
      </c>
      <c r="J11" s="8">
        <f t="shared" si="1"/>
        <v>0</v>
      </c>
      <c r="K11" s="8">
        <f t="shared" si="1"/>
        <v>40.680455901317167</v>
      </c>
      <c r="L11" s="8">
        <f t="shared" si="1"/>
        <v>40.612632420547669</v>
      </c>
      <c r="M11" s="8">
        <f t="shared" si="1"/>
        <v>46.45540798661591</v>
      </c>
      <c r="N11" s="8">
        <f t="shared" si="1"/>
        <v>48.317829652005031</v>
      </c>
      <c r="O11" s="8">
        <f t="shared" si="1"/>
        <v>43.48253292501051</v>
      </c>
      <c r="P11" s="8">
        <f t="shared" si="1"/>
        <v>41.152697686523211</v>
      </c>
      <c r="Q11" s="8">
        <f t="shared" si="1"/>
        <v>32.1370197212077</v>
      </c>
      <c r="R11" s="8">
        <f t="shared" si="1"/>
        <v>58.104575269043146</v>
      </c>
      <c r="S11" s="11">
        <f t="shared" si="1"/>
        <v>86.356103476151986</v>
      </c>
      <c r="T11" s="11">
        <f t="shared" si="1"/>
        <v>324.53317758580124</v>
      </c>
      <c r="U11" s="11">
        <f t="shared" si="1"/>
        <v>-90</v>
      </c>
      <c r="V11" s="8">
        <f t="shared" si="1"/>
        <v>44.288073091529533</v>
      </c>
      <c r="W11" s="8">
        <f t="shared" si="1"/>
        <v>53.206793206793208</v>
      </c>
      <c r="X11" s="8">
        <f t="shared" si="1"/>
        <v>0</v>
      </c>
      <c r="Y11" s="8">
        <f t="shared" si="1"/>
        <v>0</v>
      </c>
      <c r="Z11" s="8">
        <f t="shared" si="1"/>
        <v>50.267990515890176</v>
      </c>
      <c r="AA11" s="8">
        <f t="shared" si="1"/>
        <v>40.87413031672456</v>
      </c>
      <c r="AB11" s="8">
        <f t="shared" si="1"/>
        <v>38.210265523207191</v>
      </c>
      <c r="AC11" s="8">
        <f t="shared" si="1"/>
        <v>48.284095957352292</v>
      </c>
      <c r="AD11" s="8">
        <f t="shared" si="1"/>
        <v>44.967227813692169</v>
      </c>
      <c r="AE11" s="8">
        <f t="shared" si="1"/>
        <v>48.767989301136524</v>
      </c>
      <c r="AF11" s="8">
        <f t="shared" si="1"/>
        <v>50.676099822843511</v>
      </c>
      <c r="AG11" s="8">
        <f t="shared" si="1"/>
        <v>47.646200987982986</v>
      </c>
      <c r="AH11" s="8">
        <f t="shared" si="1"/>
        <v>41.366816659848794</v>
      </c>
      <c r="AI11" s="8">
        <f t="shared" si="1"/>
        <v>38.392816766139113</v>
      </c>
      <c r="AJ11" s="8">
        <f t="shared" si="1"/>
        <v>40.800834979501346</v>
      </c>
      <c r="AK11" s="8">
        <f t="shared" si="1"/>
        <v>42.307899238238711</v>
      </c>
      <c r="AL11" s="8">
        <f t="shared" si="1"/>
        <v>37.098293291272505</v>
      </c>
      <c r="AM11" s="8">
        <f t="shared" si="1"/>
        <v>42.574408222108538</v>
      </c>
      <c r="AN11" s="8">
        <f t="shared" si="1"/>
        <v>45.733529607821353</v>
      </c>
      <c r="AO11" s="8">
        <f t="shared" si="1"/>
        <v>0</v>
      </c>
      <c r="AP11" s="8">
        <f t="shared" si="1"/>
        <v>119.6460471937075</v>
      </c>
      <c r="AQ11" s="8">
        <f t="shared" si="1"/>
        <v>49.04982118405136</v>
      </c>
    </row>
    <row r="12" spans="1:43" ht="6" customHeight="1" x14ac:dyDescent="0.25">
      <c r="A12" s="1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x14ac:dyDescent="0.25">
      <c r="A13" s="15" t="s">
        <v>18</v>
      </c>
      <c r="B13" s="7">
        <v>4782.0795399999997</v>
      </c>
      <c r="C13" s="7">
        <v>2301.3821699999999</v>
      </c>
      <c r="D13" s="7">
        <v>2183.5975099999996</v>
      </c>
      <c r="E13" s="7">
        <v>1089.89426</v>
      </c>
      <c r="F13" s="7">
        <v>3192.87592</v>
      </c>
      <c r="G13" s="7">
        <v>675.90932999999995</v>
      </c>
      <c r="H13" s="7">
        <v>176.08631</v>
      </c>
      <c r="I13" s="7">
        <v>233.50332</v>
      </c>
      <c r="J13" s="7">
        <v>330.32828000000001</v>
      </c>
      <c r="K13" s="7">
        <v>2145.9056</v>
      </c>
      <c r="L13" s="7">
        <v>1463.90571</v>
      </c>
      <c r="M13" s="7">
        <v>2397.0839799999999</v>
      </c>
      <c r="N13" s="7">
        <v>1655.17806</v>
      </c>
      <c r="O13" s="7">
        <v>4178.1845699999994</v>
      </c>
      <c r="P13" s="7">
        <v>1064.1374799999999</v>
      </c>
      <c r="Q13" s="7">
        <v>602.45862999999997</v>
      </c>
      <c r="R13" s="7">
        <v>1103.5763700000002</v>
      </c>
      <c r="S13" s="10">
        <v>171.1773</v>
      </c>
      <c r="T13" s="10">
        <v>619.74387999999999</v>
      </c>
      <c r="U13" s="10">
        <v>527.03836999999999</v>
      </c>
      <c r="V13" s="7">
        <v>525.87456999999995</v>
      </c>
      <c r="W13" s="7">
        <v>974.85293999999999</v>
      </c>
      <c r="X13" s="7">
        <v>1130.5403200000001</v>
      </c>
      <c r="Y13" s="7">
        <v>984.02278999999999</v>
      </c>
      <c r="Z13" s="7">
        <v>3276.1674900000003</v>
      </c>
      <c r="AA13" s="7">
        <v>3475.48407</v>
      </c>
      <c r="AB13" s="7">
        <v>2910.3104700000004</v>
      </c>
      <c r="AC13" s="7">
        <v>948.84629000000007</v>
      </c>
      <c r="AD13" s="7">
        <v>2538.8696299999997</v>
      </c>
      <c r="AE13" s="7">
        <v>2119.5618999999997</v>
      </c>
      <c r="AF13" s="7">
        <v>2269.3959799999998</v>
      </c>
      <c r="AG13" s="7">
        <v>1338.1777099999999</v>
      </c>
      <c r="AH13" s="7">
        <v>2444.6588199999997</v>
      </c>
      <c r="AI13" s="7">
        <v>4180.6674400000002</v>
      </c>
      <c r="AJ13" s="7">
        <v>1931.87374</v>
      </c>
      <c r="AK13" s="7">
        <v>3322.55764</v>
      </c>
      <c r="AL13" s="7">
        <v>2638.5085299999996</v>
      </c>
      <c r="AM13" s="7">
        <v>402.79192</v>
      </c>
      <c r="AN13" s="7">
        <v>543.20579000000009</v>
      </c>
      <c r="AO13" s="7">
        <v>498.87521999999996</v>
      </c>
      <c r="AP13" s="7">
        <v>317.39918</v>
      </c>
      <c r="AQ13" s="7">
        <v>451.39896999999996</v>
      </c>
    </row>
    <row r="14" spans="1:43" x14ac:dyDescent="0.25">
      <c r="A14" s="18" t="s">
        <v>19</v>
      </c>
      <c r="B14" s="8">
        <f>IF(B13&lt;&gt;0,B13/(B$7/1000),0)</f>
        <v>36.150644380943739</v>
      </c>
      <c r="C14" s="8">
        <f t="shared" ref="C14:M14" si="2">IF(C13&lt;&gt;0,C13/(C$7/1000),0)</f>
        <v>36.879942469792631</v>
      </c>
      <c r="D14" s="8">
        <f t="shared" si="2"/>
        <v>32.771495400039015</v>
      </c>
      <c r="E14" s="8">
        <f t="shared" si="2"/>
        <v>31.195095884137615</v>
      </c>
      <c r="F14" s="8">
        <f t="shared" si="2"/>
        <v>31.130571350571351</v>
      </c>
      <c r="G14" s="8">
        <f t="shared" si="2"/>
        <v>33.827602722586455</v>
      </c>
      <c r="H14" s="8">
        <f t="shared" si="2"/>
        <v>33.901869464767039</v>
      </c>
      <c r="I14" s="8">
        <f t="shared" si="2"/>
        <v>33.153957120545222</v>
      </c>
      <c r="J14" s="8">
        <f t="shared" si="2"/>
        <v>31.124873268632811</v>
      </c>
      <c r="K14" s="8">
        <f t="shared" si="2"/>
        <v>29.715510627985875</v>
      </c>
      <c r="L14" s="8">
        <f t="shared" si="2"/>
        <v>29.498170552320307</v>
      </c>
      <c r="M14" s="8">
        <f t="shared" si="2"/>
        <v>32.415805430843299</v>
      </c>
      <c r="N14" s="8">
        <v>33.640462989309377</v>
      </c>
      <c r="O14" s="8">
        <v>31.014991426344501</v>
      </c>
      <c r="P14" s="8">
        <v>30.714584078970152</v>
      </c>
      <c r="Q14" s="8">
        <v>29.562717994013443</v>
      </c>
      <c r="R14" s="8">
        <v>28.05869085454222</v>
      </c>
      <c r="S14" s="11">
        <v>37.563594470046077</v>
      </c>
      <c r="T14" s="11">
        <v>37.946600538819496</v>
      </c>
      <c r="U14" s="11">
        <v>35.603483753293247</v>
      </c>
      <c r="V14" s="8">
        <v>30.10502461644149</v>
      </c>
      <c r="W14" s="8">
        <v>27.666390623226249</v>
      </c>
      <c r="X14" s="8">
        <v>30.57166901027583</v>
      </c>
      <c r="Y14" s="8">
        <v>32.397945214499721</v>
      </c>
      <c r="Z14" s="8">
        <v>31.784307446034443</v>
      </c>
      <c r="AA14" s="8">
        <v>29.710832642314301</v>
      </c>
      <c r="AB14" s="8">
        <v>28.824087532683624</v>
      </c>
      <c r="AC14" s="8">
        <v>28.986567177857886</v>
      </c>
      <c r="AD14" s="8">
        <v>29.392209101749263</v>
      </c>
      <c r="AE14" s="8">
        <v>28.247643099886716</v>
      </c>
      <c r="AF14" s="8">
        <v>29.479566392143614</v>
      </c>
      <c r="AG14" s="8">
        <v>31.071997352961663</v>
      </c>
      <c r="AH14" s="8">
        <v>27.135137637082089</v>
      </c>
      <c r="AI14" s="8">
        <v>26.41394686463434</v>
      </c>
      <c r="AJ14" s="8">
        <v>27.076395464547506</v>
      </c>
      <c r="AK14" s="8">
        <v>27.463012489358007</v>
      </c>
      <c r="AL14" s="8">
        <v>28.107513742116922</v>
      </c>
      <c r="AM14" s="8">
        <v>30.855823502374751</v>
      </c>
      <c r="AN14" s="8">
        <v>31.749710094102522</v>
      </c>
      <c r="AO14" s="8">
        <v>30.223871319520171</v>
      </c>
      <c r="AP14" s="8">
        <v>33.055528014996874</v>
      </c>
      <c r="AQ14" s="8">
        <v>33.835467356270144</v>
      </c>
    </row>
    <row r="15" spans="1:43" ht="6" customHeight="1" x14ac:dyDescent="0.25">
      <c r="A15" s="1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2"/>
      <c r="T15" s="12"/>
      <c r="U15" s="1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x14ac:dyDescent="0.25">
      <c r="A16" s="15" t="s">
        <v>20</v>
      </c>
      <c r="B16" s="26">
        <v>0</v>
      </c>
      <c r="C16" s="26">
        <v>0</v>
      </c>
      <c r="D16" s="26">
        <v>-70.367459999999994</v>
      </c>
      <c r="E16" s="26">
        <v>-186.81994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334.00959999999998</v>
      </c>
      <c r="L16" s="26">
        <v>-334.00959999999998</v>
      </c>
      <c r="M16" s="27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</row>
    <row r="17" spans="1:43" x14ac:dyDescent="0.25">
      <c r="A17" s="19" t="s">
        <v>21</v>
      </c>
      <c r="B17" s="9">
        <f t="shared" ref="B17:AQ17" si="3">SUM(B10,B13,B16)</f>
        <v>4800.6523999999999</v>
      </c>
      <c r="C17" s="9">
        <f t="shared" si="3"/>
        <v>2308.01838</v>
      </c>
      <c r="D17" s="9">
        <f t="shared" si="3"/>
        <v>2252.0520499999998</v>
      </c>
      <c r="E17" s="9">
        <f t="shared" si="3"/>
        <v>1071.5673899999999</v>
      </c>
      <c r="F17" s="9">
        <f t="shared" si="3"/>
        <v>3233.5515700000001</v>
      </c>
      <c r="G17" s="9">
        <f t="shared" si="3"/>
        <v>696.96634999999992</v>
      </c>
      <c r="H17" s="9">
        <f t="shared" si="3"/>
        <v>286.23376999999999</v>
      </c>
      <c r="I17" s="9">
        <f t="shared" si="3"/>
        <v>319.54134999999997</v>
      </c>
      <c r="J17" s="9">
        <f t="shared" si="3"/>
        <v>330.32828000000001</v>
      </c>
      <c r="K17" s="9">
        <f t="shared" si="3"/>
        <v>2644.1427699999999</v>
      </c>
      <c r="L17" s="9">
        <f t="shared" si="3"/>
        <v>1130.3024799999998</v>
      </c>
      <c r="M17" s="9">
        <f t="shared" si="3"/>
        <v>2417.8541</v>
      </c>
      <c r="N17" s="9">
        <f t="shared" si="3"/>
        <v>1699.4381100000001</v>
      </c>
      <c r="O17" s="9">
        <f t="shared" si="3"/>
        <v>4213.6672299999991</v>
      </c>
      <c r="P17" s="9">
        <f t="shared" si="3"/>
        <v>1070.1463499999998</v>
      </c>
      <c r="Q17" s="9">
        <f t="shared" si="3"/>
        <v>624.82605999999998</v>
      </c>
      <c r="R17" s="9">
        <f t="shared" si="3"/>
        <v>1211.4197400000003</v>
      </c>
      <c r="S17" s="9">
        <f t="shared" si="3"/>
        <v>179.29581000000002</v>
      </c>
      <c r="T17" s="9">
        <f t="shared" si="3"/>
        <v>581.12572999999998</v>
      </c>
      <c r="U17" s="9">
        <f t="shared" si="3"/>
        <v>527.03827999999999</v>
      </c>
      <c r="V17" s="9">
        <f t="shared" si="3"/>
        <v>530.70258999999999</v>
      </c>
      <c r="W17" s="9">
        <f t="shared" si="3"/>
        <v>974.90620000000001</v>
      </c>
      <c r="X17" s="9">
        <f t="shared" si="3"/>
        <v>1130.5403200000001</v>
      </c>
      <c r="Y17" s="9">
        <f t="shared" si="3"/>
        <v>984.02278999999999</v>
      </c>
      <c r="Z17" s="9">
        <f t="shared" si="3"/>
        <v>3292.5558100000003</v>
      </c>
      <c r="AA17" s="9">
        <f t="shared" si="3"/>
        <v>3885.0028400000001</v>
      </c>
      <c r="AB17" s="9">
        <f t="shared" si="3"/>
        <v>2985.2032400000003</v>
      </c>
      <c r="AC17" s="9">
        <f t="shared" si="3"/>
        <v>949.28104000000008</v>
      </c>
      <c r="AD17" s="9">
        <f t="shared" si="3"/>
        <v>3124.4336799999996</v>
      </c>
      <c r="AE17" s="9">
        <f t="shared" si="3"/>
        <v>3274.4376299999994</v>
      </c>
      <c r="AF17" s="9">
        <f t="shared" si="3"/>
        <v>2883.2365399999999</v>
      </c>
      <c r="AG17" s="9">
        <f t="shared" si="3"/>
        <v>1567.40425</v>
      </c>
      <c r="AH17" s="9">
        <f t="shared" si="3"/>
        <v>2458.3104899999998</v>
      </c>
      <c r="AI17" s="9">
        <f t="shared" si="3"/>
        <v>5307.6125200000006</v>
      </c>
      <c r="AJ17" s="9">
        <f t="shared" si="3"/>
        <v>2048.0343699999999</v>
      </c>
      <c r="AK17" s="9">
        <f t="shared" si="3"/>
        <v>3345.3621899999998</v>
      </c>
      <c r="AL17" s="9">
        <f t="shared" si="3"/>
        <v>2648.3400599999995</v>
      </c>
      <c r="AM17" s="9">
        <f t="shared" si="3"/>
        <v>406.45382999999998</v>
      </c>
      <c r="AN17" s="9">
        <f t="shared" si="3"/>
        <v>548.14556000000005</v>
      </c>
      <c r="AO17" s="9">
        <f t="shared" si="3"/>
        <v>498.87521999999996</v>
      </c>
      <c r="AP17" s="9">
        <f t="shared" si="3"/>
        <v>326.37383</v>
      </c>
      <c r="AQ17" s="9">
        <f t="shared" si="3"/>
        <v>649.95348000000001</v>
      </c>
    </row>
    <row r="18" spans="1:43" x14ac:dyDescent="0.25">
      <c r="A18" s="1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5">
      <c r="A19" s="19" t="s">
        <v>22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5">
      <c r="A20" s="15" t="s">
        <v>23</v>
      </c>
      <c r="B20" s="10">
        <v>7.7613799999999999</v>
      </c>
      <c r="C20" s="10">
        <v>11.52495</v>
      </c>
      <c r="D20" s="10">
        <v>101.58122999999999</v>
      </c>
      <c r="E20" s="10">
        <v>64.366630000000001</v>
      </c>
      <c r="F20" s="10">
        <v>31.76708</v>
      </c>
      <c r="G20" s="10">
        <v>11.587549999999998</v>
      </c>
      <c r="H20" s="10">
        <v>70.368279999999999</v>
      </c>
      <c r="I20" s="10">
        <v>42.437199999999997</v>
      </c>
      <c r="J20" s="10">
        <v>0</v>
      </c>
      <c r="K20" s="10">
        <v>127.37314000000001</v>
      </c>
      <c r="L20" s="10">
        <v>0.32192999999999999</v>
      </c>
      <c r="M20" s="29">
        <v>14.90423</v>
      </c>
      <c r="N20" s="10">
        <v>30.866280000000003</v>
      </c>
      <c r="O20" s="10">
        <v>25.189450000000001</v>
      </c>
      <c r="P20" s="10">
        <v>4.5084099999999996</v>
      </c>
      <c r="Q20" s="10">
        <v>18.175429999999999</v>
      </c>
      <c r="R20" s="10">
        <v>45.656669999999998</v>
      </c>
      <c r="S20" s="10">
        <v>4.6991499999999995</v>
      </c>
      <c r="T20" s="10">
        <v>-7.7730000000000243E-2</v>
      </c>
      <c r="U20" s="10">
        <v>5.2859999999999997E-2</v>
      </c>
      <c r="V20" s="10">
        <v>3.5762100000000001</v>
      </c>
      <c r="W20" s="10">
        <v>0</v>
      </c>
      <c r="X20" s="10">
        <v>0</v>
      </c>
      <c r="Y20" s="10">
        <v>0</v>
      </c>
      <c r="Z20" s="10">
        <v>11.117319999999999</v>
      </c>
      <c r="AA20" s="10">
        <v>281.16424999999998</v>
      </c>
      <c r="AB20" s="10">
        <v>57.065569999999994</v>
      </c>
      <c r="AC20" s="10">
        <v>0.33777999999999997</v>
      </c>
      <c r="AD20" s="10">
        <v>392.87906000000004</v>
      </c>
      <c r="AE20" s="10">
        <v>737.05238000000008</v>
      </c>
      <c r="AF20" s="10">
        <v>396.39008000000001</v>
      </c>
      <c r="AG20" s="10">
        <v>153.60246000000001</v>
      </c>
      <c r="AH20" s="10">
        <v>9.5444300000000002</v>
      </c>
      <c r="AI20" s="10">
        <v>799.16768999999999</v>
      </c>
      <c r="AJ20" s="10">
        <v>79.511030000000005</v>
      </c>
      <c r="AK20" s="10">
        <v>17.710549999999998</v>
      </c>
      <c r="AL20" s="10">
        <v>7.4585499999999998</v>
      </c>
      <c r="AM20" s="10">
        <v>2.7980100000000001</v>
      </c>
      <c r="AN20" s="10">
        <v>3.6673100000000001</v>
      </c>
      <c r="AO20" s="10">
        <v>0</v>
      </c>
      <c r="AP20" s="10">
        <v>8.2846499999999992</v>
      </c>
      <c r="AQ20" s="10">
        <v>127.94511999999999</v>
      </c>
    </row>
    <row r="21" spans="1:43" x14ac:dyDescent="0.25">
      <c r="A21" s="15" t="s">
        <v>24</v>
      </c>
      <c r="B21" s="10">
        <v>3861.3014699999999</v>
      </c>
      <c r="C21" s="10">
        <v>1991.7309700000001</v>
      </c>
      <c r="D21" s="10">
        <v>1942.42866</v>
      </c>
      <c r="E21" s="10">
        <v>1004.7771299999999</v>
      </c>
      <c r="F21" s="10">
        <v>2881.5291099999999</v>
      </c>
      <c r="G21" s="10">
        <v>605.17318999999998</v>
      </c>
      <c r="H21" s="10">
        <v>157.45992999999999</v>
      </c>
      <c r="I21" s="10">
        <v>216.81661</v>
      </c>
      <c r="J21" s="10">
        <v>309.03359</v>
      </c>
      <c r="K21" s="10">
        <v>2020.18704</v>
      </c>
      <c r="L21" s="10">
        <v>1367.8892999999998</v>
      </c>
      <c r="M21" s="29">
        <v>2257.7422900000001</v>
      </c>
      <c r="N21" s="10">
        <v>1560.9376299999999</v>
      </c>
      <c r="O21" s="10">
        <v>3895.4777399999998</v>
      </c>
      <c r="P21" s="10">
        <v>996.31549999999993</v>
      </c>
      <c r="Q21" s="10">
        <v>556.11342999999999</v>
      </c>
      <c r="R21" s="10">
        <v>1081.2726299999999</v>
      </c>
      <c r="S21" s="10">
        <v>165.88189</v>
      </c>
      <c r="T21" s="10">
        <v>637.98264000000006</v>
      </c>
      <c r="U21" s="10">
        <v>514.03797000000009</v>
      </c>
      <c r="V21" s="10">
        <v>501.42553000000004</v>
      </c>
      <c r="W21" s="10">
        <v>926.58740999999998</v>
      </c>
      <c r="X21" s="10">
        <v>1096.66661</v>
      </c>
      <c r="Y21" s="10">
        <v>958.11162999999999</v>
      </c>
      <c r="Z21" s="10">
        <v>3163.5716200000002</v>
      </c>
      <c r="AA21" s="10">
        <v>3315.2579100000003</v>
      </c>
      <c r="AB21" s="10">
        <v>2802.3122100000001</v>
      </c>
      <c r="AC21" s="10">
        <v>910.53487999999993</v>
      </c>
      <c r="AD21" s="10">
        <v>2448.5543900000002</v>
      </c>
      <c r="AE21" s="10">
        <v>2027.9192600000001</v>
      </c>
      <c r="AF21" s="10">
        <v>2183.8417099999997</v>
      </c>
      <c r="AG21" s="10">
        <v>1298.0713099999998</v>
      </c>
      <c r="AH21" s="10">
        <v>2323.3272499999998</v>
      </c>
      <c r="AI21" s="10">
        <v>3963.5626999999999</v>
      </c>
      <c r="AJ21" s="10">
        <v>1863.8312600000002</v>
      </c>
      <c r="AK21" s="10">
        <v>3179.1601900000001</v>
      </c>
      <c r="AL21" s="10">
        <v>2491.5935500000005</v>
      </c>
      <c r="AM21" s="10">
        <v>386.94535000000002</v>
      </c>
      <c r="AN21" s="10">
        <v>521.48622999999998</v>
      </c>
      <c r="AO21" s="10">
        <v>472.91166999999996</v>
      </c>
      <c r="AP21" s="10">
        <v>304.5061</v>
      </c>
      <c r="AQ21" s="10">
        <v>438.52418999999998</v>
      </c>
    </row>
    <row r="22" spans="1:43" x14ac:dyDescent="0.25">
      <c r="A22" s="15" t="s">
        <v>25</v>
      </c>
      <c r="B22" s="10">
        <v>-1.86463</v>
      </c>
      <c r="C22" s="10">
        <v>3.7818199999999997</v>
      </c>
      <c r="D22" s="10">
        <v>4.9013</v>
      </c>
      <c r="E22" s="10">
        <v>48.236469999999997</v>
      </c>
      <c r="F22" s="10">
        <v>0.57519999999999993</v>
      </c>
      <c r="G22" s="10">
        <v>0.68709999999999993</v>
      </c>
      <c r="H22" s="10">
        <v>23.464350000000003</v>
      </c>
      <c r="I22" s="10">
        <v>27.036429999999999</v>
      </c>
      <c r="J22" s="10">
        <v>0.48938999999999999</v>
      </c>
      <c r="K22" s="10">
        <v>-2.7582100000000001</v>
      </c>
      <c r="L22" s="10">
        <v>0.19333</v>
      </c>
      <c r="M22" s="29">
        <v>2.6493099999999998</v>
      </c>
      <c r="N22" s="10">
        <v>0.59639000000000009</v>
      </c>
      <c r="O22" s="10">
        <v>2.4286999999999996</v>
      </c>
      <c r="P22" s="10">
        <v>0</v>
      </c>
      <c r="Q22" s="10">
        <v>-0.40693000000000001</v>
      </c>
      <c r="R22" s="10">
        <v>1.9628800000000002</v>
      </c>
      <c r="S22" s="10">
        <v>4.1799599999999941</v>
      </c>
      <c r="T22" s="10">
        <v>-11.67734999999999</v>
      </c>
      <c r="U22" s="10">
        <v>10.57291</v>
      </c>
      <c r="V22" s="10">
        <v>7.5446499999999999</v>
      </c>
      <c r="W22" s="10">
        <v>61.579320000000003</v>
      </c>
      <c r="X22" s="10">
        <v>0.91398999999999997</v>
      </c>
      <c r="Y22" s="10">
        <v>101.09998</v>
      </c>
      <c r="Z22" s="10">
        <v>24.61703</v>
      </c>
      <c r="AA22" s="10">
        <v>4.6623199999999994</v>
      </c>
      <c r="AB22" s="10">
        <v>4.9268599999999996</v>
      </c>
      <c r="AC22" s="10">
        <v>0.16241999999999998</v>
      </c>
      <c r="AD22" s="10">
        <v>10.520629999999999</v>
      </c>
      <c r="AE22" s="10">
        <v>9.3628700000000009</v>
      </c>
      <c r="AF22" s="10">
        <v>10.950950000000001</v>
      </c>
      <c r="AG22" s="10">
        <v>3.0300799999999999</v>
      </c>
      <c r="AH22" s="10">
        <v>2.1123499999999997</v>
      </c>
      <c r="AI22" s="10">
        <v>2.3296600000000001</v>
      </c>
      <c r="AJ22" s="10">
        <v>1.1462600000000001</v>
      </c>
      <c r="AK22" s="10">
        <v>4.9250400000000001</v>
      </c>
      <c r="AL22" s="10">
        <v>1.1973199999999999</v>
      </c>
      <c r="AM22" s="10">
        <v>1.7327600000000001</v>
      </c>
      <c r="AN22" s="10">
        <v>1.8054100000000002</v>
      </c>
      <c r="AO22" s="10">
        <v>7.5719999999999996E-2</v>
      </c>
      <c r="AP22" s="10">
        <v>0.12562000000000001</v>
      </c>
      <c r="AQ22" s="10">
        <v>4.2162600000000001</v>
      </c>
    </row>
    <row r="23" spans="1:43" x14ac:dyDescent="0.25">
      <c r="A23" s="15" t="s">
        <v>26</v>
      </c>
      <c r="B23" s="10">
        <v>0</v>
      </c>
      <c r="C23" s="10">
        <v>0</v>
      </c>
      <c r="D23" s="10">
        <v>0</v>
      </c>
      <c r="E23" s="10">
        <v>38.583469999999998</v>
      </c>
      <c r="F23" s="10">
        <v>0</v>
      </c>
      <c r="G23" s="10">
        <v>0</v>
      </c>
      <c r="H23" s="10">
        <v>2.1786999999999996</v>
      </c>
      <c r="I23" s="10">
        <v>0</v>
      </c>
      <c r="J23" s="10">
        <v>0</v>
      </c>
      <c r="K23" s="10">
        <v>0</v>
      </c>
      <c r="L23" s="10">
        <v>0</v>
      </c>
      <c r="M23" s="29">
        <v>0</v>
      </c>
      <c r="N23" s="10">
        <v>0</v>
      </c>
      <c r="O23" s="10">
        <v>0</v>
      </c>
      <c r="P23" s="10">
        <v>0</v>
      </c>
      <c r="Q23" s="10">
        <v>0.29123000000000004</v>
      </c>
      <c r="R23" s="10">
        <v>0.33191000000000004</v>
      </c>
      <c r="S23" s="10">
        <v>0.40844000000000003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0.77248000000000006</v>
      </c>
      <c r="AB23" s="10">
        <v>0</v>
      </c>
      <c r="AC23" s="10">
        <v>4.088E-2</v>
      </c>
      <c r="AD23" s="10">
        <v>30.056270000000001</v>
      </c>
      <c r="AE23" s="10">
        <v>46.231859999999998</v>
      </c>
      <c r="AF23" s="10">
        <v>33.587150000000001</v>
      </c>
      <c r="AG23" s="10">
        <v>7.2587600000000005</v>
      </c>
      <c r="AH23" s="10">
        <v>0</v>
      </c>
      <c r="AI23" s="10">
        <v>0.95146000000000008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</row>
    <row r="24" spans="1:43" x14ac:dyDescent="0.25">
      <c r="A24" s="15" t="s">
        <v>20</v>
      </c>
      <c r="B24" s="10">
        <v>0.12564000000000003</v>
      </c>
      <c r="C24" s="10">
        <v>1.29074</v>
      </c>
      <c r="D24" s="10">
        <v>-57.446429999999992</v>
      </c>
      <c r="E24" s="10">
        <v>-40.756430000000002</v>
      </c>
      <c r="F24" s="10">
        <v>263.53366</v>
      </c>
      <c r="G24" s="10">
        <v>-260.19767000000002</v>
      </c>
      <c r="H24" s="10">
        <v>0.16459000000000001</v>
      </c>
      <c r="I24" s="10">
        <v>12.448849999999998</v>
      </c>
      <c r="J24" s="10">
        <v>-2.15E-3</v>
      </c>
      <c r="K24" s="10">
        <v>118.22925000000001</v>
      </c>
      <c r="L24" s="10">
        <v>-105.32001</v>
      </c>
      <c r="M24" s="29">
        <v>1.4324999999999999</v>
      </c>
      <c r="N24" s="10">
        <v>2.7492000000000001</v>
      </c>
      <c r="O24" s="10">
        <v>2.1672800000000003</v>
      </c>
      <c r="P24" s="10">
        <v>0.47443999999999997</v>
      </c>
      <c r="Q24" s="10">
        <v>-8.9999999999999992E-5</v>
      </c>
      <c r="R24" s="10">
        <v>5.2039799999999996</v>
      </c>
      <c r="S24" s="10">
        <v>1.80898</v>
      </c>
      <c r="T24" s="10">
        <v>5.5470000000000005E-2</v>
      </c>
      <c r="U24" s="10">
        <v>5.2300000000000003E-3</v>
      </c>
      <c r="V24" s="10">
        <v>0.59887999999999997</v>
      </c>
      <c r="W24" s="10">
        <v>4.3679999999999997E-2</v>
      </c>
      <c r="X24" s="10">
        <v>4.0030000000000003E-2</v>
      </c>
      <c r="Y24" s="10">
        <v>8.2619999999999999E-2</v>
      </c>
      <c r="Z24" s="10">
        <v>0.96630000000000005</v>
      </c>
      <c r="AA24" s="10">
        <v>23.977789999999999</v>
      </c>
      <c r="AB24" s="10">
        <v>5.8015400000000001</v>
      </c>
      <c r="AC24" s="10">
        <v>0.11117</v>
      </c>
      <c r="AD24" s="10">
        <v>38.993979999999993</v>
      </c>
      <c r="AE24" s="10">
        <v>83.617829999999998</v>
      </c>
      <c r="AF24" s="10">
        <v>48.918379999999999</v>
      </c>
      <c r="AG24" s="10">
        <v>20.019839999999999</v>
      </c>
      <c r="AH24" s="10">
        <v>1.1736800000000001</v>
      </c>
      <c r="AI24" s="10">
        <v>95.959890000000001</v>
      </c>
      <c r="AJ24" s="10">
        <v>8.5788399999999996</v>
      </c>
      <c r="AK24" s="10">
        <v>1.55968</v>
      </c>
      <c r="AL24" s="10">
        <v>0.91946000000000006</v>
      </c>
      <c r="AM24" s="10">
        <v>0.88754999999999995</v>
      </c>
      <c r="AN24" s="10">
        <v>0.6534899999999999</v>
      </c>
      <c r="AO24" s="10">
        <v>-1.62904</v>
      </c>
      <c r="AP24" s="10">
        <v>0.24703</v>
      </c>
      <c r="AQ24" s="10">
        <v>21.129629999999999</v>
      </c>
    </row>
    <row r="25" spans="1:43" x14ac:dyDescent="0.25">
      <c r="A25" s="15" t="s">
        <v>27</v>
      </c>
      <c r="B25" s="10">
        <v>0.32901000000000002</v>
      </c>
      <c r="C25" s="10">
        <v>-1.6611199999999999</v>
      </c>
      <c r="D25" s="10">
        <v>5.0143599999999999</v>
      </c>
      <c r="E25" s="10">
        <v>0.85660000000000003</v>
      </c>
      <c r="F25" s="10">
        <v>-122.6865</v>
      </c>
      <c r="G25" s="10">
        <v>114.09699000000001</v>
      </c>
      <c r="H25" s="10">
        <v>0.58223999999999998</v>
      </c>
      <c r="I25" s="10">
        <v>0.21680999999999984</v>
      </c>
      <c r="J25" s="10">
        <v>-22.542599999999997</v>
      </c>
      <c r="K25" s="10">
        <v>2.9924199999999996</v>
      </c>
      <c r="L25" s="10">
        <v>-0.10272000000000003</v>
      </c>
      <c r="M25" s="29">
        <v>0.56463999999999992</v>
      </c>
      <c r="N25" s="10">
        <v>1.7905899999999999</v>
      </c>
      <c r="O25" s="10">
        <v>1.53762</v>
      </c>
      <c r="P25" s="10">
        <v>1.4430800000000001</v>
      </c>
      <c r="Q25" s="10">
        <v>0.83008999999999999</v>
      </c>
      <c r="R25" s="10">
        <v>0.83303000000000005</v>
      </c>
      <c r="S25" s="10">
        <v>0.69154999999999989</v>
      </c>
      <c r="T25" s="10">
        <v>0.99973000000000001</v>
      </c>
      <c r="U25" s="10">
        <v>0.49595</v>
      </c>
      <c r="V25" s="10">
        <v>1.0857999999999999</v>
      </c>
      <c r="W25" s="10">
        <v>9.1041700000000017</v>
      </c>
      <c r="X25" s="10">
        <v>2.2622300000000002</v>
      </c>
      <c r="Y25" s="10">
        <v>1.8868400000000001</v>
      </c>
      <c r="Z25" s="10">
        <v>0.72187999999999997</v>
      </c>
      <c r="AA25" s="10">
        <v>8.00502</v>
      </c>
      <c r="AB25" s="10">
        <v>5.3036000000000003</v>
      </c>
      <c r="AC25" s="10">
        <v>1.8469200000000001</v>
      </c>
      <c r="AD25" s="10">
        <v>10.797409999999999</v>
      </c>
      <c r="AE25" s="10">
        <v>42.10378</v>
      </c>
      <c r="AF25" s="10">
        <v>38.992489999999997</v>
      </c>
      <c r="AG25" s="10">
        <v>18.828080000000003</v>
      </c>
      <c r="AH25" s="10">
        <v>1.15696</v>
      </c>
      <c r="AI25" s="10">
        <v>26.322089999999999</v>
      </c>
      <c r="AJ25" s="10">
        <v>2.2061100000000002</v>
      </c>
      <c r="AK25" s="10">
        <v>3.4295900000000001</v>
      </c>
      <c r="AL25" s="10">
        <v>1.2559400000000001</v>
      </c>
      <c r="AM25" s="10">
        <v>0.27517000000000003</v>
      </c>
      <c r="AN25" s="10">
        <v>0.44691000000000003</v>
      </c>
      <c r="AO25" s="10">
        <v>4.1640000000000003E-2</v>
      </c>
      <c r="AP25" s="10">
        <v>0.43601000000000001</v>
      </c>
      <c r="AQ25" s="10">
        <v>4.8600399999999997</v>
      </c>
    </row>
    <row r="26" spans="1:43" x14ac:dyDescent="0.25">
      <c r="A26" s="15" t="s">
        <v>28</v>
      </c>
      <c r="B26" s="10">
        <v>13.923970000000001</v>
      </c>
      <c r="C26" s="10">
        <v>0.51448000000000005</v>
      </c>
      <c r="D26" s="10">
        <v>12.89775</v>
      </c>
      <c r="E26" s="10">
        <v>9.2287400000000002</v>
      </c>
      <c r="F26" s="10">
        <v>30.168400000000002</v>
      </c>
      <c r="G26" s="10">
        <v>9.6601099999999995</v>
      </c>
      <c r="H26" s="10">
        <v>3.93208</v>
      </c>
      <c r="I26" s="10">
        <v>3.9935100000000001</v>
      </c>
      <c r="J26" s="10">
        <v>4.6511899999999997</v>
      </c>
      <c r="K26" s="10">
        <v>37.035209999999999</v>
      </c>
      <c r="L26" s="10">
        <v>21.622410000000002</v>
      </c>
      <c r="M26" s="29">
        <v>37.370519999999999</v>
      </c>
      <c r="N26" s="10">
        <v>10.44849</v>
      </c>
      <c r="O26" s="10">
        <v>45.319110000000002</v>
      </c>
      <c r="P26" s="10">
        <v>12.652199999999999</v>
      </c>
      <c r="Q26" s="10">
        <v>7.5390700000000006</v>
      </c>
      <c r="R26" s="10">
        <v>14.692</v>
      </c>
      <c r="S26" s="10">
        <v>0.74546000000000001</v>
      </c>
      <c r="T26" s="10">
        <v>3.2985599999999997</v>
      </c>
      <c r="U26" s="10">
        <v>3.02081</v>
      </c>
      <c r="V26" s="10">
        <v>5.1954599999999997</v>
      </c>
      <c r="W26" s="10">
        <v>19.743820000000003</v>
      </c>
      <c r="X26" s="10">
        <v>11.864179999999999</v>
      </c>
      <c r="Y26" s="10">
        <v>9.2060600000000008</v>
      </c>
      <c r="Z26" s="10">
        <v>43.197739999999996</v>
      </c>
      <c r="AA26" s="10">
        <v>79.281940000000006</v>
      </c>
      <c r="AB26" s="10">
        <v>53.875599999999991</v>
      </c>
      <c r="AC26" s="10">
        <v>15.657070000000001</v>
      </c>
      <c r="AD26" s="10">
        <v>48.1952</v>
      </c>
      <c r="AE26" s="10">
        <v>54.411109999999994</v>
      </c>
      <c r="AF26" s="10">
        <v>10.47448</v>
      </c>
      <c r="AG26" s="10">
        <v>8.6215400000000013</v>
      </c>
      <c r="AH26" s="10">
        <v>28.140049999999999</v>
      </c>
      <c r="AI26" s="10">
        <v>59.43188</v>
      </c>
      <c r="AJ26" s="10">
        <v>20.975929999999998</v>
      </c>
      <c r="AK26" s="10">
        <v>45.032669999999996</v>
      </c>
      <c r="AL26" s="10">
        <v>31.776150000000001</v>
      </c>
      <c r="AM26" s="10">
        <v>2.66628</v>
      </c>
      <c r="AN26" s="10">
        <v>2.5285399999999996</v>
      </c>
      <c r="AO26" s="10">
        <v>3.0805200000000004</v>
      </c>
      <c r="AP26" s="10">
        <v>1.13971</v>
      </c>
      <c r="AQ26" s="10">
        <v>0.23721999999999999</v>
      </c>
    </row>
    <row r="27" spans="1:43" x14ac:dyDescent="0.25">
      <c r="A27" s="15" t="s">
        <v>29</v>
      </c>
      <c r="B27" s="10">
        <v>2.3027619862563875</v>
      </c>
      <c r="C27" s="10">
        <v>0.73296071455974154</v>
      </c>
      <c r="D27" s="10">
        <v>15.534181800000001</v>
      </c>
      <c r="E27" s="10">
        <v>19.275607208000004</v>
      </c>
      <c r="F27" s="10">
        <v>5.6371067824353771</v>
      </c>
      <c r="G27" s="10">
        <v>3.0397663998305426</v>
      </c>
      <c r="H27" s="10">
        <v>17.771733071221874</v>
      </c>
      <c r="I27" s="10">
        <v>12.084035171440442</v>
      </c>
      <c r="J27" s="10">
        <v>0</v>
      </c>
      <c r="K27" s="10">
        <v>26.252886592467149</v>
      </c>
      <c r="L27" s="10">
        <v>6.2395502323724858E-2</v>
      </c>
      <c r="M27" s="29">
        <v>3.3522875818028028</v>
      </c>
      <c r="N27" s="10">
        <v>8.0172443382008272</v>
      </c>
      <c r="O27" s="10">
        <v>3.8034077034330784</v>
      </c>
      <c r="P27" s="10">
        <v>0.5500755183528897</v>
      </c>
      <c r="Q27" s="10">
        <v>-1.0361989952996611</v>
      </c>
      <c r="R27" s="10">
        <v>26.451633012870822</v>
      </c>
      <c r="S27" s="10">
        <v>-1.8512791789571488</v>
      </c>
      <c r="T27" s="10">
        <v>-6.1302822979409095</v>
      </c>
      <c r="U27" s="10">
        <v>-1.3946423710592598E-5</v>
      </c>
      <c r="V27" s="10">
        <v>0.75175030673351328</v>
      </c>
      <c r="W27" s="10">
        <v>7.2367182753729315E-3</v>
      </c>
      <c r="X27" s="10">
        <v>0</v>
      </c>
      <c r="Y27" s="10">
        <v>0</v>
      </c>
      <c r="Z27" s="10">
        <v>0.14110657051869374</v>
      </c>
      <c r="AA27" s="10">
        <v>8.1195018000198154</v>
      </c>
      <c r="AB27" s="10">
        <v>1.5009321524155712</v>
      </c>
      <c r="AC27" s="10">
        <v>9.0869449521710603E-3</v>
      </c>
      <c r="AD27" s="10">
        <v>68.239322888002704</v>
      </c>
      <c r="AE27" s="10">
        <v>184.88995383693199</v>
      </c>
      <c r="AF27" s="10">
        <v>67.650408449779547</v>
      </c>
      <c r="AG27" s="10">
        <v>25.216305864642337</v>
      </c>
      <c r="AH27" s="10">
        <v>1.5231925145740239</v>
      </c>
      <c r="AI27" s="10">
        <v>128.41706338351273</v>
      </c>
      <c r="AJ27" s="10">
        <v>14.293740366297035</v>
      </c>
      <c r="AK27" s="10">
        <v>2.7644858045746998</v>
      </c>
      <c r="AL27" s="10">
        <v>1.2047614439230336</v>
      </c>
      <c r="AM27" s="10">
        <v>8.6787305674396506E-2</v>
      </c>
      <c r="AN27" s="10">
        <v>3.8706707742690999E-2</v>
      </c>
      <c r="AO27" s="10">
        <v>0</v>
      </c>
      <c r="AP27" s="10">
        <v>2.7146125294438536E-2</v>
      </c>
      <c r="AQ27" s="10">
        <v>2.9360698749286591</v>
      </c>
    </row>
    <row r="28" spans="1:43" x14ac:dyDescent="0.25">
      <c r="A28" s="15" t="s">
        <v>30</v>
      </c>
      <c r="B28" s="26">
        <v>5.8967499999999999E-2</v>
      </c>
      <c r="C28" s="26">
        <v>0.1530677</v>
      </c>
      <c r="D28" s="26">
        <v>0.1530677</v>
      </c>
      <c r="E28" s="26">
        <v>2.3975945999999997</v>
      </c>
      <c r="F28" s="26">
        <v>0.32342280000000007</v>
      </c>
      <c r="G28" s="26">
        <v>0.12274649999999999</v>
      </c>
      <c r="H28" s="26">
        <v>0.12274649999999999</v>
      </c>
      <c r="I28" s="26">
        <v>1.5280221999999999</v>
      </c>
      <c r="J28" s="26">
        <v>4.8939000000000005E-3</v>
      </c>
      <c r="K28" s="26">
        <v>1.2461493000000001</v>
      </c>
      <c r="L28" s="26">
        <v>5.1525999999999994E-3</v>
      </c>
      <c r="M28" s="27">
        <v>0.17553540000000001</v>
      </c>
      <c r="N28" s="26">
        <v>0.31462670000000004</v>
      </c>
      <c r="O28" s="26">
        <v>0.27618150000000002</v>
      </c>
      <c r="P28" s="26">
        <v>4.5084100000000002E-2</v>
      </c>
      <c r="Q28" s="26">
        <v>0.1801035</v>
      </c>
      <c r="R28" s="26">
        <v>0.47950229999999999</v>
      </c>
      <c r="S28" s="26">
        <v>9.2865899999999932E-2</v>
      </c>
      <c r="T28" s="26">
        <v>-0.1175507999999999</v>
      </c>
      <c r="U28" s="26">
        <v>0.1062577</v>
      </c>
      <c r="V28" s="26">
        <v>0.1112086</v>
      </c>
      <c r="W28" s="26">
        <v>0.1112086</v>
      </c>
      <c r="X28" s="26">
        <v>0.1112086</v>
      </c>
      <c r="Y28" s="26">
        <v>0.1112086</v>
      </c>
      <c r="Z28" s="26">
        <v>0.35734349999999998</v>
      </c>
      <c r="AA28" s="26">
        <v>0.35734349999999998</v>
      </c>
      <c r="AB28" s="26">
        <v>0.61992429999999998</v>
      </c>
      <c r="AC28" s="26">
        <v>5.4105999999999998E-3</v>
      </c>
      <c r="AD28" s="26">
        <v>4.3121351999999993</v>
      </c>
      <c r="AE28" s="26">
        <v>7.9204521000000012</v>
      </c>
      <c r="AF28" s="26">
        <v>4.4083448000000001</v>
      </c>
      <c r="AG28" s="26">
        <v>1.6388743999999997</v>
      </c>
      <c r="AH28" s="26">
        <v>0.35521839999999999</v>
      </c>
      <c r="AI28" s="26">
        <v>0.35521839999999999</v>
      </c>
      <c r="AJ28" s="26">
        <v>1.3249527999999999</v>
      </c>
      <c r="AK28" s="26">
        <v>0.15980749999999999</v>
      </c>
      <c r="AL28" s="26">
        <v>8.6558700000000016E-2</v>
      </c>
      <c r="AM28" s="26">
        <v>4.5307700000000006E-2</v>
      </c>
      <c r="AN28" s="26">
        <v>5.4727200000000004E-2</v>
      </c>
      <c r="AO28" s="26">
        <v>7.5719999999999997E-4</v>
      </c>
      <c r="AP28" s="26">
        <v>7.5719999999999997E-4</v>
      </c>
      <c r="AQ28" s="26">
        <v>1.3216138000000002</v>
      </c>
    </row>
    <row r="29" spans="1:43" x14ac:dyDescent="0.25">
      <c r="A29" s="19" t="s">
        <v>31</v>
      </c>
      <c r="B29" s="9">
        <f t="shared" ref="B29:AQ29" si="4">SUM(B20:B28)</f>
        <v>3883.9385694862563</v>
      </c>
      <c r="C29" s="9">
        <f t="shared" si="4"/>
        <v>2008.0678684145598</v>
      </c>
      <c r="D29" s="9">
        <f t="shared" si="4"/>
        <v>2025.0641195000003</v>
      </c>
      <c r="E29" s="9">
        <f t="shared" si="4"/>
        <v>1146.9658118080004</v>
      </c>
      <c r="F29" s="9">
        <f t="shared" si="4"/>
        <v>3090.8474795824359</v>
      </c>
      <c r="G29" s="9">
        <f t="shared" si="4"/>
        <v>484.16978289983047</v>
      </c>
      <c r="H29" s="9">
        <f t="shared" si="4"/>
        <v>276.0446495712219</v>
      </c>
      <c r="I29" s="9">
        <f t="shared" si="4"/>
        <v>316.56146737144047</v>
      </c>
      <c r="J29" s="9">
        <f t="shared" si="4"/>
        <v>291.63431390000005</v>
      </c>
      <c r="K29" s="9">
        <f t="shared" si="4"/>
        <v>2330.5578858924673</v>
      </c>
      <c r="L29" s="9">
        <f t="shared" si="4"/>
        <v>1284.6717881023235</v>
      </c>
      <c r="M29" s="9">
        <f t="shared" si="4"/>
        <v>2318.1913129818031</v>
      </c>
      <c r="N29" s="9">
        <f t="shared" si="4"/>
        <v>1615.7204510382005</v>
      </c>
      <c r="O29" s="9">
        <f t="shared" si="4"/>
        <v>3976.1994892034327</v>
      </c>
      <c r="P29" s="9">
        <f t="shared" si="4"/>
        <v>1015.9887896183528</v>
      </c>
      <c r="Q29" s="9">
        <f t="shared" si="4"/>
        <v>581.68613450470048</v>
      </c>
      <c r="R29" s="9">
        <f t="shared" si="4"/>
        <v>1176.8842353128709</v>
      </c>
      <c r="S29" s="9">
        <f t="shared" si="4"/>
        <v>176.65701672104285</v>
      </c>
      <c r="T29" s="9">
        <f t="shared" si="4"/>
        <v>624.33348690205912</v>
      </c>
      <c r="U29" s="9">
        <f t="shared" si="4"/>
        <v>528.29197375357637</v>
      </c>
      <c r="V29" s="9">
        <f t="shared" si="4"/>
        <v>520.2894889067336</v>
      </c>
      <c r="W29" s="9">
        <f t="shared" si="4"/>
        <v>1017.1768453182755</v>
      </c>
      <c r="X29" s="9">
        <f t="shared" si="4"/>
        <v>1111.8582486</v>
      </c>
      <c r="Y29" s="9">
        <f t="shared" si="4"/>
        <v>1070.4983385999999</v>
      </c>
      <c r="Z29" s="9">
        <f t="shared" si="4"/>
        <v>3244.6903400705187</v>
      </c>
      <c r="AA29" s="9">
        <f t="shared" si="4"/>
        <v>3721.5985553000196</v>
      </c>
      <c r="AB29" s="9">
        <f t="shared" si="4"/>
        <v>2931.4062364524161</v>
      </c>
      <c r="AC29" s="9">
        <f t="shared" si="4"/>
        <v>928.70561754495202</v>
      </c>
      <c r="AD29" s="9">
        <f t="shared" si="4"/>
        <v>3052.5483980880035</v>
      </c>
      <c r="AE29" s="9">
        <f t="shared" si="4"/>
        <v>3193.5094959369321</v>
      </c>
      <c r="AF29" s="9">
        <f t="shared" si="4"/>
        <v>2795.2139932497794</v>
      </c>
      <c r="AG29" s="9">
        <f t="shared" si="4"/>
        <v>1536.2872502646424</v>
      </c>
      <c r="AH29" s="9">
        <f t="shared" si="4"/>
        <v>2367.3331309145733</v>
      </c>
      <c r="AI29" s="9">
        <f t="shared" si="4"/>
        <v>5076.497651783513</v>
      </c>
      <c r="AJ29" s="9">
        <f t="shared" si="4"/>
        <v>1991.868123166297</v>
      </c>
      <c r="AK29" s="9">
        <f t="shared" si="4"/>
        <v>3254.7420133045748</v>
      </c>
      <c r="AL29" s="9">
        <f t="shared" si="4"/>
        <v>2535.4922901439236</v>
      </c>
      <c r="AM29" s="9">
        <f t="shared" si="4"/>
        <v>395.43721500567437</v>
      </c>
      <c r="AN29" s="9">
        <f t="shared" si="4"/>
        <v>530.68132390774281</v>
      </c>
      <c r="AO29" s="9">
        <f t="shared" si="4"/>
        <v>474.48126719999993</v>
      </c>
      <c r="AP29" s="9">
        <f t="shared" si="4"/>
        <v>314.76702332529447</v>
      </c>
      <c r="AQ29" s="9">
        <f t="shared" si="4"/>
        <v>601.17014367492868</v>
      </c>
    </row>
    <row r="30" spans="1:43" x14ac:dyDescent="0.25">
      <c r="A30" s="1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2"/>
      <c r="T30" s="12"/>
      <c r="U30" s="12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5.75" thickBot="1" x14ac:dyDescent="0.3">
      <c r="A31" s="20" t="s">
        <v>64</v>
      </c>
      <c r="B31" s="13">
        <f t="shared" ref="B31:AQ31" si="5">B17-B29</f>
        <v>916.71383051374369</v>
      </c>
      <c r="C31" s="13">
        <f t="shared" si="5"/>
        <v>299.95051158544015</v>
      </c>
      <c r="D31" s="13">
        <f t="shared" si="5"/>
        <v>226.98793049999949</v>
      </c>
      <c r="E31" s="13">
        <f t="shared" si="5"/>
        <v>-75.398421808000421</v>
      </c>
      <c r="F31" s="13">
        <f t="shared" si="5"/>
        <v>142.7040904175642</v>
      </c>
      <c r="G31" s="13">
        <f t="shared" si="5"/>
        <v>212.79656710016945</v>
      </c>
      <c r="H31" s="13">
        <f t="shared" si="5"/>
        <v>10.189120428778097</v>
      </c>
      <c r="I31" s="13">
        <f t="shared" si="5"/>
        <v>2.9798826285594942</v>
      </c>
      <c r="J31" s="13">
        <f t="shared" si="5"/>
        <v>38.693966099999955</v>
      </c>
      <c r="K31" s="13">
        <f t="shared" si="5"/>
        <v>313.58488410753262</v>
      </c>
      <c r="L31" s="13">
        <f t="shared" si="5"/>
        <v>-154.36930810232366</v>
      </c>
      <c r="M31" s="13">
        <f t="shared" si="5"/>
        <v>99.662787018196923</v>
      </c>
      <c r="N31" s="13">
        <f t="shared" si="5"/>
        <v>83.717658961799543</v>
      </c>
      <c r="O31" s="13">
        <f t="shared" si="5"/>
        <v>237.46774079656643</v>
      </c>
      <c r="P31" s="13">
        <f t="shared" si="5"/>
        <v>54.157560381646931</v>
      </c>
      <c r="Q31" s="13">
        <f t="shared" si="5"/>
        <v>43.139925495299508</v>
      </c>
      <c r="R31" s="13">
        <f t="shared" si="5"/>
        <v>34.535504687129333</v>
      </c>
      <c r="S31" s="24">
        <f t="shared" si="5"/>
        <v>2.6387932789571664</v>
      </c>
      <c r="T31" s="24">
        <f t="shared" si="5"/>
        <v>-43.207756902059145</v>
      </c>
      <c r="U31" s="24">
        <f t="shared" si="5"/>
        <v>-1.2536937535763855</v>
      </c>
      <c r="V31" s="13">
        <f t="shared" si="5"/>
        <v>10.413101093266391</v>
      </c>
      <c r="W31" s="13">
        <f t="shared" si="5"/>
        <v>-42.270645318275456</v>
      </c>
      <c r="X31" s="13">
        <f t="shared" si="5"/>
        <v>18.682071400000041</v>
      </c>
      <c r="Y31" s="13">
        <f t="shared" si="5"/>
        <v>-86.475548599999911</v>
      </c>
      <c r="Z31" s="13">
        <f t="shared" si="5"/>
        <v>47.865469929481606</v>
      </c>
      <c r="AA31" s="13">
        <f t="shared" si="5"/>
        <v>163.40428469998051</v>
      </c>
      <c r="AB31" s="13">
        <f t="shared" si="5"/>
        <v>53.797003547584154</v>
      </c>
      <c r="AC31" s="13">
        <f t="shared" si="5"/>
        <v>20.575422455048056</v>
      </c>
      <c r="AD31" s="13">
        <f t="shared" si="5"/>
        <v>71.885281911996117</v>
      </c>
      <c r="AE31" s="13">
        <f t="shared" si="5"/>
        <v>80.928134063067318</v>
      </c>
      <c r="AF31" s="13">
        <f t="shared" si="5"/>
        <v>88.022546750220499</v>
      </c>
      <c r="AG31" s="13">
        <f t="shared" si="5"/>
        <v>31.116999735357695</v>
      </c>
      <c r="AH31" s="13">
        <f t="shared" si="5"/>
        <v>90.977359085426542</v>
      </c>
      <c r="AI31" s="13">
        <f t="shared" si="5"/>
        <v>231.11486821648759</v>
      </c>
      <c r="AJ31" s="13">
        <f t="shared" si="5"/>
        <v>56.166246833702871</v>
      </c>
      <c r="AK31" s="13">
        <f t="shared" si="5"/>
        <v>90.620176695425016</v>
      </c>
      <c r="AL31" s="13">
        <f t="shared" si="5"/>
        <v>112.84776985607596</v>
      </c>
      <c r="AM31" s="13">
        <f t="shared" si="5"/>
        <v>11.016614994325607</v>
      </c>
      <c r="AN31" s="13">
        <f t="shared" si="5"/>
        <v>17.464236092257238</v>
      </c>
      <c r="AO31" s="13">
        <f t="shared" si="5"/>
        <v>24.393952800000022</v>
      </c>
      <c r="AP31" s="13">
        <f t="shared" si="5"/>
        <v>11.606806674705524</v>
      </c>
      <c r="AQ31" s="13">
        <f t="shared" si="5"/>
        <v>48.783336325071332</v>
      </c>
    </row>
    <row r="32" spans="1:43" ht="15.75" thickTop="1" x14ac:dyDescent="0.25">
      <c r="A32" s="17"/>
      <c r="S32" s="25"/>
      <c r="T32" s="25"/>
      <c r="U32" s="25"/>
    </row>
  </sheetData>
  <mergeCells count="9">
    <mergeCell ref="AC1:AQ1"/>
    <mergeCell ref="AC2:AQ2"/>
    <mergeCell ref="AC3:AQ3"/>
    <mergeCell ref="A1:M1"/>
    <mergeCell ref="A2:M2"/>
    <mergeCell ref="A3:M3"/>
    <mergeCell ref="N1:AB1"/>
    <mergeCell ref="N2:AB2"/>
    <mergeCell ref="N3:AB3"/>
  </mergeCells>
  <pageMargins left="0.7" right="0.7" top="1" bottom="0.75" header="0.3" footer="0.5"/>
  <pageSetup scale="52" fitToWidth="3" orientation="landscape" r:id="rId1"/>
  <headerFooter>
    <oddFooter>&amp;R&amp;"Times New Roman,Bold"&amp;12Attachment to Response to KU KIUC-1 Question No. 41(a)
Page &amp;P of &amp;N
Bellar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2012-08-06T21:31:51Z</dcterms:created>
  <dcterms:modified xsi:type="dcterms:W3CDTF">2012-08-13T19:37:34Z</dcterms:modified>
</cp:coreProperties>
</file>