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hidePivotFieldList="1" defaultThemeVersion="124226"/>
  <bookViews>
    <workbookView xWindow="-15" yWindow="45" windowWidth="19230" windowHeight="12120" tabRatio="839" activeTab="2"/>
  </bookViews>
  <sheets>
    <sheet name="401K &amp; Retirement" sheetId="22" r:id="rId1"/>
    <sheet name="2011 - 2012 Labor Summary" sheetId="20" r:id="rId2"/>
    <sheet name="KU Summary" sheetId="4" r:id="rId3"/>
    <sheet name="Servco Summary" sheetId="10" r:id="rId4"/>
    <sheet name="KU to Other Smmary" sheetId="37" r:id="rId5"/>
    <sheet name="LGE to KU Summary" sheetId="39" r:id="rId6"/>
    <sheet name="KU to KU" sheetId="33" r:id="rId7"/>
    <sheet name="Servco to KU" sheetId="34" r:id="rId8"/>
    <sheet name="KU to Others" sheetId="35" r:id="rId9"/>
    <sheet name="LGE to KU" sheetId="36" r:id="rId10"/>
    <sheet name="% of wages SSN" sheetId="19" r:id="rId11"/>
    <sheet name="Exp Type Classifications" sheetId="28" r:id="rId12"/>
    <sheet name=" intercompany allocat" sheetId="42" r:id="rId13"/>
  </sheets>
  <externalReferences>
    <externalReference r:id="rId14"/>
    <externalReference r:id="rId15"/>
  </externalReferences>
  <definedNames>
    <definedName name="a">[1]Macro1!$A$108</definedName>
    <definedName name="_xlnm.Print_Area" localSheetId="10">'% of wages SSN'!$A$1:$K$20</definedName>
    <definedName name="_xlnm.Print_Area" localSheetId="11">'Exp Type Classifications'!$A$1:$C$18</definedName>
    <definedName name="_xlnm.Print_Area" localSheetId="2">'KU Summary'!$A$1:$Q$47</definedName>
    <definedName name="_xlnm.Print_Area" localSheetId="6">'KU to KU'!$A$3:$AG$119</definedName>
    <definedName name="_xlnm.Print_Area" localSheetId="4">'KU to Other Smmary'!$A$1:$R$45</definedName>
    <definedName name="_xlnm.Print_Area" localSheetId="8">'KU to Others'!$A$1:$AG$128</definedName>
    <definedName name="_xlnm.Print_Area" localSheetId="9">'LGE to KU'!$A$1:$AB$73</definedName>
    <definedName name="_xlnm.Print_Area" localSheetId="5">'LGE to KU Summary'!$A$1:$L$40</definedName>
    <definedName name="_xlnm.Print_Area" localSheetId="3">'Servco Summary'!$A$1:$S$41</definedName>
    <definedName name="_xlnm.Print_Area" localSheetId="7">'Servco to KU'!$A$3:$Z$121</definedName>
    <definedName name="Recover" localSheetId="6">[1]Macro1!$A$108</definedName>
    <definedName name="Recover">[2]Macro1!$A$60</definedName>
    <definedName name="TableName">"Dummy"</definedName>
  </definedNames>
  <calcPr calcId="145621"/>
  <pivotCaches>
    <pivotCache cacheId="3" r:id="rId16"/>
  </pivotCaches>
</workbook>
</file>

<file path=xl/calcChain.xml><?xml version="1.0" encoding="utf-8"?>
<calcChain xmlns="http://schemas.openxmlformats.org/spreadsheetml/2006/main">
  <c r="AJ122" i="33" l="1"/>
  <c r="J128" i="35"/>
  <c r="K8" i="37" s="1"/>
  <c r="K5" i="10"/>
  <c r="K11" i="10" s="1"/>
  <c r="H5" i="20" s="1"/>
  <c r="E5" i="10"/>
  <c r="E11" i="10" s="1"/>
  <c r="C5" i="20" s="1"/>
  <c r="K20" i="4"/>
  <c r="E20" i="4"/>
  <c r="K19" i="4"/>
  <c r="G10" i="20" s="1"/>
  <c r="M19" i="4"/>
  <c r="E19" i="4"/>
  <c r="B10" i="20" s="1"/>
  <c r="AE119" i="34"/>
  <c r="K15" i="10"/>
  <c r="K16" i="10" s="1"/>
  <c r="H6" i="20" s="1"/>
  <c r="E15" i="10"/>
  <c r="J13" i="20"/>
  <c r="H12" i="20"/>
  <c r="D13" i="20"/>
  <c r="K31" i="39"/>
  <c r="J12" i="20" s="1"/>
  <c r="E31" i="39"/>
  <c r="D12" i="20" s="1"/>
  <c r="K32" i="37"/>
  <c r="I13" i="20"/>
  <c r="K25" i="10"/>
  <c r="H13" i="20" s="1"/>
  <c r="K24" i="10"/>
  <c r="E25" i="10"/>
  <c r="C13" i="20"/>
  <c r="E24" i="10"/>
  <c r="C12" i="20" s="1"/>
  <c r="K32" i="4"/>
  <c r="G13" i="20" s="1"/>
  <c r="K31" i="4"/>
  <c r="G12" i="20" s="1"/>
  <c r="E32" i="4"/>
  <c r="B13" i="20" s="1"/>
  <c r="E31" i="4"/>
  <c r="B12" i="20" s="1"/>
  <c r="C20" i="19"/>
  <c r="D20" i="19" s="1"/>
  <c r="H20" i="19" s="1"/>
  <c r="D21" i="42"/>
  <c r="D20" i="42"/>
  <c r="D19" i="42"/>
  <c r="D18" i="42"/>
  <c r="D16" i="42"/>
  <c r="D15" i="42"/>
  <c r="D14" i="42"/>
  <c r="D12" i="42"/>
  <c r="D11" i="42"/>
  <c r="D10" i="42"/>
  <c r="D9" i="42"/>
  <c r="D8" i="42"/>
  <c r="D7" i="42"/>
  <c r="D6" i="42"/>
  <c r="D5" i="42"/>
  <c r="C19" i="19"/>
  <c r="C14" i="19"/>
  <c r="D14" i="19" s="1"/>
  <c r="C13" i="19"/>
  <c r="C9" i="19"/>
  <c r="C8" i="19"/>
  <c r="K31" i="37"/>
  <c r="I12" i="20" s="1"/>
  <c r="M20" i="4"/>
  <c r="C22" i="22"/>
  <c r="B22" i="22"/>
  <c r="C17" i="22"/>
  <c r="B17" i="22"/>
  <c r="C15" i="22"/>
  <c r="B15" i="22"/>
  <c r="C14" i="22"/>
  <c r="B14" i="22"/>
  <c r="C12" i="22"/>
  <c r="B12" i="22"/>
  <c r="C11" i="22"/>
  <c r="B11" i="22"/>
  <c r="C9" i="22"/>
  <c r="B9" i="22"/>
  <c r="C8" i="22"/>
  <c r="B8" i="22"/>
  <c r="B19" i="22" s="1"/>
  <c r="B23" i="22" s="1"/>
  <c r="K44" i="4"/>
  <c r="E28" i="4"/>
  <c r="E22" i="4"/>
  <c r="E21" i="4"/>
  <c r="E13" i="4"/>
  <c r="E12" i="4"/>
  <c r="M12" i="4" s="1"/>
  <c r="E11" i="4"/>
  <c r="M11" i="4" s="1"/>
  <c r="E10" i="4"/>
  <c r="E8" i="4"/>
  <c r="E7" i="4"/>
  <c r="E6" i="4"/>
  <c r="E14" i="4" s="1"/>
  <c r="E5" i="4"/>
  <c r="K28" i="4"/>
  <c r="K22" i="4"/>
  <c r="K21" i="4"/>
  <c r="M21" i="4" s="1"/>
  <c r="K13" i="4"/>
  <c r="M13" i="4" s="1"/>
  <c r="K12" i="4"/>
  <c r="K11" i="4"/>
  <c r="K10" i="4"/>
  <c r="K8" i="4"/>
  <c r="M8" i="4" s="1"/>
  <c r="K7" i="4"/>
  <c r="K6" i="4"/>
  <c r="K5" i="4"/>
  <c r="K41" i="10"/>
  <c r="E21" i="10"/>
  <c r="E10" i="10"/>
  <c r="E9" i="10"/>
  <c r="E8" i="10"/>
  <c r="E7" i="10"/>
  <c r="K21" i="10"/>
  <c r="K10" i="10"/>
  <c r="K9" i="10"/>
  <c r="K8" i="10"/>
  <c r="K7" i="10"/>
  <c r="AE74" i="36"/>
  <c r="K44" i="39" s="1"/>
  <c r="E28" i="39"/>
  <c r="E22" i="39"/>
  <c r="E21" i="39"/>
  <c r="E19" i="39"/>
  <c r="D10" i="20" s="1"/>
  <c r="E13" i="39"/>
  <c r="E12" i="39"/>
  <c r="E11" i="39"/>
  <c r="E10" i="39"/>
  <c r="E8" i="39"/>
  <c r="E7" i="39"/>
  <c r="E5" i="39"/>
  <c r="E14" i="39" s="1"/>
  <c r="D5" i="20" s="1"/>
  <c r="K28" i="39"/>
  <c r="K22" i="39"/>
  <c r="K21" i="39"/>
  <c r="K19" i="39"/>
  <c r="K23" i="39" s="1"/>
  <c r="J6" i="20" s="1"/>
  <c r="K13" i="39"/>
  <c r="K12" i="39"/>
  <c r="K11" i="39"/>
  <c r="K10" i="39"/>
  <c r="K8" i="39"/>
  <c r="K7" i="39"/>
  <c r="K5" i="39"/>
  <c r="AJ128" i="35"/>
  <c r="K44" i="37" s="1"/>
  <c r="K13" i="37"/>
  <c r="K12" i="37"/>
  <c r="K11" i="37"/>
  <c r="K10" i="37"/>
  <c r="K28" i="37"/>
  <c r="K29" i="37" s="1"/>
  <c r="I7" i="20" s="1"/>
  <c r="K22" i="37"/>
  <c r="K20" i="37"/>
  <c r="K19" i="37"/>
  <c r="I10" i="20" s="1"/>
  <c r="K7" i="37"/>
  <c r="K6" i="37"/>
  <c r="K5" i="37"/>
  <c r="M22" i="4"/>
  <c r="F14" i="19"/>
  <c r="H18" i="19"/>
  <c r="F20" i="19"/>
  <c r="E29" i="39"/>
  <c r="D7" i="20"/>
  <c r="K29" i="39"/>
  <c r="J7" i="20" s="1"/>
  <c r="E29" i="37"/>
  <c r="E23" i="37"/>
  <c r="E14" i="37"/>
  <c r="K29" i="4"/>
  <c r="G7" i="20" s="1"/>
  <c r="C19" i="22"/>
  <c r="C23" i="22" s="1"/>
  <c r="D19" i="22"/>
  <c r="H7" i="19"/>
  <c r="H12" i="19"/>
  <c r="F9" i="19"/>
  <c r="F13" i="19" s="1"/>
  <c r="F8" i="19"/>
  <c r="F19" i="19"/>
  <c r="D9" i="19"/>
  <c r="D13" i="19"/>
  <c r="D8" i="19"/>
  <c r="D19" i="19" s="1"/>
  <c r="E16" i="10"/>
  <c r="C6" i="20"/>
  <c r="E22" i="10"/>
  <c r="C7" i="20"/>
  <c r="K22" i="10"/>
  <c r="H7" i="20"/>
  <c r="E29" i="4"/>
  <c r="B7" i="20" s="1"/>
  <c r="H19" i="19"/>
  <c r="K27" i="10"/>
  <c r="K29" i="10" s="1"/>
  <c r="K42" i="10" s="1"/>
  <c r="C8" i="20"/>
  <c r="M10" i="4" l="1"/>
  <c r="E23" i="4"/>
  <c r="B6" i="20" s="1"/>
  <c r="E7" i="20"/>
  <c r="K14" i="39"/>
  <c r="J5" i="20" s="1"/>
  <c r="E13" i="20"/>
  <c r="K23" i="37"/>
  <c r="I6" i="20" s="1"/>
  <c r="E22" i="20"/>
  <c r="K7" i="20"/>
  <c r="D15" i="19"/>
  <c r="H14" i="19"/>
  <c r="J8" i="20"/>
  <c r="E12" i="20"/>
  <c r="K13" i="20"/>
  <c r="E10" i="20"/>
  <c r="F15" i="19"/>
  <c r="H13" i="19"/>
  <c r="K14" i="37"/>
  <c r="H8" i="20"/>
  <c r="B5" i="20"/>
  <c r="K35" i="4"/>
  <c r="K12" i="20"/>
  <c r="K23" i="4"/>
  <c r="G6" i="20" s="1"/>
  <c r="K6" i="20" s="1"/>
  <c r="E23" i="39"/>
  <c r="D6" i="20" s="1"/>
  <c r="D8" i="20" s="1"/>
  <c r="J10" i="20"/>
  <c r="K10" i="20" s="1"/>
  <c r="K14" i="4"/>
  <c r="G5" i="20" s="1"/>
  <c r="K37" i="4" l="1"/>
  <c r="I5" i="20"/>
  <c r="I8" i="20" s="1"/>
  <c r="K35" i="37"/>
  <c r="K5" i="20"/>
  <c r="G8" i="20"/>
  <c r="K35" i="39"/>
  <c r="E6" i="20"/>
  <c r="E5" i="20"/>
  <c r="B8" i="20"/>
  <c r="E21" i="20"/>
  <c r="E23" i="20" s="1"/>
  <c r="H15" i="19"/>
  <c r="K8" i="20" l="1"/>
  <c r="E8" i="20"/>
  <c r="K37" i="39"/>
  <c r="K45" i="39" s="1"/>
  <c r="K37" i="37"/>
  <c r="K45" i="37" s="1"/>
  <c r="K45" i="4"/>
  <c r="E17" i="20" l="1"/>
  <c r="E16" i="20"/>
  <c r="E18" i="20" l="1"/>
</calcChain>
</file>

<file path=xl/sharedStrings.xml><?xml version="1.0" encoding="utf-8"?>
<sst xmlns="http://schemas.openxmlformats.org/spreadsheetml/2006/main" count="1235" uniqueCount="494">
  <si>
    <t>Operating</t>
  </si>
  <si>
    <t>Other</t>
  </si>
  <si>
    <t>KU</t>
  </si>
  <si>
    <t>Construction/Other</t>
  </si>
  <si>
    <t>Vacation</t>
  </si>
  <si>
    <t>Holiday</t>
  </si>
  <si>
    <t>Sick</t>
  </si>
  <si>
    <t>Overtime and Premium Calculations:</t>
  </si>
  <si>
    <t>TIA Calculations:</t>
  </si>
  <si>
    <t>TIA in other accounts</t>
  </si>
  <si>
    <t>KU Base Calculations:</t>
  </si>
  <si>
    <t>KU charging other companies total labor</t>
  </si>
  <si>
    <t>KU charging KU O&amp;M</t>
  </si>
  <si>
    <t>TIA</t>
  </si>
  <si>
    <t>SERVCO Allocated to KU Base Calculations:</t>
  </si>
  <si>
    <t>Servco Charging KU O&amp;M</t>
  </si>
  <si>
    <t>Servco charging KU other accounts</t>
  </si>
  <si>
    <t>Servco charging KU O&amp;M</t>
  </si>
  <si>
    <t>clearing accounts are on SERVCO's books</t>
  </si>
  <si>
    <t>*</t>
  </si>
  <si>
    <t>(A)</t>
  </si>
  <si>
    <t>sum(A)</t>
  </si>
  <si>
    <t>Less Officer Labor</t>
  </si>
  <si>
    <t>Base</t>
  </si>
  <si>
    <t>Union</t>
  </si>
  <si>
    <t>Calculation for Percentage of Wages That Do Not Exceed the Social Security Limit</t>
  </si>
  <si>
    <t>Servco</t>
  </si>
  <si>
    <t xml:space="preserve">   Allocated to LGE</t>
  </si>
  <si>
    <t xml:space="preserve">   Allocated to KU</t>
  </si>
  <si>
    <t>SS Wages</t>
  </si>
  <si>
    <t>Medicare Wages</t>
  </si>
  <si>
    <t>Servco Allocated to KU</t>
  </si>
  <si>
    <t>Tab:  Servco to KU</t>
  </si>
  <si>
    <t>Tab:  KU to KU</t>
  </si>
  <si>
    <t>Overtime</t>
  </si>
  <si>
    <t>Tab:  KU to Others</t>
  </si>
  <si>
    <t>Total Labor</t>
  </si>
  <si>
    <t>Total Labor per summary excluding TIA</t>
  </si>
  <si>
    <t>Total Labor per summary including TIA</t>
  </si>
  <si>
    <t>sum(A)+sum(B)</t>
  </si>
  <si>
    <t>Total labor on summary excluding TIA</t>
  </si>
  <si>
    <t>(B)</t>
  </si>
  <si>
    <t>Per KU
Summary</t>
  </si>
  <si>
    <t>Per Servco
Summary</t>
  </si>
  <si>
    <t>Kentucky Utilities Company</t>
  </si>
  <si>
    <t>Exp Type</t>
  </si>
  <si>
    <t>0112</t>
  </si>
  <si>
    <t>0111</t>
  </si>
  <si>
    <t>0127</t>
  </si>
  <si>
    <t>0126</t>
  </si>
  <si>
    <t>0121</t>
  </si>
  <si>
    <t>0145</t>
  </si>
  <si>
    <t>0151</t>
  </si>
  <si>
    <t>0147</t>
  </si>
  <si>
    <t>0131</t>
  </si>
  <si>
    <t>KU Charging KU</t>
  </si>
  <si>
    <t>Servco Charging KU</t>
  </si>
  <si>
    <t>KU Charging Others</t>
  </si>
  <si>
    <t>0708</t>
  </si>
  <si>
    <t>0729</t>
  </si>
  <si>
    <t xml:space="preserve">     Construction/Other</t>
  </si>
  <si>
    <t xml:space="preserve">     Operating</t>
  </si>
  <si>
    <t>Total 401k Company Match</t>
  </si>
  <si>
    <t>401k Company Match</t>
  </si>
  <si>
    <t>Total
Operating</t>
  </si>
  <si>
    <t>Total Construction/
Other</t>
  </si>
  <si>
    <t>0507</t>
  </si>
  <si>
    <t>0301</t>
  </si>
  <si>
    <t>0110</t>
  </si>
  <si>
    <t>0100</t>
  </si>
  <si>
    <t>0146</t>
  </si>
  <si>
    <t>Tab:  LGE to KU</t>
  </si>
  <si>
    <t>From query:  GL_KU Labor for Pro Forma Adjustments - No Org 999001.DIS</t>
  </si>
  <si>
    <t>KU, Servco, and LGE Labor Charged to KU</t>
  </si>
  <si>
    <t>Per LGE
Summary</t>
  </si>
  <si>
    <t>LGE Charging KU</t>
  </si>
  <si>
    <t>Type?</t>
  </si>
  <si>
    <t>Number</t>
  </si>
  <si>
    <t>Description</t>
  </si>
  <si>
    <t>LABOR - EXEMPT</t>
  </si>
  <si>
    <t>Exempt</t>
  </si>
  <si>
    <t>LABOR - BARGAINING UNIT - STRAIGHT TIME</t>
  </si>
  <si>
    <t>LABOR - BARGAINING UNIT - OVERTIME</t>
  </si>
  <si>
    <t>LABOR - BARGAINING UNIT - DOUBLETIME</t>
  </si>
  <si>
    <t>LABOR - NON-BARGAINING UNIT - STRAIGHT TIME</t>
  </si>
  <si>
    <t>Non-Exempt</t>
  </si>
  <si>
    <t>LABOR - NON-BARGAINING UNIT - OVERTIME</t>
  </si>
  <si>
    <t>LABOR - HOURLY NON-UNION - STRAIGHT TIME</t>
  </si>
  <si>
    <t>Hourly</t>
  </si>
  <si>
    <t>LABOR - HOURLY NON-UNION - OVERTIME</t>
  </si>
  <si>
    <t>LABOR - HOURLY NON-UNION - DOUBLETIME</t>
  </si>
  <si>
    <t>LABOR - TEMPORARY - STRAIGHT TIME</t>
  </si>
  <si>
    <t>LABOR - TEMPORARY - OVERTIME</t>
  </si>
  <si>
    <t>LABOR - PREMIUMS</t>
  </si>
  <si>
    <t>LABOR - EXEMPT - OT</t>
  </si>
  <si>
    <t>LABOR - ACCRUED LABOR</t>
  </si>
  <si>
    <t>LABOR - SPECIAL PAY</t>
  </si>
  <si>
    <t>LABOR - ACCTNG USE - MISC JE - NONALLOCATED</t>
  </si>
  <si>
    <t>"Type" column per Teresa Conrad.</t>
  </si>
  <si>
    <t>LG&amp;E</t>
  </si>
  <si>
    <t>Company:0110</t>
  </si>
  <si>
    <t>Period Net Rounded</t>
  </si>
  <si>
    <t>A. Base Labor</t>
  </si>
  <si>
    <t>B. Off Duty</t>
  </si>
  <si>
    <t>C. OT &amp; Premiums</t>
  </si>
  <si>
    <t>D. TIA</t>
  </si>
  <si>
    <t>E. Co Contribution</t>
  </si>
  <si>
    <t>Sum</t>
  </si>
  <si>
    <t>Exp_Type_Description</t>
  </si>
  <si>
    <t>OVERHEADS - HOLIDAY</t>
  </si>
  <si>
    <t>OVERHEADS - OTHER OFF DUTY</t>
  </si>
  <si>
    <t>OVERHEADS - SICK</t>
  </si>
  <si>
    <t>OVERHEADS - VACATION</t>
  </si>
  <si>
    <t>OVERHEADS - TEAM INCENTIVE AWARD</t>
  </si>
  <si>
    <t>OVERHEADS - 401K</t>
  </si>
  <si>
    <t>OVERHEADS - RETIREMENT INCOME</t>
  </si>
  <si>
    <t>0175</t>
  </si>
  <si>
    <t>0101</t>
  </si>
  <si>
    <t>0125</t>
  </si>
  <si>
    <t>0120</t>
  </si>
  <si>
    <t>0130</t>
  </si>
  <si>
    <t>0717</t>
  </si>
  <si>
    <t>0713</t>
  </si>
  <si>
    <t>0726</t>
  </si>
  <si>
    <t>0725</t>
  </si>
  <si>
    <t>0720</t>
  </si>
  <si>
    <t>BS or IS</t>
  </si>
  <si>
    <t>FERC</t>
  </si>
  <si>
    <t>Account</t>
  </si>
  <si>
    <t>107</t>
  </si>
  <si>
    <t>107001</t>
  </si>
  <si>
    <t>108</t>
  </si>
  <si>
    <t>108901</t>
  </si>
  <si>
    <t>143</t>
  </si>
  <si>
    <t>143003</t>
  </si>
  <si>
    <t>143004</t>
  </si>
  <si>
    <t>143022</t>
  </si>
  <si>
    <t>143024</t>
  </si>
  <si>
    <t>146</t>
  </si>
  <si>
    <t>146054</t>
  </si>
  <si>
    <t>163</t>
  </si>
  <si>
    <t>163002</t>
  </si>
  <si>
    <t>163100</t>
  </si>
  <si>
    <t>183</t>
  </si>
  <si>
    <t>183301</t>
  </si>
  <si>
    <t>184</t>
  </si>
  <si>
    <t>184605</t>
  </si>
  <si>
    <t>184612</t>
  </si>
  <si>
    <t>242</t>
  </si>
  <si>
    <t>242002</t>
  </si>
  <si>
    <t>500</t>
  </si>
  <si>
    <t>500100</t>
  </si>
  <si>
    <t>500900</t>
  </si>
  <si>
    <t>501</t>
  </si>
  <si>
    <t>501090</t>
  </si>
  <si>
    <t>502</t>
  </si>
  <si>
    <t>502002</t>
  </si>
  <si>
    <t>502003</t>
  </si>
  <si>
    <t>502004</t>
  </si>
  <si>
    <t>502100</t>
  </si>
  <si>
    <t>505</t>
  </si>
  <si>
    <t>505100</t>
  </si>
  <si>
    <t>506</t>
  </si>
  <si>
    <t>506001</t>
  </si>
  <si>
    <t>506100</t>
  </si>
  <si>
    <t>506105</t>
  </si>
  <si>
    <t>506900</t>
  </si>
  <si>
    <t>510</t>
  </si>
  <si>
    <t>510100</t>
  </si>
  <si>
    <t>511</t>
  </si>
  <si>
    <t>511100</t>
  </si>
  <si>
    <t>512</t>
  </si>
  <si>
    <t>512005</t>
  </si>
  <si>
    <t>512011</t>
  </si>
  <si>
    <t>512015</t>
  </si>
  <si>
    <t>512017</t>
  </si>
  <si>
    <t>512100</t>
  </si>
  <si>
    <t>512101</t>
  </si>
  <si>
    <t>512102</t>
  </si>
  <si>
    <t>513</t>
  </si>
  <si>
    <t>513100</t>
  </si>
  <si>
    <t>513900</t>
  </si>
  <si>
    <t>514</t>
  </si>
  <si>
    <t>514100</t>
  </si>
  <si>
    <t>535</t>
  </si>
  <si>
    <t>535100</t>
  </si>
  <si>
    <t>539</t>
  </si>
  <si>
    <t>539100</t>
  </si>
  <si>
    <t>541</t>
  </si>
  <si>
    <t>541100</t>
  </si>
  <si>
    <t>542</t>
  </si>
  <si>
    <t>542100</t>
  </si>
  <si>
    <t>544</t>
  </si>
  <si>
    <t>544100</t>
  </si>
  <si>
    <t>545</t>
  </si>
  <si>
    <t>545100</t>
  </si>
  <si>
    <t>546</t>
  </si>
  <si>
    <t>546100</t>
  </si>
  <si>
    <t>549</t>
  </si>
  <si>
    <t>549100</t>
  </si>
  <si>
    <t>551</t>
  </si>
  <si>
    <t>551100</t>
  </si>
  <si>
    <t>552</t>
  </si>
  <si>
    <t>552100</t>
  </si>
  <si>
    <t>553</t>
  </si>
  <si>
    <t>553100</t>
  </si>
  <si>
    <t>554</t>
  </si>
  <si>
    <t>554100</t>
  </si>
  <si>
    <t>556</t>
  </si>
  <si>
    <t>556100</t>
  </si>
  <si>
    <t>560</t>
  </si>
  <si>
    <t>560100</t>
  </si>
  <si>
    <t>560900</t>
  </si>
  <si>
    <t>561</t>
  </si>
  <si>
    <t>561190</t>
  </si>
  <si>
    <t>562</t>
  </si>
  <si>
    <t>562100</t>
  </si>
  <si>
    <t>566</t>
  </si>
  <si>
    <t>566100</t>
  </si>
  <si>
    <t>566900</t>
  </si>
  <si>
    <t>570</t>
  </si>
  <si>
    <t>570100</t>
  </si>
  <si>
    <t>571</t>
  </si>
  <si>
    <t>571100</t>
  </si>
  <si>
    <t>573</t>
  </si>
  <si>
    <t>573100</t>
  </si>
  <si>
    <t>580</t>
  </si>
  <si>
    <t>580100</t>
  </si>
  <si>
    <t>582</t>
  </si>
  <si>
    <t>582100</t>
  </si>
  <si>
    <t>583</t>
  </si>
  <si>
    <t>583001</t>
  </si>
  <si>
    <t>583008</t>
  </si>
  <si>
    <t>583009</t>
  </si>
  <si>
    <t>583100</t>
  </si>
  <si>
    <t>584</t>
  </si>
  <si>
    <t>584001</t>
  </si>
  <si>
    <t>586</t>
  </si>
  <si>
    <t>586100</t>
  </si>
  <si>
    <t>587</t>
  </si>
  <si>
    <t>587100</t>
  </si>
  <si>
    <t>588</t>
  </si>
  <si>
    <t>588100</t>
  </si>
  <si>
    <t>588900</t>
  </si>
  <si>
    <t>590</t>
  </si>
  <si>
    <t>590100</t>
  </si>
  <si>
    <t>592</t>
  </si>
  <si>
    <t>592100</t>
  </si>
  <si>
    <t>593</t>
  </si>
  <si>
    <t>593001</t>
  </si>
  <si>
    <t>593002</t>
  </si>
  <si>
    <t>593003</t>
  </si>
  <si>
    <t>593004</t>
  </si>
  <si>
    <t>594</t>
  </si>
  <si>
    <t>594001</t>
  </si>
  <si>
    <t>594002</t>
  </si>
  <si>
    <t>595</t>
  </si>
  <si>
    <t>595100</t>
  </si>
  <si>
    <t>598</t>
  </si>
  <si>
    <t>598100</t>
  </si>
  <si>
    <t>901</t>
  </si>
  <si>
    <t>901001</t>
  </si>
  <si>
    <t>902</t>
  </si>
  <si>
    <t>902001</t>
  </si>
  <si>
    <t>902002</t>
  </si>
  <si>
    <t>903</t>
  </si>
  <si>
    <t>903001</t>
  </si>
  <si>
    <t>903003</t>
  </si>
  <si>
    <t>903006</t>
  </si>
  <si>
    <t>903008</t>
  </si>
  <si>
    <t>903022</t>
  </si>
  <si>
    <t>903023</t>
  </si>
  <si>
    <t>903025</t>
  </si>
  <si>
    <t>903030</t>
  </si>
  <si>
    <t>903035</t>
  </si>
  <si>
    <t>903930</t>
  </si>
  <si>
    <t>905</t>
  </si>
  <si>
    <t>905001</t>
  </si>
  <si>
    <t>920</t>
  </si>
  <si>
    <t>920100</t>
  </si>
  <si>
    <t>920900</t>
  </si>
  <si>
    <t>922</t>
  </si>
  <si>
    <t>922001</t>
  </si>
  <si>
    <t>922003</t>
  </si>
  <si>
    <t>925</t>
  </si>
  <si>
    <t>925004</t>
  </si>
  <si>
    <t>926</t>
  </si>
  <si>
    <t>926102</t>
  </si>
  <si>
    <t>926116</t>
  </si>
  <si>
    <t>930</t>
  </si>
  <si>
    <t>935</t>
  </si>
  <si>
    <t>935391</t>
  </si>
  <si>
    <t>935402</t>
  </si>
  <si>
    <t>935403</t>
  </si>
  <si>
    <t>184307</t>
  </si>
  <si>
    <t>184600</t>
  </si>
  <si>
    <t>184602</t>
  </si>
  <si>
    <t>186</t>
  </si>
  <si>
    <t>186001</t>
  </si>
  <si>
    <t>228</t>
  </si>
  <si>
    <t>228307</t>
  </si>
  <si>
    <t>228325</t>
  </si>
  <si>
    <t>408</t>
  </si>
  <si>
    <t>408106</t>
  </si>
  <si>
    <t>426</t>
  </si>
  <si>
    <t>426401</t>
  </si>
  <si>
    <t>426491</t>
  </si>
  <si>
    <t>426501</t>
  </si>
  <si>
    <t>426591</t>
  </si>
  <si>
    <t>908</t>
  </si>
  <si>
    <t>908005</t>
  </si>
  <si>
    <t>501990</t>
  </si>
  <si>
    <t>556900</t>
  </si>
  <si>
    <t>561100</t>
  </si>
  <si>
    <t>561590</t>
  </si>
  <si>
    <t>561601</t>
  </si>
  <si>
    <t>561900</t>
  </si>
  <si>
    <t>563</t>
  </si>
  <si>
    <t>563100</t>
  </si>
  <si>
    <t>580900</t>
  </si>
  <si>
    <t>581</t>
  </si>
  <si>
    <t>581900</t>
  </si>
  <si>
    <t>901900</t>
  </si>
  <si>
    <t>903012</t>
  </si>
  <si>
    <t>903031</t>
  </si>
  <si>
    <t>903036</t>
  </si>
  <si>
    <t>903902</t>
  </si>
  <si>
    <t>903906</t>
  </si>
  <si>
    <t>903907</t>
  </si>
  <si>
    <t>903912</t>
  </si>
  <si>
    <t>903931</t>
  </si>
  <si>
    <t>903936</t>
  </si>
  <si>
    <t>905002</t>
  </si>
  <si>
    <t>907</t>
  </si>
  <si>
    <t>907001</t>
  </si>
  <si>
    <t>907900</t>
  </si>
  <si>
    <t>908901</t>
  </si>
  <si>
    <t>926003</t>
  </si>
  <si>
    <t>926019</t>
  </si>
  <si>
    <t>926101</t>
  </si>
  <si>
    <t>926106</t>
  </si>
  <si>
    <t>926901</t>
  </si>
  <si>
    <t>926912</t>
  </si>
  <si>
    <t>926990</t>
  </si>
  <si>
    <t>935401</t>
  </si>
  <si>
    <t>935488</t>
  </si>
  <si>
    <t>CLOSED 03/11 - LABOR - INCENTIVE AWARDS</t>
  </si>
  <si>
    <t>0150</t>
  </si>
  <si>
    <t>Company</t>
  </si>
  <si>
    <t>0004</t>
  </si>
  <si>
    <t>926122</t>
  </si>
  <si>
    <t>926126</t>
  </si>
  <si>
    <t>0020</t>
  </si>
  <si>
    <t>146003</t>
  </si>
  <si>
    <t>146034</t>
  </si>
  <si>
    <t>146046</t>
  </si>
  <si>
    <t>146803</t>
  </si>
  <si>
    <t>457</t>
  </si>
  <si>
    <t>457101</t>
  </si>
  <si>
    <t>921</t>
  </si>
  <si>
    <t>921003</t>
  </si>
  <si>
    <t>923</t>
  </si>
  <si>
    <t>923100</t>
  </si>
  <si>
    <t>935301</t>
  </si>
  <si>
    <t>108001</t>
  </si>
  <si>
    <t>184150</t>
  </si>
  <si>
    <t>583005</t>
  </si>
  <si>
    <t>584005</t>
  </si>
  <si>
    <t>880</t>
  </si>
  <si>
    <t>880100</t>
  </si>
  <si>
    <t>903007</t>
  </si>
  <si>
    <t>910</t>
  </si>
  <si>
    <t>910001</t>
  </si>
  <si>
    <t>920001</t>
  </si>
  <si>
    <t>921002</t>
  </si>
  <si>
    <t>926132</t>
  </si>
  <si>
    <t>926136</t>
  </si>
  <si>
    <t>926182</t>
  </si>
  <si>
    <t>926186</t>
  </si>
  <si>
    <t>0208</t>
  </si>
  <si>
    <t>401</t>
  </si>
  <si>
    <t>401001</t>
  </si>
  <si>
    <t>232</t>
  </si>
  <si>
    <t>232041</t>
  </si>
  <si>
    <t>501093</t>
  </si>
  <si>
    <t>501993</t>
  </si>
  <si>
    <t>0800</t>
  </si>
  <si>
    <t>253</t>
  </si>
  <si>
    <t>253004</t>
  </si>
  <si>
    <t>930222</t>
  </si>
  <si>
    <t>184319</t>
  </si>
  <si>
    <t>548</t>
  </si>
  <si>
    <t>548100</t>
  </si>
  <si>
    <t>KU Charging KU O&amp;M (union)</t>
  </si>
  <si>
    <t>KU Charging KU O&amp;M (hourly)</t>
  </si>
  <si>
    <t>KU Charging KU O&amp;M (exempt)</t>
  </si>
  <si>
    <t>KU Charging KU O&amp;M (non-exempt)</t>
  </si>
  <si>
    <t>KU Charging KU  (union)</t>
  </si>
  <si>
    <t>KU Charging KU  (hourly)</t>
  </si>
  <si>
    <t>KU Charging KU  (exempt)</t>
  </si>
  <si>
    <t>KU Charging KU (non-exempt)</t>
  </si>
  <si>
    <t>KU Charging Others O&amp;M (union)</t>
  </si>
  <si>
    <t>KU Charging Others O&amp;M (exempt)</t>
  </si>
  <si>
    <t>KU Charging Others O&amp;M (non-exempt)</t>
  </si>
  <si>
    <t>KU Charging Others O&amp;M (hourly)</t>
  </si>
  <si>
    <t>KU charging Others O&amp;M</t>
  </si>
  <si>
    <t>KU Charging Others  (union)</t>
  </si>
  <si>
    <t>KU Charging Others  (hourly)</t>
  </si>
  <si>
    <t>KU Charging Others  (exempt)</t>
  </si>
  <si>
    <t>KU Charging Others (non-exempt)</t>
  </si>
  <si>
    <t>KU charging KU companies total labor</t>
  </si>
  <si>
    <t>KU to Others Base Calculations:</t>
  </si>
  <si>
    <t>LG&amp;E to KU Base Calculations:</t>
  </si>
  <si>
    <t>LG&amp;E  Charging KU  O&amp;M (union)</t>
  </si>
  <si>
    <t>LG&amp;E  Charging KU  O&amp;M (hourly)</t>
  </si>
  <si>
    <t>LG&amp;E  Charging KU  O&amp;M (exempt)</t>
  </si>
  <si>
    <t>LG&amp;E  Charging KU  O&amp;M (non-exempt)</t>
  </si>
  <si>
    <t>LG&amp;E  Charging KU  (union)</t>
  </si>
  <si>
    <t>LG&amp;E  Charging KU  (hourly)</t>
  </si>
  <si>
    <t>LG&amp;E  Charging KU   (exempt)</t>
  </si>
  <si>
    <t>LG&amp;E  Charging KU   (non-exempt)</t>
  </si>
  <si>
    <t>LG&amp;E  Charging KU   (union)</t>
  </si>
  <si>
    <t>LG&amp;E  Charging KU   (hourly)</t>
  </si>
  <si>
    <t>LG&amp;E  Charging KU  (non-exempt)</t>
  </si>
  <si>
    <t>LG&amp;E  charging KU  O&amp;M</t>
  </si>
  <si>
    <t>LG&amp;E  charging KU  companies total labor</t>
  </si>
  <si>
    <t xml:space="preserve">Tab:  LG&amp;E  to KU </t>
  </si>
  <si>
    <t>Per KU to Others
Summary</t>
  </si>
  <si>
    <t>Totals w/TIA per summaries</t>
  </si>
  <si>
    <t>Check</t>
  </si>
  <si>
    <t>Total Labor above</t>
  </si>
  <si>
    <t>difference</t>
  </si>
  <si>
    <t>Row Labels</t>
  </si>
  <si>
    <t>Grand Total</t>
  </si>
  <si>
    <t>P00020: TOTAL LG&amp;E AND KU SERVICES COMPANY</t>
  </si>
  <si>
    <t>P01000: TOTAL LGE UTILITY</t>
  </si>
  <si>
    <t>P10040: TOTAL KU COMPANY</t>
  </si>
  <si>
    <t>check</t>
  </si>
  <si>
    <t>difference (due to rounding)</t>
  </si>
  <si>
    <t>Union OT &amp; Premiums</t>
  </si>
  <si>
    <t xml:space="preserve">Check </t>
  </si>
  <si>
    <t>Total Union OT &amp; Premiums</t>
  </si>
  <si>
    <t>Total Union OT &amp; Premiums per summaries</t>
  </si>
  <si>
    <t>LGE Allocated to KU</t>
  </si>
  <si>
    <t>Servco Allocated to LGE</t>
  </si>
  <si>
    <t>186049</t>
  </si>
  <si>
    <t>930274</t>
  </si>
  <si>
    <t>111, 112, 145</t>
  </si>
  <si>
    <t>121, 131</t>
  </si>
  <si>
    <t>101, 125, 120, 130, 175</t>
  </si>
  <si>
    <t>126, 127</t>
  </si>
  <si>
    <t>Only:</t>
  </si>
  <si>
    <t>120, 130, 175</t>
  </si>
  <si>
    <t>check:</t>
  </si>
  <si>
    <t>ck:</t>
  </si>
  <si>
    <t>Summary vs Query</t>
  </si>
  <si>
    <t>CK:</t>
  </si>
  <si>
    <t>Totals from Queries:</t>
  </si>
  <si>
    <t>KU Allocated to LGE</t>
  </si>
  <si>
    <t xml:space="preserve">GL Balances by Company and Account (Archive Version)  Period Name : 'APR-2011, MAY-2011, JUN-2011, JUL-2011, AUG-2011, SEP-2011, OCT-2011, NOV-2011, DEC-2011, JAN-2012, FEB-2012, MAR-2012'  </t>
  </si>
  <si>
    <t>Z. Other: 0740</t>
  </si>
  <si>
    <t>OVERHEADS - TEAM INCENTIVE - OVERTIME</t>
  </si>
  <si>
    <t>0740</t>
  </si>
  <si>
    <t>184076</t>
  </si>
  <si>
    <t>501091</t>
  </si>
  <si>
    <t>502001</t>
  </si>
  <si>
    <t>512051</t>
  </si>
  <si>
    <t>512055</t>
  </si>
  <si>
    <t>512151</t>
  </si>
  <si>
    <t>512152</t>
  </si>
  <si>
    <t>921903</t>
  </si>
  <si>
    <t>720, 740</t>
  </si>
  <si>
    <t>rounding</t>
  </si>
  <si>
    <t>Rounding</t>
  </si>
  <si>
    <t>Labor - Temporary</t>
  </si>
  <si>
    <t>ET</t>
  </si>
  <si>
    <t>(Multiple Items)</t>
  </si>
  <si>
    <t>Labor only ET</t>
  </si>
  <si>
    <t>Sum of Amt</t>
  </si>
  <si>
    <t>servco to LGE</t>
  </si>
  <si>
    <t>servco to KU</t>
  </si>
  <si>
    <t>LGE to LGE</t>
  </si>
  <si>
    <t>LGE to KU</t>
  </si>
  <si>
    <t xml:space="preserve">KU to LGE </t>
  </si>
  <si>
    <t>KU to KU</t>
  </si>
  <si>
    <t>Labor - Temp Base</t>
  </si>
  <si>
    <t>Labor - Temp OT</t>
  </si>
  <si>
    <t>Labor Temp Reg</t>
  </si>
  <si>
    <t>Labor Temp OT</t>
  </si>
  <si>
    <t>Labor - Temporary Reg</t>
  </si>
  <si>
    <t>Labor - Temporary OT</t>
  </si>
  <si>
    <t>Labor - Temporary reg</t>
  </si>
  <si>
    <t>121, 145, 131, 146</t>
  </si>
  <si>
    <t>*off duty does not get allocated since those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</si>
</sst>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m/d/yy;@"/>
    <numFmt numFmtId="168" formatCode="#,###,###,##0"/>
    <numFmt numFmtId="169" formatCode="0\ 00\ 000\ 000"/>
    <numFmt numFmtId="170" formatCode="_-* #,##0.00\ [$€]_-;\-* #,##0.00\ [$€]_-;_-* &quot;-&quot;??\ [$€]_-;_-@_-"/>
    <numFmt numFmtId="171" formatCode="#,##0.00;\(#,##0.00\)"/>
    <numFmt numFmtId="172" formatCode="[$-409]mmm\-yy;@"/>
    <numFmt numFmtId="173" formatCode="[$-409]mmmm\-yy;@"/>
    <numFmt numFmtId="174" formatCode="&quot;$&quot;#,##0\ ;\(&quot;$&quot;#,##0\)"/>
    <numFmt numFmtId="175" formatCode="_([$€-2]* #,##0.00_);_([$€-2]* \(#,##0.00\);_([$€-2]* &quot;-&quot;??_)"/>
    <numFmt numFmtId="176" formatCode="0_);\(0\)"/>
    <numFmt numFmtId="177" formatCode="0.00000%"/>
  </numFmts>
  <fonts count="104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u val="singleAccounting"/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i/>
      <sz val="8"/>
      <name val="Arial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sz val="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4"/>
      <name val="Arial"/>
      <family val="2"/>
    </font>
    <font>
      <sz val="6"/>
      <name val="Arial"/>
      <family val="2"/>
    </font>
    <font>
      <sz val="11"/>
      <color indexed="19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12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indexed="8"/>
      <name val="Wingdings"/>
      <charset val="2"/>
    </font>
    <font>
      <sz val="11"/>
      <color indexed="8"/>
      <name val="Times New Roman"/>
      <family val="2"/>
    </font>
    <font>
      <b/>
      <u val="singleAccounting"/>
      <sz val="8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theme="0"/>
      <name val="Calibri"/>
      <family val="2"/>
      <scheme val="minor"/>
    </font>
    <font>
      <sz val="11"/>
      <color rgb="FF9C0006"/>
      <name val="Times New Roman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Times New Roman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Times New Roman"/>
      <family val="2"/>
    </font>
    <font>
      <b/>
      <sz val="11"/>
      <color theme="0"/>
      <name val="Calibri"/>
      <family val="2"/>
      <scheme val="minor"/>
    </font>
    <font>
      <i/>
      <sz val="11"/>
      <color rgb="FF7F7F7F"/>
      <name val="Times New Roman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Times New Roman"/>
      <family val="2"/>
    </font>
    <font>
      <sz val="11"/>
      <color rgb="FF006100"/>
      <name val="Calibri"/>
      <family val="2"/>
      <scheme val="minor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  <scheme val="minor"/>
    </font>
    <font>
      <sz val="11"/>
      <color rgb="FF3F3F76"/>
      <name val="Times New Roman"/>
      <family val="2"/>
    </font>
    <font>
      <sz val="11"/>
      <color rgb="FF3F3F76"/>
      <name val="Calibri"/>
      <family val="2"/>
      <scheme val="minor"/>
    </font>
    <font>
      <sz val="11"/>
      <color rgb="FFFA7D00"/>
      <name val="Times New Roman"/>
      <family val="2"/>
    </font>
    <font>
      <sz val="11"/>
      <color rgb="FFFA7D00"/>
      <name val="Calibri"/>
      <family val="2"/>
      <scheme val="minor"/>
    </font>
    <font>
      <sz val="11"/>
      <color rgb="FF9C6500"/>
      <name val="Times New Roman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Times New Roman"/>
      <family val="2"/>
    </font>
    <font>
      <b/>
      <sz val="11"/>
      <color theme="1"/>
      <name val="Calibri"/>
      <family val="2"/>
      <scheme val="minor"/>
    </font>
    <font>
      <sz val="11"/>
      <color rgb="FFFF0000"/>
      <name val="Times New Roman"/>
      <family val="2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8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17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6">
    <xf numFmtId="0" fontId="0" fillId="0" borderId="0"/>
    <xf numFmtId="0" fontId="1" fillId="2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172" fontId="69" fillId="44" borderId="0" applyNumberFormat="0" applyBorder="0" applyAlignment="0" applyProtection="0"/>
    <xf numFmtId="172" fontId="69" fillId="44" borderId="0" applyNumberFormat="0" applyBorder="0" applyAlignment="0" applyProtection="0"/>
    <xf numFmtId="0" fontId="9" fillId="4" borderId="0" applyNumberFormat="0" applyBorder="0" applyAlignment="0" applyProtection="0"/>
    <xf numFmtId="0" fontId="68" fillId="44" borderId="0" applyNumberFormat="0" applyBorder="0" applyAlignment="0" applyProtection="0"/>
    <xf numFmtId="173" fontId="9" fillId="3" borderId="0" applyNumberFormat="0" applyBorder="0" applyAlignment="0" applyProtection="0"/>
    <xf numFmtId="173" fontId="9" fillId="3" borderId="0" applyNumberFormat="0" applyBorder="0" applyAlignment="0" applyProtection="0"/>
    <xf numFmtId="173" fontId="9" fillId="3" borderId="0" applyNumberFormat="0" applyBorder="0" applyAlignment="0" applyProtection="0"/>
    <xf numFmtId="173" fontId="9" fillId="3" borderId="0" applyNumberFormat="0" applyBorder="0" applyAlignment="0" applyProtection="0"/>
    <xf numFmtId="173" fontId="9" fillId="3" borderId="0" applyNumberFormat="0" applyBorder="0" applyAlignment="0" applyProtection="0"/>
    <xf numFmtId="173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172" fontId="69" fillId="45" borderId="0" applyNumberFormat="0" applyBorder="0" applyAlignment="0" applyProtection="0"/>
    <xf numFmtId="172" fontId="69" fillId="45" borderId="0" applyNumberFormat="0" applyBorder="0" applyAlignment="0" applyProtection="0"/>
    <xf numFmtId="0" fontId="9" fillId="6" borderId="0" applyNumberFormat="0" applyBorder="0" applyAlignment="0" applyProtection="0"/>
    <xf numFmtId="0" fontId="68" fillId="45" borderId="0" applyNumberFormat="0" applyBorder="0" applyAlignment="0" applyProtection="0"/>
    <xf numFmtId="173" fontId="9" fillId="5" borderId="0" applyNumberFormat="0" applyBorder="0" applyAlignment="0" applyProtection="0"/>
    <xf numFmtId="173" fontId="9" fillId="5" borderId="0" applyNumberFormat="0" applyBorder="0" applyAlignment="0" applyProtection="0"/>
    <xf numFmtId="173" fontId="9" fillId="5" borderId="0" applyNumberFormat="0" applyBorder="0" applyAlignment="0" applyProtection="0"/>
    <xf numFmtId="173" fontId="9" fillId="5" borderId="0" applyNumberFormat="0" applyBorder="0" applyAlignment="0" applyProtection="0"/>
    <xf numFmtId="173" fontId="9" fillId="5" borderId="0" applyNumberFormat="0" applyBorder="0" applyAlignment="0" applyProtection="0"/>
    <xf numFmtId="173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172" fontId="69" fillId="46" borderId="0" applyNumberFormat="0" applyBorder="0" applyAlignment="0" applyProtection="0"/>
    <xf numFmtId="172" fontId="69" fillId="46" borderId="0" applyNumberFormat="0" applyBorder="0" applyAlignment="0" applyProtection="0"/>
    <xf numFmtId="0" fontId="9" fillId="8" borderId="0" applyNumberFormat="0" applyBorder="0" applyAlignment="0" applyProtection="0"/>
    <xf numFmtId="0" fontId="68" fillId="46" borderId="0" applyNumberFormat="0" applyBorder="0" applyAlignment="0" applyProtection="0"/>
    <xf numFmtId="173" fontId="9" fillId="7" borderId="0" applyNumberFormat="0" applyBorder="0" applyAlignment="0" applyProtection="0"/>
    <xf numFmtId="173" fontId="9" fillId="7" borderId="0" applyNumberFormat="0" applyBorder="0" applyAlignment="0" applyProtection="0"/>
    <xf numFmtId="173" fontId="9" fillId="7" borderId="0" applyNumberFormat="0" applyBorder="0" applyAlignment="0" applyProtection="0"/>
    <xf numFmtId="173" fontId="9" fillId="7" borderId="0" applyNumberFormat="0" applyBorder="0" applyAlignment="0" applyProtection="0"/>
    <xf numFmtId="173" fontId="9" fillId="7" borderId="0" applyNumberFormat="0" applyBorder="0" applyAlignment="0" applyProtection="0"/>
    <xf numFmtId="173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172" fontId="69" fillId="47" borderId="0" applyNumberFormat="0" applyBorder="0" applyAlignment="0" applyProtection="0"/>
    <xf numFmtId="172" fontId="69" fillId="47" borderId="0" applyNumberFormat="0" applyBorder="0" applyAlignment="0" applyProtection="0"/>
    <xf numFmtId="0" fontId="9" fillId="10" borderId="0" applyNumberFormat="0" applyBorder="0" applyAlignment="0" applyProtection="0"/>
    <xf numFmtId="0" fontId="68" fillId="47" borderId="0" applyNumberFormat="0" applyBorder="0" applyAlignment="0" applyProtection="0"/>
    <xf numFmtId="173" fontId="9" fillId="9" borderId="0" applyNumberFormat="0" applyBorder="0" applyAlignment="0" applyProtection="0"/>
    <xf numFmtId="173" fontId="9" fillId="9" borderId="0" applyNumberFormat="0" applyBorder="0" applyAlignment="0" applyProtection="0"/>
    <xf numFmtId="173" fontId="9" fillId="9" borderId="0" applyNumberFormat="0" applyBorder="0" applyAlignment="0" applyProtection="0"/>
    <xf numFmtId="173" fontId="9" fillId="9" borderId="0" applyNumberFormat="0" applyBorder="0" applyAlignment="0" applyProtection="0"/>
    <xf numFmtId="173" fontId="9" fillId="9" borderId="0" applyNumberFormat="0" applyBorder="0" applyAlignment="0" applyProtection="0"/>
    <xf numFmtId="173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172" fontId="69" fillId="48" borderId="0" applyNumberFormat="0" applyBorder="0" applyAlignment="0" applyProtection="0"/>
    <xf numFmtId="172" fontId="69" fillId="48" borderId="0" applyNumberFormat="0" applyBorder="0" applyAlignment="0" applyProtection="0"/>
    <xf numFmtId="0" fontId="9" fillId="11" borderId="0" applyNumberFormat="0" applyBorder="0" applyAlignment="0" applyProtection="0"/>
    <xf numFmtId="0" fontId="68" fillId="48" borderId="0" applyNumberFormat="0" applyBorder="0" applyAlignment="0" applyProtection="0"/>
    <xf numFmtId="173" fontId="9" fillId="11" borderId="0" applyNumberFormat="0" applyBorder="0" applyAlignment="0" applyProtection="0"/>
    <xf numFmtId="173" fontId="9" fillId="11" borderId="0" applyNumberFormat="0" applyBorder="0" applyAlignment="0" applyProtection="0"/>
    <xf numFmtId="173" fontId="9" fillId="11" borderId="0" applyNumberFormat="0" applyBorder="0" applyAlignment="0" applyProtection="0"/>
    <xf numFmtId="173" fontId="9" fillId="11" borderId="0" applyNumberFormat="0" applyBorder="0" applyAlignment="0" applyProtection="0"/>
    <xf numFmtId="173" fontId="9" fillId="11" borderId="0" applyNumberFormat="0" applyBorder="0" applyAlignment="0" applyProtection="0"/>
    <xf numFmtId="173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172" fontId="69" fillId="49" borderId="0" applyNumberFormat="0" applyBorder="0" applyAlignment="0" applyProtection="0"/>
    <xf numFmtId="172" fontId="69" fillId="49" borderId="0" applyNumberFormat="0" applyBorder="0" applyAlignment="0" applyProtection="0"/>
    <xf numFmtId="0" fontId="9" fillId="8" borderId="0" applyNumberFormat="0" applyBorder="0" applyAlignment="0" applyProtection="0"/>
    <xf numFmtId="0" fontId="68" fillId="49" borderId="0" applyNumberFormat="0" applyBorder="0" applyAlignment="0" applyProtection="0"/>
    <xf numFmtId="173" fontId="9" fillId="10" borderId="0" applyNumberFormat="0" applyBorder="0" applyAlignment="0" applyProtection="0"/>
    <xf numFmtId="173" fontId="9" fillId="10" borderId="0" applyNumberFormat="0" applyBorder="0" applyAlignment="0" applyProtection="0"/>
    <xf numFmtId="173" fontId="9" fillId="10" borderId="0" applyNumberFormat="0" applyBorder="0" applyAlignment="0" applyProtection="0"/>
    <xf numFmtId="173" fontId="9" fillId="10" borderId="0" applyNumberFormat="0" applyBorder="0" applyAlignment="0" applyProtection="0"/>
    <xf numFmtId="173" fontId="9" fillId="10" borderId="0" applyNumberFormat="0" applyBorder="0" applyAlignment="0" applyProtection="0"/>
    <xf numFmtId="173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72" fontId="69" fillId="50" borderId="0" applyNumberFormat="0" applyBorder="0" applyAlignment="0" applyProtection="0"/>
    <xf numFmtId="172" fontId="69" fillId="50" borderId="0" applyNumberFormat="0" applyBorder="0" applyAlignment="0" applyProtection="0"/>
    <xf numFmtId="0" fontId="9" fillId="11" borderId="0" applyNumberFormat="0" applyBorder="0" applyAlignment="0" applyProtection="0"/>
    <xf numFmtId="0" fontId="68" fillId="50" borderId="0" applyNumberFormat="0" applyBorder="0" applyAlignment="0" applyProtection="0"/>
    <xf numFmtId="173" fontId="9" fillId="4" borderId="0" applyNumberFormat="0" applyBorder="0" applyAlignment="0" applyProtection="0"/>
    <xf numFmtId="173" fontId="9" fillId="4" borderId="0" applyNumberFormat="0" applyBorder="0" applyAlignment="0" applyProtection="0"/>
    <xf numFmtId="173" fontId="9" fillId="4" borderId="0" applyNumberFormat="0" applyBorder="0" applyAlignment="0" applyProtection="0"/>
    <xf numFmtId="173" fontId="9" fillId="4" borderId="0" applyNumberFormat="0" applyBorder="0" applyAlignment="0" applyProtection="0"/>
    <xf numFmtId="173" fontId="9" fillId="4" borderId="0" applyNumberFormat="0" applyBorder="0" applyAlignment="0" applyProtection="0"/>
    <xf numFmtId="173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72" fontId="69" fillId="51" borderId="0" applyNumberFormat="0" applyBorder="0" applyAlignment="0" applyProtection="0"/>
    <xf numFmtId="172" fontId="69" fillId="51" borderId="0" applyNumberFormat="0" applyBorder="0" applyAlignment="0" applyProtection="0"/>
    <xf numFmtId="0" fontId="9" fillId="6" borderId="0" applyNumberFormat="0" applyBorder="0" applyAlignment="0" applyProtection="0"/>
    <xf numFmtId="0" fontId="68" fillId="51" borderId="0" applyNumberFormat="0" applyBorder="0" applyAlignment="0" applyProtection="0"/>
    <xf numFmtId="173" fontId="9" fillId="6" borderId="0" applyNumberFormat="0" applyBorder="0" applyAlignment="0" applyProtection="0"/>
    <xf numFmtId="173" fontId="9" fillId="6" borderId="0" applyNumberFormat="0" applyBorder="0" applyAlignment="0" applyProtection="0"/>
    <xf numFmtId="173" fontId="9" fillId="6" borderId="0" applyNumberFormat="0" applyBorder="0" applyAlignment="0" applyProtection="0"/>
    <xf numFmtId="173" fontId="9" fillId="6" borderId="0" applyNumberFormat="0" applyBorder="0" applyAlignment="0" applyProtection="0"/>
    <xf numFmtId="173" fontId="9" fillId="6" borderId="0" applyNumberFormat="0" applyBorder="0" applyAlignment="0" applyProtection="0"/>
    <xf numFmtId="173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172" fontId="69" fillId="52" borderId="0" applyNumberFormat="0" applyBorder="0" applyAlignment="0" applyProtection="0"/>
    <xf numFmtId="172" fontId="69" fillId="52" borderId="0" applyNumberFormat="0" applyBorder="0" applyAlignment="0" applyProtection="0"/>
    <xf numFmtId="0" fontId="9" fillId="13" borderId="0" applyNumberFormat="0" applyBorder="0" applyAlignment="0" applyProtection="0"/>
    <xf numFmtId="0" fontId="68" fillId="52" borderId="0" applyNumberFormat="0" applyBorder="0" applyAlignment="0" applyProtection="0"/>
    <xf numFmtId="173" fontId="9" fillId="12" borderId="0" applyNumberFormat="0" applyBorder="0" applyAlignment="0" applyProtection="0"/>
    <xf numFmtId="173" fontId="9" fillId="12" borderId="0" applyNumberFormat="0" applyBorder="0" applyAlignment="0" applyProtection="0"/>
    <xf numFmtId="173" fontId="9" fillId="12" borderId="0" applyNumberFormat="0" applyBorder="0" applyAlignment="0" applyProtection="0"/>
    <xf numFmtId="173" fontId="9" fillId="12" borderId="0" applyNumberFormat="0" applyBorder="0" applyAlignment="0" applyProtection="0"/>
    <xf numFmtId="173" fontId="9" fillId="12" borderId="0" applyNumberFormat="0" applyBorder="0" applyAlignment="0" applyProtection="0"/>
    <xf numFmtId="173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172" fontId="69" fillId="53" borderId="0" applyNumberFormat="0" applyBorder="0" applyAlignment="0" applyProtection="0"/>
    <xf numFmtId="172" fontId="69" fillId="53" borderId="0" applyNumberFormat="0" applyBorder="0" applyAlignment="0" applyProtection="0"/>
    <xf numFmtId="0" fontId="9" fillId="5" borderId="0" applyNumberFormat="0" applyBorder="0" applyAlignment="0" applyProtection="0"/>
    <xf numFmtId="0" fontId="68" fillId="53" borderId="0" applyNumberFormat="0" applyBorder="0" applyAlignment="0" applyProtection="0"/>
    <xf numFmtId="173" fontId="9" fillId="9" borderId="0" applyNumberFormat="0" applyBorder="0" applyAlignment="0" applyProtection="0"/>
    <xf numFmtId="173" fontId="9" fillId="9" borderId="0" applyNumberFormat="0" applyBorder="0" applyAlignment="0" applyProtection="0"/>
    <xf numFmtId="173" fontId="9" fillId="9" borderId="0" applyNumberFormat="0" applyBorder="0" applyAlignment="0" applyProtection="0"/>
    <xf numFmtId="173" fontId="9" fillId="9" borderId="0" applyNumberFormat="0" applyBorder="0" applyAlignment="0" applyProtection="0"/>
    <xf numFmtId="173" fontId="9" fillId="9" borderId="0" applyNumberFormat="0" applyBorder="0" applyAlignment="0" applyProtection="0"/>
    <xf numFmtId="173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72" fontId="69" fillId="54" borderId="0" applyNumberFormat="0" applyBorder="0" applyAlignment="0" applyProtection="0"/>
    <xf numFmtId="172" fontId="69" fillId="54" borderId="0" applyNumberFormat="0" applyBorder="0" applyAlignment="0" applyProtection="0"/>
    <xf numFmtId="0" fontId="9" fillId="11" borderId="0" applyNumberFormat="0" applyBorder="0" applyAlignment="0" applyProtection="0"/>
    <xf numFmtId="0" fontId="68" fillId="54" borderId="0" applyNumberFormat="0" applyBorder="0" applyAlignment="0" applyProtection="0"/>
    <xf numFmtId="173" fontId="9" fillId="4" borderId="0" applyNumberFormat="0" applyBorder="0" applyAlignment="0" applyProtection="0"/>
    <xf numFmtId="173" fontId="9" fillId="4" borderId="0" applyNumberFormat="0" applyBorder="0" applyAlignment="0" applyProtection="0"/>
    <xf numFmtId="173" fontId="9" fillId="4" borderId="0" applyNumberFormat="0" applyBorder="0" applyAlignment="0" applyProtection="0"/>
    <xf numFmtId="173" fontId="9" fillId="4" borderId="0" applyNumberFormat="0" applyBorder="0" applyAlignment="0" applyProtection="0"/>
    <xf numFmtId="173" fontId="9" fillId="4" borderId="0" applyNumberFormat="0" applyBorder="0" applyAlignment="0" applyProtection="0"/>
    <xf numFmtId="173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72" fontId="69" fillId="55" borderId="0" applyNumberFormat="0" applyBorder="0" applyAlignment="0" applyProtection="0"/>
    <xf numFmtId="172" fontId="69" fillId="55" borderId="0" applyNumberFormat="0" applyBorder="0" applyAlignment="0" applyProtection="0"/>
    <xf numFmtId="0" fontId="9" fillId="8" borderId="0" applyNumberFormat="0" applyBorder="0" applyAlignment="0" applyProtection="0"/>
    <xf numFmtId="0" fontId="68" fillId="55" borderId="0" applyNumberFormat="0" applyBorder="0" applyAlignment="0" applyProtection="0"/>
    <xf numFmtId="173" fontId="9" fillId="14" borderId="0" applyNumberFormat="0" applyBorder="0" applyAlignment="0" applyProtection="0"/>
    <xf numFmtId="173" fontId="9" fillId="14" borderId="0" applyNumberFormat="0" applyBorder="0" applyAlignment="0" applyProtection="0"/>
    <xf numFmtId="173" fontId="9" fillId="14" borderId="0" applyNumberFormat="0" applyBorder="0" applyAlignment="0" applyProtection="0"/>
    <xf numFmtId="173" fontId="9" fillId="14" borderId="0" applyNumberFormat="0" applyBorder="0" applyAlignment="0" applyProtection="0"/>
    <xf numFmtId="173" fontId="9" fillId="14" borderId="0" applyNumberFormat="0" applyBorder="0" applyAlignment="0" applyProtection="0"/>
    <xf numFmtId="173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72" fontId="70" fillId="56" borderId="0" applyNumberFormat="0" applyBorder="0" applyAlignment="0" applyProtection="0"/>
    <xf numFmtId="172" fontId="70" fillId="56" borderId="0" applyNumberFormat="0" applyBorder="0" applyAlignment="0" applyProtection="0"/>
    <xf numFmtId="0" fontId="10" fillId="11" borderId="0" applyNumberFormat="0" applyBorder="0" applyAlignment="0" applyProtection="0"/>
    <xf numFmtId="0" fontId="71" fillId="56" borderId="0" applyNumberFormat="0" applyBorder="0" applyAlignment="0" applyProtection="0"/>
    <xf numFmtId="173" fontId="10" fillId="15" borderId="0" applyNumberFormat="0" applyBorder="0" applyAlignment="0" applyProtection="0"/>
    <xf numFmtId="173" fontId="10" fillId="15" borderId="0" applyNumberFormat="0" applyBorder="0" applyAlignment="0" applyProtection="0"/>
    <xf numFmtId="173" fontId="10" fillId="15" borderId="0" applyNumberFormat="0" applyBorder="0" applyAlignment="0" applyProtection="0"/>
    <xf numFmtId="173" fontId="10" fillId="15" borderId="0" applyNumberFormat="0" applyBorder="0" applyAlignment="0" applyProtection="0"/>
    <xf numFmtId="173" fontId="10" fillId="15" borderId="0" applyNumberFormat="0" applyBorder="0" applyAlignment="0" applyProtection="0"/>
    <xf numFmtId="173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72" fontId="70" fillId="57" borderId="0" applyNumberFormat="0" applyBorder="0" applyAlignment="0" applyProtection="0"/>
    <xf numFmtId="172" fontId="70" fillId="57" borderId="0" applyNumberFormat="0" applyBorder="0" applyAlignment="0" applyProtection="0"/>
    <xf numFmtId="0" fontId="10" fillId="16" borderId="0" applyNumberFormat="0" applyBorder="0" applyAlignment="0" applyProtection="0"/>
    <xf numFmtId="0" fontId="71" fillId="57" borderId="0" applyNumberFormat="0" applyBorder="0" applyAlignment="0" applyProtection="0"/>
    <xf numFmtId="173" fontId="10" fillId="6" borderId="0" applyNumberFormat="0" applyBorder="0" applyAlignment="0" applyProtection="0"/>
    <xf numFmtId="173" fontId="10" fillId="6" borderId="0" applyNumberFormat="0" applyBorder="0" applyAlignment="0" applyProtection="0"/>
    <xf numFmtId="173" fontId="10" fillId="6" borderId="0" applyNumberFormat="0" applyBorder="0" applyAlignment="0" applyProtection="0"/>
    <xf numFmtId="173" fontId="10" fillId="6" borderId="0" applyNumberFormat="0" applyBorder="0" applyAlignment="0" applyProtection="0"/>
    <xf numFmtId="173" fontId="10" fillId="6" borderId="0" applyNumberFormat="0" applyBorder="0" applyAlignment="0" applyProtection="0"/>
    <xf numFmtId="173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72" fontId="70" fillId="58" borderId="0" applyNumberFormat="0" applyBorder="0" applyAlignment="0" applyProtection="0"/>
    <xf numFmtId="172" fontId="70" fillId="58" borderId="0" applyNumberFormat="0" applyBorder="0" applyAlignment="0" applyProtection="0"/>
    <xf numFmtId="0" fontId="10" fillId="14" borderId="0" applyNumberFormat="0" applyBorder="0" applyAlignment="0" applyProtection="0"/>
    <xf numFmtId="0" fontId="71" fillId="58" borderId="0" applyNumberFormat="0" applyBorder="0" applyAlignment="0" applyProtection="0"/>
    <xf numFmtId="173" fontId="10" fillId="12" borderId="0" applyNumberFormat="0" applyBorder="0" applyAlignment="0" applyProtection="0"/>
    <xf numFmtId="173" fontId="10" fillId="12" borderId="0" applyNumberFormat="0" applyBorder="0" applyAlignment="0" applyProtection="0"/>
    <xf numFmtId="173" fontId="10" fillId="12" borderId="0" applyNumberFormat="0" applyBorder="0" applyAlignment="0" applyProtection="0"/>
    <xf numFmtId="173" fontId="10" fillId="12" borderId="0" applyNumberFormat="0" applyBorder="0" applyAlignment="0" applyProtection="0"/>
    <xf numFmtId="173" fontId="10" fillId="12" borderId="0" applyNumberFormat="0" applyBorder="0" applyAlignment="0" applyProtection="0"/>
    <xf numFmtId="173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2" fontId="70" fillId="59" borderId="0" applyNumberFormat="0" applyBorder="0" applyAlignment="0" applyProtection="0"/>
    <xf numFmtId="172" fontId="70" fillId="59" borderId="0" applyNumberFormat="0" applyBorder="0" applyAlignment="0" applyProtection="0"/>
    <xf numFmtId="0" fontId="10" fillId="5" borderId="0" applyNumberFormat="0" applyBorder="0" applyAlignment="0" applyProtection="0"/>
    <xf numFmtId="0" fontId="71" fillId="59" borderId="0" applyNumberFormat="0" applyBorder="0" applyAlignment="0" applyProtection="0"/>
    <xf numFmtId="173" fontId="10" fillId="17" borderId="0" applyNumberFormat="0" applyBorder="0" applyAlignment="0" applyProtection="0"/>
    <xf numFmtId="173" fontId="10" fillId="17" borderId="0" applyNumberFormat="0" applyBorder="0" applyAlignment="0" applyProtection="0"/>
    <xf numFmtId="173" fontId="10" fillId="17" borderId="0" applyNumberFormat="0" applyBorder="0" applyAlignment="0" applyProtection="0"/>
    <xf numFmtId="173" fontId="10" fillId="17" borderId="0" applyNumberFormat="0" applyBorder="0" applyAlignment="0" applyProtection="0"/>
    <xf numFmtId="173" fontId="10" fillId="17" borderId="0" applyNumberFormat="0" applyBorder="0" applyAlignment="0" applyProtection="0"/>
    <xf numFmtId="173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72" fontId="70" fillId="60" borderId="0" applyNumberFormat="0" applyBorder="0" applyAlignment="0" applyProtection="0"/>
    <xf numFmtId="172" fontId="70" fillId="60" borderId="0" applyNumberFormat="0" applyBorder="0" applyAlignment="0" applyProtection="0"/>
    <xf numFmtId="0" fontId="10" fillId="11" borderId="0" applyNumberFormat="0" applyBorder="0" applyAlignment="0" applyProtection="0"/>
    <xf numFmtId="0" fontId="71" fillId="60" borderId="0" applyNumberFormat="0" applyBorder="0" applyAlignment="0" applyProtection="0"/>
    <xf numFmtId="173" fontId="10" fillId="18" borderId="0" applyNumberFormat="0" applyBorder="0" applyAlignment="0" applyProtection="0"/>
    <xf numFmtId="173" fontId="10" fillId="18" borderId="0" applyNumberFormat="0" applyBorder="0" applyAlignment="0" applyProtection="0"/>
    <xf numFmtId="173" fontId="10" fillId="18" borderId="0" applyNumberFormat="0" applyBorder="0" applyAlignment="0" applyProtection="0"/>
    <xf numFmtId="173" fontId="10" fillId="18" borderId="0" applyNumberFormat="0" applyBorder="0" applyAlignment="0" applyProtection="0"/>
    <xf numFmtId="173" fontId="10" fillId="18" borderId="0" applyNumberFormat="0" applyBorder="0" applyAlignment="0" applyProtection="0"/>
    <xf numFmtId="173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2" fontId="70" fillId="61" borderId="0" applyNumberFormat="0" applyBorder="0" applyAlignment="0" applyProtection="0"/>
    <xf numFmtId="172" fontId="70" fillId="61" borderId="0" applyNumberFormat="0" applyBorder="0" applyAlignment="0" applyProtection="0"/>
    <xf numFmtId="0" fontId="10" fillId="6" borderId="0" applyNumberFormat="0" applyBorder="0" applyAlignment="0" applyProtection="0"/>
    <xf numFmtId="0" fontId="71" fillId="61" borderId="0" applyNumberFormat="0" applyBorder="0" applyAlignment="0" applyProtection="0"/>
    <xf numFmtId="173" fontId="10" fillId="19" borderId="0" applyNumberFormat="0" applyBorder="0" applyAlignment="0" applyProtection="0"/>
    <xf numFmtId="173" fontId="10" fillId="19" borderId="0" applyNumberFormat="0" applyBorder="0" applyAlignment="0" applyProtection="0"/>
    <xf numFmtId="173" fontId="10" fillId="19" borderId="0" applyNumberFormat="0" applyBorder="0" applyAlignment="0" applyProtection="0"/>
    <xf numFmtId="173" fontId="10" fillId="19" borderId="0" applyNumberFormat="0" applyBorder="0" applyAlignment="0" applyProtection="0"/>
    <xf numFmtId="173" fontId="10" fillId="19" borderId="0" applyNumberFormat="0" applyBorder="0" applyAlignment="0" applyProtection="0"/>
    <xf numFmtId="17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72" fontId="70" fillId="62" borderId="0" applyNumberFormat="0" applyBorder="0" applyAlignment="0" applyProtection="0"/>
    <xf numFmtId="172" fontId="70" fillId="62" borderId="0" applyNumberFormat="0" applyBorder="0" applyAlignment="0" applyProtection="0"/>
    <xf numFmtId="0" fontId="10" fillId="21" borderId="0" applyNumberFormat="0" applyBorder="0" applyAlignment="0" applyProtection="0"/>
    <xf numFmtId="0" fontId="71" fillId="62" borderId="0" applyNumberFormat="0" applyBorder="0" applyAlignment="0" applyProtection="0"/>
    <xf numFmtId="173" fontId="10" fillId="20" borderId="0" applyNumberFormat="0" applyBorder="0" applyAlignment="0" applyProtection="0"/>
    <xf numFmtId="173" fontId="10" fillId="20" borderId="0" applyNumberFormat="0" applyBorder="0" applyAlignment="0" applyProtection="0"/>
    <xf numFmtId="173" fontId="10" fillId="20" borderId="0" applyNumberFormat="0" applyBorder="0" applyAlignment="0" applyProtection="0"/>
    <xf numFmtId="173" fontId="10" fillId="20" borderId="0" applyNumberFormat="0" applyBorder="0" applyAlignment="0" applyProtection="0"/>
    <xf numFmtId="173" fontId="10" fillId="20" borderId="0" applyNumberFormat="0" applyBorder="0" applyAlignment="0" applyProtection="0"/>
    <xf numFmtId="173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72" fontId="70" fillId="63" borderId="0" applyNumberFormat="0" applyBorder="0" applyAlignment="0" applyProtection="0"/>
    <xf numFmtId="172" fontId="70" fillId="63" borderId="0" applyNumberFormat="0" applyBorder="0" applyAlignment="0" applyProtection="0"/>
    <xf numFmtId="0" fontId="10" fillId="16" borderId="0" applyNumberFormat="0" applyBorder="0" applyAlignment="0" applyProtection="0"/>
    <xf numFmtId="0" fontId="71" fillId="63" borderId="0" applyNumberFormat="0" applyBorder="0" applyAlignment="0" applyProtection="0"/>
    <xf numFmtId="173" fontId="10" fillId="22" borderId="0" applyNumberFormat="0" applyBorder="0" applyAlignment="0" applyProtection="0"/>
    <xf numFmtId="173" fontId="10" fillId="22" borderId="0" applyNumberFormat="0" applyBorder="0" applyAlignment="0" applyProtection="0"/>
    <xf numFmtId="173" fontId="10" fillId="22" borderId="0" applyNumberFormat="0" applyBorder="0" applyAlignment="0" applyProtection="0"/>
    <xf numFmtId="173" fontId="10" fillId="22" borderId="0" applyNumberFormat="0" applyBorder="0" applyAlignment="0" applyProtection="0"/>
    <xf numFmtId="173" fontId="10" fillId="22" borderId="0" applyNumberFormat="0" applyBorder="0" applyAlignment="0" applyProtection="0"/>
    <xf numFmtId="173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72" fontId="70" fillId="64" borderId="0" applyNumberFormat="0" applyBorder="0" applyAlignment="0" applyProtection="0"/>
    <xf numFmtId="172" fontId="70" fillId="64" borderId="0" applyNumberFormat="0" applyBorder="0" applyAlignment="0" applyProtection="0"/>
    <xf numFmtId="0" fontId="10" fillId="14" borderId="0" applyNumberFormat="0" applyBorder="0" applyAlignment="0" applyProtection="0"/>
    <xf numFmtId="0" fontId="71" fillId="64" borderId="0" applyNumberFormat="0" applyBorder="0" applyAlignment="0" applyProtection="0"/>
    <xf numFmtId="173" fontId="10" fillId="23" borderId="0" applyNumberFormat="0" applyBorder="0" applyAlignment="0" applyProtection="0"/>
    <xf numFmtId="173" fontId="10" fillId="23" borderId="0" applyNumberFormat="0" applyBorder="0" applyAlignment="0" applyProtection="0"/>
    <xf numFmtId="173" fontId="10" fillId="23" borderId="0" applyNumberFormat="0" applyBorder="0" applyAlignment="0" applyProtection="0"/>
    <xf numFmtId="173" fontId="10" fillId="23" borderId="0" applyNumberFormat="0" applyBorder="0" applyAlignment="0" applyProtection="0"/>
    <xf numFmtId="173" fontId="10" fillId="23" borderId="0" applyNumberFormat="0" applyBorder="0" applyAlignment="0" applyProtection="0"/>
    <xf numFmtId="173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2" fontId="70" fillId="65" borderId="0" applyNumberFormat="0" applyBorder="0" applyAlignment="0" applyProtection="0"/>
    <xf numFmtId="172" fontId="70" fillId="65" borderId="0" applyNumberFormat="0" applyBorder="0" applyAlignment="0" applyProtection="0"/>
    <xf numFmtId="0" fontId="10" fillId="24" borderId="0" applyNumberFormat="0" applyBorder="0" applyAlignment="0" applyProtection="0"/>
    <xf numFmtId="0" fontId="71" fillId="65" borderId="0" applyNumberFormat="0" applyBorder="0" applyAlignment="0" applyProtection="0"/>
    <xf numFmtId="173" fontId="10" fillId="17" borderId="0" applyNumberFormat="0" applyBorder="0" applyAlignment="0" applyProtection="0"/>
    <xf numFmtId="173" fontId="10" fillId="17" borderId="0" applyNumberFormat="0" applyBorder="0" applyAlignment="0" applyProtection="0"/>
    <xf numFmtId="173" fontId="10" fillId="17" borderId="0" applyNumberFormat="0" applyBorder="0" applyAlignment="0" applyProtection="0"/>
    <xf numFmtId="173" fontId="10" fillId="17" borderId="0" applyNumberFormat="0" applyBorder="0" applyAlignment="0" applyProtection="0"/>
    <xf numFmtId="173" fontId="10" fillId="17" borderId="0" applyNumberFormat="0" applyBorder="0" applyAlignment="0" applyProtection="0"/>
    <xf numFmtId="173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72" fontId="70" fillId="66" borderId="0" applyNumberFormat="0" applyBorder="0" applyAlignment="0" applyProtection="0"/>
    <xf numFmtId="172" fontId="70" fillId="66" borderId="0" applyNumberFormat="0" applyBorder="0" applyAlignment="0" applyProtection="0"/>
    <xf numFmtId="0" fontId="10" fillId="18" borderId="0" applyNumberFormat="0" applyBorder="0" applyAlignment="0" applyProtection="0"/>
    <xf numFmtId="0" fontId="71" fillId="66" borderId="0" applyNumberFormat="0" applyBorder="0" applyAlignment="0" applyProtection="0"/>
    <xf numFmtId="173" fontId="10" fillId="18" borderId="0" applyNumberFormat="0" applyBorder="0" applyAlignment="0" applyProtection="0"/>
    <xf numFmtId="173" fontId="10" fillId="18" borderId="0" applyNumberFormat="0" applyBorder="0" applyAlignment="0" applyProtection="0"/>
    <xf numFmtId="173" fontId="10" fillId="18" borderId="0" applyNumberFormat="0" applyBorder="0" applyAlignment="0" applyProtection="0"/>
    <xf numFmtId="173" fontId="10" fillId="18" borderId="0" applyNumberFormat="0" applyBorder="0" applyAlignment="0" applyProtection="0"/>
    <xf numFmtId="173" fontId="10" fillId="18" borderId="0" applyNumberFormat="0" applyBorder="0" applyAlignment="0" applyProtection="0"/>
    <xf numFmtId="173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72" fontId="70" fillId="67" borderId="0" applyNumberFormat="0" applyBorder="0" applyAlignment="0" applyProtection="0"/>
    <xf numFmtId="172" fontId="70" fillId="67" borderId="0" applyNumberFormat="0" applyBorder="0" applyAlignment="0" applyProtection="0"/>
    <xf numFmtId="0" fontId="10" fillId="22" borderId="0" applyNumberFormat="0" applyBorder="0" applyAlignment="0" applyProtection="0"/>
    <xf numFmtId="0" fontId="71" fillId="67" borderId="0" applyNumberFormat="0" applyBorder="0" applyAlignment="0" applyProtection="0"/>
    <xf numFmtId="173" fontId="10" fillId="16" borderId="0" applyNumberFormat="0" applyBorder="0" applyAlignment="0" applyProtection="0"/>
    <xf numFmtId="173" fontId="10" fillId="16" borderId="0" applyNumberFormat="0" applyBorder="0" applyAlignment="0" applyProtection="0"/>
    <xf numFmtId="173" fontId="10" fillId="16" borderId="0" applyNumberFormat="0" applyBorder="0" applyAlignment="0" applyProtection="0"/>
    <xf numFmtId="173" fontId="10" fillId="16" borderId="0" applyNumberFormat="0" applyBorder="0" applyAlignment="0" applyProtection="0"/>
    <xf numFmtId="173" fontId="10" fillId="16" borderId="0" applyNumberFormat="0" applyBorder="0" applyAlignment="0" applyProtection="0"/>
    <xf numFmtId="173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72" fontId="72" fillId="68" borderId="0" applyNumberFormat="0" applyBorder="0" applyAlignment="0" applyProtection="0"/>
    <xf numFmtId="172" fontId="72" fillId="68" borderId="0" applyNumberFormat="0" applyBorder="0" applyAlignment="0" applyProtection="0"/>
    <xf numFmtId="0" fontId="11" fillId="9" borderId="0" applyNumberFormat="0" applyBorder="0" applyAlignment="0" applyProtection="0"/>
    <xf numFmtId="0" fontId="73" fillId="68" borderId="0" applyNumberFormat="0" applyBorder="0" applyAlignment="0" applyProtection="0"/>
    <xf numFmtId="173" fontId="11" fillId="5" borderId="0" applyNumberFormat="0" applyBorder="0" applyAlignment="0" applyProtection="0"/>
    <xf numFmtId="173" fontId="11" fillId="5" borderId="0" applyNumberFormat="0" applyBorder="0" applyAlignment="0" applyProtection="0"/>
    <xf numFmtId="173" fontId="11" fillId="5" borderId="0" applyNumberFormat="0" applyBorder="0" applyAlignment="0" applyProtection="0"/>
    <xf numFmtId="173" fontId="11" fillId="5" borderId="0" applyNumberFormat="0" applyBorder="0" applyAlignment="0" applyProtection="0"/>
    <xf numFmtId="173" fontId="11" fillId="5" borderId="0" applyNumberFormat="0" applyBorder="0" applyAlignment="0" applyProtection="0"/>
    <xf numFmtId="173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172" fontId="74" fillId="69" borderId="49" applyNumberFormat="0" applyAlignment="0" applyProtection="0"/>
    <xf numFmtId="172" fontId="74" fillId="69" borderId="49" applyNumberFormat="0" applyAlignment="0" applyProtection="0"/>
    <xf numFmtId="0" fontId="42" fillId="26" borderId="1" applyNumberFormat="0" applyAlignment="0" applyProtection="0"/>
    <xf numFmtId="0" fontId="75" fillId="69" borderId="49" applyNumberFormat="0" applyAlignment="0" applyProtection="0"/>
    <xf numFmtId="173" fontId="12" fillId="25" borderId="1" applyNumberFormat="0" applyAlignment="0" applyProtection="0"/>
    <xf numFmtId="173" fontId="12" fillId="25" borderId="1" applyNumberFormat="0" applyAlignment="0" applyProtection="0"/>
    <xf numFmtId="173" fontId="12" fillId="25" borderId="1" applyNumberFormat="0" applyAlignment="0" applyProtection="0"/>
    <xf numFmtId="173" fontId="12" fillId="25" borderId="1" applyNumberFormat="0" applyAlignment="0" applyProtection="0"/>
    <xf numFmtId="173" fontId="12" fillId="25" borderId="1" applyNumberFormat="0" applyAlignment="0" applyProtection="0"/>
    <xf numFmtId="173" fontId="12" fillId="25" borderId="1" applyNumberFormat="0" applyAlignment="0" applyProtection="0"/>
    <xf numFmtId="0" fontId="12" fillId="25" borderId="1" applyNumberFormat="0" applyAlignment="0" applyProtection="0"/>
    <xf numFmtId="0" fontId="13" fillId="27" borderId="2" applyNumberFormat="0" applyAlignment="0" applyProtection="0"/>
    <xf numFmtId="0" fontId="13" fillId="27" borderId="2" applyNumberFormat="0" applyAlignment="0" applyProtection="0"/>
    <xf numFmtId="0" fontId="13" fillId="27" borderId="2" applyNumberFormat="0" applyAlignment="0" applyProtection="0"/>
    <xf numFmtId="0" fontId="13" fillId="27" borderId="2" applyNumberFormat="0" applyAlignment="0" applyProtection="0"/>
    <xf numFmtId="0" fontId="13" fillId="27" borderId="2" applyNumberFormat="0" applyAlignment="0" applyProtection="0"/>
    <xf numFmtId="0" fontId="13" fillId="27" borderId="2" applyNumberFormat="0" applyAlignment="0" applyProtection="0"/>
    <xf numFmtId="172" fontId="76" fillId="70" borderId="50" applyNumberFormat="0" applyAlignment="0" applyProtection="0"/>
    <xf numFmtId="172" fontId="76" fillId="70" borderId="50" applyNumberFormat="0" applyAlignment="0" applyProtection="0"/>
    <xf numFmtId="0" fontId="13" fillId="27" borderId="2" applyNumberFormat="0" applyAlignment="0" applyProtection="0"/>
    <xf numFmtId="0" fontId="77" fillId="70" borderId="50" applyNumberFormat="0" applyAlignment="0" applyProtection="0"/>
    <xf numFmtId="173" fontId="13" fillId="27" borderId="2" applyNumberFormat="0" applyAlignment="0" applyProtection="0"/>
    <xf numFmtId="173" fontId="13" fillId="27" borderId="2" applyNumberFormat="0" applyAlignment="0" applyProtection="0"/>
    <xf numFmtId="173" fontId="13" fillId="27" borderId="2" applyNumberFormat="0" applyAlignment="0" applyProtection="0"/>
    <xf numFmtId="173" fontId="13" fillId="27" borderId="2" applyNumberFormat="0" applyAlignment="0" applyProtection="0"/>
    <xf numFmtId="173" fontId="13" fillId="27" borderId="2" applyNumberFormat="0" applyAlignment="0" applyProtection="0"/>
    <xf numFmtId="173" fontId="13" fillId="27" borderId="2" applyNumberFormat="0" applyAlignment="0" applyProtection="0"/>
    <xf numFmtId="0" fontId="13" fillId="27" borderId="2" applyNumberFormat="0" applyAlignment="0" applyProtection="0"/>
    <xf numFmtId="169" fontId="43" fillId="0" borderId="3" applyBorder="0">
      <alignment horizontal="center" vertical="center"/>
    </xf>
    <xf numFmtId="0" fontId="44" fillId="28" borderId="0">
      <alignment horizontal="left"/>
    </xf>
    <xf numFmtId="0" fontId="45" fillId="28" borderId="0">
      <alignment horizontal="right"/>
    </xf>
    <xf numFmtId="0" fontId="46" fillId="26" borderId="0">
      <alignment horizontal="center"/>
    </xf>
    <xf numFmtId="0" fontId="45" fillId="28" borderId="0">
      <alignment horizontal="right"/>
    </xf>
    <xf numFmtId="0" fontId="47" fillId="26" borderId="0">
      <alignment horizontal="left"/>
    </xf>
    <xf numFmtId="43" fontId="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1" fillId="29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12" borderId="4" applyNumberFormat="0" applyFont="0" applyAlignment="0">
      <protection locked="0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78" fillId="0" borderId="0" applyNumberFormat="0" applyFill="0" applyBorder="0" applyAlignment="0" applyProtection="0"/>
    <xf numFmtId="172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172" fontId="4" fillId="0" borderId="0" applyProtection="0"/>
    <xf numFmtId="172" fontId="4" fillId="0" borderId="0" applyProtection="0"/>
    <xf numFmtId="0" fontId="4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172" fontId="8" fillId="0" borderId="0" applyProtection="0"/>
    <xf numFmtId="172" fontId="8" fillId="0" borderId="0" applyProtection="0"/>
    <xf numFmtId="0" fontId="8" fillId="0" borderId="0" applyProtection="0"/>
    <xf numFmtId="0" fontId="48" fillId="0" borderId="0" applyProtection="0"/>
    <xf numFmtId="0" fontId="48" fillId="0" borderId="0" applyProtection="0"/>
    <xf numFmtId="0" fontId="48" fillId="0" borderId="0" applyProtection="0"/>
    <xf numFmtId="0" fontId="48" fillId="0" borderId="0" applyProtection="0"/>
    <xf numFmtId="0" fontId="48" fillId="0" borderId="0" applyProtection="0"/>
    <xf numFmtId="0" fontId="48" fillId="0" borderId="0" applyProtection="0"/>
    <xf numFmtId="0" fontId="48" fillId="0" borderId="0" applyProtection="0"/>
    <xf numFmtId="172" fontId="48" fillId="0" borderId="0" applyProtection="0"/>
    <xf numFmtId="172" fontId="48" fillId="0" borderId="0" applyProtection="0"/>
    <xf numFmtId="0" fontId="48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172" fontId="3" fillId="0" borderId="0" applyProtection="0"/>
    <xf numFmtId="172" fontId="3" fillId="0" borderId="0" applyProtection="0"/>
    <xf numFmtId="0" fontId="3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172" fontId="1" fillId="0" borderId="0" applyProtection="0"/>
    <xf numFmtId="172" fontId="1" fillId="0" borderId="0" applyProtection="0"/>
    <xf numFmtId="0" fontId="1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172" fontId="4" fillId="0" borderId="0" applyProtection="0"/>
    <xf numFmtId="172" fontId="4" fillId="0" borderId="0" applyProtection="0"/>
    <xf numFmtId="0" fontId="4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172" fontId="49" fillId="0" borderId="0" applyProtection="0"/>
    <xf numFmtId="172" fontId="49" fillId="0" borderId="0" applyProtection="0"/>
    <xf numFmtId="0" fontId="49" fillId="0" borderId="0" applyProtection="0"/>
    <xf numFmtId="2" fontId="1" fillId="0" borderId="0" applyFont="0" applyFill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0" fontId="15" fillId="11" borderId="0" applyNumberFormat="0" applyBorder="0" applyAlignment="0" applyProtection="0"/>
    <xf numFmtId="0" fontId="81" fillId="71" borderId="0" applyNumberFormat="0" applyBorder="0" applyAlignment="0" applyProtection="0"/>
    <xf numFmtId="173" fontId="15" fillId="7" borderId="0" applyNumberFormat="0" applyBorder="0" applyAlignment="0" applyProtection="0"/>
    <xf numFmtId="173" fontId="15" fillId="7" borderId="0" applyNumberFormat="0" applyBorder="0" applyAlignment="0" applyProtection="0"/>
    <xf numFmtId="173" fontId="15" fillId="7" borderId="0" applyNumberFormat="0" applyBorder="0" applyAlignment="0" applyProtection="0"/>
    <xf numFmtId="173" fontId="15" fillId="7" borderId="0" applyNumberFormat="0" applyBorder="0" applyAlignment="0" applyProtection="0"/>
    <xf numFmtId="173" fontId="15" fillId="7" borderId="0" applyNumberFormat="0" applyBorder="0" applyAlignment="0" applyProtection="0"/>
    <xf numFmtId="173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172" fontId="82" fillId="0" borderId="51" applyNumberFormat="0" applyFill="0" applyAlignment="0" applyProtection="0"/>
    <xf numFmtId="172" fontId="82" fillId="0" borderId="51" applyNumberFormat="0" applyFill="0" applyAlignment="0" applyProtection="0"/>
    <xf numFmtId="0" fontId="38" fillId="0" borderId="6" applyNumberFormat="0" applyFill="0" applyAlignment="0" applyProtection="0"/>
    <xf numFmtId="0" fontId="83" fillId="0" borderId="51" applyNumberFormat="0" applyFill="0" applyAlignment="0" applyProtection="0"/>
    <xf numFmtId="173" fontId="16" fillId="0" borderId="5" applyNumberFormat="0" applyFill="0" applyAlignment="0" applyProtection="0"/>
    <xf numFmtId="173" fontId="16" fillId="0" borderId="5" applyNumberFormat="0" applyFill="0" applyAlignment="0" applyProtection="0"/>
    <xf numFmtId="173" fontId="16" fillId="0" borderId="5" applyNumberFormat="0" applyFill="0" applyAlignment="0" applyProtection="0"/>
    <xf numFmtId="173" fontId="16" fillId="0" borderId="5" applyNumberFormat="0" applyFill="0" applyAlignment="0" applyProtection="0"/>
    <xf numFmtId="173" fontId="16" fillId="0" borderId="5" applyNumberFormat="0" applyFill="0" applyAlignment="0" applyProtection="0"/>
    <xf numFmtId="173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172" fontId="84" fillId="0" borderId="52" applyNumberFormat="0" applyFill="0" applyAlignment="0" applyProtection="0"/>
    <xf numFmtId="172" fontId="84" fillId="0" borderId="52" applyNumberFormat="0" applyFill="0" applyAlignment="0" applyProtection="0"/>
    <xf numFmtId="0" fontId="39" fillId="0" borderId="8" applyNumberFormat="0" applyFill="0" applyAlignment="0" applyProtection="0"/>
    <xf numFmtId="0" fontId="85" fillId="0" borderId="52" applyNumberFormat="0" applyFill="0" applyAlignment="0" applyProtection="0"/>
    <xf numFmtId="173" fontId="17" fillId="0" borderId="7" applyNumberFormat="0" applyFill="0" applyAlignment="0" applyProtection="0"/>
    <xf numFmtId="173" fontId="17" fillId="0" borderId="7" applyNumberFormat="0" applyFill="0" applyAlignment="0" applyProtection="0"/>
    <xf numFmtId="173" fontId="17" fillId="0" borderId="7" applyNumberFormat="0" applyFill="0" applyAlignment="0" applyProtection="0"/>
    <xf numFmtId="173" fontId="17" fillId="0" borderId="7" applyNumberFormat="0" applyFill="0" applyAlignment="0" applyProtection="0"/>
    <xf numFmtId="173" fontId="17" fillId="0" borderId="7" applyNumberFormat="0" applyFill="0" applyAlignment="0" applyProtection="0"/>
    <xf numFmtId="173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172" fontId="86" fillId="0" borderId="53" applyNumberFormat="0" applyFill="0" applyAlignment="0" applyProtection="0"/>
    <xf numFmtId="172" fontId="86" fillId="0" borderId="53" applyNumberFormat="0" applyFill="0" applyAlignment="0" applyProtection="0"/>
    <xf numFmtId="0" fontId="40" fillId="0" borderId="10" applyNumberFormat="0" applyFill="0" applyAlignment="0" applyProtection="0"/>
    <xf numFmtId="0" fontId="87" fillId="0" borderId="53" applyNumberFormat="0" applyFill="0" applyAlignment="0" applyProtection="0"/>
    <xf numFmtId="173" fontId="18" fillId="0" borderId="9" applyNumberFormat="0" applyFill="0" applyAlignment="0" applyProtection="0"/>
    <xf numFmtId="173" fontId="18" fillId="0" borderId="9" applyNumberFormat="0" applyFill="0" applyAlignment="0" applyProtection="0"/>
    <xf numFmtId="173" fontId="18" fillId="0" borderId="9" applyNumberFormat="0" applyFill="0" applyAlignment="0" applyProtection="0"/>
    <xf numFmtId="173" fontId="18" fillId="0" borderId="9" applyNumberFormat="0" applyFill="0" applyAlignment="0" applyProtection="0"/>
    <xf numFmtId="173" fontId="18" fillId="0" borderId="9" applyNumberFormat="0" applyFill="0" applyAlignment="0" applyProtection="0"/>
    <xf numFmtId="173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2" fontId="86" fillId="0" borderId="0" applyNumberFormat="0" applyFill="0" applyBorder="0" applyAlignment="0" applyProtection="0"/>
    <xf numFmtId="172" fontId="8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172" fontId="88" fillId="72" borderId="49" applyNumberFormat="0" applyAlignment="0" applyProtection="0"/>
    <xf numFmtId="172" fontId="88" fillId="72" borderId="49" applyNumberFormat="0" applyAlignment="0" applyProtection="0"/>
    <xf numFmtId="0" fontId="19" fillId="13" borderId="1" applyNumberFormat="0" applyAlignment="0" applyProtection="0"/>
    <xf numFmtId="0" fontId="89" fillId="72" borderId="49" applyNumberFormat="0" applyAlignment="0" applyProtection="0"/>
    <xf numFmtId="173" fontId="19" fillId="10" borderId="1" applyNumberFormat="0" applyAlignment="0" applyProtection="0"/>
    <xf numFmtId="173" fontId="19" fillId="10" borderId="1" applyNumberFormat="0" applyAlignment="0" applyProtection="0"/>
    <xf numFmtId="173" fontId="19" fillId="10" borderId="1" applyNumberFormat="0" applyAlignment="0" applyProtection="0"/>
    <xf numFmtId="173" fontId="19" fillId="10" borderId="1" applyNumberFormat="0" applyAlignment="0" applyProtection="0"/>
    <xf numFmtId="173" fontId="19" fillId="10" borderId="1" applyNumberFormat="0" applyAlignment="0" applyProtection="0"/>
    <xf numFmtId="173" fontId="19" fillId="10" borderId="1" applyNumberFormat="0" applyAlignment="0" applyProtection="0"/>
    <xf numFmtId="0" fontId="19" fillId="10" borderId="1" applyNumberFormat="0" applyAlignment="0" applyProtection="0"/>
    <xf numFmtId="0" fontId="44" fillId="28" borderId="0">
      <alignment horizontal="left"/>
    </xf>
    <xf numFmtId="0" fontId="32" fillId="26" borderId="0">
      <alignment horizontal="left"/>
    </xf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172" fontId="90" fillId="0" borderId="54" applyNumberFormat="0" applyFill="0" applyAlignment="0" applyProtection="0"/>
    <xf numFmtId="172" fontId="90" fillId="0" borderId="54" applyNumberFormat="0" applyFill="0" applyAlignment="0" applyProtection="0"/>
    <xf numFmtId="0" fontId="25" fillId="0" borderId="12" applyNumberFormat="0" applyFill="0" applyAlignment="0" applyProtection="0"/>
    <xf numFmtId="0" fontId="91" fillId="0" borderId="54" applyNumberFormat="0" applyFill="0" applyAlignment="0" applyProtection="0"/>
    <xf numFmtId="173" fontId="20" fillId="0" borderId="11" applyNumberFormat="0" applyFill="0" applyAlignment="0" applyProtection="0"/>
    <xf numFmtId="173" fontId="20" fillId="0" borderId="11" applyNumberFormat="0" applyFill="0" applyAlignment="0" applyProtection="0"/>
    <xf numFmtId="173" fontId="20" fillId="0" borderId="11" applyNumberFormat="0" applyFill="0" applyAlignment="0" applyProtection="0"/>
    <xf numFmtId="173" fontId="20" fillId="0" borderId="11" applyNumberFormat="0" applyFill="0" applyAlignment="0" applyProtection="0"/>
    <xf numFmtId="173" fontId="20" fillId="0" borderId="11" applyNumberFormat="0" applyFill="0" applyAlignment="0" applyProtection="0"/>
    <xf numFmtId="173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172" fontId="92" fillId="73" borderId="0" applyNumberFormat="0" applyBorder="0" applyAlignment="0" applyProtection="0"/>
    <xf numFmtId="172" fontId="92" fillId="73" borderId="0" applyNumberFormat="0" applyBorder="0" applyAlignment="0" applyProtection="0"/>
    <xf numFmtId="0" fontId="50" fillId="13" borderId="0" applyNumberFormat="0" applyBorder="0" applyAlignment="0" applyProtection="0"/>
    <xf numFmtId="0" fontId="93" fillId="7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0" fontId="21" fillId="13" borderId="0" applyNumberFormat="0" applyBorder="0" applyAlignment="0" applyProtection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41" fontId="2" fillId="0" borderId="0"/>
    <xf numFmtId="41" fontId="2" fillId="0" borderId="0"/>
    <xf numFmtId="41" fontId="2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173" fontId="57" fillId="0" borderId="0"/>
    <xf numFmtId="173" fontId="57" fillId="0" borderId="0"/>
    <xf numFmtId="173" fontId="57" fillId="0" borderId="0"/>
    <xf numFmtId="173" fontId="57" fillId="0" borderId="0"/>
    <xf numFmtId="173" fontId="57" fillId="0" borderId="0"/>
    <xf numFmtId="172" fontId="69" fillId="0" borderId="0"/>
    <xf numFmtId="172" fontId="69" fillId="0" borderId="0"/>
    <xf numFmtId="0" fontId="68" fillId="0" borderId="0"/>
    <xf numFmtId="0" fontId="2" fillId="0" borderId="0"/>
    <xf numFmtId="0" fontId="1" fillId="0" borderId="0"/>
    <xf numFmtId="0" fontId="68" fillId="0" borderId="0"/>
    <xf numFmtId="173" fontId="57" fillId="0" borderId="0"/>
    <xf numFmtId="0" fontId="68" fillId="0" borderId="0"/>
    <xf numFmtId="173" fontId="57" fillId="0" borderId="0"/>
    <xf numFmtId="173" fontId="57" fillId="0" borderId="0"/>
    <xf numFmtId="173" fontId="57" fillId="0" borderId="0"/>
    <xf numFmtId="173" fontId="57" fillId="0" borderId="0"/>
    <xf numFmtId="173" fontId="57" fillId="0" borderId="0"/>
    <xf numFmtId="173" fontId="57" fillId="0" borderId="0"/>
    <xf numFmtId="173" fontId="57" fillId="0" borderId="0"/>
    <xf numFmtId="0" fontId="68" fillId="0" borderId="0"/>
    <xf numFmtId="0" fontId="2" fillId="0" borderId="0"/>
    <xf numFmtId="0" fontId="1" fillId="0" borderId="0"/>
    <xf numFmtId="172" fontId="69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172" fontId="69" fillId="0" borderId="0"/>
    <xf numFmtId="172" fontId="69" fillId="0" borderId="0"/>
    <xf numFmtId="0" fontId="68" fillId="0" borderId="0"/>
    <xf numFmtId="171" fontId="37" fillId="0" borderId="0"/>
    <xf numFmtId="0" fontId="1" fillId="0" borderId="0"/>
    <xf numFmtId="172" fontId="69" fillId="0" borderId="0"/>
    <xf numFmtId="0" fontId="68" fillId="0" borderId="0"/>
    <xf numFmtId="0" fontId="68" fillId="0" borderId="0"/>
    <xf numFmtId="0" fontId="68" fillId="0" borderId="0"/>
    <xf numFmtId="172" fontId="69" fillId="0" borderId="0"/>
    <xf numFmtId="172" fontId="69" fillId="0" borderId="0"/>
    <xf numFmtId="0" fontId="1" fillId="0" borderId="0"/>
    <xf numFmtId="172" fontId="69" fillId="0" borderId="0"/>
    <xf numFmtId="172" fontId="69" fillId="0" borderId="0"/>
    <xf numFmtId="173" fontId="1" fillId="0" borderId="0"/>
    <xf numFmtId="172" fontId="69" fillId="0" borderId="0"/>
    <xf numFmtId="172" fontId="69" fillId="0" borderId="0"/>
    <xf numFmtId="0" fontId="1" fillId="8" borderId="13" applyNumberFormat="0" applyFont="0" applyAlignment="0" applyProtection="0"/>
    <xf numFmtId="0" fontId="65" fillId="8" borderId="13" applyNumberFormat="0" applyFont="0" applyAlignment="0" applyProtection="0"/>
    <xf numFmtId="0" fontId="65" fillId="8" borderId="13" applyNumberFormat="0" applyFont="0" applyAlignment="0" applyProtection="0"/>
    <xf numFmtId="0" fontId="65" fillId="8" borderId="13" applyNumberFormat="0" applyFont="0" applyAlignment="0" applyProtection="0"/>
    <xf numFmtId="0" fontId="65" fillId="8" borderId="13" applyNumberFormat="0" applyFont="0" applyAlignment="0" applyProtection="0"/>
    <xf numFmtId="0" fontId="65" fillId="8" borderId="13" applyNumberFormat="0" applyFont="0" applyAlignment="0" applyProtection="0"/>
    <xf numFmtId="0" fontId="2" fillId="8" borderId="13" applyNumberFormat="0" applyFont="0" applyAlignment="0" applyProtection="0"/>
    <xf numFmtId="172" fontId="65" fillId="74" borderId="55" applyNumberFormat="0" applyFont="0" applyAlignment="0" applyProtection="0"/>
    <xf numFmtId="172" fontId="65" fillId="74" borderId="55" applyNumberFormat="0" applyFont="0" applyAlignment="0" applyProtection="0"/>
    <xf numFmtId="0" fontId="68" fillId="74" borderId="55" applyNumberFormat="0" applyFont="0" applyAlignment="0" applyProtection="0"/>
    <xf numFmtId="173" fontId="65" fillId="8" borderId="13" applyNumberFormat="0" applyFont="0" applyAlignment="0" applyProtection="0"/>
    <xf numFmtId="172" fontId="65" fillId="74" borderId="55" applyNumberFormat="0" applyFont="0" applyAlignment="0" applyProtection="0"/>
    <xf numFmtId="172" fontId="65" fillId="74" borderId="55" applyNumberFormat="0" applyFont="0" applyAlignment="0" applyProtection="0"/>
    <xf numFmtId="173" fontId="65" fillId="8" borderId="13" applyNumberFormat="0" applyFont="0" applyAlignment="0" applyProtection="0"/>
    <xf numFmtId="172" fontId="65" fillId="74" borderId="55" applyNumberFormat="0" applyFont="0" applyAlignment="0" applyProtection="0"/>
    <xf numFmtId="172" fontId="65" fillId="74" borderId="55" applyNumberFormat="0" applyFont="0" applyAlignment="0" applyProtection="0"/>
    <xf numFmtId="173" fontId="65" fillId="8" borderId="13" applyNumberFormat="0" applyFont="0" applyAlignment="0" applyProtection="0"/>
    <xf numFmtId="172" fontId="65" fillId="74" borderId="55" applyNumberFormat="0" applyFont="0" applyAlignment="0" applyProtection="0"/>
    <xf numFmtId="172" fontId="65" fillId="74" borderId="55" applyNumberFormat="0" applyFont="0" applyAlignment="0" applyProtection="0"/>
    <xf numFmtId="173" fontId="65" fillId="8" borderId="13" applyNumberFormat="0" applyFont="0" applyAlignment="0" applyProtection="0"/>
    <xf numFmtId="172" fontId="65" fillId="74" borderId="55" applyNumberFormat="0" applyFont="0" applyAlignment="0" applyProtection="0"/>
    <xf numFmtId="172" fontId="65" fillId="74" borderId="55" applyNumberFormat="0" applyFont="0" applyAlignment="0" applyProtection="0"/>
    <xf numFmtId="173" fontId="65" fillId="8" borderId="13" applyNumberFormat="0" applyFont="0" applyAlignment="0" applyProtection="0"/>
    <xf numFmtId="172" fontId="65" fillId="74" borderId="55" applyNumberFormat="0" applyFont="0" applyAlignment="0" applyProtection="0"/>
    <xf numFmtId="172" fontId="65" fillId="74" borderId="55" applyNumberFormat="0" applyFont="0" applyAlignment="0" applyProtection="0"/>
    <xf numFmtId="173" fontId="65" fillId="8" borderId="13" applyNumberFormat="0" applyFont="0" applyAlignment="0" applyProtection="0"/>
    <xf numFmtId="172" fontId="65" fillId="74" borderId="55" applyNumberFormat="0" applyFont="0" applyAlignment="0" applyProtection="0"/>
    <xf numFmtId="172" fontId="65" fillId="74" borderId="55" applyNumberFormat="0" applyFont="0" applyAlignment="0" applyProtection="0"/>
    <xf numFmtId="0" fontId="65" fillId="8" borderId="13" applyNumberFormat="0" applyFont="0" applyAlignment="0" applyProtection="0"/>
    <xf numFmtId="0" fontId="22" fillId="25" borderId="14" applyNumberFormat="0" applyAlignment="0" applyProtection="0"/>
    <xf numFmtId="0" fontId="22" fillId="25" borderId="14" applyNumberFormat="0" applyAlignment="0" applyProtection="0"/>
    <xf numFmtId="0" fontId="22" fillId="25" borderId="14" applyNumberFormat="0" applyAlignment="0" applyProtection="0"/>
    <xf numFmtId="0" fontId="22" fillId="25" borderId="14" applyNumberFormat="0" applyAlignment="0" applyProtection="0"/>
    <xf numFmtId="0" fontId="22" fillId="25" borderId="14" applyNumberFormat="0" applyAlignment="0" applyProtection="0"/>
    <xf numFmtId="0" fontId="22" fillId="25" borderId="14" applyNumberFormat="0" applyAlignment="0" applyProtection="0"/>
    <xf numFmtId="172" fontId="94" fillId="69" borderId="56" applyNumberFormat="0" applyAlignment="0" applyProtection="0"/>
    <xf numFmtId="172" fontId="94" fillId="69" borderId="56" applyNumberFormat="0" applyAlignment="0" applyProtection="0"/>
    <xf numFmtId="0" fontId="22" fillId="26" borderId="14" applyNumberFormat="0" applyAlignment="0" applyProtection="0"/>
    <xf numFmtId="0" fontId="95" fillId="69" borderId="56" applyNumberFormat="0" applyAlignment="0" applyProtection="0"/>
    <xf numFmtId="173" fontId="22" fillId="25" borderId="14" applyNumberFormat="0" applyAlignment="0" applyProtection="0"/>
    <xf numFmtId="173" fontId="22" fillId="25" borderId="14" applyNumberFormat="0" applyAlignment="0" applyProtection="0"/>
    <xf numFmtId="173" fontId="22" fillId="25" borderId="14" applyNumberFormat="0" applyAlignment="0" applyProtection="0"/>
    <xf numFmtId="173" fontId="22" fillId="25" borderId="14" applyNumberFormat="0" applyAlignment="0" applyProtection="0"/>
    <xf numFmtId="173" fontId="22" fillId="25" borderId="14" applyNumberFormat="0" applyAlignment="0" applyProtection="0"/>
    <xf numFmtId="173" fontId="22" fillId="25" borderId="14" applyNumberFormat="0" applyAlignment="0" applyProtection="0"/>
    <xf numFmtId="0" fontId="22" fillId="25" borderId="14" applyNumberFormat="0" applyAlignment="0" applyProtection="0"/>
    <xf numFmtId="4" fontId="34" fillId="30" borderId="0">
      <alignment horizontal="right"/>
    </xf>
    <xf numFmtId="40" fontId="51" fillId="30" borderId="0">
      <alignment horizontal="right"/>
    </xf>
    <xf numFmtId="0" fontId="52" fillId="30" borderId="0">
      <alignment horizontal="center" vertical="center"/>
    </xf>
    <xf numFmtId="0" fontId="53" fillId="30" borderId="0">
      <alignment horizontal="right"/>
    </xf>
    <xf numFmtId="0" fontId="52" fillId="30" borderId="0">
      <alignment horizontal="center" vertical="center"/>
    </xf>
    <xf numFmtId="0" fontId="52" fillId="30" borderId="0">
      <alignment horizontal="center" vertical="center"/>
    </xf>
    <xf numFmtId="0" fontId="52" fillId="30" borderId="0">
      <alignment horizontal="center" vertical="center"/>
    </xf>
    <xf numFmtId="0" fontId="52" fillId="30" borderId="0">
      <alignment horizontal="center" vertical="center"/>
    </xf>
    <xf numFmtId="0" fontId="52" fillId="30" borderId="0">
      <alignment horizontal="center" vertical="center"/>
    </xf>
    <xf numFmtId="0" fontId="52" fillId="30" borderId="0">
      <alignment horizontal="center" vertical="center"/>
    </xf>
    <xf numFmtId="172" fontId="52" fillId="30" borderId="0">
      <alignment horizontal="center" vertical="center"/>
    </xf>
    <xf numFmtId="172" fontId="52" fillId="30" borderId="0">
      <alignment horizontal="center" vertical="center"/>
    </xf>
    <xf numFmtId="0" fontId="52" fillId="30" borderId="0">
      <alignment horizontal="center" vertical="center"/>
    </xf>
    <xf numFmtId="0" fontId="32" fillId="30" borderId="3"/>
    <xf numFmtId="0" fontId="54" fillId="30" borderId="3"/>
    <xf numFmtId="0" fontId="32" fillId="30" borderId="3"/>
    <xf numFmtId="0" fontId="32" fillId="30" borderId="3"/>
    <xf numFmtId="0" fontId="32" fillId="30" borderId="3"/>
    <xf numFmtId="0" fontId="32" fillId="30" borderId="3"/>
    <xf numFmtId="0" fontId="32" fillId="30" borderId="3"/>
    <xf numFmtId="0" fontId="32" fillId="30" borderId="3"/>
    <xf numFmtId="172" fontId="32" fillId="30" borderId="3"/>
    <xf numFmtId="172" fontId="32" fillId="30" borderId="3"/>
    <xf numFmtId="0" fontId="32" fillId="30" borderId="3"/>
    <xf numFmtId="0" fontId="52" fillId="30" borderId="0" applyBorder="0">
      <alignment horizontal="centerContinuous"/>
    </xf>
    <xf numFmtId="0" fontId="54" fillId="0" borderId="0" applyBorder="0">
      <alignment horizontal="centerContinuous"/>
    </xf>
    <xf numFmtId="0" fontId="52" fillId="30" borderId="0" applyBorder="0">
      <alignment horizontal="centerContinuous"/>
    </xf>
    <xf numFmtId="0" fontId="52" fillId="30" borderId="0" applyBorder="0">
      <alignment horizontal="centerContinuous"/>
    </xf>
    <xf numFmtId="0" fontId="52" fillId="30" borderId="0" applyBorder="0">
      <alignment horizontal="centerContinuous"/>
    </xf>
    <xf numFmtId="0" fontId="52" fillId="30" borderId="0" applyBorder="0">
      <alignment horizontal="centerContinuous"/>
    </xf>
    <xf numFmtId="0" fontId="52" fillId="30" borderId="0" applyBorder="0">
      <alignment horizontal="centerContinuous"/>
    </xf>
    <xf numFmtId="0" fontId="52" fillId="30" borderId="0" applyBorder="0">
      <alignment horizontal="centerContinuous"/>
    </xf>
    <xf numFmtId="172" fontId="52" fillId="30" borderId="0" applyBorder="0">
      <alignment horizontal="centerContinuous"/>
    </xf>
    <xf numFmtId="172" fontId="52" fillId="30" borderId="0" applyBorder="0">
      <alignment horizontal="centerContinuous"/>
    </xf>
    <xf numFmtId="0" fontId="52" fillId="30" borderId="0" applyBorder="0">
      <alignment horizontal="centerContinuous"/>
    </xf>
    <xf numFmtId="0" fontId="55" fillId="30" borderId="0" applyBorder="0">
      <alignment horizontal="centerContinuous"/>
    </xf>
    <xf numFmtId="0" fontId="56" fillId="0" borderId="0" applyBorder="0">
      <alignment horizontal="centerContinuous"/>
    </xf>
    <xf numFmtId="0" fontId="55" fillId="30" borderId="0" applyBorder="0">
      <alignment horizontal="centerContinuous"/>
    </xf>
    <xf numFmtId="0" fontId="55" fillId="30" borderId="0" applyBorder="0">
      <alignment horizontal="centerContinuous"/>
    </xf>
    <xf numFmtId="0" fontId="55" fillId="30" borderId="0" applyBorder="0">
      <alignment horizontal="centerContinuous"/>
    </xf>
    <xf numFmtId="0" fontId="55" fillId="30" borderId="0" applyBorder="0">
      <alignment horizontal="centerContinuous"/>
    </xf>
    <xf numFmtId="0" fontId="55" fillId="30" borderId="0" applyBorder="0">
      <alignment horizontal="centerContinuous"/>
    </xf>
    <xf numFmtId="0" fontId="55" fillId="30" borderId="0" applyBorder="0">
      <alignment horizontal="centerContinuous"/>
    </xf>
    <xf numFmtId="172" fontId="55" fillId="30" borderId="0" applyBorder="0">
      <alignment horizontal="centerContinuous"/>
    </xf>
    <xf numFmtId="172" fontId="55" fillId="30" borderId="0" applyBorder="0">
      <alignment horizontal="centerContinuous"/>
    </xf>
    <xf numFmtId="0" fontId="55" fillId="30" borderId="0" applyBorder="0">
      <alignment horizontal="centerContinuous"/>
    </xf>
    <xf numFmtId="9" fontId="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57" fillId="0" borderId="0" applyNumberFormat="0" applyFont="0" applyFill="0" applyBorder="0" applyAlignment="0" applyProtection="0">
      <alignment horizontal="left"/>
    </xf>
    <xf numFmtId="15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0" fontId="58" fillId="0" borderId="15">
      <alignment horizontal="center"/>
    </xf>
    <xf numFmtId="3" fontId="57" fillId="0" borderId="0" applyFont="0" applyFill="0" applyBorder="0" applyAlignment="0" applyProtection="0"/>
    <xf numFmtId="0" fontId="57" fillId="31" borderId="0" applyNumberFormat="0" applyFont="0" applyBorder="0" applyAlignment="0" applyProtection="0"/>
    <xf numFmtId="0" fontId="32" fillId="13" borderId="0">
      <alignment horizontal="center"/>
    </xf>
    <xf numFmtId="49" fontId="59" fillId="26" borderId="0">
      <alignment horizontal="center"/>
    </xf>
    <xf numFmtId="0" fontId="45" fillId="28" borderId="0">
      <alignment horizontal="center"/>
    </xf>
    <xf numFmtId="0" fontId="45" fillId="28" borderId="0">
      <alignment horizontal="centerContinuous"/>
    </xf>
    <xf numFmtId="0" fontId="36" fillId="26" borderId="0">
      <alignment horizontal="left"/>
    </xf>
    <xf numFmtId="49" fontId="36" fillId="26" borderId="0">
      <alignment horizontal="center"/>
    </xf>
    <xf numFmtId="0" fontId="44" fillId="28" borderId="0">
      <alignment horizontal="left"/>
    </xf>
    <xf numFmtId="49" fontId="36" fillId="26" borderId="0">
      <alignment horizontal="left"/>
    </xf>
    <xf numFmtId="0" fontId="44" fillId="28" borderId="0">
      <alignment horizontal="centerContinuous"/>
    </xf>
    <xf numFmtId="0" fontId="44" fillId="28" borderId="0">
      <alignment horizontal="right"/>
    </xf>
    <xf numFmtId="49" fontId="32" fillId="26" borderId="0">
      <alignment horizontal="left"/>
    </xf>
    <xf numFmtId="0" fontId="45" fillId="28" borderId="0">
      <alignment horizontal="right"/>
    </xf>
    <xf numFmtId="0" fontId="36" fillId="10" borderId="0">
      <alignment horizontal="center"/>
    </xf>
    <xf numFmtId="0" fontId="60" fillId="10" borderId="0">
      <alignment horizontal="center"/>
    </xf>
    <xf numFmtId="4" fontId="4" fillId="32" borderId="16" applyNumberFormat="0" applyProtection="0">
      <alignment vertical="center"/>
    </xf>
    <xf numFmtId="4" fontId="4" fillId="32" borderId="16" applyNumberFormat="0" applyProtection="0">
      <alignment vertical="center"/>
    </xf>
    <xf numFmtId="4" fontId="6" fillId="32" borderId="17" applyNumberFormat="0" applyProtection="0">
      <alignment vertical="center"/>
    </xf>
    <xf numFmtId="4" fontId="4" fillId="32" borderId="16" applyNumberFormat="0" applyProtection="0">
      <alignment horizontal="left" vertical="center" indent="1"/>
    </xf>
    <xf numFmtId="4" fontId="4" fillId="32" borderId="16" applyNumberFormat="0" applyProtection="0">
      <alignment horizontal="left" vertical="center" indent="1"/>
    </xf>
    <xf numFmtId="0" fontId="4" fillId="33" borderId="17" applyNumberFormat="0" applyProtection="0">
      <alignment horizontal="left" vertical="top" indent="1"/>
    </xf>
    <xf numFmtId="0" fontId="4" fillId="33" borderId="17" applyNumberFormat="0" applyProtection="0">
      <alignment horizontal="left" vertical="top" indent="1"/>
    </xf>
    <xf numFmtId="4" fontId="4" fillId="34" borderId="0" applyNumberFormat="0" applyProtection="0">
      <alignment horizontal="left" vertical="center" indent="1"/>
    </xf>
    <xf numFmtId="4" fontId="4" fillId="34" borderId="0" applyNumberFormat="0" applyProtection="0">
      <alignment horizontal="left" vertical="center" indent="1"/>
    </xf>
    <xf numFmtId="4" fontId="1" fillId="32" borderId="17" applyNumberFormat="0" applyProtection="0">
      <alignment horizontal="right" vertical="center"/>
    </xf>
    <xf numFmtId="4" fontId="1" fillId="32" borderId="17" applyNumberFormat="0" applyProtection="0">
      <alignment horizontal="right" vertical="center"/>
    </xf>
    <xf numFmtId="4" fontId="61" fillId="35" borderId="17" applyNumberFormat="0" applyProtection="0">
      <alignment horizontal="right" vertical="center"/>
    </xf>
    <xf numFmtId="4" fontId="61" fillId="36" borderId="17" applyNumberFormat="0" applyProtection="0">
      <alignment horizontal="right" vertical="center"/>
    </xf>
    <xf numFmtId="4" fontId="1" fillId="13" borderId="17" applyNumberFormat="0" applyProtection="0">
      <alignment horizontal="right" vertical="center"/>
    </xf>
    <xf numFmtId="4" fontId="1" fillId="13" borderId="17" applyNumberFormat="0" applyProtection="0">
      <alignment horizontal="right" vertical="center"/>
    </xf>
    <xf numFmtId="4" fontId="1" fillId="4" borderId="17" applyNumberFormat="0" applyProtection="0">
      <alignment horizontal="right" vertical="center"/>
    </xf>
    <xf numFmtId="4" fontId="1" fillId="4" borderId="17" applyNumberFormat="0" applyProtection="0">
      <alignment horizontal="right" vertical="center"/>
    </xf>
    <xf numFmtId="4" fontId="1" fillId="5" borderId="17" applyNumberFormat="0" applyProtection="0">
      <alignment horizontal="right" vertical="center"/>
    </xf>
    <xf numFmtId="4" fontId="1" fillId="5" borderId="17" applyNumberFormat="0" applyProtection="0">
      <alignment horizontal="right" vertical="center"/>
    </xf>
    <xf numFmtId="4" fontId="61" fillId="22" borderId="17" applyNumberFormat="0" applyProtection="0">
      <alignment horizontal="right" vertical="center"/>
    </xf>
    <xf numFmtId="4" fontId="61" fillId="19" borderId="17" applyNumberFormat="0" applyProtection="0">
      <alignment horizontal="right" vertical="center"/>
    </xf>
    <xf numFmtId="4" fontId="1" fillId="18" borderId="17" applyNumberFormat="0" applyProtection="0">
      <alignment horizontal="right" vertical="center"/>
    </xf>
    <xf numFmtId="4" fontId="1" fillId="18" borderId="17" applyNumberFormat="0" applyProtection="0">
      <alignment horizontal="right" vertical="center"/>
    </xf>
    <xf numFmtId="4" fontId="4" fillId="37" borderId="0" applyNumberFormat="0" applyProtection="0">
      <alignment horizontal="left" vertical="center" indent="1"/>
    </xf>
    <xf numFmtId="4" fontId="4" fillId="37" borderId="0" applyNumberFormat="0" applyProtection="0">
      <alignment horizontal="left" vertical="center" indent="1"/>
    </xf>
    <xf numFmtId="4" fontId="1" fillId="16" borderId="0" applyNumberFormat="0" applyProtection="0">
      <alignment horizontal="left" vertical="center" indent="1"/>
    </xf>
    <xf numFmtId="4" fontId="1" fillId="16" borderId="0" applyNumberFormat="0" applyProtection="0">
      <alignment horizontal="left" vertical="center" indent="1"/>
    </xf>
    <xf numFmtId="4" fontId="59" fillId="38" borderId="0" applyNumberFormat="0" applyProtection="0">
      <alignment horizontal="left" vertical="center" indent="1"/>
    </xf>
    <xf numFmtId="4" fontId="59" fillId="38" borderId="0" applyNumberFormat="0" applyProtection="0">
      <alignment horizontal="left" vertical="center" indent="1"/>
    </xf>
    <xf numFmtId="4" fontId="1" fillId="16" borderId="16" applyNumberFormat="0" applyProtection="0">
      <alignment horizontal="right" vertical="center"/>
    </xf>
    <xf numFmtId="4" fontId="1" fillId="16" borderId="16" applyNumberFormat="0" applyProtection="0">
      <alignment horizontal="right" vertical="center"/>
    </xf>
    <xf numFmtId="4" fontId="1" fillId="16" borderId="0" applyNumberFormat="0" applyProtection="0">
      <alignment horizontal="left" vertical="center" indent="1"/>
    </xf>
    <xf numFmtId="4" fontId="1" fillId="16" borderId="0" applyNumberFormat="0" applyProtection="0">
      <alignment horizontal="left" vertical="center" indent="1"/>
    </xf>
    <xf numFmtId="4" fontId="1" fillId="33" borderId="0" applyNumberFormat="0" applyProtection="0">
      <alignment horizontal="left" vertical="center" indent="1"/>
    </xf>
    <xf numFmtId="4" fontId="1" fillId="33" borderId="0" applyNumberFormat="0" applyProtection="0">
      <alignment horizontal="left" vertical="center" indent="1"/>
    </xf>
    <xf numFmtId="0" fontId="1" fillId="16" borderId="16" applyNumberFormat="0" applyProtection="0">
      <alignment horizontal="left" vertical="center" indent="1"/>
    </xf>
    <xf numFmtId="0" fontId="1" fillId="16" borderId="17" applyNumberFormat="0" applyProtection="0">
      <alignment horizontal="left" vertical="top" indent="1"/>
    </xf>
    <xf numFmtId="0" fontId="1" fillId="16" borderId="16" applyNumberFormat="0" applyProtection="0">
      <alignment horizontal="left" vertical="center" indent="1"/>
    </xf>
    <xf numFmtId="0" fontId="1" fillId="16" borderId="17" applyNumberFormat="0" applyProtection="0">
      <alignment horizontal="left" vertical="top" indent="1"/>
    </xf>
    <xf numFmtId="0" fontId="1" fillId="16" borderId="16" applyNumberFormat="0" applyProtection="0">
      <alignment horizontal="left" vertical="center" indent="1"/>
    </xf>
    <xf numFmtId="0" fontId="1" fillId="16" borderId="17" applyNumberFormat="0" applyProtection="0">
      <alignment horizontal="left" vertical="top" indent="1"/>
    </xf>
    <xf numFmtId="0" fontId="1" fillId="16" borderId="16" applyNumberFormat="0" applyProtection="0">
      <alignment horizontal="left" vertical="center" indent="1"/>
    </xf>
    <xf numFmtId="0" fontId="1" fillId="16" borderId="17" applyNumberFormat="0" applyProtection="0">
      <alignment horizontal="left" vertical="top" indent="1"/>
    </xf>
    <xf numFmtId="4" fontId="34" fillId="39" borderId="17" applyNumberFormat="0" applyProtection="0">
      <alignment vertical="center"/>
    </xf>
    <xf numFmtId="4" fontId="62" fillId="39" borderId="17" applyNumberFormat="0" applyProtection="0">
      <alignment vertical="center"/>
    </xf>
    <xf numFmtId="4" fontId="1" fillId="16" borderId="17" applyNumberFormat="0" applyProtection="0">
      <alignment horizontal="left" vertical="center" indent="1"/>
    </xf>
    <xf numFmtId="4" fontId="1" fillId="16" borderId="17" applyNumberFormat="0" applyProtection="0">
      <alignment horizontal="left" vertical="center" indent="1"/>
    </xf>
    <xf numFmtId="0" fontId="1" fillId="16" borderId="17" applyNumberFormat="0" applyProtection="0">
      <alignment horizontal="left" vertical="top" indent="1"/>
    </xf>
    <xf numFmtId="0" fontId="1" fillId="16" borderId="17" applyNumberFormat="0" applyProtection="0">
      <alignment horizontal="left" vertical="top" indent="1"/>
    </xf>
    <xf numFmtId="4" fontId="1" fillId="40" borderId="16" applyNumberFormat="0" applyProtection="0">
      <alignment horizontal="right" vertical="center"/>
    </xf>
    <xf numFmtId="4" fontId="1" fillId="40" borderId="16" applyNumberFormat="0" applyProtection="0">
      <alignment horizontal="right" vertical="center"/>
    </xf>
    <xf numFmtId="4" fontId="4" fillId="40" borderId="16" applyNumberFormat="0" applyProtection="0">
      <alignment horizontal="right" vertical="center"/>
    </xf>
    <xf numFmtId="4" fontId="4" fillId="40" borderId="16" applyNumberFormat="0" applyProtection="0">
      <alignment horizontal="right" vertical="center"/>
    </xf>
    <xf numFmtId="4" fontId="1" fillId="16" borderId="16" applyNumberFormat="0" applyProtection="0">
      <alignment horizontal="left" vertical="center" indent="1"/>
    </xf>
    <xf numFmtId="4" fontId="1" fillId="16" borderId="16" applyNumberFormat="0" applyProtection="0">
      <alignment horizontal="left" vertical="center" indent="1"/>
    </xf>
    <xf numFmtId="0" fontId="1" fillId="16" borderId="16" applyNumberFormat="0" applyProtection="0">
      <alignment horizontal="left" vertical="top" indent="1"/>
    </xf>
    <xf numFmtId="0" fontId="1" fillId="16" borderId="16" applyNumberFormat="0" applyProtection="0">
      <alignment horizontal="left" vertical="top" indent="1"/>
    </xf>
    <xf numFmtId="4" fontId="63" fillId="0" borderId="0" applyNumberFormat="0" applyProtection="0">
      <alignment horizontal="left" vertical="center" indent="1"/>
    </xf>
    <xf numFmtId="4" fontId="1" fillId="0" borderId="17" applyNumberFormat="0" applyProtection="0">
      <alignment horizontal="right" vertical="center"/>
    </xf>
    <xf numFmtId="4" fontId="1" fillId="0" borderId="17" applyNumberFormat="0" applyProtection="0">
      <alignment horizontal="right" vertical="center"/>
    </xf>
    <xf numFmtId="0" fontId="1" fillId="0" borderId="18" applyNumberFormat="0" applyFont="0" applyFill="0" applyBorder="0" applyAlignment="0" applyProtection="0"/>
    <xf numFmtId="0" fontId="1" fillId="0" borderId="18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2" fontId="96" fillId="0" borderId="0" applyNumberFormat="0" applyFill="0" applyBorder="0" applyAlignment="0" applyProtection="0"/>
    <xf numFmtId="172" fontId="9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73" fontId="23" fillId="0" borderId="0" applyNumberFormat="0" applyFill="0" applyBorder="0" applyAlignment="0" applyProtection="0"/>
    <xf numFmtId="173" fontId="23" fillId="0" borderId="0" applyNumberFormat="0" applyFill="0" applyBorder="0" applyAlignment="0" applyProtection="0"/>
    <xf numFmtId="173" fontId="23" fillId="0" borderId="0" applyNumberFormat="0" applyFill="0" applyBorder="0" applyAlignment="0" applyProtection="0"/>
    <xf numFmtId="173" fontId="23" fillId="0" borderId="0" applyNumberFormat="0" applyFill="0" applyBorder="0" applyAlignment="0" applyProtection="0"/>
    <xf numFmtId="173" fontId="23" fillId="0" borderId="0" applyNumberFormat="0" applyFill="0" applyBorder="0" applyAlignment="0" applyProtection="0"/>
    <xf numFmtId="173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172" fontId="97" fillId="0" borderId="57" applyNumberFormat="0" applyFill="0" applyAlignment="0" applyProtection="0"/>
    <xf numFmtId="172" fontId="97" fillId="0" borderId="57" applyNumberFormat="0" applyFill="0" applyAlignment="0" applyProtection="0"/>
    <xf numFmtId="0" fontId="24" fillId="0" borderId="20" applyNumberFormat="0" applyFill="0" applyAlignment="0" applyProtection="0"/>
    <xf numFmtId="0" fontId="98" fillId="0" borderId="57" applyNumberFormat="0" applyFill="0" applyAlignment="0" applyProtection="0"/>
    <xf numFmtId="173" fontId="24" fillId="0" borderId="19" applyNumberFormat="0" applyFill="0" applyAlignment="0" applyProtection="0"/>
    <xf numFmtId="173" fontId="24" fillId="0" borderId="19" applyNumberFormat="0" applyFill="0" applyAlignment="0" applyProtection="0"/>
    <xf numFmtId="173" fontId="24" fillId="0" borderId="19" applyNumberFormat="0" applyFill="0" applyAlignment="0" applyProtection="0"/>
    <xf numFmtId="173" fontId="24" fillId="0" borderId="19" applyNumberFormat="0" applyFill="0" applyAlignment="0" applyProtection="0"/>
    <xf numFmtId="173" fontId="24" fillId="0" borderId="19" applyNumberFormat="0" applyFill="0" applyAlignment="0" applyProtection="0"/>
    <xf numFmtId="173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9" fillId="0" borderId="0"/>
    <xf numFmtId="0" fontId="64" fillId="26" borderId="0">
      <alignment horizont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2" fontId="99" fillId="0" borderId="0" applyNumberFormat="0" applyFill="0" applyBorder="0" applyAlignment="0" applyProtection="0"/>
    <xf numFmtId="172" fontId="9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73" fontId="25" fillId="0" borderId="0" applyNumberFormat="0" applyFill="0" applyBorder="0" applyAlignment="0" applyProtection="0"/>
    <xf numFmtId="173" fontId="25" fillId="0" borderId="0" applyNumberFormat="0" applyFill="0" applyBorder="0" applyAlignment="0" applyProtection="0"/>
    <xf numFmtId="173" fontId="25" fillId="0" borderId="0" applyNumberFormat="0" applyFill="0" applyBorder="0" applyAlignment="0" applyProtection="0"/>
    <xf numFmtId="173" fontId="25" fillId="0" borderId="0" applyNumberFormat="0" applyFill="0" applyBorder="0" applyAlignment="0" applyProtection="0"/>
    <xf numFmtId="173" fontId="25" fillId="0" borderId="0" applyNumberFormat="0" applyFill="0" applyBorder="0" applyAlignment="0" applyProtection="0"/>
    <xf numFmtId="173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19">
    <xf numFmtId="0" fontId="0" fillId="0" borderId="0" xfId="0"/>
    <xf numFmtId="44" fontId="0" fillId="0" borderId="0" xfId="0" applyNumberFormat="1"/>
    <xf numFmtId="0" fontId="0" fillId="0" borderId="21" xfId="0" applyBorder="1"/>
    <xf numFmtId="44" fontId="0" fillId="0" borderId="21" xfId="0" applyNumberFormat="1" applyBorder="1"/>
    <xf numFmtId="44" fontId="0" fillId="0" borderId="23" xfId="0" applyNumberFormat="1" applyBorder="1"/>
    <xf numFmtId="0" fontId="4" fillId="0" borderId="24" xfId="0" applyFont="1" applyBorder="1"/>
    <xf numFmtId="0" fontId="0" fillId="0" borderId="23" xfId="0" applyBorder="1"/>
    <xf numFmtId="44" fontId="0" fillId="0" borderId="25" xfId="0" applyNumberFormat="1" applyBorder="1"/>
    <xf numFmtId="0" fontId="4" fillId="0" borderId="26" xfId="0" applyFont="1" applyBorder="1"/>
    <xf numFmtId="0" fontId="0" fillId="0" borderId="0" xfId="0" applyBorder="1"/>
    <xf numFmtId="44" fontId="0" fillId="0" borderId="0" xfId="0" applyNumberFormat="1" applyBorder="1"/>
    <xf numFmtId="44" fontId="0" fillId="0" borderId="3" xfId="0" applyNumberFormat="1" applyBorder="1"/>
    <xf numFmtId="0" fontId="0" fillId="0" borderId="26" xfId="0" applyBorder="1"/>
    <xf numFmtId="0" fontId="0" fillId="0" borderId="27" xfId="0" applyBorder="1"/>
    <xf numFmtId="0" fontId="4" fillId="0" borderId="27" xfId="0" applyFont="1" applyBorder="1"/>
    <xf numFmtId="44" fontId="0" fillId="0" borderId="28" xfId="0" applyNumberFormat="1" applyBorder="1"/>
    <xf numFmtId="0" fontId="5" fillId="0" borderId="0" xfId="0" applyFont="1" applyBorder="1"/>
    <xf numFmtId="0" fontId="5" fillId="0" borderId="26" xfId="0" applyFont="1" applyBorder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/>
    <xf numFmtId="44" fontId="0" fillId="0" borderId="0" xfId="0" applyNumberFormat="1" applyFill="1"/>
    <xf numFmtId="44" fontId="0" fillId="0" borderId="0" xfId="0" applyNumberFormat="1" applyFill="1" applyBorder="1"/>
    <xf numFmtId="10" fontId="0" fillId="0" borderId="0" xfId="0" applyNumberFormat="1"/>
    <xf numFmtId="0" fontId="0" fillId="0" borderId="0" xfId="0" quotePrefix="1"/>
    <xf numFmtId="0" fontId="0" fillId="0" borderId="0" xfId="0" quotePrefix="1" applyBorder="1"/>
    <xf numFmtId="164" fontId="0" fillId="0" borderId="0" xfId="0" applyNumberFormat="1" applyBorder="1"/>
    <xf numFmtId="164" fontId="0" fillId="0" borderId="22" xfId="0" applyNumberFormat="1" applyBorder="1"/>
    <xf numFmtId="164" fontId="0" fillId="0" borderId="21" xfId="0" applyNumberFormat="1" applyBorder="1"/>
    <xf numFmtId="164" fontId="0" fillId="0" borderId="23" xfId="0" applyNumberFormat="1" applyBorder="1"/>
    <xf numFmtId="164" fontId="0" fillId="0" borderId="3" xfId="0" applyNumberFormat="1" applyBorder="1"/>
    <xf numFmtId="164" fontId="0" fillId="0" borderId="29" xfId="0" applyNumberFormat="1" applyBorder="1"/>
    <xf numFmtId="164" fontId="0" fillId="0" borderId="0" xfId="0" applyNumberFormat="1"/>
    <xf numFmtId="43" fontId="0" fillId="0" borderId="0" xfId="467" applyFont="1"/>
    <xf numFmtId="43" fontId="27" fillId="0" borderId="0" xfId="467" applyFont="1" applyAlignment="1">
      <alignment horizontal="center"/>
    </xf>
    <xf numFmtId="0" fontId="28" fillId="0" borderId="0" xfId="0" applyFont="1"/>
    <xf numFmtId="166" fontId="28" fillId="0" borderId="0" xfId="942" applyNumberFormat="1" applyFont="1"/>
    <xf numFmtId="43" fontId="0" fillId="0" borderId="0" xfId="467" applyFont="1" applyFill="1"/>
    <xf numFmtId="164" fontId="0" fillId="75" borderId="0" xfId="0" applyNumberFormat="1" applyFill="1" applyBorder="1"/>
    <xf numFmtId="164" fontId="0" fillId="0" borderId="0" xfId="0" applyNumberFormat="1" applyFill="1" applyBorder="1"/>
    <xf numFmtId="43" fontId="0" fillId="0" borderId="21" xfId="467" applyFont="1" applyFill="1" applyBorder="1"/>
    <xf numFmtId="164" fontId="0" fillId="75" borderId="3" xfId="0" applyNumberFormat="1" applyFill="1" applyBorder="1"/>
    <xf numFmtId="0" fontId="28" fillId="75" borderId="0" xfId="0" applyFont="1" applyFill="1"/>
    <xf numFmtId="0" fontId="0" fillId="75" borderId="0" xfId="0" applyFill="1"/>
    <xf numFmtId="0" fontId="4" fillId="0" borderId="0" xfId="0" applyFont="1" applyBorder="1"/>
    <xf numFmtId="0" fontId="0" fillId="0" borderId="0" xfId="0" applyFill="1" applyBorder="1"/>
    <xf numFmtId="165" fontId="0" fillId="0" borderId="0" xfId="467" applyNumberFormat="1" applyFont="1"/>
    <xf numFmtId="0" fontId="0" fillId="76" borderId="0" xfId="0" applyFill="1"/>
    <xf numFmtId="164" fontId="0" fillId="76" borderId="3" xfId="0" applyNumberFormat="1" applyFill="1" applyBorder="1"/>
    <xf numFmtId="165" fontId="28" fillId="76" borderId="0" xfId="467" applyNumberFormat="1" applyFont="1" applyFill="1"/>
    <xf numFmtId="0" fontId="0" fillId="0" borderId="0" xfId="0" applyFont="1" applyFill="1" applyBorder="1"/>
    <xf numFmtId="164" fontId="0" fillId="0" borderId="0" xfId="527" applyNumberFormat="1" applyFont="1"/>
    <xf numFmtId="165" fontId="4" fillId="0" borderId="0" xfId="467" applyNumberFormat="1" applyFont="1"/>
    <xf numFmtId="165" fontId="28" fillId="0" borderId="0" xfId="467" applyNumberFormat="1" applyFont="1"/>
    <xf numFmtId="165" fontId="4" fillId="0" borderId="0" xfId="467" applyNumberFormat="1" applyFont="1" applyAlignment="1">
      <alignment horizontal="center"/>
    </xf>
    <xf numFmtId="49" fontId="4" fillId="0" borderId="21" xfId="467" applyNumberFormat="1" applyFont="1" applyBorder="1" applyAlignment="1">
      <alignment horizontal="center"/>
    </xf>
    <xf numFmtId="165" fontId="67" fillId="77" borderId="0" xfId="467" applyNumberFormat="1" applyFont="1" applyFill="1"/>
    <xf numFmtId="164" fontId="67" fillId="78" borderId="0" xfId="527" applyNumberFormat="1" applyFont="1" applyFill="1"/>
    <xf numFmtId="165" fontId="67" fillId="78" borderId="0" xfId="467" applyNumberFormat="1" applyFont="1" applyFill="1"/>
    <xf numFmtId="165" fontId="67" fillId="79" borderId="0" xfId="467" applyNumberFormat="1" applyFont="1" applyFill="1"/>
    <xf numFmtId="167" fontId="4" fillId="0" borderId="0" xfId="467" applyNumberFormat="1" applyFont="1" applyAlignment="1">
      <alignment horizontal="left"/>
    </xf>
    <xf numFmtId="164" fontId="4" fillId="0" borderId="0" xfId="527" applyNumberFormat="1" applyFont="1"/>
    <xf numFmtId="165" fontId="0" fillId="0" borderId="0" xfId="467" applyNumberFormat="1" applyFont="1" applyBorder="1"/>
    <xf numFmtId="165" fontId="28" fillId="0" borderId="0" xfId="467" applyNumberFormat="1" applyFont="1" applyBorder="1"/>
    <xf numFmtId="165" fontId="0" fillId="0" borderId="21" xfId="467" applyNumberFormat="1" applyFont="1" applyBorder="1" applyAlignment="1">
      <alignment horizontal="center" wrapText="1"/>
    </xf>
    <xf numFmtId="165" fontId="0" fillId="0" borderId="0" xfId="467" applyNumberFormat="1" applyFont="1" applyBorder="1" applyAlignment="1">
      <alignment horizontal="center"/>
    </xf>
    <xf numFmtId="165" fontId="0" fillId="0" borderId="21" xfId="467" applyNumberFormat="1" applyFont="1" applyBorder="1"/>
    <xf numFmtId="164" fontId="0" fillId="0" borderId="0" xfId="527" applyNumberFormat="1" applyFont="1" applyBorder="1"/>
    <xf numFmtId="164" fontId="0" fillId="0" borderId="23" xfId="527" applyNumberFormat="1" applyFont="1" applyBorder="1"/>
    <xf numFmtId="165" fontId="1" fillId="0" borderId="0" xfId="467" applyNumberFormat="1" applyFont="1"/>
    <xf numFmtId="0" fontId="1" fillId="0" borderId="0" xfId="0" applyFont="1"/>
    <xf numFmtId="0" fontId="1" fillId="75" borderId="0" xfId="0" applyFont="1" applyFill="1"/>
    <xf numFmtId="165" fontId="67" fillId="80" borderId="0" xfId="467" applyNumberFormat="1" applyFont="1" applyFill="1"/>
    <xf numFmtId="165" fontId="1" fillId="80" borderId="0" xfId="467" applyNumberFormat="1" applyFont="1" applyFill="1"/>
    <xf numFmtId="0" fontId="101" fillId="0" borderId="0" xfId="803" applyFont="1" applyAlignment="1">
      <alignment horizontal="center" wrapText="1"/>
    </xf>
    <xf numFmtId="0" fontId="68" fillId="0" borderId="0" xfId="803"/>
    <xf numFmtId="0" fontId="101" fillId="0" borderId="15" xfId="803" applyFont="1" applyBorder="1" applyAlignment="1">
      <alignment horizontal="center" wrapText="1"/>
    </xf>
    <xf numFmtId="0" fontId="102" fillId="0" borderId="0" xfId="803" applyFont="1" applyAlignment="1">
      <alignment horizontal="center"/>
    </xf>
    <xf numFmtId="0" fontId="102" fillId="0" borderId="0" xfId="803" applyFont="1"/>
    <xf numFmtId="0" fontId="1" fillId="0" borderId="0" xfId="803" applyFont="1" applyAlignment="1">
      <alignment horizontal="center"/>
    </xf>
    <xf numFmtId="0" fontId="102" fillId="0" borderId="30" xfId="803" applyFont="1" applyBorder="1" applyAlignment="1">
      <alignment horizontal="center"/>
    </xf>
    <xf numFmtId="0" fontId="102" fillId="0" borderId="30" xfId="803" applyFont="1" applyBorder="1"/>
    <xf numFmtId="0" fontId="1" fillId="0" borderId="30" xfId="803" applyFont="1" applyBorder="1" applyAlignment="1">
      <alignment horizontal="center"/>
    </xf>
    <xf numFmtId="0" fontId="102" fillId="0" borderId="15" xfId="803" applyFont="1" applyBorder="1" applyAlignment="1">
      <alignment horizontal="center"/>
    </xf>
    <xf numFmtId="0" fontId="102" fillId="0" borderId="15" xfId="803" applyFont="1" applyBorder="1"/>
    <xf numFmtId="0" fontId="1" fillId="0" borderId="15" xfId="803" applyFont="1" applyBorder="1" applyAlignment="1">
      <alignment horizontal="center"/>
    </xf>
    <xf numFmtId="0" fontId="102" fillId="0" borderId="0" xfId="803" applyFont="1" applyFill="1" applyAlignment="1">
      <alignment horizontal="center"/>
    </xf>
    <xf numFmtId="0" fontId="102" fillId="0" borderId="30" xfId="803" applyFont="1" applyFill="1" applyBorder="1" applyAlignment="1">
      <alignment horizontal="center"/>
    </xf>
    <xf numFmtId="0" fontId="1" fillId="0" borderId="15" xfId="803" applyFont="1" applyFill="1" applyBorder="1" applyAlignment="1">
      <alignment horizontal="center"/>
    </xf>
    <xf numFmtId="0" fontId="68" fillId="0" borderId="0" xfId="803" applyFont="1"/>
    <xf numFmtId="0" fontId="1" fillId="0" borderId="26" xfId="0" applyFont="1" applyBorder="1"/>
    <xf numFmtId="164" fontId="0" fillId="0" borderId="31" xfId="0" applyNumberFormat="1" applyBorder="1"/>
    <xf numFmtId="0" fontId="1" fillId="0" borderId="0" xfId="0" applyFont="1" applyBorder="1"/>
    <xf numFmtId="164" fontId="0" fillId="75" borderId="28" xfId="0" applyNumberFormat="1" applyFill="1" applyBorder="1"/>
    <xf numFmtId="165" fontId="1" fillId="0" borderId="21" xfId="467" applyNumberFormat="1" applyFont="1" applyBorder="1" applyAlignment="1">
      <alignment horizontal="center" wrapText="1"/>
    </xf>
    <xf numFmtId="165" fontId="3" fillId="0" borderId="0" xfId="467" applyNumberFormat="1" applyFont="1"/>
    <xf numFmtId="0" fontId="3" fillId="0" borderId="0" xfId="0" applyFont="1"/>
    <xf numFmtId="43" fontId="3" fillId="0" borderId="0" xfId="467" applyFont="1"/>
    <xf numFmtId="43" fontId="3" fillId="0" borderId="21" xfId="467" applyFont="1" applyBorder="1"/>
    <xf numFmtId="164" fontId="67" fillId="81" borderId="0" xfId="527" applyNumberFormat="1" applyFont="1" applyFill="1"/>
    <xf numFmtId="43" fontId="0" fillId="0" borderId="0" xfId="467" applyFont="1" applyFill="1" applyBorder="1"/>
    <xf numFmtId="0" fontId="28" fillId="0" borderId="0" xfId="0" applyFont="1" applyAlignment="1">
      <alignment horizontal="left" indent="1"/>
    </xf>
    <xf numFmtId="0" fontId="1" fillId="0" borderId="0" xfId="0" applyFont="1" applyAlignment="1">
      <alignment horizontal="left" indent="1"/>
    </xf>
    <xf numFmtId="0" fontId="0" fillId="0" borderId="25" xfId="0" applyBorder="1"/>
    <xf numFmtId="0" fontId="0" fillId="0" borderId="3" xfId="0" applyBorder="1"/>
    <xf numFmtId="0" fontId="7" fillId="0" borderId="26" xfId="0" applyFont="1" applyBorder="1"/>
    <xf numFmtId="0" fontId="0" fillId="0" borderId="3" xfId="0" quotePrefix="1" applyBorder="1"/>
    <xf numFmtId="0" fontId="28" fillId="0" borderId="0" xfId="0" applyFont="1" applyBorder="1"/>
    <xf numFmtId="0" fontId="28" fillId="0" borderId="3" xfId="0" applyFont="1" applyBorder="1"/>
    <xf numFmtId="0" fontId="0" fillId="0" borderId="28" xfId="0" applyBorder="1"/>
    <xf numFmtId="0" fontId="0" fillId="0" borderId="28" xfId="0" quotePrefix="1" applyBorder="1"/>
    <xf numFmtId="44" fontId="0" fillId="75" borderId="3" xfId="0" applyNumberFormat="1" applyFill="1" applyBorder="1"/>
    <xf numFmtId="44" fontId="0" fillId="76" borderId="3" xfId="0" applyNumberFormat="1" applyFill="1" applyBorder="1"/>
    <xf numFmtId="44" fontId="0" fillId="75" borderId="0" xfId="0" applyNumberFormat="1" applyFill="1" applyBorder="1"/>
    <xf numFmtId="44" fontId="0" fillId="0" borderId="29" xfId="0" applyNumberFormat="1" applyBorder="1"/>
    <xf numFmtId="44" fontId="0" fillId="0" borderId="31" xfId="0" applyNumberFormat="1" applyBorder="1"/>
    <xf numFmtId="165" fontId="3" fillId="0" borderId="21" xfId="467" applyNumberFormat="1" applyFont="1" applyBorder="1"/>
    <xf numFmtId="176" fontId="3" fillId="0" borderId="0" xfId="467" applyNumberFormat="1" applyFont="1"/>
    <xf numFmtId="176" fontId="66" fillId="0" borderId="0" xfId="467" applyNumberFormat="1" applyFont="1" applyAlignment="1">
      <alignment horizontal="center"/>
    </xf>
    <xf numFmtId="176" fontId="3" fillId="0" borderId="0" xfId="467" applyNumberFormat="1" applyFont="1" applyFill="1"/>
    <xf numFmtId="176" fontId="3" fillId="0" borderId="0" xfId="467" applyNumberFormat="1" applyFont="1" applyFill="1" applyBorder="1"/>
    <xf numFmtId="43" fontId="66" fillId="0" borderId="0" xfId="467" applyFont="1" applyAlignment="1">
      <alignment horizontal="center"/>
    </xf>
    <xf numFmtId="43" fontId="3" fillId="0" borderId="0" xfId="467" applyFont="1" applyFill="1"/>
    <xf numFmtId="43" fontId="3" fillId="0" borderId="0" xfId="467" applyFont="1" applyFill="1" applyBorder="1"/>
    <xf numFmtId="165" fontId="3" fillId="0" borderId="0" xfId="467" applyNumberFormat="1" applyFont="1" applyFill="1"/>
    <xf numFmtId="177" fontId="1" fillId="82" borderId="0" xfId="942" applyNumberFormat="1" applyFont="1" applyFill="1"/>
    <xf numFmtId="0" fontId="32" fillId="42" borderId="32" xfId="0" applyFont="1" applyFill="1" applyBorder="1" applyAlignment="1">
      <alignment horizontal="center" vertical="top"/>
    </xf>
    <xf numFmtId="0" fontId="33" fillId="41" borderId="33" xfId="0" applyFont="1" applyFill="1" applyBorder="1" applyAlignment="1">
      <alignment horizontal="right" vertical="top"/>
    </xf>
    <xf numFmtId="0" fontId="33" fillId="41" borderId="18" xfId="0" applyFont="1" applyFill="1" applyBorder="1" applyAlignment="1">
      <alignment horizontal="right" vertical="top"/>
    </xf>
    <xf numFmtId="0" fontId="33" fillId="41" borderId="34" xfId="0" applyFont="1" applyFill="1" applyBorder="1" applyAlignment="1">
      <alignment horizontal="right" vertical="top"/>
    </xf>
    <xf numFmtId="0" fontId="34" fillId="42" borderId="32" xfId="0" applyFont="1" applyFill="1" applyBorder="1" applyAlignment="1">
      <alignment horizontal="right" vertical="top"/>
    </xf>
    <xf numFmtId="0" fontId="34" fillId="42" borderId="35" xfId="0" applyFont="1" applyFill="1" applyBorder="1" applyAlignment="1">
      <alignment horizontal="right" vertical="top"/>
    </xf>
    <xf numFmtId="0" fontId="34" fillId="42" borderId="36" xfId="0" applyFont="1" applyFill="1" applyBorder="1" applyAlignment="1">
      <alignment horizontal="right" vertical="top"/>
    </xf>
    <xf numFmtId="0" fontId="34" fillId="42" borderId="37" xfId="0" applyFont="1" applyFill="1" applyBorder="1" applyAlignment="1">
      <alignment horizontal="right" vertical="top"/>
    </xf>
    <xf numFmtId="0" fontId="33" fillId="41" borderId="38" xfId="0" applyFont="1" applyFill="1" applyBorder="1" applyAlignment="1">
      <alignment horizontal="right" vertical="top"/>
    </xf>
    <xf numFmtId="0" fontId="33" fillId="41" borderId="0" xfId="0" applyFont="1" applyFill="1" applyBorder="1" applyAlignment="1">
      <alignment horizontal="right" vertical="top"/>
    </xf>
    <xf numFmtId="0" fontId="33" fillId="41" borderId="39" xfId="0" applyFont="1" applyFill="1" applyBorder="1" applyAlignment="1">
      <alignment horizontal="right" vertical="top"/>
    </xf>
    <xf numFmtId="0" fontId="35" fillId="43" borderId="32" xfId="0" applyFont="1" applyFill="1" applyBorder="1" applyAlignment="1">
      <alignment horizontal="left" vertical="top"/>
    </xf>
    <xf numFmtId="0" fontId="35" fillId="43" borderId="35" xfId="0" applyFont="1" applyFill="1" applyBorder="1" applyAlignment="1">
      <alignment horizontal="left" vertical="top"/>
    </xf>
    <xf numFmtId="0" fontId="35" fillId="43" borderId="36" xfId="0" applyFont="1" applyFill="1" applyBorder="1" applyAlignment="1">
      <alignment horizontal="left" vertical="top"/>
    </xf>
    <xf numFmtId="0" fontId="35" fillId="43" borderId="37" xfId="0" applyFont="1" applyFill="1" applyBorder="1" applyAlignment="1">
      <alignment horizontal="left" vertical="top"/>
    </xf>
    <xf numFmtId="0" fontId="35" fillId="43" borderId="40" xfId="0" applyFont="1" applyFill="1" applyBorder="1" applyAlignment="1">
      <alignment horizontal="left" vertical="top" wrapText="1"/>
    </xf>
    <xf numFmtId="0" fontId="35" fillId="43" borderId="41" xfId="0" applyFont="1" applyFill="1" applyBorder="1" applyAlignment="1">
      <alignment horizontal="left" vertical="top" wrapText="1"/>
    </xf>
    <xf numFmtId="0" fontId="33" fillId="41" borderId="42" xfId="0" applyFont="1" applyFill="1" applyBorder="1" applyAlignment="1">
      <alignment horizontal="right" vertical="top"/>
    </xf>
    <xf numFmtId="0" fontId="33" fillId="41" borderId="43" xfId="0" applyFont="1" applyFill="1" applyBorder="1" applyAlignment="1">
      <alignment horizontal="right" vertical="top"/>
    </xf>
    <xf numFmtId="0" fontId="33" fillId="41" borderId="44" xfId="0" applyFont="1" applyFill="1" applyBorder="1" applyAlignment="1">
      <alignment horizontal="right" vertical="top"/>
    </xf>
    <xf numFmtId="0" fontId="35" fillId="43" borderId="45" xfId="0" applyFont="1" applyFill="1" applyBorder="1" applyAlignment="1">
      <alignment horizontal="left" vertical="top" wrapText="1"/>
    </xf>
    <xf numFmtId="0" fontId="35" fillId="41" borderId="32" xfId="0" applyFont="1" applyFill="1" applyBorder="1" applyAlignment="1">
      <alignment horizontal="left" vertical="top"/>
    </xf>
    <xf numFmtId="0" fontId="33" fillId="41" borderId="32" xfId="0" applyFont="1" applyFill="1" applyBorder="1" applyAlignment="1">
      <alignment horizontal="right" vertical="top"/>
    </xf>
    <xf numFmtId="0" fontId="35" fillId="43" borderId="40" xfId="0" applyFont="1" applyFill="1" applyBorder="1" applyAlignment="1">
      <alignment horizontal="left" vertical="top"/>
    </xf>
    <xf numFmtId="168" fontId="34" fillId="30" borderId="46" xfId="0" applyNumberFormat="1" applyFont="1" applyFill="1" applyBorder="1" applyAlignment="1">
      <alignment horizontal="right" vertical="top"/>
    </xf>
    <xf numFmtId="168" fontId="35" fillId="41" borderId="46" xfId="0" applyNumberFormat="1" applyFont="1" applyFill="1" applyBorder="1" applyAlignment="1">
      <alignment horizontal="right" vertical="top"/>
    </xf>
    <xf numFmtId="0" fontId="35" fillId="43" borderId="41" xfId="0" applyFont="1" applyFill="1" applyBorder="1" applyAlignment="1">
      <alignment horizontal="left" vertical="top"/>
    </xf>
    <xf numFmtId="0" fontId="35" fillId="41" borderId="40" xfId="0" applyFont="1" applyFill="1" applyBorder="1" applyAlignment="1">
      <alignment horizontal="left" vertical="top"/>
    </xf>
    <xf numFmtId="0" fontId="35" fillId="41" borderId="41" xfId="0" applyFont="1" applyFill="1" applyBorder="1" applyAlignment="1">
      <alignment horizontal="left" vertical="top"/>
    </xf>
    <xf numFmtId="0" fontId="35" fillId="41" borderId="45" xfId="0" applyFont="1" applyFill="1" applyBorder="1" applyAlignment="1">
      <alignment horizontal="left" vertical="top"/>
    </xf>
    <xf numFmtId="0" fontId="35" fillId="43" borderId="45" xfId="0" applyFont="1" applyFill="1" applyBorder="1" applyAlignment="1">
      <alignment horizontal="left" vertical="top"/>
    </xf>
    <xf numFmtId="0" fontId="35" fillId="43" borderId="35" xfId="0" applyFont="1" applyFill="1" applyBorder="1" applyAlignment="1">
      <alignment horizontal="left" vertical="top" wrapText="1"/>
    </xf>
    <xf numFmtId="0" fontId="35" fillId="43" borderId="37" xfId="0" applyFont="1" applyFill="1" applyBorder="1" applyAlignment="1">
      <alignment horizontal="left" vertical="top" wrapText="1"/>
    </xf>
    <xf numFmtId="0" fontId="35" fillId="43" borderId="36" xfId="0" applyFont="1" applyFill="1" applyBorder="1" applyAlignment="1">
      <alignment horizontal="left" vertical="top" wrapText="1"/>
    </xf>
    <xf numFmtId="0" fontId="34" fillId="42" borderId="32" xfId="0" applyFont="1" applyFill="1" applyBorder="1" applyAlignment="1">
      <alignment horizontal="left" vertical="top"/>
    </xf>
    <xf numFmtId="0" fontId="34" fillId="42" borderId="40" xfId="0" applyFont="1" applyFill="1" applyBorder="1" applyAlignment="1">
      <alignment horizontal="left" vertical="top"/>
    </xf>
    <xf numFmtId="0" fontId="34" fillId="42" borderId="45" xfId="0" applyFont="1" applyFill="1" applyBorder="1" applyAlignment="1">
      <alignment horizontal="left" vertical="top"/>
    </xf>
    <xf numFmtId="0" fontId="34" fillId="42" borderId="41" xfId="0" applyFont="1" applyFill="1" applyBorder="1" applyAlignment="1">
      <alignment horizontal="left" vertical="top"/>
    </xf>
    <xf numFmtId="168" fontId="0" fillId="0" borderId="0" xfId="0" applyNumberFormat="1"/>
    <xf numFmtId="44" fontId="0" fillId="0" borderId="3" xfId="0" applyNumberFormat="1" applyFill="1" applyBorder="1"/>
    <xf numFmtId="0" fontId="1" fillId="0" borderId="0" xfId="0" applyFont="1" applyAlignment="1">
      <alignment horizontal="right"/>
    </xf>
    <xf numFmtId="164" fontId="0" fillId="0" borderId="3" xfId="0" applyNumberFormat="1" applyFill="1" applyBorder="1"/>
    <xf numFmtId="165" fontId="30" fillId="0" borderId="0" xfId="467" applyNumberFormat="1" applyFont="1"/>
    <xf numFmtId="43" fontId="67" fillId="77" borderId="0" xfId="467" applyFont="1" applyFill="1"/>
    <xf numFmtId="177" fontId="67" fillId="77" borderId="0" xfId="942" applyNumberFormat="1" applyFont="1" applyFill="1"/>
    <xf numFmtId="177" fontId="0" fillId="77" borderId="0" xfId="0" applyNumberFormat="1" applyFill="1"/>
    <xf numFmtId="0" fontId="68" fillId="0" borderId="0" xfId="802"/>
    <xf numFmtId="41" fontId="68" fillId="0" borderId="0" xfId="475" applyFont="1"/>
    <xf numFmtId="0" fontId="68" fillId="0" borderId="0" xfId="802" applyAlignment="1">
      <alignment horizontal="left"/>
    </xf>
    <xf numFmtId="0" fontId="68" fillId="0" borderId="0" xfId="802" applyAlignment="1">
      <alignment horizontal="left" indent="1"/>
    </xf>
    <xf numFmtId="177" fontId="68" fillId="0" borderId="0" xfId="953" applyNumberFormat="1" applyFont="1"/>
    <xf numFmtId="41" fontId="68" fillId="75" borderId="0" xfId="475" applyFont="1" applyFill="1"/>
    <xf numFmtId="177" fontId="68" fillId="75" borderId="0" xfId="953" applyNumberFormat="1" applyFont="1" applyFill="1"/>
    <xf numFmtId="44" fontId="0" fillId="83" borderId="0" xfId="0" applyNumberFormat="1" applyFill="1" applyBorder="1"/>
    <xf numFmtId="44" fontId="0" fillId="83" borderId="3" xfId="0" applyNumberFormat="1" applyFill="1" applyBorder="1"/>
    <xf numFmtId="164" fontId="0" fillId="83" borderId="0" xfId="0" applyNumberFormat="1" applyFill="1" applyBorder="1"/>
    <xf numFmtId="164" fontId="0" fillId="77" borderId="0" xfId="0" applyNumberFormat="1" applyFill="1" applyBorder="1"/>
    <xf numFmtId="44" fontId="0" fillId="77" borderId="3" xfId="0" applyNumberFormat="1" applyFill="1" applyBorder="1"/>
    <xf numFmtId="164" fontId="103" fillId="0" borderId="0" xfId="0" applyNumberFormat="1" applyFont="1"/>
    <xf numFmtId="164" fontId="1" fillId="0" borderId="0" xfId="0" applyNumberFormat="1" applyFont="1"/>
    <xf numFmtId="165" fontId="103" fillId="0" borderId="0" xfId="467" applyNumberFormat="1" applyFont="1"/>
    <xf numFmtId="43" fontId="1" fillId="0" borderId="0" xfId="467" applyFont="1"/>
    <xf numFmtId="43" fontId="0" fillId="0" borderId="0" xfId="467" applyFont="1" applyBorder="1"/>
    <xf numFmtId="43" fontId="1" fillId="0" borderId="0" xfId="467" applyFont="1" applyBorder="1"/>
    <xf numFmtId="43" fontId="1" fillId="0" borderId="0" xfId="467" quotePrefix="1" applyFont="1" applyBorder="1"/>
    <xf numFmtId="43" fontId="0" fillId="0" borderId="0" xfId="0" applyNumberForma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5" fontId="0" fillId="0" borderId="0" xfId="467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8" fontId="103" fillId="0" borderId="47" xfId="0" applyNumberFormat="1" applyFont="1" applyFill="1" applyBorder="1" applyAlignment="1">
      <alignment horizontal="right" vertical="top"/>
    </xf>
    <xf numFmtId="165" fontId="0" fillId="0" borderId="0" xfId="467" applyNumberFormat="1" applyFont="1" applyFill="1"/>
    <xf numFmtId="168" fontId="0" fillId="0" borderId="0" xfId="0" applyNumberFormat="1" applyFill="1"/>
    <xf numFmtId="168" fontId="0" fillId="0" borderId="0" xfId="0" applyNumberFormat="1" applyBorder="1"/>
    <xf numFmtId="43" fontId="1" fillId="0" borderId="0" xfId="467" applyFont="1" applyFill="1" applyBorder="1"/>
    <xf numFmtId="168" fontId="0" fillId="0" borderId="0" xfId="0" applyNumberFormat="1" applyFill="1" applyBorder="1"/>
    <xf numFmtId="0" fontId="1" fillId="0" borderId="0" xfId="0" applyFont="1" applyFill="1" applyBorder="1"/>
    <xf numFmtId="0" fontId="35" fillId="43" borderId="33" xfId="0" applyFont="1" applyFill="1" applyBorder="1" applyAlignment="1">
      <alignment horizontal="left" vertical="top" wrapText="1"/>
    </xf>
    <xf numFmtId="0" fontId="35" fillId="43" borderId="18" xfId="0" applyFont="1" applyFill="1" applyBorder="1" applyAlignment="1">
      <alignment horizontal="left" vertical="top" wrapText="1"/>
    </xf>
    <xf numFmtId="0" fontId="35" fillId="43" borderId="34" xfId="0" applyFont="1" applyFill="1" applyBorder="1" applyAlignment="1">
      <alignment horizontal="left" vertical="top" wrapText="1"/>
    </xf>
    <xf numFmtId="0" fontId="33" fillId="41" borderId="40" xfId="0" applyFont="1" applyFill="1" applyBorder="1" applyAlignment="1">
      <alignment horizontal="right" vertical="top"/>
    </xf>
    <xf numFmtId="168" fontId="35" fillId="41" borderId="48" xfId="0" applyNumberFormat="1" applyFont="1" applyFill="1" applyBorder="1" applyAlignment="1">
      <alignment horizontal="right" vertical="top"/>
    </xf>
    <xf numFmtId="168" fontId="35" fillId="82" borderId="48" xfId="0" applyNumberFormat="1" applyFont="1" applyFill="1" applyBorder="1" applyAlignment="1">
      <alignment horizontal="right" vertical="top"/>
    </xf>
    <xf numFmtId="168" fontId="103" fillId="0" borderId="0" xfId="0" applyNumberFormat="1" applyFont="1" applyFill="1" applyBorder="1" applyAlignment="1">
      <alignment horizontal="right" vertical="top"/>
    </xf>
    <xf numFmtId="168" fontId="103" fillId="0" borderId="0" xfId="0" applyNumberFormat="1" applyFont="1" applyFill="1" applyBorder="1"/>
    <xf numFmtId="0" fontId="35" fillId="0" borderId="0" xfId="0" applyFont="1" applyFill="1" applyBorder="1" applyAlignment="1">
      <alignment horizontal="left" vertical="top"/>
    </xf>
    <xf numFmtId="168" fontId="34" fillId="0" borderId="0" xfId="0" applyNumberFormat="1" applyFont="1" applyFill="1" applyBorder="1" applyAlignment="1">
      <alignment horizontal="right" vertical="top"/>
    </xf>
    <xf numFmtId="0" fontId="68" fillId="0" borderId="0" xfId="802" pivotButton="1"/>
    <xf numFmtId="165" fontId="27" fillId="0" borderId="0" xfId="467" applyNumberFormat="1" applyFont="1" applyAlignment="1">
      <alignment horizontal="center"/>
    </xf>
    <xf numFmtId="165" fontId="4" fillId="0" borderId="21" xfId="467" applyNumberFormat="1" applyFont="1" applyBorder="1" applyAlignment="1">
      <alignment horizontal="center"/>
    </xf>
    <xf numFmtId="0" fontId="101" fillId="0" borderId="0" xfId="803" applyFont="1" applyAlignment="1">
      <alignment horizontal="center"/>
    </xf>
    <xf numFmtId="0" fontId="101" fillId="0" borderId="15" xfId="803" applyFont="1" applyBorder="1" applyAlignment="1">
      <alignment horizontal="center"/>
    </xf>
  </cellXfs>
  <cellStyles count="1096">
    <cellStyle name="_Row1" xfId="1"/>
    <cellStyle name="20% - Accent1" xfId="2" builtinId="30" customBuiltin="1"/>
    <cellStyle name="20% - Accent1 10" xfId="3"/>
    <cellStyle name="20% - Accent1 11" xfId="4"/>
    <cellStyle name="20% - Accent1 12" xfId="5"/>
    <cellStyle name="20% - Accent1 13" xfId="6"/>
    <cellStyle name="20% - Accent1 14" xfId="7"/>
    <cellStyle name="20% - Accent1 15" xfId="8"/>
    <cellStyle name="20% - Accent1 16" xfId="9"/>
    <cellStyle name="20% - Accent1 2" xfId="10"/>
    <cellStyle name="20% - Accent1 2 2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2" xfId="19" builtinId="34" customBuiltin="1"/>
    <cellStyle name="20% - Accent2 10" xfId="20"/>
    <cellStyle name="20% - Accent2 11" xfId="21"/>
    <cellStyle name="20% - Accent2 12" xfId="22"/>
    <cellStyle name="20% - Accent2 13" xfId="23"/>
    <cellStyle name="20% - Accent2 14" xfId="24"/>
    <cellStyle name="20% - Accent2 15" xfId="25"/>
    <cellStyle name="20% - Accent2 16" xfId="26"/>
    <cellStyle name="20% - Accent2 2" xfId="27"/>
    <cellStyle name="20% - Accent2 2 2" xfId="28"/>
    <cellStyle name="20% - Accent2 3" xfId="29"/>
    <cellStyle name="20% - Accent2 4" xfId="30"/>
    <cellStyle name="20% - Accent2 5" xfId="31"/>
    <cellStyle name="20% - Accent2 6" xfId="32"/>
    <cellStyle name="20% - Accent2 7" xfId="33"/>
    <cellStyle name="20% - Accent2 8" xfId="34"/>
    <cellStyle name="20% - Accent2 9" xfId="35"/>
    <cellStyle name="20% - Accent3" xfId="36" builtinId="38" customBuiltin="1"/>
    <cellStyle name="20% - Accent3 10" xfId="37"/>
    <cellStyle name="20% - Accent3 11" xfId="38"/>
    <cellStyle name="20% - Accent3 12" xfId="39"/>
    <cellStyle name="20% - Accent3 13" xfId="40"/>
    <cellStyle name="20% - Accent3 14" xfId="41"/>
    <cellStyle name="20% - Accent3 15" xfId="42"/>
    <cellStyle name="20% - Accent3 16" xfId="43"/>
    <cellStyle name="20% - Accent3 2" xfId="44"/>
    <cellStyle name="20% - Accent3 2 2" xfId="45"/>
    <cellStyle name="20% - Accent3 3" xfId="46"/>
    <cellStyle name="20% - Accent3 4" xfId="47"/>
    <cellStyle name="20% - Accent3 5" xfId="48"/>
    <cellStyle name="20% - Accent3 6" xfId="49"/>
    <cellStyle name="20% - Accent3 7" xfId="50"/>
    <cellStyle name="20% - Accent3 8" xfId="51"/>
    <cellStyle name="20% - Accent3 9" xfId="52"/>
    <cellStyle name="20% - Accent4" xfId="53" builtinId="42" customBuiltin="1"/>
    <cellStyle name="20% - Accent4 10" xfId="54"/>
    <cellStyle name="20% - Accent4 11" xfId="55"/>
    <cellStyle name="20% - Accent4 12" xfId="56"/>
    <cellStyle name="20% - Accent4 13" xfId="57"/>
    <cellStyle name="20% - Accent4 14" xfId="58"/>
    <cellStyle name="20% - Accent4 15" xfId="59"/>
    <cellStyle name="20% - Accent4 16" xfId="60"/>
    <cellStyle name="20% - Accent4 2" xfId="61"/>
    <cellStyle name="20% - Accent4 2 2" xfId="62"/>
    <cellStyle name="20% - Accent4 3" xfId="63"/>
    <cellStyle name="20% - Accent4 4" xfId="64"/>
    <cellStyle name="20% - Accent4 5" xfId="65"/>
    <cellStyle name="20% - Accent4 6" xfId="66"/>
    <cellStyle name="20% - Accent4 7" xfId="67"/>
    <cellStyle name="20% - Accent4 8" xfId="68"/>
    <cellStyle name="20% - Accent4 9" xfId="69"/>
    <cellStyle name="20% - Accent5" xfId="70" builtinId="46" customBuiltin="1"/>
    <cellStyle name="20% - Accent5 10" xfId="71"/>
    <cellStyle name="20% - Accent5 11" xfId="72"/>
    <cellStyle name="20% - Accent5 12" xfId="73"/>
    <cellStyle name="20% - Accent5 13" xfId="74"/>
    <cellStyle name="20% - Accent5 14" xfId="75"/>
    <cellStyle name="20% - Accent5 15" xfId="76"/>
    <cellStyle name="20% - Accent5 16" xfId="77"/>
    <cellStyle name="20% - Accent5 2" xfId="78"/>
    <cellStyle name="20% - Accent5 2 2" xfId="79"/>
    <cellStyle name="20% - Accent5 3" xfId="80"/>
    <cellStyle name="20% - Accent5 4" xfId="81"/>
    <cellStyle name="20% - Accent5 5" xfId="82"/>
    <cellStyle name="20% - Accent5 6" xfId="83"/>
    <cellStyle name="20% - Accent5 7" xfId="84"/>
    <cellStyle name="20% - Accent5 8" xfId="85"/>
    <cellStyle name="20% - Accent5 9" xfId="86"/>
    <cellStyle name="20% - Accent6" xfId="87" builtinId="50" customBuiltin="1"/>
    <cellStyle name="20% - Accent6 10" xfId="88"/>
    <cellStyle name="20% - Accent6 11" xfId="89"/>
    <cellStyle name="20% - Accent6 12" xfId="90"/>
    <cellStyle name="20% - Accent6 13" xfId="91"/>
    <cellStyle name="20% - Accent6 14" xfId="92"/>
    <cellStyle name="20% - Accent6 15" xfId="93"/>
    <cellStyle name="20% - Accent6 16" xfId="94"/>
    <cellStyle name="20% - Accent6 2" xfId="95"/>
    <cellStyle name="20% - Accent6 2 2" xfId="96"/>
    <cellStyle name="20% - Accent6 3" xfId="97"/>
    <cellStyle name="20% - Accent6 4" xfId="98"/>
    <cellStyle name="20% - Accent6 5" xfId="99"/>
    <cellStyle name="20% - Accent6 6" xfId="100"/>
    <cellStyle name="20% - Accent6 7" xfId="101"/>
    <cellStyle name="20% - Accent6 8" xfId="102"/>
    <cellStyle name="20% - Accent6 9" xfId="103"/>
    <cellStyle name="40% - Accent1" xfId="104" builtinId="31" customBuiltin="1"/>
    <cellStyle name="40% - Accent1 10" xfId="105"/>
    <cellStyle name="40% - Accent1 11" xfId="106"/>
    <cellStyle name="40% - Accent1 12" xfId="107"/>
    <cellStyle name="40% - Accent1 13" xfId="108"/>
    <cellStyle name="40% - Accent1 14" xfId="109"/>
    <cellStyle name="40% - Accent1 15" xfId="110"/>
    <cellStyle name="40% - Accent1 16" xfId="111"/>
    <cellStyle name="40% - Accent1 2" xfId="112"/>
    <cellStyle name="40% - Accent1 2 2" xfId="113"/>
    <cellStyle name="40% - Accent1 3" xfId="114"/>
    <cellStyle name="40% - Accent1 4" xfId="115"/>
    <cellStyle name="40% - Accent1 5" xfId="116"/>
    <cellStyle name="40% - Accent1 6" xfId="117"/>
    <cellStyle name="40% - Accent1 7" xfId="118"/>
    <cellStyle name="40% - Accent1 8" xfId="119"/>
    <cellStyle name="40% - Accent1 9" xfId="120"/>
    <cellStyle name="40% - Accent2" xfId="121" builtinId="35" customBuiltin="1"/>
    <cellStyle name="40% - Accent2 10" xfId="122"/>
    <cellStyle name="40% - Accent2 11" xfId="123"/>
    <cellStyle name="40% - Accent2 12" xfId="124"/>
    <cellStyle name="40% - Accent2 13" xfId="125"/>
    <cellStyle name="40% - Accent2 14" xfId="126"/>
    <cellStyle name="40% - Accent2 15" xfId="127"/>
    <cellStyle name="40% - Accent2 16" xfId="128"/>
    <cellStyle name="40% - Accent2 2" xfId="129"/>
    <cellStyle name="40% - Accent2 2 2" xfId="130"/>
    <cellStyle name="40% - Accent2 3" xfId="131"/>
    <cellStyle name="40% - Accent2 4" xfId="132"/>
    <cellStyle name="40% - Accent2 5" xfId="133"/>
    <cellStyle name="40% - Accent2 6" xfId="134"/>
    <cellStyle name="40% - Accent2 7" xfId="135"/>
    <cellStyle name="40% - Accent2 8" xfId="136"/>
    <cellStyle name="40% - Accent2 9" xfId="137"/>
    <cellStyle name="40% - Accent3" xfId="138" builtinId="39" customBuiltin="1"/>
    <cellStyle name="40% - Accent3 10" xfId="139"/>
    <cellStyle name="40% - Accent3 11" xfId="140"/>
    <cellStyle name="40% - Accent3 12" xfId="141"/>
    <cellStyle name="40% - Accent3 13" xfId="142"/>
    <cellStyle name="40% - Accent3 14" xfId="143"/>
    <cellStyle name="40% - Accent3 15" xfId="144"/>
    <cellStyle name="40% - Accent3 16" xfId="145"/>
    <cellStyle name="40% - Accent3 2" xfId="146"/>
    <cellStyle name="40% - Accent3 2 2" xfId="147"/>
    <cellStyle name="40% - Accent3 3" xfId="148"/>
    <cellStyle name="40% - Accent3 4" xfId="149"/>
    <cellStyle name="40% - Accent3 5" xfId="150"/>
    <cellStyle name="40% - Accent3 6" xfId="151"/>
    <cellStyle name="40% - Accent3 7" xfId="152"/>
    <cellStyle name="40% - Accent3 8" xfId="153"/>
    <cellStyle name="40% - Accent3 9" xfId="154"/>
    <cellStyle name="40% - Accent4" xfId="155" builtinId="43" customBuiltin="1"/>
    <cellStyle name="40% - Accent4 10" xfId="156"/>
    <cellStyle name="40% - Accent4 11" xfId="157"/>
    <cellStyle name="40% - Accent4 12" xfId="158"/>
    <cellStyle name="40% - Accent4 13" xfId="159"/>
    <cellStyle name="40% - Accent4 14" xfId="160"/>
    <cellStyle name="40% - Accent4 15" xfId="161"/>
    <cellStyle name="40% - Accent4 16" xfId="162"/>
    <cellStyle name="40% - Accent4 2" xfId="163"/>
    <cellStyle name="40% - Accent4 2 2" xfId="164"/>
    <cellStyle name="40% - Accent4 3" xfId="165"/>
    <cellStyle name="40% - Accent4 4" xfId="166"/>
    <cellStyle name="40% - Accent4 5" xfId="167"/>
    <cellStyle name="40% - Accent4 6" xfId="168"/>
    <cellStyle name="40% - Accent4 7" xfId="169"/>
    <cellStyle name="40% - Accent4 8" xfId="170"/>
    <cellStyle name="40% - Accent4 9" xfId="171"/>
    <cellStyle name="40% - Accent5" xfId="172" builtinId="47" customBuiltin="1"/>
    <cellStyle name="40% - Accent5 10" xfId="173"/>
    <cellStyle name="40% - Accent5 11" xfId="174"/>
    <cellStyle name="40% - Accent5 12" xfId="175"/>
    <cellStyle name="40% - Accent5 13" xfId="176"/>
    <cellStyle name="40% - Accent5 14" xfId="177"/>
    <cellStyle name="40% - Accent5 15" xfId="178"/>
    <cellStyle name="40% - Accent5 16" xfId="179"/>
    <cellStyle name="40% - Accent5 2" xfId="180"/>
    <cellStyle name="40% - Accent5 2 2" xfId="181"/>
    <cellStyle name="40% - Accent5 3" xfId="182"/>
    <cellStyle name="40% - Accent5 4" xfId="183"/>
    <cellStyle name="40% - Accent5 5" xfId="184"/>
    <cellStyle name="40% - Accent5 6" xfId="185"/>
    <cellStyle name="40% - Accent5 7" xfId="186"/>
    <cellStyle name="40% - Accent5 8" xfId="187"/>
    <cellStyle name="40% - Accent5 9" xfId="188"/>
    <cellStyle name="40% - Accent6" xfId="189" builtinId="51" customBuiltin="1"/>
    <cellStyle name="40% - Accent6 10" xfId="190"/>
    <cellStyle name="40% - Accent6 11" xfId="191"/>
    <cellStyle name="40% - Accent6 12" xfId="192"/>
    <cellStyle name="40% - Accent6 13" xfId="193"/>
    <cellStyle name="40% - Accent6 14" xfId="194"/>
    <cellStyle name="40% - Accent6 15" xfId="195"/>
    <cellStyle name="40% - Accent6 16" xfId="196"/>
    <cellStyle name="40% - Accent6 2" xfId="197"/>
    <cellStyle name="40% - Accent6 2 2" xfId="198"/>
    <cellStyle name="40% - Accent6 3" xfId="199"/>
    <cellStyle name="40% - Accent6 4" xfId="200"/>
    <cellStyle name="40% - Accent6 5" xfId="201"/>
    <cellStyle name="40% - Accent6 6" xfId="202"/>
    <cellStyle name="40% - Accent6 7" xfId="203"/>
    <cellStyle name="40% - Accent6 8" xfId="204"/>
    <cellStyle name="40% - Accent6 9" xfId="205"/>
    <cellStyle name="60% - Accent1" xfId="206" builtinId="32" customBuiltin="1"/>
    <cellStyle name="60% - Accent1 10" xfId="207"/>
    <cellStyle name="60% - Accent1 11" xfId="208"/>
    <cellStyle name="60% - Accent1 12" xfId="209"/>
    <cellStyle name="60% - Accent1 13" xfId="210"/>
    <cellStyle name="60% - Accent1 14" xfId="211"/>
    <cellStyle name="60% - Accent1 15" xfId="212"/>
    <cellStyle name="60% - Accent1 16" xfId="213"/>
    <cellStyle name="60% - Accent1 2" xfId="214"/>
    <cellStyle name="60% - Accent1 2 2" xfId="215"/>
    <cellStyle name="60% - Accent1 3" xfId="216"/>
    <cellStyle name="60% - Accent1 4" xfId="217"/>
    <cellStyle name="60% - Accent1 5" xfId="218"/>
    <cellStyle name="60% - Accent1 6" xfId="219"/>
    <cellStyle name="60% - Accent1 7" xfId="220"/>
    <cellStyle name="60% - Accent1 8" xfId="221"/>
    <cellStyle name="60% - Accent1 9" xfId="222"/>
    <cellStyle name="60% - Accent2" xfId="223" builtinId="36" customBuiltin="1"/>
    <cellStyle name="60% - Accent2 10" xfId="224"/>
    <cellStyle name="60% - Accent2 11" xfId="225"/>
    <cellStyle name="60% - Accent2 12" xfId="226"/>
    <cellStyle name="60% - Accent2 13" xfId="227"/>
    <cellStyle name="60% - Accent2 14" xfId="228"/>
    <cellStyle name="60% - Accent2 15" xfId="229"/>
    <cellStyle name="60% - Accent2 16" xfId="230"/>
    <cellStyle name="60% - Accent2 2" xfId="231"/>
    <cellStyle name="60% - Accent2 2 2" xfId="232"/>
    <cellStyle name="60% - Accent2 3" xfId="233"/>
    <cellStyle name="60% - Accent2 4" xfId="234"/>
    <cellStyle name="60% - Accent2 5" xfId="235"/>
    <cellStyle name="60% - Accent2 6" xfId="236"/>
    <cellStyle name="60% - Accent2 7" xfId="237"/>
    <cellStyle name="60% - Accent2 8" xfId="238"/>
    <cellStyle name="60% - Accent2 9" xfId="239"/>
    <cellStyle name="60% - Accent3" xfId="240" builtinId="40" customBuiltin="1"/>
    <cellStyle name="60% - Accent3 10" xfId="241"/>
    <cellStyle name="60% - Accent3 11" xfId="242"/>
    <cellStyle name="60% - Accent3 12" xfId="243"/>
    <cellStyle name="60% - Accent3 13" xfId="244"/>
    <cellStyle name="60% - Accent3 14" xfId="245"/>
    <cellStyle name="60% - Accent3 15" xfId="246"/>
    <cellStyle name="60% - Accent3 16" xfId="247"/>
    <cellStyle name="60% - Accent3 2" xfId="248"/>
    <cellStyle name="60% - Accent3 2 2" xfId="249"/>
    <cellStyle name="60% - Accent3 3" xfId="250"/>
    <cellStyle name="60% - Accent3 4" xfId="251"/>
    <cellStyle name="60% - Accent3 5" xfId="252"/>
    <cellStyle name="60% - Accent3 6" xfId="253"/>
    <cellStyle name="60% - Accent3 7" xfId="254"/>
    <cellStyle name="60% - Accent3 8" xfId="255"/>
    <cellStyle name="60% - Accent3 9" xfId="256"/>
    <cellStyle name="60% - Accent4" xfId="257" builtinId="44" customBuiltin="1"/>
    <cellStyle name="60% - Accent4 10" xfId="258"/>
    <cellStyle name="60% - Accent4 11" xfId="259"/>
    <cellStyle name="60% - Accent4 12" xfId="260"/>
    <cellStyle name="60% - Accent4 13" xfId="261"/>
    <cellStyle name="60% - Accent4 14" xfId="262"/>
    <cellStyle name="60% - Accent4 15" xfId="263"/>
    <cellStyle name="60% - Accent4 16" xfId="264"/>
    <cellStyle name="60% - Accent4 2" xfId="265"/>
    <cellStyle name="60% - Accent4 2 2" xfId="266"/>
    <cellStyle name="60% - Accent4 3" xfId="267"/>
    <cellStyle name="60% - Accent4 4" xfId="268"/>
    <cellStyle name="60% - Accent4 5" xfId="269"/>
    <cellStyle name="60% - Accent4 6" xfId="270"/>
    <cellStyle name="60% - Accent4 7" xfId="271"/>
    <cellStyle name="60% - Accent4 8" xfId="272"/>
    <cellStyle name="60% - Accent4 9" xfId="273"/>
    <cellStyle name="60% - Accent5" xfId="274" builtinId="48" customBuiltin="1"/>
    <cellStyle name="60% - Accent5 10" xfId="275"/>
    <cellStyle name="60% - Accent5 11" xfId="276"/>
    <cellStyle name="60% - Accent5 12" xfId="277"/>
    <cellStyle name="60% - Accent5 13" xfId="278"/>
    <cellStyle name="60% - Accent5 14" xfId="279"/>
    <cellStyle name="60% - Accent5 15" xfId="280"/>
    <cellStyle name="60% - Accent5 16" xfId="281"/>
    <cellStyle name="60% - Accent5 2" xfId="282"/>
    <cellStyle name="60% - Accent5 2 2" xfId="283"/>
    <cellStyle name="60% - Accent5 3" xfId="284"/>
    <cellStyle name="60% - Accent5 4" xfId="285"/>
    <cellStyle name="60% - Accent5 5" xfId="286"/>
    <cellStyle name="60% - Accent5 6" xfId="287"/>
    <cellStyle name="60% - Accent5 7" xfId="288"/>
    <cellStyle name="60% - Accent5 8" xfId="289"/>
    <cellStyle name="60% - Accent5 9" xfId="290"/>
    <cellStyle name="60% - Accent6" xfId="291" builtinId="52" customBuiltin="1"/>
    <cellStyle name="60% - Accent6 10" xfId="292"/>
    <cellStyle name="60% - Accent6 11" xfId="293"/>
    <cellStyle name="60% - Accent6 12" xfId="294"/>
    <cellStyle name="60% - Accent6 13" xfId="295"/>
    <cellStyle name="60% - Accent6 14" xfId="296"/>
    <cellStyle name="60% - Accent6 15" xfId="297"/>
    <cellStyle name="60% - Accent6 16" xfId="298"/>
    <cellStyle name="60% - Accent6 2" xfId="299"/>
    <cellStyle name="60% - Accent6 2 2" xfId="300"/>
    <cellStyle name="60% - Accent6 3" xfId="301"/>
    <cellStyle name="60% - Accent6 4" xfId="302"/>
    <cellStyle name="60% - Accent6 5" xfId="303"/>
    <cellStyle name="60% - Accent6 6" xfId="304"/>
    <cellStyle name="60% - Accent6 7" xfId="305"/>
    <cellStyle name="60% - Accent6 8" xfId="306"/>
    <cellStyle name="60% - Accent6 9" xfId="307"/>
    <cellStyle name="Accent1" xfId="308" builtinId="29" customBuiltin="1"/>
    <cellStyle name="Accent1 10" xfId="309"/>
    <cellStyle name="Accent1 11" xfId="310"/>
    <cellStyle name="Accent1 12" xfId="311"/>
    <cellStyle name="Accent1 13" xfId="312"/>
    <cellStyle name="Accent1 14" xfId="313"/>
    <cellStyle name="Accent1 15" xfId="314"/>
    <cellStyle name="Accent1 16" xfId="315"/>
    <cellStyle name="Accent1 2" xfId="316"/>
    <cellStyle name="Accent1 2 2" xfId="317"/>
    <cellStyle name="Accent1 3" xfId="318"/>
    <cellStyle name="Accent1 4" xfId="319"/>
    <cellStyle name="Accent1 5" xfId="320"/>
    <cellStyle name="Accent1 6" xfId="321"/>
    <cellStyle name="Accent1 7" xfId="322"/>
    <cellStyle name="Accent1 8" xfId="323"/>
    <cellStyle name="Accent1 9" xfId="324"/>
    <cellStyle name="Accent2" xfId="325" builtinId="33" customBuiltin="1"/>
    <cellStyle name="Accent2 10" xfId="326"/>
    <cellStyle name="Accent2 11" xfId="327"/>
    <cellStyle name="Accent2 12" xfId="328"/>
    <cellStyle name="Accent2 13" xfId="329"/>
    <cellStyle name="Accent2 14" xfId="330"/>
    <cellStyle name="Accent2 15" xfId="331"/>
    <cellStyle name="Accent2 16" xfId="332"/>
    <cellStyle name="Accent2 2" xfId="333"/>
    <cellStyle name="Accent2 2 2" xfId="334"/>
    <cellStyle name="Accent2 3" xfId="335"/>
    <cellStyle name="Accent2 4" xfId="336"/>
    <cellStyle name="Accent2 5" xfId="337"/>
    <cellStyle name="Accent2 6" xfId="338"/>
    <cellStyle name="Accent2 7" xfId="339"/>
    <cellStyle name="Accent2 8" xfId="340"/>
    <cellStyle name="Accent2 9" xfId="341"/>
    <cellStyle name="Accent3" xfId="342" builtinId="37" customBuiltin="1"/>
    <cellStyle name="Accent3 10" xfId="343"/>
    <cellStyle name="Accent3 11" xfId="344"/>
    <cellStyle name="Accent3 12" xfId="345"/>
    <cellStyle name="Accent3 13" xfId="346"/>
    <cellStyle name="Accent3 14" xfId="347"/>
    <cellStyle name="Accent3 15" xfId="348"/>
    <cellStyle name="Accent3 16" xfId="349"/>
    <cellStyle name="Accent3 2" xfId="350"/>
    <cellStyle name="Accent3 2 2" xfId="351"/>
    <cellStyle name="Accent3 3" xfId="352"/>
    <cellStyle name="Accent3 4" xfId="353"/>
    <cellStyle name="Accent3 5" xfId="354"/>
    <cellStyle name="Accent3 6" xfId="355"/>
    <cellStyle name="Accent3 7" xfId="356"/>
    <cellStyle name="Accent3 8" xfId="357"/>
    <cellStyle name="Accent3 9" xfId="358"/>
    <cellStyle name="Accent4" xfId="359" builtinId="41" customBuiltin="1"/>
    <cellStyle name="Accent4 10" xfId="360"/>
    <cellStyle name="Accent4 11" xfId="361"/>
    <cellStyle name="Accent4 12" xfId="362"/>
    <cellStyle name="Accent4 13" xfId="363"/>
    <cellStyle name="Accent4 14" xfId="364"/>
    <cellStyle name="Accent4 15" xfId="365"/>
    <cellStyle name="Accent4 16" xfId="366"/>
    <cellStyle name="Accent4 2" xfId="367"/>
    <cellStyle name="Accent4 2 2" xfId="368"/>
    <cellStyle name="Accent4 3" xfId="369"/>
    <cellStyle name="Accent4 4" xfId="370"/>
    <cellStyle name="Accent4 5" xfId="371"/>
    <cellStyle name="Accent4 6" xfId="372"/>
    <cellStyle name="Accent4 7" xfId="373"/>
    <cellStyle name="Accent4 8" xfId="374"/>
    <cellStyle name="Accent4 9" xfId="375"/>
    <cellStyle name="Accent5" xfId="376" builtinId="45" customBuiltin="1"/>
    <cellStyle name="Accent5 10" xfId="377"/>
    <cellStyle name="Accent5 11" xfId="378"/>
    <cellStyle name="Accent5 12" xfId="379"/>
    <cellStyle name="Accent5 13" xfId="380"/>
    <cellStyle name="Accent5 14" xfId="381"/>
    <cellStyle name="Accent5 15" xfId="382"/>
    <cellStyle name="Accent5 16" xfId="383"/>
    <cellStyle name="Accent5 2" xfId="384"/>
    <cellStyle name="Accent5 2 2" xfId="385"/>
    <cellStyle name="Accent5 3" xfId="386"/>
    <cellStyle name="Accent5 4" xfId="387"/>
    <cellStyle name="Accent5 5" xfId="388"/>
    <cellStyle name="Accent5 6" xfId="389"/>
    <cellStyle name="Accent5 7" xfId="390"/>
    <cellStyle name="Accent5 8" xfId="391"/>
    <cellStyle name="Accent5 9" xfId="392"/>
    <cellStyle name="Accent6" xfId="393" builtinId="49" customBuiltin="1"/>
    <cellStyle name="Accent6 10" xfId="394"/>
    <cellStyle name="Accent6 11" xfId="395"/>
    <cellStyle name="Accent6 12" xfId="396"/>
    <cellStyle name="Accent6 13" xfId="397"/>
    <cellStyle name="Accent6 14" xfId="398"/>
    <cellStyle name="Accent6 15" xfId="399"/>
    <cellStyle name="Accent6 16" xfId="400"/>
    <cellStyle name="Accent6 2" xfId="401"/>
    <cellStyle name="Accent6 2 2" xfId="402"/>
    <cellStyle name="Accent6 3" xfId="403"/>
    <cellStyle name="Accent6 4" xfId="404"/>
    <cellStyle name="Accent6 5" xfId="405"/>
    <cellStyle name="Accent6 6" xfId="406"/>
    <cellStyle name="Accent6 7" xfId="407"/>
    <cellStyle name="Accent6 8" xfId="408"/>
    <cellStyle name="Accent6 9" xfId="409"/>
    <cellStyle name="Bad" xfId="410" builtinId="27" customBuiltin="1"/>
    <cellStyle name="Bad 10" xfId="411"/>
    <cellStyle name="Bad 11" xfId="412"/>
    <cellStyle name="Bad 12" xfId="413"/>
    <cellStyle name="Bad 13" xfId="414"/>
    <cellStyle name="Bad 14" xfId="415"/>
    <cellStyle name="Bad 15" xfId="416"/>
    <cellStyle name="Bad 16" xfId="417"/>
    <cellStyle name="Bad 2" xfId="418"/>
    <cellStyle name="Bad 2 2" xfId="419"/>
    <cellStyle name="Bad 3" xfId="420"/>
    <cellStyle name="Bad 4" xfId="421"/>
    <cellStyle name="Bad 5" xfId="422"/>
    <cellStyle name="Bad 6" xfId="423"/>
    <cellStyle name="Bad 7" xfId="424"/>
    <cellStyle name="Bad 8" xfId="425"/>
    <cellStyle name="Bad 9" xfId="426"/>
    <cellStyle name="Calculation" xfId="427" builtinId="22" customBuiltin="1"/>
    <cellStyle name="Calculation 10" xfId="428"/>
    <cellStyle name="Calculation 11" xfId="429"/>
    <cellStyle name="Calculation 12" xfId="430"/>
    <cellStyle name="Calculation 13" xfId="431"/>
    <cellStyle name="Calculation 14" xfId="432"/>
    <cellStyle name="Calculation 15" xfId="433"/>
    <cellStyle name="Calculation 16" xfId="434"/>
    <cellStyle name="Calculation 2" xfId="435"/>
    <cellStyle name="Calculation 2 2" xfId="436"/>
    <cellStyle name="Calculation 3" xfId="437"/>
    <cellStyle name="Calculation 4" xfId="438"/>
    <cellStyle name="Calculation 5" xfId="439"/>
    <cellStyle name="Calculation 6" xfId="440"/>
    <cellStyle name="Calculation 7" xfId="441"/>
    <cellStyle name="Calculation 8" xfId="442"/>
    <cellStyle name="Calculation 9" xfId="443"/>
    <cellStyle name="Check Cell" xfId="444" builtinId="23" customBuiltin="1"/>
    <cellStyle name="Check Cell 10" xfId="445"/>
    <cellStyle name="Check Cell 11" xfId="446"/>
    <cellStyle name="Check Cell 12" xfId="447"/>
    <cellStyle name="Check Cell 13" xfId="448"/>
    <cellStyle name="Check Cell 14" xfId="449"/>
    <cellStyle name="Check Cell 15" xfId="450"/>
    <cellStyle name="Check Cell 16" xfId="451"/>
    <cellStyle name="Check Cell 2" xfId="452"/>
    <cellStyle name="Check Cell 2 2" xfId="453"/>
    <cellStyle name="Check Cell 3" xfId="454"/>
    <cellStyle name="Check Cell 4" xfId="455"/>
    <cellStyle name="Check Cell 5" xfId="456"/>
    <cellStyle name="Check Cell 6" xfId="457"/>
    <cellStyle name="Check Cell 7" xfId="458"/>
    <cellStyle name="Check Cell 8" xfId="459"/>
    <cellStyle name="Check Cell 9" xfId="460"/>
    <cellStyle name="CodeEingabe" xfId="461"/>
    <cellStyle name="ColumnAttributeAbovePrompt" xfId="462"/>
    <cellStyle name="ColumnAttributePrompt" xfId="463"/>
    <cellStyle name="ColumnAttributeValue" xfId="464"/>
    <cellStyle name="ColumnHeadingPrompt" xfId="465"/>
    <cellStyle name="ColumnHeadingValue" xfId="466"/>
    <cellStyle name="Comma" xfId="467" builtinId="3"/>
    <cellStyle name="Comma [0] 2" xfId="468"/>
    <cellStyle name="Comma [0] 2 2" xfId="469"/>
    <cellStyle name="Comma [0] 3" xfId="470"/>
    <cellStyle name="Comma [0] 3 2" xfId="471"/>
    <cellStyle name="Comma [0] 3 3" xfId="472"/>
    <cellStyle name="Comma [0] 4" xfId="473"/>
    <cellStyle name="Comma [0] 5" xfId="474"/>
    <cellStyle name="Comma [0] 6" xfId="475"/>
    <cellStyle name="Comma 10" xfId="476"/>
    <cellStyle name="Comma 11" xfId="477"/>
    <cellStyle name="Comma 12" xfId="478"/>
    <cellStyle name="Comma 13" xfId="479"/>
    <cellStyle name="Comma 14" xfId="480"/>
    <cellStyle name="Comma 15" xfId="481"/>
    <cellStyle name="Comma 16" xfId="482"/>
    <cellStyle name="Comma 17" xfId="483"/>
    <cellStyle name="Comma 18" xfId="484"/>
    <cellStyle name="Comma 19" xfId="485"/>
    <cellStyle name="Comma 2" xfId="486"/>
    <cellStyle name="Comma 2 10" xfId="487"/>
    <cellStyle name="Comma 2 11" xfId="488"/>
    <cellStyle name="Comma 2 12" xfId="489"/>
    <cellStyle name="Comma 2 13" xfId="490"/>
    <cellStyle name="Comma 2 14" xfId="491"/>
    <cellStyle name="Comma 2 2" xfId="492"/>
    <cellStyle name="Comma 2 2 2" xfId="493"/>
    <cellStyle name="Comma 2 3" xfId="494"/>
    <cellStyle name="Comma 2 3 2" xfId="495"/>
    <cellStyle name="Comma 2 4" xfId="496"/>
    <cellStyle name="Comma 2 5" xfId="497"/>
    <cellStyle name="Comma 2 6" xfId="498"/>
    <cellStyle name="Comma 2 7" xfId="499"/>
    <cellStyle name="Comma 2 8" xfId="500"/>
    <cellStyle name="Comma 2 9" xfId="501"/>
    <cellStyle name="Comma 20" xfId="502"/>
    <cellStyle name="Comma 21" xfId="503"/>
    <cellStyle name="Comma 22" xfId="504"/>
    <cellStyle name="Comma 3" xfId="505"/>
    <cellStyle name="Comma 3 2" xfId="506"/>
    <cellStyle name="Comma 3 3" xfId="507"/>
    <cellStyle name="Comma 4" xfId="508"/>
    <cellStyle name="Comma 4 2" xfId="509"/>
    <cellStyle name="Comma 4 2 2" xfId="510"/>
    <cellStyle name="Comma 4 3" xfId="511"/>
    <cellStyle name="Comma 4 4" xfId="512"/>
    <cellStyle name="Comma 5" xfId="513"/>
    <cellStyle name="Comma 5 2" xfId="514"/>
    <cellStyle name="Comma 5 3" xfId="515"/>
    <cellStyle name="Comma 6" xfId="516"/>
    <cellStyle name="Comma 6 2" xfId="517"/>
    <cellStyle name="Comma 7" xfId="518"/>
    <cellStyle name="Comma 7 2" xfId="519"/>
    <cellStyle name="Comma 7 3" xfId="520"/>
    <cellStyle name="Comma 8" xfId="521"/>
    <cellStyle name="Comma 8 2" xfId="522"/>
    <cellStyle name="Comma 9" xfId="523"/>
    <cellStyle name="Comma 9 2" xfId="524"/>
    <cellStyle name="Comma0" xfId="525"/>
    <cellStyle name="Comma0 2" xfId="526"/>
    <cellStyle name="Currency" xfId="527" builtinId="4"/>
    <cellStyle name="Currency 2" xfId="528"/>
    <cellStyle name="Currency 2 2" xfId="529"/>
    <cellStyle name="Currency 3" xfId="530"/>
    <cellStyle name="Currency 3 2" xfId="531"/>
    <cellStyle name="Currency 4" xfId="532"/>
    <cellStyle name="Currency 5" xfId="533"/>
    <cellStyle name="Currency 6" xfId="534"/>
    <cellStyle name="Currency0" xfId="535"/>
    <cellStyle name="Date" xfId="536"/>
    <cellStyle name="Eingabe" xfId="537"/>
    <cellStyle name="Euro" xfId="538"/>
    <cellStyle name="Euro 2" xfId="539"/>
    <cellStyle name="Euro 3" xfId="540"/>
    <cellStyle name="Explanatory Text" xfId="541" builtinId="53" customBuiltin="1"/>
    <cellStyle name="Explanatory Text 10" xfId="542"/>
    <cellStyle name="Explanatory Text 11" xfId="543"/>
    <cellStyle name="Explanatory Text 12" xfId="544"/>
    <cellStyle name="Explanatory Text 13" xfId="545"/>
    <cellStyle name="Explanatory Text 14" xfId="546"/>
    <cellStyle name="Explanatory Text 15" xfId="547"/>
    <cellStyle name="Explanatory Text 16" xfId="548"/>
    <cellStyle name="Explanatory Text 2" xfId="549"/>
    <cellStyle name="Explanatory Text 2 2" xfId="550"/>
    <cellStyle name="Explanatory Text 3" xfId="551"/>
    <cellStyle name="Explanatory Text 4" xfId="552"/>
    <cellStyle name="Explanatory Text 5" xfId="553"/>
    <cellStyle name="Explanatory Text 6" xfId="554"/>
    <cellStyle name="Explanatory Text 7" xfId="555"/>
    <cellStyle name="Explanatory Text 8" xfId="556"/>
    <cellStyle name="Explanatory Text 9" xfId="557"/>
    <cellStyle name="F2" xfId="558"/>
    <cellStyle name="F2 2" xfId="559"/>
    <cellStyle name="F2 3" xfId="560"/>
    <cellStyle name="F2 4" xfId="561"/>
    <cellStyle name="F2 5" xfId="562"/>
    <cellStyle name="F2 6" xfId="563"/>
    <cellStyle name="F2 7" xfId="564"/>
    <cellStyle name="F2 8" xfId="565"/>
    <cellStyle name="F2 9" xfId="566"/>
    <cellStyle name="F2_Regenerated Revenues LGE Gas 2008-04 with Elec Gen-Seelye final version " xfId="567"/>
    <cellStyle name="F3" xfId="568"/>
    <cellStyle name="F3 2" xfId="569"/>
    <cellStyle name="F3 3" xfId="570"/>
    <cellStyle name="F3 4" xfId="571"/>
    <cellStyle name="F3 5" xfId="572"/>
    <cellStyle name="F3 6" xfId="573"/>
    <cellStyle name="F3 7" xfId="574"/>
    <cellStyle name="F3 8" xfId="575"/>
    <cellStyle name="F3 9" xfId="576"/>
    <cellStyle name="F3_Regenerated Revenues LGE Gas 2008-04 with Elec Gen-Seelye final version " xfId="577"/>
    <cellStyle name="F4" xfId="578"/>
    <cellStyle name="F4 2" xfId="579"/>
    <cellStyle name="F4 3" xfId="580"/>
    <cellStyle name="F4 4" xfId="581"/>
    <cellStyle name="F4 5" xfId="582"/>
    <cellStyle name="F4 6" xfId="583"/>
    <cellStyle name="F4 7" xfId="584"/>
    <cellStyle name="F4 8" xfId="585"/>
    <cellStyle name="F4 9" xfId="586"/>
    <cellStyle name="F4_Regenerated Revenues LGE Gas 2008-04 with Elec Gen-Seelye final version " xfId="587"/>
    <cellStyle name="F5" xfId="588"/>
    <cellStyle name="F5 2" xfId="589"/>
    <cellStyle name="F5 3" xfId="590"/>
    <cellStyle name="F5 4" xfId="591"/>
    <cellStyle name="F5 5" xfId="592"/>
    <cellStyle name="F5 6" xfId="593"/>
    <cellStyle name="F5 7" xfId="594"/>
    <cellStyle name="F5 8" xfId="595"/>
    <cellStyle name="F5 9" xfId="596"/>
    <cellStyle name="F5_Regenerated Revenues LGE Gas 2008-04 with Elec Gen-Seelye final version " xfId="597"/>
    <cellStyle name="F6" xfId="598"/>
    <cellStyle name="F6 2" xfId="599"/>
    <cellStyle name="F6 3" xfId="600"/>
    <cellStyle name="F6 4" xfId="601"/>
    <cellStyle name="F6 5" xfId="602"/>
    <cellStyle name="F6 6" xfId="603"/>
    <cellStyle name="F6 7" xfId="604"/>
    <cellStyle name="F6 8" xfId="605"/>
    <cellStyle name="F6 9" xfId="606"/>
    <cellStyle name="F6_Regenerated Revenues LGE Gas 2008-04 with Elec Gen-Seelye final version " xfId="607"/>
    <cellStyle name="F7" xfId="608"/>
    <cellStyle name="F7 2" xfId="609"/>
    <cellStyle name="F7 3" xfId="610"/>
    <cellStyle name="F7 4" xfId="611"/>
    <cellStyle name="F7 5" xfId="612"/>
    <cellStyle name="F7 6" xfId="613"/>
    <cellStyle name="F7 7" xfId="614"/>
    <cellStyle name="F7 8" xfId="615"/>
    <cellStyle name="F7 9" xfId="616"/>
    <cellStyle name="F7_Regenerated Revenues LGE Gas 2008-04 with Elec Gen-Seelye final version " xfId="617"/>
    <cellStyle name="F8" xfId="618"/>
    <cellStyle name="F8 2" xfId="619"/>
    <cellStyle name="F8 3" xfId="620"/>
    <cellStyle name="F8 4" xfId="621"/>
    <cellStyle name="F8 5" xfId="622"/>
    <cellStyle name="F8 6" xfId="623"/>
    <cellStyle name="F8 7" xfId="624"/>
    <cellStyle name="F8 8" xfId="625"/>
    <cellStyle name="F8 9" xfId="626"/>
    <cellStyle name="F8_Regenerated Revenues LGE Gas 2008-04 with Elec Gen-Seelye final version " xfId="627"/>
    <cellStyle name="Fixed" xfId="628"/>
    <cellStyle name="Good" xfId="629" builtinId="26" customBuiltin="1"/>
    <cellStyle name="Good 10" xfId="630"/>
    <cellStyle name="Good 11" xfId="631"/>
    <cellStyle name="Good 12" xfId="632"/>
    <cellStyle name="Good 13" xfId="633"/>
    <cellStyle name="Good 14" xfId="634"/>
    <cellStyle name="Good 15" xfId="635"/>
    <cellStyle name="Good 16" xfId="636"/>
    <cellStyle name="Good 2" xfId="637"/>
    <cellStyle name="Good 2 2" xfId="638"/>
    <cellStyle name="Good 3" xfId="639"/>
    <cellStyle name="Good 4" xfId="640"/>
    <cellStyle name="Good 5" xfId="641"/>
    <cellStyle name="Good 6" xfId="642"/>
    <cellStyle name="Good 7" xfId="643"/>
    <cellStyle name="Good 8" xfId="644"/>
    <cellStyle name="Good 9" xfId="645"/>
    <cellStyle name="Heading 1" xfId="646" builtinId="16" customBuiltin="1"/>
    <cellStyle name="Heading 1 10" xfId="647"/>
    <cellStyle name="Heading 1 11" xfId="648"/>
    <cellStyle name="Heading 1 12" xfId="649"/>
    <cellStyle name="Heading 1 13" xfId="650"/>
    <cellStyle name="Heading 1 14" xfId="651"/>
    <cellStyle name="Heading 1 15" xfId="652"/>
    <cellStyle name="Heading 1 16" xfId="653"/>
    <cellStyle name="Heading 1 2" xfId="654"/>
    <cellStyle name="Heading 1 2 2" xfId="655"/>
    <cellStyle name="Heading 1 3" xfId="656"/>
    <cellStyle name="Heading 1 4" xfId="657"/>
    <cellStyle name="Heading 1 5" xfId="658"/>
    <cellStyle name="Heading 1 6" xfId="659"/>
    <cellStyle name="Heading 1 7" xfId="660"/>
    <cellStyle name="Heading 1 8" xfId="661"/>
    <cellStyle name="Heading 1 9" xfId="662"/>
    <cellStyle name="Heading 2" xfId="663" builtinId="17" customBuiltin="1"/>
    <cellStyle name="Heading 2 10" xfId="664"/>
    <cellStyle name="Heading 2 11" xfId="665"/>
    <cellStyle name="Heading 2 12" xfId="666"/>
    <cellStyle name="Heading 2 13" xfId="667"/>
    <cellStyle name="Heading 2 14" xfId="668"/>
    <cellStyle name="Heading 2 15" xfId="669"/>
    <cellStyle name="Heading 2 16" xfId="670"/>
    <cellStyle name="Heading 2 2" xfId="671"/>
    <cellStyle name="Heading 2 2 2" xfId="672"/>
    <cellStyle name="Heading 2 3" xfId="673"/>
    <cellStyle name="Heading 2 4" xfId="674"/>
    <cellStyle name="Heading 2 5" xfId="675"/>
    <cellStyle name="Heading 2 6" xfId="676"/>
    <cellStyle name="Heading 2 7" xfId="677"/>
    <cellStyle name="Heading 2 8" xfId="678"/>
    <cellStyle name="Heading 2 9" xfId="679"/>
    <cellStyle name="Heading 3" xfId="680" builtinId="18" customBuiltin="1"/>
    <cellStyle name="Heading 3 10" xfId="681"/>
    <cellStyle name="Heading 3 11" xfId="682"/>
    <cellStyle name="Heading 3 12" xfId="683"/>
    <cellStyle name="Heading 3 13" xfId="684"/>
    <cellStyle name="Heading 3 14" xfId="685"/>
    <cellStyle name="Heading 3 15" xfId="686"/>
    <cellStyle name="Heading 3 16" xfId="687"/>
    <cellStyle name="Heading 3 2" xfId="688"/>
    <cellStyle name="Heading 3 2 2" xfId="689"/>
    <cellStyle name="Heading 3 3" xfId="690"/>
    <cellStyle name="Heading 3 4" xfId="691"/>
    <cellStyle name="Heading 3 5" xfId="692"/>
    <cellStyle name="Heading 3 6" xfId="693"/>
    <cellStyle name="Heading 3 7" xfId="694"/>
    <cellStyle name="Heading 3 8" xfId="695"/>
    <cellStyle name="Heading 3 9" xfId="696"/>
    <cellStyle name="Heading 4" xfId="697" builtinId="19" customBuiltin="1"/>
    <cellStyle name="Heading 4 10" xfId="698"/>
    <cellStyle name="Heading 4 11" xfId="699"/>
    <cellStyle name="Heading 4 12" xfId="700"/>
    <cellStyle name="Heading 4 13" xfId="701"/>
    <cellStyle name="Heading 4 14" xfId="702"/>
    <cellStyle name="Heading 4 15" xfId="703"/>
    <cellStyle name="Heading 4 16" xfId="704"/>
    <cellStyle name="Heading 4 2" xfId="705"/>
    <cellStyle name="Heading 4 2 2" xfId="706"/>
    <cellStyle name="Heading 4 3" xfId="707"/>
    <cellStyle name="Heading 4 4" xfId="708"/>
    <cellStyle name="Heading 4 5" xfId="709"/>
    <cellStyle name="Heading 4 6" xfId="710"/>
    <cellStyle name="Heading 4 7" xfId="711"/>
    <cellStyle name="Heading 4 8" xfId="712"/>
    <cellStyle name="Heading 4 9" xfId="713"/>
    <cellStyle name="Input" xfId="714" builtinId="20" customBuiltin="1"/>
    <cellStyle name="Input 10" xfId="715"/>
    <cellStyle name="Input 11" xfId="716"/>
    <cellStyle name="Input 12" xfId="717"/>
    <cellStyle name="Input 13" xfId="718"/>
    <cellStyle name="Input 14" xfId="719"/>
    <cellStyle name="Input 15" xfId="720"/>
    <cellStyle name="Input 16" xfId="721"/>
    <cellStyle name="Input 2" xfId="722"/>
    <cellStyle name="Input 2 2" xfId="723"/>
    <cellStyle name="Input 3" xfId="724"/>
    <cellStyle name="Input 4" xfId="725"/>
    <cellStyle name="Input 5" xfId="726"/>
    <cellStyle name="Input 6" xfId="727"/>
    <cellStyle name="Input 7" xfId="728"/>
    <cellStyle name="Input 8" xfId="729"/>
    <cellStyle name="Input 9" xfId="730"/>
    <cellStyle name="LineItemPrompt" xfId="731"/>
    <cellStyle name="LineItemValue" xfId="732"/>
    <cellStyle name="Linked Cell" xfId="733" builtinId="24" customBuiltin="1"/>
    <cellStyle name="Linked Cell 10" xfId="734"/>
    <cellStyle name="Linked Cell 11" xfId="735"/>
    <cellStyle name="Linked Cell 12" xfId="736"/>
    <cellStyle name="Linked Cell 13" xfId="737"/>
    <cellStyle name="Linked Cell 14" xfId="738"/>
    <cellStyle name="Linked Cell 15" xfId="739"/>
    <cellStyle name="Linked Cell 16" xfId="740"/>
    <cellStyle name="Linked Cell 2" xfId="741"/>
    <cellStyle name="Linked Cell 2 2" xfId="742"/>
    <cellStyle name="Linked Cell 3" xfId="743"/>
    <cellStyle name="Linked Cell 4" xfId="744"/>
    <cellStyle name="Linked Cell 5" xfId="745"/>
    <cellStyle name="Linked Cell 6" xfId="746"/>
    <cellStyle name="Linked Cell 7" xfId="747"/>
    <cellStyle name="Linked Cell 8" xfId="748"/>
    <cellStyle name="Linked Cell 9" xfId="749"/>
    <cellStyle name="Neutral" xfId="750" builtinId="28" customBuiltin="1"/>
    <cellStyle name="Neutral 10" xfId="751"/>
    <cellStyle name="Neutral 11" xfId="752"/>
    <cellStyle name="Neutral 12" xfId="753"/>
    <cellStyle name="Neutral 13" xfId="754"/>
    <cellStyle name="Neutral 14" xfId="755"/>
    <cellStyle name="Neutral 15" xfId="756"/>
    <cellStyle name="Neutral 16" xfId="757"/>
    <cellStyle name="Neutral 2" xfId="758"/>
    <cellStyle name="Neutral 2 2" xfId="759"/>
    <cellStyle name="Neutral 3" xfId="760"/>
    <cellStyle name="Neutral 4" xfId="761"/>
    <cellStyle name="Neutral 5" xfId="762"/>
    <cellStyle name="Neutral 6" xfId="763"/>
    <cellStyle name="Neutral 7" xfId="764"/>
    <cellStyle name="Neutral 8" xfId="765"/>
    <cellStyle name="Neutral 9" xfId="766"/>
    <cellStyle name="Normal" xfId="0" builtinId="0"/>
    <cellStyle name="Normal 10" xfId="767"/>
    <cellStyle name="Normal 11" xfId="768"/>
    <cellStyle name="Normal 12" xfId="769"/>
    <cellStyle name="Normal 13" xfId="770"/>
    <cellStyle name="Normal 14" xfId="771"/>
    <cellStyle name="Normal 15" xfId="772"/>
    <cellStyle name="Normal 16" xfId="773"/>
    <cellStyle name="Normal 17" xfId="774"/>
    <cellStyle name="Normal 18" xfId="775"/>
    <cellStyle name="Normal 19" xfId="776"/>
    <cellStyle name="Normal 2" xfId="777"/>
    <cellStyle name="Normal 2 10" xfId="778"/>
    <cellStyle name="Normal 2 11" xfId="779"/>
    <cellStyle name="Normal 2 12" xfId="780"/>
    <cellStyle name="Normal 2 13" xfId="781"/>
    <cellStyle name="Normal 2 14" xfId="782"/>
    <cellStyle name="Normal 2 15" xfId="783"/>
    <cellStyle name="Normal 2 16" xfId="784"/>
    <cellStyle name="Normal 2 2" xfId="785"/>
    <cellStyle name="Normal 2 2 2" xfId="786"/>
    <cellStyle name="Normal 2 3" xfId="787"/>
    <cellStyle name="Normal 2 4" xfId="788"/>
    <cellStyle name="Normal 2 5" xfId="789"/>
    <cellStyle name="Normal 2 6" xfId="790"/>
    <cellStyle name="Normal 2 7" xfId="791"/>
    <cellStyle name="Normal 2 8" xfId="792"/>
    <cellStyle name="Normal 2 9" xfId="793"/>
    <cellStyle name="Normal 2_LGEElecBillingDeterminants2009-10" xfId="794"/>
    <cellStyle name="Normal 20" xfId="795"/>
    <cellStyle name="Normal 21" xfId="796"/>
    <cellStyle name="Normal 22" xfId="797"/>
    <cellStyle name="Normal 23" xfId="798"/>
    <cellStyle name="Normal 24" xfId="799"/>
    <cellStyle name="Normal 25" xfId="800"/>
    <cellStyle name="Normal 26" xfId="801"/>
    <cellStyle name="Normal 27" xfId="802"/>
    <cellStyle name="Normal 3" xfId="803"/>
    <cellStyle name="Normal 3 10" xfId="804"/>
    <cellStyle name="Normal 3 11" xfId="805"/>
    <cellStyle name="Normal 3 12" xfId="806"/>
    <cellStyle name="Normal 3 13" xfId="807"/>
    <cellStyle name="Normal 3 14" xfId="808"/>
    <cellStyle name="Normal 3 15" xfId="809"/>
    <cellStyle name="Normal 3 16" xfId="810"/>
    <cellStyle name="Normal 3 17" xfId="811"/>
    <cellStyle name="Normal 3 2" xfId="812"/>
    <cellStyle name="Normal 3 2 2" xfId="813"/>
    <cellStyle name="Normal 3 3" xfId="814"/>
    <cellStyle name="Normal 3 3 2" xfId="815"/>
    <cellStyle name="Normal 3 4" xfId="816"/>
    <cellStyle name="Normal 3 4 2" xfId="817"/>
    <cellStyle name="Normal 3 5" xfId="818"/>
    <cellStyle name="Normal 3 6" xfId="819"/>
    <cellStyle name="Normal 3 7" xfId="820"/>
    <cellStyle name="Normal 3 8" xfId="821"/>
    <cellStyle name="Normal 3 9" xfId="822"/>
    <cellStyle name="Normal 3_LGEElecBillingDeterminants2009-10" xfId="823"/>
    <cellStyle name="Normal 4" xfId="824"/>
    <cellStyle name="Normal 4 2" xfId="825"/>
    <cellStyle name="Normal 4 2 2" xfId="826"/>
    <cellStyle name="Normal 4 3" xfId="827"/>
    <cellStyle name="Normal 4 4" xfId="828"/>
    <cellStyle name="Normal 4_Regenerated Revenues LGE Gas 10312009" xfId="829"/>
    <cellStyle name="Normal 5" xfId="830"/>
    <cellStyle name="Normal 5 2" xfId="831"/>
    <cellStyle name="Normal 5 2 2" xfId="832"/>
    <cellStyle name="Normal 5 2 3" xfId="833"/>
    <cellStyle name="Normal 5 3" xfId="834"/>
    <cellStyle name="Normal 5 4" xfId="835"/>
    <cellStyle name="Normal 6" xfId="836"/>
    <cellStyle name="Normal 6 2" xfId="837"/>
    <cellStyle name="Normal 6 3" xfId="838"/>
    <cellStyle name="Normal 6 4" xfId="839"/>
    <cellStyle name="Normal 6 5" xfId="840"/>
    <cellStyle name="Normal 7" xfId="841"/>
    <cellStyle name="Normal 7 2" xfId="842"/>
    <cellStyle name="Normal 7 3" xfId="843"/>
    <cellStyle name="Normal 8" xfId="844"/>
    <cellStyle name="Normal 8 2" xfId="845"/>
    <cellStyle name="Normal 8 3" xfId="846"/>
    <cellStyle name="Normal 9" xfId="847"/>
    <cellStyle name="Normal 9 2" xfId="848"/>
    <cellStyle name="Normal 9 3" xfId="849"/>
    <cellStyle name="Note" xfId="850" builtinId="10" customBuiltin="1"/>
    <cellStyle name="Note 10" xfId="851"/>
    <cellStyle name="Note 11" xfId="852"/>
    <cellStyle name="Note 12" xfId="853"/>
    <cellStyle name="Note 13" xfId="854"/>
    <cellStyle name="Note 14" xfId="855"/>
    <cellStyle name="Note 2" xfId="856"/>
    <cellStyle name="Note 2 2" xfId="857"/>
    <cellStyle name="Note 2 3" xfId="858"/>
    <cellStyle name="Note 2 4" xfId="859"/>
    <cellStyle name="Note 3" xfId="860"/>
    <cellStyle name="Note 3 2" xfId="861"/>
    <cellStyle name="Note 3 3" xfId="862"/>
    <cellStyle name="Note 4" xfId="863"/>
    <cellStyle name="Note 4 2" xfId="864"/>
    <cellStyle name="Note 4 3" xfId="865"/>
    <cellStyle name="Note 5" xfId="866"/>
    <cellStyle name="Note 5 2" xfId="867"/>
    <cellStyle name="Note 5 3" xfId="868"/>
    <cellStyle name="Note 6" xfId="869"/>
    <cellStyle name="Note 6 2" xfId="870"/>
    <cellStyle name="Note 6 3" xfId="871"/>
    <cellStyle name="Note 7" xfId="872"/>
    <cellStyle name="Note 7 2" xfId="873"/>
    <cellStyle name="Note 7 3" xfId="874"/>
    <cellStyle name="Note 8" xfId="875"/>
    <cellStyle name="Note 8 2" xfId="876"/>
    <cellStyle name="Note 8 3" xfId="877"/>
    <cellStyle name="Note 9" xfId="878"/>
    <cellStyle name="Output" xfId="879" builtinId="21" customBuiltin="1"/>
    <cellStyle name="Output 10" xfId="880"/>
    <cellStyle name="Output 11" xfId="881"/>
    <cellStyle name="Output 12" xfId="882"/>
    <cellStyle name="Output 13" xfId="883"/>
    <cellStyle name="Output 14" xfId="884"/>
    <cellStyle name="Output 15" xfId="885"/>
    <cellStyle name="Output 16" xfId="886"/>
    <cellStyle name="Output 2" xfId="887"/>
    <cellStyle name="Output 2 2" xfId="888"/>
    <cellStyle name="Output 3" xfId="889"/>
    <cellStyle name="Output 4" xfId="890"/>
    <cellStyle name="Output 5" xfId="891"/>
    <cellStyle name="Output 6" xfId="892"/>
    <cellStyle name="Output 7" xfId="893"/>
    <cellStyle name="Output 8" xfId="894"/>
    <cellStyle name="Output 9" xfId="895"/>
    <cellStyle name="Output Amounts" xfId="896"/>
    <cellStyle name="Output Amounts 2" xfId="897"/>
    <cellStyle name="Output Column Headings" xfId="898"/>
    <cellStyle name="Output Column Headings 2" xfId="899"/>
    <cellStyle name="Output Column Headings 2 2" xfId="900"/>
    <cellStyle name="Output Column Headings 3" xfId="901"/>
    <cellStyle name="Output Column Headings 4" xfId="902"/>
    <cellStyle name="Output Column Headings 5" xfId="903"/>
    <cellStyle name="Output Column Headings 6" xfId="904"/>
    <cellStyle name="Output Column Headings 7" xfId="905"/>
    <cellStyle name="Output Column Headings 8" xfId="906"/>
    <cellStyle name="Output Column Headings 9" xfId="907"/>
    <cellStyle name="Output Column Headings_Regenerated Revenues LGE Gas 2008-04 with Elec Gen-Seelye final version " xfId="908"/>
    <cellStyle name="Output Line Items" xfId="909"/>
    <cellStyle name="Output Line Items 2" xfId="910"/>
    <cellStyle name="Output Line Items 2 2" xfId="911"/>
    <cellStyle name="Output Line Items 3" xfId="912"/>
    <cellStyle name="Output Line Items 4" xfId="913"/>
    <cellStyle name="Output Line Items 5" xfId="914"/>
    <cellStyle name="Output Line Items 6" xfId="915"/>
    <cellStyle name="Output Line Items 7" xfId="916"/>
    <cellStyle name="Output Line Items 8" xfId="917"/>
    <cellStyle name="Output Line Items 9" xfId="918"/>
    <cellStyle name="Output Line Items_Regenerated Revenues LGE Gas 2008-04 with Elec Gen-Seelye final version " xfId="919"/>
    <cellStyle name="Output Report Heading" xfId="920"/>
    <cellStyle name="Output Report Heading 2" xfId="921"/>
    <cellStyle name="Output Report Heading 2 2" xfId="922"/>
    <cellStyle name="Output Report Heading 3" xfId="923"/>
    <cellStyle name="Output Report Heading 4" xfId="924"/>
    <cellStyle name="Output Report Heading 5" xfId="925"/>
    <cellStyle name="Output Report Heading 6" xfId="926"/>
    <cellStyle name="Output Report Heading 7" xfId="927"/>
    <cellStyle name="Output Report Heading 8" xfId="928"/>
    <cellStyle name="Output Report Heading 9" xfId="929"/>
    <cellStyle name="Output Report Heading_Regenerated Revenues LGE Gas 2008-04 with Elec Gen-Seelye final version " xfId="930"/>
    <cellStyle name="Output Report Title" xfId="931"/>
    <cellStyle name="Output Report Title 2" xfId="932"/>
    <cellStyle name="Output Report Title 2 2" xfId="933"/>
    <cellStyle name="Output Report Title 3" xfId="934"/>
    <cellStyle name="Output Report Title 4" xfId="935"/>
    <cellStyle name="Output Report Title 5" xfId="936"/>
    <cellStyle name="Output Report Title 6" xfId="937"/>
    <cellStyle name="Output Report Title 7" xfId="938"/>
    <cellStyle name="Output Report Title 8" xfId="939"/>
    <cellStyle name="Output Report Title 9" xfId="940"/>
    <cellStyle name="Output Report Title_Regenerated Revenues LGE Gas 2008-04 with Elec Gen-Seelye final version " xfId="941"/>
    <cellStyle name="Percent" xfId="942" builtinId="5"/>
    <cellStyle name="Percent 2" xfId="943"/>
    <cellStyle name="Percent 2 2" xfId="944"/>
    <cellStyle name="Percent 3" xfId="945"/>
    <cellStyle name="Percent 3 2" xfId="946"/>
    <cellStyle name="Percent 3 3" xfId="947"/>
    <cellStyle name="Percent 4" xfId="948"/>
    <cellStyle name="Percent 4 2" xfId="949"/>
    <cellStyle name="Percent 5" xfId="950"/>
    <cellStyle name="Percent 6" xfId="951"/>
    <cellStyle name="Percent 7" xfId="952"/>
    <cellStyle name="Percent 8" xfId="953"/>
    <cellStyle name="PSChar" xfId="954"/>
    <cellStyle name="PSDate" xfId="955"/>
    <cellStyle name="PSDec" xfId="956"/>
    <cellStyle name="PSHeading" xfId="957"/>
    <cellStyle name="PSInt" xfId="958"/>
    <cellStyle name="PSSpacer" xfId="959"/>
    <cellStyle name="ReportTitlePrompt" xfId="960"/>
    <cellStyle name="ReportTitleValue" xfId="961"/>
    <cellStyle name="RowAcctAbovePrompt" xfId="962"/>
    <cellStyle name="RowAcctSOBAbovePrompt" xfId="963"/>
    <cellStyle name="RowAcctSOBValue" xfId="964"/>
    <cellStyle name="RowAcctValue" xfId="965"/>
    <cellStyle name="RowAttrAbovePrompt" xfId="966"/>
    <cellStyle name="RowAttrValue" xfId="967"/>
    <cellStyle name="RowColSetAbovePrompt" xfId="968"/>
    <cellStyle name="RowColSetLeftPrompt" xfId="969"/>
    <cellStyle name="RowColSetValue" xfId="970"/>
    <cellStyle name="RowLeftPrompt" xfId="971"/>
    <cellStyle name="SampleUsingFormatMask" xfId="972"/>
    <cellStyle name="SampleWithNoFormatMask" xfId="973"/>
    <cellStyle name="SAPBEXaggData" xfId="974"/>
    <cellStyle name="SAPBEXaggData 2" xfId="975"/>
    <cellStyle name="SAPBEXaggDataEmph" xfId="976"/>
    <cellStyle name="SAPBEXaggItem" xfId="977"/>
    <cellStyle name="SAPBEXaggItem 2" xfId="978"/>
    <cellStyle name="SAPBEXaggItemX" xfId="979"/>
    <cellStyle name="SAPBEXaggItemX 2" xfId="980"/>
    <cellStyle name="SAPBEXchaText" xfId="981"/>
    <cellStyle name="SAPBEXchaText 2" xfId="982"/>
    <cellStyle name="SAPBEXexcBad7" xfId="983"/>
    <cellStyle name="SAPBEXexcBad7 2" xfId="984"/>
    <cellStyle name="SAPBEXexcBad8" xfId="985"/>
    <cellStyle name="SAPBEXexcBad9" xfId="986"/>
    <cellStyle name="SAPBEXexcCritical4" xfId="987"/>
    <cellStyle name="SAPBEXexcCritical4 2" xfId="988"/>
    <cellStyle name="SAPBEXexcCritical5" xfId="989"/>
    <cellStyle name="SAPBEXexcCritical5 2" xfId="990"/>
    <cellStyle name="SAPBEXexcCritical6" xfId="991"/>
    <cellStyle name="SAPBEXexcCritical6 2" xfId="992"/>
    <cellStyle name="SAPBEXexcGood1" xfId="993"/>
    <cellStyle name="SAPBEXexcGood2" xfId="994"/>
    <cellStyle name="SAPBEXexcGood3" xfId="995"/>
    <cellStyle name="SAPBEXexcGood3 2" xfId="996"/>
    <cellStyle name="SAPBEXfilterDrill" xfId="997"/>
    <cellStyle name="SAPBEXfilterDrill 2" xfId="998"/>
    <cellStyle name="SAPBEXfilterItem" xfId="999"/>
    <cellStyle name="SAPBEXfilterItem 2" xfId="1000"/>
    <cellStyle name="SAPBEXfilterText" xfId="1001"/>
    <cellStyle name="SAPBEXfilterText 2" xfId="1002"/>
    <cellStyle name="SAPBEXformats" xfId="1003"/>
    <cellStyle name="SAPBEXformats 2" xfId="1004"/>
    <cellStyle name="SAPBEXheaderItem" xfId="1005"/>
    <cellStyle name="SAPBEXheaderItem 2" xfId="1006"/>
    <cellStyle name="SAPBEXheaderText" xfId="1007"/>
    <cellStyle name="SAPBEXheaderText 2" xfId="1008"/>
    <cellStyle name="SAPBEXHLevel0" xfId="1009"/>
    <cellStyle name="SAPBEXHLevel0X" xfId="1010"/>
    <cellStyle name="SAPBEXHLevel1" xfId="1011"/>
    <cellStyle name="SAPBEXHLevel1X" xfId="1012"/>
    <cellStyle name="SAPBEXHLevel2" xfId="1013"/>
    <cellStyle name="SAPBEXHLevel2X" xfId="1014"/>
    <cellStyle name="SAPBEXHLevel3" xfId="1015"/>
    <cellStyle name="SAPBEXHLevel3X" xfId="1016"/>
    <cellStyle name="SAPBEXresData" xfId="1017"/>
    <cellStyle name="SAPBEXresDataEmph" xfId="1018"/>
    <cellStyle name="SAPBEXresItem" xfId="1019"/>
    <cellStyle name="SAPBEXresItem 2" xfId="1020"/>
    <cellStyle name="SAPBEXresItemX" xfId="1021"/>
    <cellStyle name="SAPBEXresItemX 2" xfId="1022"/>
    <cellStyle name="SAPBEXstdData" xfId="1023"/>
    <cellStyle name="SAPBEXstdData 2" xfId="1024"/>
    <cellStyle name="SAPBEXstdDataEmph" xfId="1025"/>
    <cellStyle name="SAPBEXstdDataEmph 2" xfId="1026"/>
    <cellStyle name="SAPBEXstdItem" xfId="1027"/>
    <cellStyle name="SAPBEXstdItem 2" xfId="1028"/>
    <cellStyle name="SAPBEXstdItemX" xfId="1029"/>
    <cellStyle name="SAPBEXstdItemX 2" xfId="1030"/>
    <cellStyle name="SAPBEXtitle" xfId="1031"/>
    <cellStyle name="SAPBEXundefined" xfId="1032"/>
    <cellStyle name="SAPBEXundefined 2" xfId="1033"/>
    <cellStyle name="SAPLocked" xfId="1034"/>
    <cellStyle name="SAPLocked 2" xfId="1035"/>
    <cellStyle name="Standard_CORE_20040805_Movement types_Sets_V0.1_e" xfId="1036"/>
    <cellStyle name="STYL5 - Style5" xfId="1037"/>
    <cellStyle name="STYL6 - Style6" xfId="1038"/>
    <cellStyle name="STYLE1 - Style1" xfId="1039"/>
    <cellStyle name="STYLE2 - Style2" xfId="1040"/>
    <cellStyle name="STYLE3 - Style3" xfId="1041"/>
    <cellStyle name="STYLE4 - Style4" xfId="1042"/>
    <cellStyle name="Title" xfId="1043" builtinId="15" customBuiltin="1"/>
    <cellStyle name="Title 10" xfId="1044"/>
    <cellStyle name="Title 11" xfId="1045"/>
    <cellStyle name="Title 12" xfId="1046"/>
    <cellStyle name="Title 13" xfId="1047"/>
    <cellStyle name="Title 14" xfId="1048"/>
    <cellStyle name="Title 15" xfId="1049"/>
    <cellStyle name="Title 16" xfId="1050"/>
    <cellStyle name="Title 2" xfId="1051"/>
    <cellStyle name="Title 2 2" xfId="1052"/>
    <cellStyle name="Title 3" xfId="1053"/>
    <cellStyle name="Title 4" xfId="1054"/>
    <cellStyle name="Title 5" xfId="1055"/>
    <cellStyle name="Title 6" xfId="1056"/>
    <cellStyle name="Title 7" xfId="1057"/>
    <cellStyle name="Title 8" xfId="1058"/>
    <cellStyle name="Title 9" xfId="1059"/>
    <cellStyle name="Total" xfId="1060" builtinId="25" customBuiltin="1"/>
    <cellStyle name="Total 10" xfId="1061"/>
    <cellStyle name="Total 11" xfId="1062"/>
    <cellStyle name="Total 12" xfId="1063"/>
    <cellStyle name="Total 13" xfId="1064"/>
    <cellStyle name="Total 14" xfId="1065"/>
    <cellStyle name="Total 15" xfId="1066"/>
    <cellStyle name="Total 16" xfId="1067"/>
    <cellStyle name="Total 2" xfId="1068"/>
    <cellStyle name="Total 2 2" xfId="1069"/>
    <cellStyle name="Total 3" xfId="1070"/>
    <cellStyle name="Total 4" xfId="1071"/>
    <cellStyle name="Total 5" xfId="1072"/>
    <cellStyle name="Total 6" xfId="1073"/>
    <cellStyle name="Total 7" xfId="1074"/>
    <cellStyle name="Total 8" xfId="1075"/>
    <cellStyle name="Total 9" xfId="1076"/>
    <cellStyle name="Undefiniert" xfId="1077"/>
    <cellStyle name="UploadThisRowValue" xfId="1078"/>
    <cellStyle name="Warning Text" xfId="1079" builtinId="11" customBuiltin="1"/>
    <cellStyle name="Warning Text 10" xfId="1080"/>
    <cellStyle name="Warning Text 11" xfId="1081"/>
    <cellStyle name="Warning Text 12" xfId="1082"/>
    <cellStyle name="Warning Text 13" xfId="1083"/>
    <cellStyle name="Warning Text 14" xfId="1084"/>
    <cellStyle name="Warning Text 15" xfId="1085"/>
    <cellStyle name="Warning Text 16" xfId="1086"/>
    <cellStyle name="Warning Text 2" xfId="1087"/>
    <cellStyle name="Warning Text 2 2" xfId="1088"/>
    <cellStyle name="Warning Text 3" xfId="1089"/>
    <cellStyle name="Warning Text 4" xfId="1090"/>
    <cellStyle name="Warning Text 5" xfId="1091"/>
    <cellStyle name="Warning Text 6" xfId="1092"/>
    <cellStyle name="Warning Text 7" xfId="1093"/>
    <cellStyle name="Warning Text 8" xfId="1094"/>
    <cellStyle name="Warning Text 9" xfId="1095"/>
  </cellStyles>
  <dxfs count="3"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ggy\Pro%20Forma%20Request\Sep%2030%202011\KU\GL_KU%20Sep%2030%202011%20Labor%20for%20Pro%20Forma%20Adjustments%20-%20No%20Org%20999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Case\2009%20VA%20AIF\Labor%20Pro%20Forma\Average%20Labor%20-%20Dollars%20&amp;%20Hours%20200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 to KU"/>
      <sheetName val="Macro1"/>
      <sheetName val="Servco to KU"/>
      <sheetName val="KU to Others"/>
      <sheetName val="LGE to KU"/>
    </sheetNames>
    <sheetDataSet>
      <sheetData sheetId="0"/>
      <sheetData sheetId="1">
        <row r="108">
          <cell r="A108" t="str">
            <v>Recover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Sheet1"/>
    </sheetNames>
    <sheetDataSet>
      <sheetData sheetId="0">
        <row r="60">
          <cell r="A60" t="str">
            <v>Recover</v>
          </cell>
        </row>
      </sheetData>
      <sheetData sheetId="1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Peggy\Pro%20Forma%20Request\KY%20Rate%20case%20Mar%2031%202012\Intercompany%20Labor%20Proforma%20for%20Mar%2031%202012%20test%20year%20use%20this%20one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1026.523791666667" createdVersion="3" refreshedVersion="3" minRefreshableVersion="3" recordCount="6264">
  <cacheSource type="worksheet">
    <worksheetSource ref="A1:K6265" sheet="PP data test year" r:id="rId2"/>
  </cacheSource>
  <cacheFields count="11">
    <cacheField name="Company" numFmtId="0">
      <sharedItems count="3">
        <s v="Non-reg"/>
        <s v="LGE"/>
        <s v="KU"/>
      </sharedItems>
    </cacheField>
    <cacheField name="Co #" numFmtId="0">
      <sharedItems containsSemiMixedTypes="0" containsString="0" containsNumber="1" containsInteger="1" minValue="4" maxValue="508" count="8">
        <n v="4"/>
        <n v="20"/>
        <n v="100"/>
        <n v="110"/>
        <n v="301"/>
        <n v="304"/>
        <n v="507"/>
        <n v="508"/>
      </sharedItems>
    </cacheField>
    <cacheField name="EO Co" numFmtId="0">
      <sharedItems count="4">
        <s v="P00004: TOTAL CAPITAL CORP"/>
        <s v="P00020: TOTAL LG&amp;E AND KU SERVICES COMPANY"/>
        <s v="P01000: TOTAL LGE UTILITY"/>
        <s v="P10040: TOTAL KU COMPANY"/>
      </sharedItems>
    </cacheField>
    <cacheField name="Acct" numFmtId="0">
      <sharedItems containsSemiMixedTypes="0" containsString="0" containsNumber="1" containsInteger="1" minValue="107001" maxValue="935488" count="257">
        <n v="228325"/>
        <n v="107001"/>
        <n v="108901"/>
        <n v="108799"/>
        <n v="143024"/>
        <n v="143003"/>
        <n v="143004"/>
        <n v="143022"/>
        <n v="146057"/>
        <n v="146054"/>
        <n v="183201"/>
        <n v="183301"/>
        <n v="163002"/>
        <n v="163100"/>
        <n v="184307"/>
        <n v="184600"/>
        <n v="184602"/>
        <n v="184603"/>
        <n v="184605"/>
        <n v="184612"/>
        <n v="163004"/>
        <n v="184076"/>
        <n v="184319"/>
        <n v="184515"/>
        <n v="184516"/>
        <n v="184517"/>
        <n v="184519"/>
        <n v="184520"/>
        <n v="501026"/>
        <n v="908005"/>
        <n v="512051"/>
        <n v="512055"/>
        <n v="512151"/>
        <n v="512152"/>
        <n v="813001"/>
        <n v="502001"/>
        <n v="920900"/>
        <n v="926116"/>
        <n v="408105"/>
        <n v="408106"/>
        <n v="408107"/>
        <n v="920100"/>
        <n v="921902"/>
        <n v="921903"/>
        <n v="925002"/>
        <n v="926002"/>
        <n v="926003"/>
        <n v="926004"/>
        <n v="926005"/>
        <n v="926019"/>
        <n v="926101"/>
        <n v="926102"/>
        <n v="926105"/>
        <n v="926106"/>
        <n v="926912"/>
        <n v="926990"/>
        <n v="935391"/>
        <n v="935488"/>
        <n v="500100"/>
        <n v="500900"/>
        <n v="501090"/>
        <n v="501990"/>
        <n v="502004"/>
        <n v="502100"/>
        <n v="505100"/>
        <n v="506100"/>
        <n v="506105"/>
        <n v="510100"/>
        <n v="512005"/>
        <n v="512100"/>
        <n v="513100"/>
        <n v="513900"/>
        <n v="514100"/>
        <n v="541100"/>
        <n v="544100"/>
        <n v="556100"/>
        <n v="556900"/>
        <n v="560100"/>
        <n v="560900"/>
        <n v="561100"/>
        <n v="561190"/>
        <n v="561590"/>
        <n v="561601"/>
        <n v="561900"/>
        <n v="562100"/>
        <n v="563100"/>
        <n v="566100"/>
        <n v="566900"/>
        <n v="570100"/>
        <n v="571100"/>
        <n v="573100"/>
        <n v="580100"/>
        <n v="580900"/>
        <n v="581900"/>
        <n v="583005"/>
        <n v="584001"/>
        <n v="584005"/>
        <n v="586100"/>
        <n v="588100"/>
        <n v="588900"/>
        <n v="590100"/>
        <n v="592100"/>
        <n v="593002"/>
        <n v="593003"/>
        <n v="593004"/>
        <n v="598100"/>
        <n v="851100"/>
        <n v="856100"/>
        <n v="871100"/>
        <n v="874005"/>
        <n v="877100"/>
        <n v="880100"/>
        <n v="880900"/>
        <n v="891100"/>
        <n v="901001"/>
        <n v="901900"/>
        <n v="902001"/>
        <n v="903001"/>
        <n v="903006"/>
        <n v="903007"/>
        <n v="903008"/>
        <n v="903012"/>
        <n v="903022"/>
        <n v="903023"/>
        <n v="903025"/>
        <n v="903030"/>
        <n v="903031"/>
        <n v="903035"/>
        <n v="903036"/>
        <n v="903902"/>
        <n v="903906"/>
        <n v="903907"/>
        <n v="903912"/>
        <n v="903930"/>
        <n v="903936"/>
        <n v="905001"/>
        <n v="905003"/>
        <n v="907001"/>
        <n v="907900"/>
        <n v="908901"/>
        <n v="925004"/>
        <n v="926901"/>
        <n v="930274"/>
        <n v="935401"/>
        <n v="502002"/>
        <n v="502005"/>
        <n v="506001"/>
        <n v="506900"/>
        <n v="511100"/>
        <n v="512011"/>
        <n v="512015"/>
        <n v="512017"/>
        <n v="512101"/>
        <n v="512102"/>
        <n v="512103"/>
        <n v="535100"/>
        <n v="538100"/>
        <n v="539100"/>
        <n v="542100"/>
        <n v="543100"/>
        <n v="548100"/>
        <n v="551100"/>
        <n v="552100"/>
        <n v="553100"/>
        <n v="554100"/>
        <n v="582100"/>
        <n v="583001"/>
        <n v="583003"/>
        <n v="583008"/>
        <n v="583009"/>
        <n v="583010"/>
        <n v="583100"/>
        <n v="584003"/>
        <n v="584008"/>
        <n v="591003"/>
        <n v="593001"/>
        <n v="594002"/>
        <n v="595100"/>
        <n v="596100"/>
        <n v="807002"/>
        <n v="807401"/>
        <n v="807501"/>
        <n v="807502"/>
        <n v="814003"/>
        <n v="816100"/>
        <n v="817100"/>
        <n v="818100"/>
        <n v="821100"/>
        <n v="830100"/>
        <n v="832100"/>
        <n v="833100"/>
        <n v="834100"/>
        <n v="835100"/>
        <n v="836100"/>
        <n v="837100"/>
        <n v="850100"/>
        <n v="863100"/>
        <n v="874001"/>
        <n v="874002"/>
        <n v="874006"/>
        <n v="874007"/>
        <n v="874008"/>
        <n v="875100"/>
        <n v="876100"/>
        <n v="878100"/>
        <n v="879100"/>
        <n v="886100"/>
        <n v="887100"/>
        <n v="889100"/>
        <n v="890100"/>
        <n v="892100"/>
        <n v="894100"/>
        <n v="902002"/>
        <n v="903003"/>
        <n v="922001"/>
        <n v="922003"/>
        <n v="925100"/>
        <n v="935101"/>
        <n v="546100"/>
        <n v="549100"/>
        <n v="557999"/>
        <n v="903931"/>
        <n v="905002"/>
        <n v="501091"/>
        <n v="502003"/>
        <n v="545100"/>
        <n v="586101"/>
        <n v="587100"/>
        <n v="594001"/>
        <n v="935402"/>
        <n v="935403"/>
        <n v="426401"/>
        <n v="426491"/>
        <n v="426501"/>
        <n v="426591"/>
        <n v="416001"/>
        <n v="417102"/>
        <n v="417105"/>
        <n v="417106"/>
        <n v="417108"/>
        <n v="417110"/>
        <n v="417111"/>
        <n v="417112"/>
        <n v="417113"/>
        <n v="417114"/>
        <n v="417120"/>
        <n v="417121"/>
        <n v="417126"/>
        <n v="417135"/>
        <n v="232002"/>
        <n v="232023"/>
        <n v="184150"/>
        <n v="186001"/>
        <n v="186049"/>
        <n v="182361"/>
        <n v="228307"/>
        <n v="151031"/>
      </sharedItems>
    </cacheField>
    <cacheField name="Operating vs other" numFmtId="0">
      <sharedItems count="2">
        <s v="Balance Sheet and Other"/>
        <s v="Operating"/>
      </sharedItems>
    </cacheField>
    <cacheField name="Acct Summary" numFmtId="0">
      <sharedItems/>
    </cacheField>
    <cacheField name="Acct Detail" numFmtId="0">
      <sharedItems containsBlank="1"/>
    </cacheField>
    <cacheField name="IS - BS" numFmtId="0">
      <sharedItems containsBlank="1"/>
    </cacheField>
    <cacheField name="ET" numFmtId="0">
      <sharedItems containsSemiMixedTypes="0" containsString="0" containsNumber="1" containsInteger="1" minValue="101" maxValue="740" count="23">
        <n v="175"/>
        <n v="101"/>
        <n v="708"/>
        <n v="713"/>
        <n v="717"/>
        <n v="720"/>
        <n v="725"/>
        <n v="726"/>
        <n v="729"/>
        <n v="111"/>
        <n v="740"/>
        <n v="121"/>
        <n v="120"/>
        <n v="130"/>
        <n v="110"/>
        <n v="112"/>
        <n v="125"/>
        <n v="131"/>
        <n v="145"/>
        <n v="151"/>
        <n v="126"/>
        <n v="127"/>
        <n v="146"/>
      </sharedItems>
    </cacheField>
    <cacheField name="ET Summary" numFmtId="0">
      <sharedItems count="7">
        <s v="PLNB: NON BURDENABLE LABOR"/>
        <s v="PLST: TOTAL STRAIGHT TIME LABOR"/>
        <s v="PLBB: LABOR BURDENS NON-RETIREMENT BENEFITS"/>
        <s v="PLBO: LABOR BURDENS - OFFDUTY"/>
        <s v="PLBI: LABOR BURDENS - TEAM INCENTIVE"/>
        <s v="PLOT: TOTAL OVERTIME LABOR"/>
        <s v="PLMS: TOTAL MISCELLANEOUS LABOR"/>
      </sharedItems>
    </cacheField>
    <cacheField name="Amt" numFmtId="0">
      <sharedItems containsSemiMixedTypes="0" containsString="0" containsNumber="1" minValue="-1395921.7" maxValue="130852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264">
  <r>
    <x v="0"/>
    <x v="0"/>
    <x v="0"/>
    <x v="0"/>
    <x v="0"/>
    <s v="Balance Sheet Other"/>
    <m/>
    <m/>
    <x v="0"/>
    <x v="0"/>
    <n v="1571.26"/>
  </r>
  <r>
    <x v="0"/>
    <x v="0"/>
    <x v="1"/>
    <x v="1"/>
    <x v="0"/>
    <s v="PPLBFC: TOTAL CAPITAL"/>
    <s v="PPLBCW: TOTAL CONSTRUCTION WORK IN PROGRESS"/>
    <s v="PPLBST: TOTAL BALANCE SHEET"/>
    <x v="1"/>
    <x v="1"/>
    <n v="19266.64"/>
  </r>
  <r>
    <x v="0"/>
    <x v="0"/>
    <x v="1"/>
    <x v="1"/>
    <x v="0"/>
    <s v="PPLBFC: TOTAL CAPITAL"/>
    <s v="PPLBCW: TOTAL CONSTRUCTION WORK IN PROGRESS"/>
    <s v="PPLBST: TOTAL BALANCE SHEET"/>
    <x v="2"/>
    <x v="2"/>
    <n v="862.01"/>
  </r>
  <r>
    <x v="0"/>
    <x v="0"/>
    <x v="1"/>
    <x v="1"/>
    <x v="0"/>
    <s v="PPLBFC: TOTAL CAPITAL"/>
    <s v="PPLBCW: TOTAL CONSTRUCTION WORK IN PROGRESS"/>
    <s v="PPLBST: TOTAL BALANCE SHEET"/>
    <x v="3"/>
    <x v="3"/>
    <n v="204.23"/>
  </r>
  <r>
    <x v="0"/>
    <x v="0"/>
    <x v="1"/>
    <x v="1"/>
    <x v="0"/>
    <s v="PPLBFC: TOTAL CAPITAL"/>
    <s v="PPLBCW: TOTAL CONSTRUCTION WORK IN PROGRESS"/>
    <s v="PPLBST: TOTAL BALANCE SHEET"/>
    <x v="4"/>
    <x v="3"/>
    <n v="888.05"/>
  </r>
  <r>
    <x v="0"/>
    <x v="0"/>
    <x v="1"/>
    <x v="1"/>
    <x v="0"/>
    <s v="PPLBFC: TOTAL CAPITAL"/>
    <s v="PPLBCW: TOTAL CONSTRUCTION WORK IN PROGRESS"/>
    <s v="PPLBST: TOTAL BALANCE SHEET"/>
    <x v="5"/>
    <x v="4"/>
    <n v="2228.4499999999998"/>
  </r>
  <r>
    <x v="0"/>
    <x v="0"/>
    <x v="1"/>
    <x v="1"/>
    <x v="0"/>
    <s v="PPLBFC: TOTAL CAPITAL"/>
    <s v="PPLBCW: TOTAL CONSTRUCTION WORK IN PROGRESS"/>
    <s v="PPLBST: TOTAL BALANCE SHEET"/>
    <x v="6"/>
    <x v="3"/>
    <n v="1900.71"/>
  </r>
  <r>
    <x v="0"/>
    <x v="0"/>
    <x v="1"/>
    <x v="1"/>
    <x v="0"/>
    <s v="PPLBFC: TOTAL CAPITAL"/>
    <s v="PPLBCW: TOTAL CONSTRUCTION WORK IN PROGRESS"/>
    <s v="PPLBST: TOTAL BALANCE SHEET"/>
    <x v="7"/>
    <x v="3"/>
    <n v="466.72"/>
  </r>
  <r>
    <x v="0"/>
    <x v="0"/>
    <x v="1"/>
    <x v="1"/>
    <x v="0"/>
    <s v="PPLBFC: TOTAL CAPITAL"/>
    <s v="PPLBCW: TOTAL CONSTRUCTION WORK IN PROGRESS"/>
    <s v="PPLBST: TOTAL BALANCE SHEET"/>
    <x v="8"/>
    <x v="2"/>
    <n v="150.44"/>
  </r>
  <r>
    <x v="0"/>
    <x v="0"/>
    <x v="2"/>
    <x v="1"/>
    <x v="0"/>
    <s v="PPLBFC: TOTAL CAPITAL"/>
    <s v="PPLBCW: TOTAL CONSTRUCTION WORK IN PROGRESS"/>
    <s v="PPLBST: TOTAL BALANCE SHEET"/>
    <x v="9"/>
    <x v="5"/>
    <n v="154.4"/>
  </r>
  <r>
    <x v="0"/>
    <x v="0"/>
    <x v="2"/>
    <x v="1"/>
    <x v="0"/>
    <s v="PPLBFC: TOTAL CAPITAL"/>
    <s v="PPLBCW: TOTAL CONSTRUCTION WORK IN PROGRESS"/>
    <s v="PPLBST: TOTAL BALANCE SHEET"/>
    <x v="10"/>
    <x v="4"/>
    <n v="12.73"/>
  </r>
  <r>
    <x v="0"/>
    <x v="1"/>
    <x v="1"/>
    <x v="1"/>
    <x v="0"/>
    <s v="PPLBFC: TOTAL CAPITAL"/>
    <s v="PPLBCW: TOTAL CONSTRUCTION WORK IN PROGRESS"/>
    <s v="PPLBST: TOTAL BALANCE SHEET"/>
    <x v="1"/>
    <x v="1"/>
    <n v="111469.7"/>
  </r>
  <r>
    <x v="0"/>
    <x v="1"/>
    <x v="1"/>
    <x v="1"/>
    <x v="0"/>
    <s v="PPLBFC: TOTAL CAPITAL"/>
    <s v="PPLBCW: TOTAL CONSTRUCTION WORK IN PROGRESS"/>
    <s v="PPLBST: TOTAL BALANCE SHEET"/>
    <x v="2"/>
    <x v="2"/>
    <n v="5356.36"/>
  </r>
  <r>
    <x v="0"/>
    <x v="1"/>
    <x v="1"/>
    <x v="1"/>
    <x v="0"/>
    <s v="PPLBFC: TOTAL CAPITAL"/>
    <s v="PPLBCW: TOTAL CONSTRUCTION WORK IN PROGRESS"/>
    <s v="PPLBST: TOTAL BALANCE SHEET"/>
    <x v="3"/>
    <x v="3"/>
    <n v="1114.5999999999999"/>
  </r>
  <r>
    <x v="0"/>
    <x v="1"/>
    <x v="1"/>
    <x v="1"/>
    <x v="0"/>
    <s v="PPLBFC: TOTAL CAPITAL"/>
    <s v="PPLBCW: TOTAL CONSTRUCTION WORK IN PROGRESS"/>
    <s v="PPLBST: TOTAL BALANCE SHEET"/>
    <x v="4"/>
    <x v="3"/>
    <n v="5086.3999999999996"/>
  </r>
  <r>
    <x v="0"/>
    <x v="1"/>
    <x v="1"/>
    <x v="1"/>
    <x v="0"/>
    <s v="PPLBFC: TOTAL CAPITAL"/>
    <s v="PPLBCW: TOTAL CONSTRUCTION WORK IN PROGRESS"/>
    <s v="PPLBST: TOTAL BALANCE SHEET"/>
    <x v="5"/>
    <x v="4"/>
    <n v="13792.33"/>
  </r>
  <r>
    <x v="0"/>
    <x v="1"/>
    <x v="1"/>
    <x v="1"/>
    <x v="0"/>
    <s v="PPLBFC: TOTAL CAPITAL"/>
    <s v="PPLBCW: TOTAL CONSTRUCTION WORK IN PROGRESS"/>
    <s v="PPLBST: TOTAL BALANCE SHEET"/>
    <x v="6"/>
    <x v="3"/>
    <n v="10375.09"/>
  </r>
  <r>
    <x v="0"/>
    <x v="1"/>
    <x v="1"/>
    <x v="1"/>
    <x v="0"/>
    <s v="PPLBFC: TOTAL CAPITAL"/>
    <s v="PPLBCW: TOTAL CONSTRUCTION WORK IN PROGRESS"/>
    <s v="PPLBST: TOTAL BALANCE SHEET"/>
    <x v="7"/>
    <x v="3"/>
    <n v="2728.7"/>
  </r>
  <r>
    <x v="0"/>
    <x v="1"/>
    <x v="1"/>
    <x v="1"/>
    <x v="0"/>
    <s v="PPLBFC: TOTAL CAPITAL"/>
    <s v="PPLBCW: TOTAL CONSTRUCTION WORK IN PROGRESS"/>
    <s v="PPLBST: TOTAL BALANCE SHEET"/>
    <x v="8"/>
    <x v="2"/>
    <n v="772.6"/>
  </r>
  <r>
    <x v="0"/>
    <x v="1"/>
    <x v="3"/>
    <x v="1"/>
    <x v="0"/>
    <s v="PPLBFC: TOTAL CAPITAL"/>
    <s v="PPLBCW: TOTAL CONSTRUCTION WORK IN PROGRESS"/>
    <s v="PPLBST: TOTAL BALANCE SHEET"/>
    <x v="11"/>
    <x v="5"/>
    <n v="160.12"/>
  </r>
  <r>
    <x v="0"/>
    <x v="1"/>
    <x v="3"/>
    <x v="1"/>
    <x v="0"/>
    <s v="PPLBFC: TOTAL CAPITAL"/>
    <s v="PPLBCW: TOTAL CONSTRUCTION WORK IN PROGRESS"/>
    <s v="PPLBST: TOTAL BALANCE SHEET"/>
    <x v="10"/>
    <x v="4"/>
    <n v="14.31"/>
  </r>
  <r>
    <x v="1"/>
    <x v="2"/>
    <x v="1"/>
    <x v="1"/>
    <x v="0"/>
    <s v="PPLBFC: TOTAL CAPITAL"/>
    <s v="PPLBCW: TOTAL CONSTRUCTION WORK IN PROGRESS"/>
    <s v="PPLBST: TOTAL BALANCE SHEET"/>
    <x v="1"/>
    <x v="1"/>
    <n v="3250574.73"/>
  </r>
  <r>
    <x v="1"/>
    <x v="2"/>
    <x v="1"/>
    <x v="1"/>
    <x v="0"/>
    <s v="PPLBFC: TOTAL CAPITAL"/>
    <s v="PPLBCW: TOTAL CONSTRUCTION WORK IN PROGRESS"/>
    <s v="PPLBST: TOTAL BALANCE SHEET"/>
    <x v="12"/>
    <x v="1"/>
    <n v="167618"/>
  </r>
  <r>
    <x v="1"/>
    <x v="2"/>
    <x v="1"/>
    <x v="1"/>
    <x v="0"/>
    <s v="PPLBFC: TOTAL CAPITAL"/>
    <s v="PPLBCW: TOTAL CONSTRUCTION WORK IN PROGRESS"/>
    <s v="PPLBST: TOTAL BALANCE SHEET"/>
    <x v="11"/>
    <x v="5"/>
    <n v="19046.98"/>
  </r>
  <r>
    <x v="1"/>
    <x v="2"/>
    <x v="1"/>
    <x v="1"/>
    <x v="0"/>
    <s v="PPLBFC: TOTAL CAPITAL"/>
    <s v="PPLBCW: TOTAL CONSTRUCTION WORK IN PROGRESS"/>
    <s v="PPLBST: TOTAL BALANCE SHEET"/>
    <x v="13"/>
    <x v="6"/>
    <n v="8969.6"/>
  </r>
  <r>
    <x v="1"/>
    <x v="2"/>
    <x v="1"/>
    <x v="1"/>
    <x v="0"/>
    <s v="PPLBFC: TOTAL CAPITAL"/>
    <s v="PPLBCW: TOTAL CONSTRUCTION WORK IN PROGRESS"/>
    <s v="PPLBST: TOTAL BALANCE SHEET"/>
    <x v="0"/>
    <x v="0"/>
    <n v="-35169.33"/>
  </r>
  <r>
    <x v="1"/>
    <x v="2"/>
    <x v="1"/>
    <x v="1"/>
    <x v="0"/>
    <s v="PPLBFC: TOTAL CAPITAL"/>
    <s v="PPLBCW: TOTAL CONSTRUCTION WORK IN PROGRESS"/>
    <s v="PPLBST: TOTAL BALANCE SHEET"/>
    <x v="2"/>
    <x v="2"/>
    <n v="148521.92000000001"/>
  </r>
  <r>
    <x v="1"/>
    <x v="2"/>
    <x v="1"/>
    <x v="1"/>
    <x v="0"/>
    <s v="PPLBFC: TOTAL CAPITAL"/>
    <s v="PPLBCW: TOTAL CONSTRUCTION WORK IN PROGRESS"/>
    <s v="PPLBST: TOTAL BALANCE SHEET"/>
    <x v="3"/>
    <x v="3"/>
    <n v="36763.24"/>
  </r>
  <r>
    <x v="1"/>
    <x v="2"/>
    <x v="1"/>
    <x v="1"/>
    <x v="0"/>
    <s v="PPLBFC: TOTAL CAPITAL"/>
    <s v="PPLBCW: TOTAL CONSTRUCTION WORK IN PROGRESS"/>
    <s v="PPLBST: TOTAL BALANCE SHEET"/>
    <x v="4"/>
    <x v="3"/>
    <n v="159239.54999999999"/>
  </r>
  <r>
    <x v="1"/>
    <x v="2"/>
    <x v="1"/>
    <x v="1"/>
    <x v="0"/>
    <s v="PPLBFC: TOTAL CAPITAL"/>
    <s v="PPLBCW: TOTAL CONSTRUCTION WORK IN PROGRESS"/>
    <s v="PPLBST: TOTAL BALANCE SHEET"/>
    <x v="5"/>
    <x v="4"/>
    <n v="381787.97"/>
  </r>
  <r>
    <x v="1"/>
    <x v="2"/>
    <x v="1"/>
    <x v="1"/>
    <x v="0"/>
    <s v="PPLBFC: TOTAL CAPITAL"/>
    <s v="PPLBCW: TOTAL CONSTRUCTION WORK IN PROGRESS"/>
    <s v="PPLBST: TOTAL BALANCE SHEET"/>
    <x v="6"/>
    <x v="3"/>
    <n v="342647.85"/>
  </r>
  <r>
    <x v="1"/>
    <x v="2"/>
    <x v="1"/>
    <x v="1"/>
    <x v="0"/>
    <s v="PPLBFC: TOTAL CAPITAL"/>
    <s v="PPLBCW: TOTAL CONSTRUCTION WORK IN PROGRESS"/>
    <s v="PPLBST: TOTAL BALANCE SHEET"/>
    <x v="7"/>
    <x v="3"/>
    <n v="81064.39"/>
  </r>
  <r>
    <x v="1"/>
    <x v="2"/>
    <x v="1"/>
    <x v="1"/>
    <x v="0"/>
    <s v="PPLBFC: TOTAL CAPITAL"/>
    <s v="PPLBCW: TOTAL CONSTRUCTION WORK IN PROGRESS"/>
    <s v="PPLBST: TOTAL BALANCE SHEET"/>
    <x v="8"/>
    <x v="2"/>
    <n v="27961.41"/>
  </r>
  <r>
    <x v="1"/>
    <x v="2"/>
    <x v="1"/>
    <x v="1"/>
    <x v="0"/>
    <s v="PPLBFC: TOTAL CAPITAL"/>
    <s v="PPLBCW: TOTAL CONSTRUCTION WORK IN PROGRESS"/>
    <s v="PPLBST: TOTAL BALANCE SHEET"/>
    <x v="10"/>
    <x v="4"/>
    <n v="2168.0500000000002"/>
  </r>
  <r>
    <x v="1"/>
    <x v="2"/>
    <x v="1"/>
    <x v="2"/>
    <x v="0"/>
    <s v="PPLBFC: TOTAL CAPITAL"/>
    <s v="PPLBRS: TOTAL REMOVAL SPEND"/>
    <s v="PPLBST: TOTAL BALANCE SHEET"/>
    <x v="1"/>
    <x v="1"/>
    <n v="26271.03"/>
  </r>
  <r>
    <x v="1"/>
    <x v="2"/>
    <x v="1"/>
    <x v="2"/>
    <x v="0"/>
    <s v="PPLBFC: TOTAL CAPITAL"/>
    <s v="PPLBRS: TOTAL REMOVAL SPEND"/>
    <s v="PPLBST: TOTAL BALANCE SHEET"/>
    <x v="12"/>
    <x v="1"/>
    <n v="1093.75"/>
  </r>
  <r>
    <x v="1"/>
    <x v="2"/>
    <x v="1"/>
    <x v="2"/>
    <x v="0"/>
    <s v="PPLBFC: TOTAL CAPITAL"/>
    <s v="PPLBRS: TOTAL REMOVAL SPEND"/>
    <s v="PPLBST: TOTAL BALANCE SHEET"/>
    <x v="11"/>
    <x v="5"/>
    <n v="1453.13"/>
  </r>
  <r>
    <x v="1"/>
    <x v="2"/>
    <x v="1"/>
    <x v="2"/>
    <x v="0"/>
    <s v="PPLBFC: TOTAL CAPITAL"/>
    <s v="PPLBRS: TOTAL REMOVAL SPEND"/>
    <s v="PPLBST: TOTAL BALANCE SHEET"/>
    <x v="0"/>
    <x v="0"/>
    <n v="1195.58"/>
  </r>
  <r>
    <x v="1"/>
    <x v="2"/>
    <x v="1"/>
    <x v="2"/>
    <x v="0"/>
    <s v="PPLBFC: TOTAL CAPITAL"/>
    <s v="PPLBRS: TOTAL REMOVAL SPEND"/>
    <s v="PPLBST: TOTAL BALANCE SHEET"/>
    <x v="2"/>
    <x v="2"/>
    <n v="1005.89"/>
  </r>
  <r>
    <x v="1"/>
    <x v="2"/>
    <x v="1"/>
    <x v="2"/>
    <x v="0"/>
    <s v="PPLBFC: TOTAL CAPITAL"/>
    <s v="PPLBRS: TOTAL REMOVAL SPEND"/>
    <s v="PPLBST: TOTAL BALANCE SHEET"/>
    <x v="3"/>
    <x v="3"/>
    <n v="327.58999999999997"/>
  </r>
  <r>
    <x v="1"/>
    <x v="2"/>
    <x v="1"/>
    <x v="2"/>
    <x v="0"/>
    <s v="PPLBFC: TOTAL CAPITAL"/>
    <s v="PPLBRS: TOTAL REMOVAL SPEND"/>
    <s v="PPLBST: TOTAL BALANCE SHEET"/>
    <x v="4"/>
    <x v="3"/>
    <n v="1272.8900000000001"/>
  </r>
  <r>
    <x v="1"/>
    <x v="2"/>
    <x v="1"/>
    <x v="2"/>
    <x v="0"/>
    <s v="PPLBFC: TOTAL CAPITAL"/>
    <s v="PPLBRS: TOTAL REMOVAL SPEND"/>
    <s v="PPLBST: TOTAL BALANCE SHEET"/>
    <x v="5"/>
    <x v="4"/>
    <n v="2642.6"/>
  </r>
  <r>
    <x v="1"/>
    <x v="2"/>
    <x v="1"/>
    <x v="2"/>
    <x v="0"/>
    <s v="PPLBFC: TOTAL CAPITAL"/>
    <s v="PPLBRS: TOTAL REMOVAL SPEND"/>
    <s v="PPLBST: TOTAL BALANCE SHEET"/>
    <x v="6"/>
    <x v="3"/>
    <n v="3099.38"/>
  </r>
  <r>
    <x v="1"/>
    <x v="2"/>
    <x v="1"/>
    <x v="2"/>
    <x v="0"/>
    <s v="PPLBFC: TOTAL CAPITAL"/>
    <s v="PPLBRS: TOTAL REMOVAL SPEND"/>
    <s v="PPLBST: TOTAL BALANCE SHEET"/>
    <x v="7"/>
    <x v="3"/>
    <n v="707.65"/>
  </r>
  <r>
    <x v="1"/>
    <x v="2"/>
    <x v="1"/>
    <x v="2"/>
    <x v="0"/>
    <s v="PPLBFC: TOTAL CAPITAL"/>
    <s v="PPLBRS: TOTAL REMOVAL SPEND"/>
    <s v="PPLBST: TOTAL BALANCE SHEET"/>
    <x v="8"/>
    <x v="2"/>
    <n v="264.89"/>
  </r>
  <r>
    <x v="1"/>
    <x v="2"/>
    <x v="1"/>
    <x v="2"/>
    <x v="0"/>
    <s v="PPLBFC: TOTAL CAPITAL"/>
    <s v="PPLBRS: TOTAL REMOVAL SPEND"/>
    <s v="PPLBST: TOTAL BALANCE SHEET"/>
    <x v="10"/>
    <x v="4"/>
    <n v="198.82"/>
  </r>
  <r>
    <x v="1"/>
    <x v="2"/>
    <x v="2"/>
    <x v="1"/>
    <x v="0"/>
    <s v="PPLBFC: TOTAL CAPITAL"/>
    <s v="PPLBCW: TOTAL CONSTRUCTION WORK IN PROGRESS"/>
    <s v="PPLBST: TOTAL BALANCE SHEET"/>
    <x v="1"/>
    <x v="1"/>
    <n v="1106685.6499999999"/>
  </r>
  <r>
    <x v="1"/>
    <x v="2"/>
    <x v="2"/>
    <x v="1"/>
    <x v="0"/>
    <s v="PPLBFC: TOTAL CAPITAL"/>
    <s v="PPLBCW: TOTAL CONSTRUCTION WORK IN PROGRESS"/>
    <s v="PPLBST: TOTAL BALANCE SHEET"/>
    <x v="14"/>
    <x v="1"/>
    <n v="5593909.1299999999"/>
  </r>
  <r>
    <x v="1"/>
    <x v="2"/>
    <x v="2"/>
    <x v="1"/>
    <x v="0"/>
    <s v="PPLBFC: TOTAL CAPITAL"/>
    <s v="PPLBCW: TOTAL CONSTRUCTION WORK IN PROGRESS"/>
    <s v="PPLBST: TOTAL BALANCE SHEET"/>
    <x v="9"/>
    <x v="5"/>
    <n v="1751801.01"/>
  </r>
  <r>
    <x v="1"/>
    <x v="2"/>
    <x v="2"/>
    <x v="1"/>
    <x v="0"/>
    <s v="PPLBFC: TOTAL CAPITAL"/>
    <s v="PPLBCW: TOTAL CONSTRUCTION WORK IN PROGRESS"/>
    <s v="PPLBST: TOTAL BALANCE SHEET"/>
    <x v="15"/>
    <x v="5"/>
    <n v="355455.13"/>
  </r>
  <r>
    <x v="1"/>
    <x v="2"/>
    <x v="2"/>
    <x v="1"/>
    <x v="0"/>
    <s v="PPLBFC: TOTAL CAPITAL"/>
    <s v="PPLBCW: TOTAL CONSTRUCTION WORK IN PROGRESS"/>
    <s v="PPLBST: TOTAL BALANCE SHEET"/>
    <x v="12"/>
    <x v="1"/>
    <n v="53644.1"/>
  </r>
  <r>
    <x v="1"/>
    <x v="2"/>
    <x v="2"/>
    <x v="1"/>
    <x v="0"/>
    <s v="PPLBFC: TOTAL CAPITAL"/>
    <s v="PPLBCW: TOTAL CONSTRUCTION WORK IN PROGRESS"/>
    <s v="PPLBST: TOTAL BALANCE SHEET"/>
    <x v="11"/>
    <x v="5"/>
    <n v="4550.66"/>
  </r>
  <r>
    <x v="1"/>
    <x v="2"/>
    <x v="2"/>
    <x v="1"/>
    <x v="0"/>
    <s v="PPLBFC: TOTAL CAPITAL"/>
    <s v="PPLBCW: TOTAL CONSTRUCTION WORK IN PROGRESS"/>
    <s v="PPLBST: TOTAL BALANCE SHEET"/>
    <x v="16"/>
    <x v="1"/>
    <n v="94876.55"/>
  </r>
  <r>
    <x v="1"/>
    <x v="2"/>
    <x v="2"/>
    <x v="1"/>
    <x v="0"/>
    <s v="PPLBFC: TOTAL CAPITAL"/>
    <s v="PPLBCW: TOTAL CONSTRUCTION WORK IN PROGRESS"/>
    <s v="PPLBST: TOTAL BALANCE SHEET"/>
    <x v="13"/>
    <x v="6"/>
    <n v="1636.8"/>
  </r>
  <r>
    <x v="1"/>
    <x v="2"/>
    <x v="2"/>
    <x v="1"/>
    <x v="0"/>
    <s v="PPLBFC: TOTAL CAPITAL"/>
    <s v="PPLBCW: TOTAL CONSTRUCTION WORK IN PROGRESS"/>
    <s v="PPLBST: TOTAL BALANCE SHEET"/>
    <x v="17"/>
    <x v="6"/>
    <n v="837"/>
  </r>
  <r>
    <x v="1"/>
    <x v="2"/>
    <x v="2"/>
    <x v="1"/>
    <x v="0"/>
    <s v="PPLBFC: TOTAL CAPITAL"/>
    <s v="PPLBCW: TOTAL CONSTRUCTION WORK IN PROGRESS"/>
    <s v="PPLBST: TOTAL BALANCE SHEET"/>
    <x v="18"/>
    <x v="6"/>
    <n v="63227.57"/>
  </r>
  <r>
    <x v="1"/>
    <x v="2"/>
    <x v="2"/>
    <x v="1"/>
    <x v="0"/>
    <s v="PPLBFC: TOTAL CAPITAL"/>
    <s v="PPLBCW: TOTAL CONSTRUCTION WORK IN PROGRESS"/>
    <s v="PPLBST: TOTAL BALANCE SHEET"/>
    <x v="19"/>
    <x v="6"/>
    <n v="40794.879999999997"/>
  </r>
  <r>
    <x v="1"/>
    <x v="2"/>
    <x v="2"/>
    <x v="1"/>
    <x v="0"/>
    <s v="PPLBFC: TOTAL CAPITAL"/>
    <s v="PPLBCW: TOTAL CONSTRUCTION WORK IN PROGRESS"/>
    <s v="PPLBST: TOTAL BALANCE SHEET"/>
    <x v="0"/>
    <x v="0"/>
    <n v="-103609.21"/>
  </r>
  <r>
    <x v="1"/>
    <x v="2"/>
    <x v="2"/>
    <x v="1"/>
    <x v="0"/>
    <s v="PPLBFC: TOTAL CAPITAL"/>
    <s v="PPLBCW: TOTAL CONSTRUCTION WORK IN PROGRESS"/>
    <s v="PPLBST: TOTAL BALANCE SHEET"/>
    <x v="2"/>
    <x v="2"/>
    <n v="335095.31"/>
  </r>
  <r>
    <x v="1"/>
    <x v="2"/>
    <x v="2"/>
    <x v="1"/>
    <x v="0"/>
    <s v="PPLBFC: TOTAL CAPITAL"/>
    <s v="PPLBCW: TOTAL CONSTRUCTION WORK IN PROGRESS"/>
    <s v="PPLBST: TOTAL BALANCE SHEET"/>
    <x v="3"/>
    <x v="3"/>
    <n v="-11869.91"/>
  </r>
  <r>
    <x v="1"/>
    <x v="2"/>
    <x v="2"/>
    <x v="1"/>
    <x v="0"/>
    <s v="PPLBFC: TOTAL CAPITAL"/>
    <s v="PPLBCW: TOTAL CONSTRUCTION WORK IN PROGRESS"/>
    <s v="PPLBST: TOTAL BALANCE SHEET"/>
    <x v="4"/>
    <x v="3"/>
    <n v="329125.87"/>
  </r>
  <r>
    <x v="1"/>
    <x v="2"/>
    <x v="2"/>
    <x v="1"/>
    <x v="0"/>
    <s v="PPLBFC: TOTAL CAPITAL"/>
    <s v="PPLBCW: TOTAL CONSTRUCTION WORK IN PROGRESS"/>
    <s v="PPLBST: TOTAL BALANCE SHEET"/>
    <x v="5"/>
    <x v="4"/>
    <n v="547412.77"/>
  </r>
  <r>
    <x v="1"/>
    <x v="2"/>
    <x v="2"/>
    <x v="1"/>
    <x v="0"/>
    <s v="PPLBFC: TOTAL CAPITAL"/>
    <s v="PPLBCW: TOTAL CONSTRUCTION WORK IN PROGRESS"/>
    <s v="PPLBST: TOTAL BALANCE SHEET"/>
    <x v="6"/>
    <x v="3"/>
    <n v="632734.74"/>
  </r>
  <r>
    <x v="1"/>
    <x v="2"/>
    <x v="2"/>
    <x v="1"/>
    <x v="0"/>
    <s v="PPLBFC: TOTAL CAPITAL"/>
    <s v="PPLBCW: TOTAL CONSTRUCTION WORK IN PROGRESS"/>
    <s v="PPLBST: TOTAL BALANCE SHEET"/>
    <x v="7"/>
    <x v="3"/>
    <n v="256930.46"/>
  </r>
  <r>
    <x v="1"/>
    <x v="2"/>
    <x v="2"/>
    <x v="1"/>
    <x v="0"/>
    <s v="PPLBFC: TOTAL CAPITAL"/>
    <s v="PPLBCW: TOTAL CONSTRUCTION WORK IN PROGRESS"/>
    <s v="PPLBST: TOTAL BALANCE SHEET"/>
    <x v="8"/>
    <x v="2"/>
    <n v="53200.42"/>
  </r>
  <r>
    <x v="1"/>
    <x v="2"/>
    <x v="2"/>
    <x v="1"/>
    <x v="0"/>
    <s v="PPLBFC: TOTAL CAPITAL"/>
    <s v="PPLBCW: TOTAL CONSTRUCTION WORK IN PROGRESS"/>
    <s v="PPLBST: TOTAL BALANCE SHEET"/>
    <x v="10"/>
    <x v="4"/>
    <n v="155676.96"/>
  </r>
  <r>
    <x v="1"/>
    <x v="2"/>
    <x v="2"/>
    <x v="3"/>
    <x v="0"/>
    <s v="PPLBFC: TOTAL CAPITAL"/>
    <s v="PPLBRS: TOTAL REMOVAL SPEND"/>
    <s v="PPLBST: TOTAL BALANCE SHEET"/>
    <x v="1"/>
    <x v="1"/>
    <n v="755.97"/>
  </r>
  <r>
    <x v="1"/>
    <x v="2"/>
    <x v="2"/>
    <x v="3"/>
    <x v="0"/>
    <s v="PPLBFC: TOTAL CAPITAL"/>
    <s v="PPLBRS: TOTAL REMOVAL SPEND"/>
    <s v="PPLBST: TOTAL BALANCE SHEET"/>
    <x v="14"/>
    <x v="1"/>
    <n v="38691.61"/>
  </r>
  <r>
    <x v="1"/>
    <x v="2"/>
    <x v="2"/>
    <x v="3"/>
    <x v="0"/>
    <s v="PPLBFC: TOTAL CAPITAL"/>
    <s v="PPLBRS: TOTAL REMOVAL SPEND"/>
    <s v="PPLBST: TOTAL BALANCE SHEET"/>
    <x v="9"/>
    <x v="5"/>
    <n v="4735.2"/>
  </r>
  <r>
    <x v="1"/>
    <x v="2"/>
    <x v="2"/>
    <x v="3"/>
    <x v="0"/>
    <s v="PPLBFC: TOTAL CAPITAL"/>
    <s v="PPLBRS: TOTAL REMOVAL SPEND"/>
    <s v="PPLBST: TOTAL BALANCE SHEET"/>
    <x v="15"/>
    <x v="5"/>
    <n v="100.41"/>
  </r>
  <r>
    <x v="1"/>
    <x v="2"/>
    <x v="2"/>
    <x v="3"/>
    <x v="0"/>
    <s v="PPLBFC: TOTAL CAPITAL"/>
    <s v="PPLBRS: TOTAL REMOVAL SPEND"/>
    <s v="PPLBST: TOTAL BALANCE SHEET"/>
    <x v="11"/>
    <x v="5"/>
    <n v="0.21"/>
  </r>
  <r>
    <x v="1"/>
    <x v="2"/>
    <x v="2"/>
    <x v="3"/>
    <x v="0"/>
    <s v="PPLBFC: TOTAL CAPITAL"/>
    <s v="PPLBRS: TOTAL REMOVAL SPEND"/>
    <s v="PPLBST: TOTAL BALANCE SHEET"/>
    <x v="18"/>
    <x v="6"/>
    <n v="170"/>
  </r>
  <r>
    <x v="1"/>
    <x v="2"/>
    <x v="2"/>
    <x v="3"/>
    <x v="0"/>
    <s v="PPLBFC: TOTAL CAPITAL"/>
    <s v="PPLBRS: TOTAL REMOVAL SPEND"/>
    <s v="PPLBST: TOTAL BALANCE SHEET"/>
    <x v="0"/>
    <x v="0"/>
    <n v="0.42"/>
  </r>
  <r>
    <x v="1"/>
    <x v="2"/>
    <x v="2"/>
    <x v="3"/>
    <x v="0"/>
    <s v="PPLBFC: TOTAL CAPITAL"/>
    <s v="PPLBRS: TOTAL REMOVAL SPEND"/>
    <s v="PPLBST: TOTAL BALANCE SHEET"/>
    <x v="2"/>
    <x v="2"/>
    <n v="2084.11"/>
  </r>
  <r>
    <x v="1"/>
    <x v="2"/>
    <x v="2"/>
    <x v="3"/>
    <x v="0"/>
    <s v="PPLBFC: TOTAL CAPITAL"/>
    <s v="PPLBRS: TOTAL REMOVAL SPEND"/>
    <s v="PPLBST: TOTAL BALANCE SHEET"/>
    <x v="3"/>
    <x v="3"/>
    <n v="-200.86"/>
  </r>
  <r>
    <x v="1"/>
    <x v="2"/>
    <x v="2"/>
    <x v="3"/>
    <x v="0"/>
    <s v="PPLBFC: TOTAL CAPITAL"/>
    <s v="PPLBRS: TOTAL REMOVAL SPEND"/>
    <s v="PPLBST: TOTAL BALANCE SHEET"/>
    <x v="4"/>
    <x v="3"/>
    <n v="2138.8000000000002"/>
  </r>
  <r>
    <x v="1"/>
    <x v="2"/>
    <x v="2"/>
    <x v="3"/>
    <x v="0"/>
    <s v="PPLBFC: TOTAL CAPITAL"/>
    <s v="PPLBRS: TOTAL REMOVAL SPEND"/>
    <s v="PPLBST: TOTAL BALANCE SHEET"/>
    <x v="5"/>
    <x v="4"/>
    <n v="3555.37"/>
  </r>
  <r>
    <x v="1"/>
    <x v="2"/>
    <x v="2"/>
    <x v="3"/>
    <x v="0"/>
    <s v="PPLBFC: TOTAL CAPITAL"/>
    <s v="PPLBRS: TOTAL REMOVAL SPEND"/>
    <s v="PPLBST: TOTAL BALANCE SHEET"/>
    <x v="6"/>
    <x v="3"/>
    <n v="3544.27"/>
  </r>
  <r>
    <x v="1"/>
    <x v="2"/>
    <x v="2"/>
    <x v="3"/>
    <x v="0"/>
    <s v="PPLBFC: TOTAL CAPITAL"/>
    <s v="PPLBRS: TOTAL REMOVAL SPEND"/>
    <s v="PPLBST: TOTAL BALANCE SHEET"/>
    <x v="7"/>
    <x v="3"/>
    <n v="1292.8800000000001"/>
  </r>
  <r>
    <x v="1"/>
    <x v="2"/>
    <x v="2"/>
    <x v="3"/>
    <x v="0"/>
    <s v="PPLBFC: TOTAL CAPITAL"/>
    <s v="PPLBRS: TOTAL REMOVAL SPEND"/>
    <s v="PPLBST: TOTAL BALANCE SHEET"/>
    <x v="8"/>
    <x v="2"/>
    <n v="216.2"/>
  </r>
  <r>
    <x v="1"/>
    <x v="2"/>
    <x v="2"/>
    <x v="3"/>
    <x v="0"/>
    <s v="PPLBFC: TOTAL CAPITAL"/>
    <s v="PPLBRS: TOTAL REMOVAL SPEND"/>
    <s v="PPLBST: TOTAL BALANCE SHEET"/>
    <x v="10"/>
    <x v="4"/>
    <n v="378.93"/>
  </r>
  <r>
    <x v="1"/>
    <x v="2"/>
    <x v="2"/>
    <x v="2"/>
    <x v="0"/>
    <s v="PPLBFC: TOTAL CAPITAL"/>
    <s v="PPLBRS: TOTAL REMOVAL SPEND"/>
    <s v="PPLBST: TOTAL BALANCE SHEET"/>
    <x v="1"/>
    <x v="1"/>
    <n v="75367.649999999994"/>
  </r>
  <r>
    <x v="1"/>
    <x v="2"/>
    <x v="2"/>
    <x v="2"/>
    <x v="0"/>
    <s v="PPLBFC: TOTAL CAPITAL"/>
    <s v="PPLBRS: TOTAL REMOVAL SPEND"/>
    <s v="PPLBST: TOTAL BALANCE SHEET"/>
    <x v="14"/>
    <x v="1"/>
    <n v="700933.52"/>
  </r>
  <r>
    <x v="1"/>
    <x v="2"/>
    <x v="2"/>
    <x v="2"/>
    <x v="0"/>
    <s v="PPLBFC: TOTAL CAPITAL"/>
    <s v="PPLBRS: TOTAL REMOVAL SPEND"/>
    <s v="PPLBST: TOTAL BALANCE SHEET"/>
    <x v="9"/>
    <x v="5"/>
    <n v="241366.12"/>
  </r>
  <r>
    <x v="1"/>
    <x v="2"/>
    <x v="2"/>
    <x v="2"/>
    <x v="0"/>
    <s v="PPLBFC: TOTAL CAPITAL"/>
    <s v="PPLBRS: TOTAL REMOVAL SPEND"/>
    <s v="PPLBST: TOTAL BALANCE SHEET"/>
    <x v="15"/>
    <x v="5"/>
    <n v="99800.43"/>
  </r>
  <r>
    <x v="1"/>
    <x v="2"/>
    <x v="2"/>
    <x v="2"/>
    <x v="0"/>
    <s v="PPLBFC: TOTAL CAPITAL"/>
    <s v="PPLBRS: TOTAL REMOVAL SPEND"/>
    <s v="PPLBST: TOTAL BALANCE SHEET"/>
    <x v="12"/>
    <x v="1"/>
    <n v="9937.27"/>
  </r>
  <r>
    <x v="1"/>
    <x v="2"/>
    <x v="2"/>
    <x v="2"/>
    <x v="0"/>
    <s v="PPLBFC: TOTAL CAPITAL"/>
    <s v="PPLBRS: TOTAL REMOVAL SPEND"/>
    <s v="PPLBST: TOTAL BALANCE SHEET"/>
    <x v="11"/>
    <x v="5"/>
    <n v="0.97"/>
  </r>
  <r>
    <x v="1"/>
    <x v="2"/>
    <x v="2"/>
    <x v="2"/>
    <x v="0"/>
    <s v="PPLBFC: TOTAL CAPITAL"/>
    <s v="PPLBRS: TOTAL REMOVAL SPEND"/>
    <s v="PPLBST: TOTAL BALANCE SHEET"/>
    <x v="18"/>
    <x v="6"/>
    <n v="12488.01"/>
  </r>
  <r>
    <x v="1"/>
    <x v="2"/>
    <x v="2"/>
    <x v="2"/>
    <x v="0"/>
    <s v="PPLBFC: TOTAL CAPITAL"/>
    <s v="PPLBRS: TOTAL REMOVAL SPEND"/>
    <s v="PPLBST: TOTAL BALANCE SHEET"/>
    <x v="19"/>
    <x v="6"/>
    <n v="3296.23"/>
  </r>
  <r>
    <x v="1"/>
    <x v="2"/>
    <x v="2"/>
    <x v="2"/>
    <x v="0"/>
    <s v="PPLBFC: TOTAL CAPITAL"/>
    <s v="PPLBRS: TOTAL REMOVAL SPEND"/>
    <s v="PPLBST: TOTAL BALANCE SHEET"/>
    <x v="0"/>
    <x v="0"/>
    <n v="9075.6299999999992"/>
  </r>
  <r>
    <x v="1"/>
    <x v="2"/>
    <x v="2"/>
    <x v="2"/>
    <x v="0"/>
    <s v="PPLBFC: TOTAL CAPITAL"/>
    <s v="PPLBRS: TOTAL REMOVAL SPEND"/>
    <s v="PPLBST: TOTAL BALANCE SHEET"/>
    <x v="2"/>
    <x v="2"/>
    <n v="38033.06"/>
  </r>
  <r>
    <x v="1"/>
    <x v="2"/>
    <x v="2"/>
    <x v="2"/>
    <x v="0"/>
    <s v="PPLBFC: TOTAL CAPITAL"/>
    <s v="PPLBRS: TOTAL REMOVAL SPEND"/>
    <s v="PPLBST: TOTAL BALANCE SHEET"/>
    <x v="3"/>
    <x v="3"/>
    <n v="-2185.75"/>
  </r>
  <r>
    <x v="1"/>
    <x v="2"/>
    <x v="2"/>
    <x v="2"/>
    <x v="0"/>
    <s v="PPLBFC: TOTAL CAPITAL"/>
    <s v="PPLBRS: TOTAL REMOVAL SPEND"/>
    <s v="PPLBST: TOTAL BALANCE SHEET"/>
    <x v="4"/>
    <x v="3"/>
    <n v="36994.089999999997"/>
  </r>
  <r>
    <x v="1"/>
    <x v="2"/>
    <x v="2"/>
    <x v="2"/>
    <x v="0"/>
    <s v="PPLBFC: TOTAL CAPITAL"/>
    <s v="PPLBRS: TOTAL REMOVAL SPEND"/>
    <s v="PPLBST: TOTAL BALANCE SHEET"/>
    <x v="5"/>
    <x v="4"/>
    <n v="61707.29"/>
  </r>
  <r>
    <x v="1"/>
    <x v="2"/>
    <x v="2"/>
    <x v="2"/>
    <x v="0"/>
    <s v="PPLBFC: TOTAL CAPITAL"/>
    <s v="PPLBRS: TOTAL REMOVAL SPEND"/>
    <s v="PPLBST: TOTAL BALANCE SHEET"/>
    <x v="6"/>
    <x v="3"/>
    <n v="72744.66"/>
  </r>
  <r>
    <x v="1"/>
    <x v="2"/>
    <x v="2"/>
    <x v="2"/>
    <x v="0"/>
    <s v="PPLBFC: TOTAL CAPITAL"/>
    <s v="PPLBRS: TOTAL REMOVAL SPEND"/>
    <s v="PPLBST: TOTAL BALANCE SHEET"/>
    <x v="7"/>
    <x v="3"/>
    <n v="31302.69"/>
  </r>
  <r>
    <x v="1"/>
    <x v="2"/>
    <x v="2"/>
    <x v="2"/>
    <x v="0"/>
    <s v="PPLBFC: TOTAL CAPITAL"/>
    <s v="PPLBRS: TOTAL REMOVAL SPEND"/>
    <s v="PPLBST: TOTAL BALANCE SHEET"/>
    <x v="8"/>
    <x v="2"/>
    <n v="6611.39"/>
  </r>
  <r>
    <x v="1"/>
    <x v="2"/>
    <x v="2"/>
    <x v="2"/>
    <x v="0"/>
    <s v="PPLBFC: TOTAL CAPITAL"/>
    <s v="PPLBRS: TOTAL REMOVAL SPEND"/>
    <s v="PPLBST: TOTAL BALANCE SHEET"/>
    <x v="10"/>
    <x v="4"/>
    <n v="26685.1"/>
  </r>
  <r>
    <x v="1"/>
    <x v="2"/>
    <x v="3"/>
    <x v="1"/>
    <x v="0"/>
    <s v="PPLBFC: TOTAL CAPITAL"/>
    <s v="PPLBCW: TOTAL CONSTRUCTION WORK IN PROGRESS"/>
    <s v="PPLBST: TOTAL BALANCE SHEET"/>
    <x v="1"/>
    <x v="1"/>
    <n v="497.19"/>
  </r>
  <r>
    <x v="1"/>
    <x v="2"/>
    <x v="3"/>
    <x v="1"/>
    <x v="0"/>
    <s v="PPLBFC: TOTAL CAPITAL"/>
    <s v="PPLBCW: TOTAL CONSTRUCTION WORK IN PROGRESS"/>
    <s v="PPLBST: TOTAL BALANCE SHEET"/>
    <x v="14"/>
    <x v="1"/>
    <n v="4620.25"/>
  </r>
  <r>
    <x v="1"/>
    <x v="2"/>
    <x v="3"/>
    <x v="1"/>
    <x v="0"/>
    <s v="PPLBFC: TOTAL CAPITAL"/>
    <s v="PPLBCW: TOTAL CONSTRUCTION WORK IN PROGRESS"/>
    <s v="PPLBST: TOTAL BALANCE SHEET"/>
    <x v="9"/>
    <x v="5"/>
    <n v="1140.1500000000001"/>
  </r>
  <r>
    <x v="1"/>
    <x v="2"/>
    <x v="3"/>
    <x v="1"/>
    <x v="0"/>
    <s v="PPLBFC: TOTAL CAPITAL"/>
    <s v="PPLBCW: TOTAL CONSTRUCTION WORK IN PROGRESS"/>
    <s v="PPLBST: TOTAL BALANCE SHEET"/>
    <x v="15"/>
    <x v="5"/>
    <n v="3300.29"/>
  </r>
  <r>
    <x v="1"/>
    <x v="2"/>
    <x v="3"/>
    <x v="1"/>
    <x v="0"/>
    <s v="PPLBFC: TOTAL CAPITAL"/>
    <s v="PPLBCW: TOTAL CONSTRUCTION WORK IN PROGRESS"/>
    <s v="PPLBST: TOTAL BALANCE SHEET"/>
    <x v="12"/>
    <x v="1"/>
    <n v="10881.93"/>
  </r>
  <r>
    <x v="1"/>
    <x v="2"/>
    <x v="3"/>
    <x v="1"/>
    <x v="0"/>
    <s v="PPLBFC: TOTAL CAPITAL"/>
    <s v="PPLBCW: TOTAL CONSTRUCTION WORK IN PROGRESS"/>
    <s v="PPLBST: TOTAL BALANCE SHEET"/>
    <x v="11"/>
    <x v="5"/>
    <n v="2599.54"/>
  </r>
  <r>
    <x v="1"/>
    <x v="2"/>
    <x v="3"/>
    <x v="1"/>
    <x v="0"/>
    <s v="PPLBFC: TOTAL CAPITAL"/>
    <s v="PPLBCW: TOTAL CONSTRUCTION WORK IN PROGRESS"/>
    <s v="PPLBST: TOTAL BALANCE SHEET"/>
    <x v="16"/>
    <x v="1"/>
    <n v="22345.87"/>
  </r>
  <r>
    <x v="1"/>
    <x v="2"/>
    <x v="3"/>
    <x v="1"/>
    <x v="0"/>
    <s v="PPLBFC: TOTAL CAPITAL"/>
    <s v="PPLBCW: TOTAL CONSTRUCTION WORK IN PROGRESS"/>
    <s v="PPLBST: TOTAL BALANCE SHEET"/>
    <x v="20"/>
    <x v="5"/>
    <n v="22197.39"/>
  </r>
  <r>
    <x v="1"/>
    <x v="2"/>
    <x v="3"/>
    <x v="1"/>
    <x v="0"/>
    <s v="PPLBFC: TOTAL CAPITAL"/>
    <s v="PPLBCW: TOTAL CONSTRUCTION WORK IN PROGRESS"/>
    <s v="PPLBST: TOTAL BALANCE SHEET"/>
    <x v="21"/>
    <x v="5"/>
    <n v="43737.919999999998"/>
  </r>
  <r>
    <x v="1"/>
    <x v="2"/>
    <x v="3"/>
    <x v="1"/>
    <x v="0"/>
    <s v="PPLBFC: TOTAL CAPITAL"/>
    <s v="PPLBCW: TOTAL CONSTRUCTION WORK IN PROGRESS"/>
    <s v="PPLBST: TOTAL BALANCE SHEET"/>
    <x v="18"/>
    <x v="6"/>
    <n v="87.87"/>
  </r>
  <r>
    <x v="1"/>
    <x v="2"/>
    <x v="3"/>
    <x v="1"/>
    <x v="0"/>
    <s v="PPLBFC: TOTAL CAPITAL"/>
    <s v="PPLBCW: TOTAL CONSTRUCTION WORK IN PROGRESS"/>
    <s v="PPLBST: TOTAL BALANCE SHEET"/>
    <x v="2"/>
    <x v="2"/>
    <n v="2115.89"/>
  </r>
  <r>
    <x v="1"/>
    <x v="2"/>
    <x v="3"/>
    <x v="1"/>
    <x v="0"/>
    <s v="PPLBFC: TOTAL CAPITAL"/>
    <s v="PPLBCW: TOTAL CONSTRUCTION WORK IN PROGRESS"/>
    <s v="PPLBST: TOTAL BALANCE SHEET"/>
    <x v="3"/>
    <x v="3"/>
    <n v="471.24"/>
  </r>
  <r>
    <x v="1"/>
    <x v="2"/>
    <x v="3"/>
    <x v="1"/>
    <x v="0"/>
    <s v="PPLBFC: TOTAL CAPITAL"/>
    <s v="PPLBCW: TOTAL CONSTRUCTION WORK IN PROGRESS"/>
    <s v="PPLBST: TOTAL BALANCE SHEET"/>
    <x v="4"/>
    <x v="3"/>
    <n v="1845.39"/>
  </r>
  <r>
    <x v="1"/>
    <x v="2"/>
    <x v="3"/>
    <x v="1"/>
    <x v="0"/>
    <s v="PPLBFC: TOTAL CAPITAL"/>
    <s v="PPLBCW: TOTAL CONSTRUCTION WORK IN PROGRESS"/>
    <s v="PPLBST: TOTAL BALANCE SHEET"/>
    <x v="5"/>
    <x v="4"/>
    <n v="2895.02"/>
  </r>
  <r>
    <x v="1"/>
    <x v="2"/>
    <x v="3"/>
    <x v="1"/>
    <x v="0"/>
    <s v="PPLBFC: TOTAL CAPITAL"/>
    <s v="PPLBCW: TOTAL CONSTRUCTION WORK IN PROGRESS"/>
    <s v="PPLBST: TOTAL BALANCE SHEET"/>
    <x v="6"/>
    <x v="3"/>
    <n v="3752.21"/>
  </r>
  <r>
    <x v="1"/>
    <x v="2"/>
    <x v="3"/>
    <x v="1"/>
    <x v="0"/>
    <s v="PPLBFC: TOTAL CAPITAL"/>
    <s v="PPLBCW: TOTAL CONSTRUCTION WORK IN PROGRESS"/>
    <s v="PPLBST: TOTAL BALANCE SHEET"/>
    <x v="7"/>
    <x v="3"/>
    <n v="1959.28"/>
  </r>
  <r>
    <x v="1"/>
    <x v="2"/>
    <x v="3"/>
    <x v="1"/>
    <x v="0"/>
    <s v="PPLBFC: TOTAL CAPITAL"/>
    <s v="PPLBCW: TOTAL CONSTRUCTION WORK IN PROGRESS"/>
    <s v="PPLBST: TOTAL BALANCE SHEET"/>
    <x v="8"/>
    <x v="2"/>
    <n v="252.47"/>
  </r>
  <r>
    <x v="1"/>
    <x v="2"/>
    <x v="3"/>
    <x v="1"/>
    <x v="0"/>
    <s v="PPLBFC: TOTAL CAPITAL"/>
    <s v="PPLBCW: TOTAL CONSTRUCTION WORK IN PROGRESS"/>
    <s v="PPLBST: TOTAL BALANCE SHEET"/>
    <x v="10"/>
    <x v="4"/>
    <n v="6081.36"/>
  </r>
  <r>
    <x v="1"/>
    <x v="2"/>
    <x v="3"/>
    <x v="2"/>
    <x v="0"/>
    <s v="PPLBFC: TOTAL CAPITAL"/>
    <s v="PPLBRS: TOTAL REMOVAL SPEND"/>
    <s v="PPLBST: TOTAL BALANCE SHEET"/>
    <x v="14"/>
    <x v="1"/>
    <n v="0"/>
  </r>
  <r>
    <x v="1"/>
    <x v="2"/>
    <x v="3"/>
    <x v="2"/>
    <x v="0"/>
    <s v="PPLBFC: TOTAL CAPITAL"/>
    <s v="PPLBRS: TOTAL REMOVAL SPEND"/>
    <s v="PPLBST: TOTAL BALANCE SHEET"/>
    <x v="21"/>
    <x v="5"/>
    <n v="7216.08"/>
  </r>
  <r>
    <x v="1"/>
    <x v="2"/>
    <x v="3"/>
    <x v="2"/>
    <x v="0"/>
    <s v="PPLBFC: TOTAL CAPITAL"/>
    <s v="PPLBRS: TOTAL REMOVAL SPEND"/>
    <s v="PPLBST: TOTAL BALANCE SHEET"/>
    <x v="10"/>
    <x v="4"/>
    <n v="635.66999999999996"/>
  </r>
  <r>
    <x v="2"/>
    <x v="3"/>
    <x v="1"/>
    <x v="1"/>
    <x v="0"/>
    <s v="PPLBFC: TOTAL CAPITAL"/>
    <s v="PPLBCW: TOTAL CONSTRUCTION WORK IN PROGRESS"/>
    <s v="PPLBST: TOTAL BALANCE SHEET"/>
    <x v="1"/>
    <x v="1"/>
    <n v="4737833.12"/>
  </r>
  <r>
    <x v="2"/>
    <x v="3"/>
    <x v="1"/>
    <x v="1"/>
    <x v="0"/>
    <s v="PPLBFC: TOTAL CAPITAL"/>
    <s v="PPLBCW: TOTAL CONSTRUCTION WORK IN PROGRESS"/>
    <s v="PPLBST: TOTAL BALANCE SHEET"/>
    <x v="12"/>
    <x v="1"/>
    <n v="274896.19"/>
  </r>
  <r>
    <x v="2"/>
    <x v="3"/>
    <x v="1"/>
    <x v="1"/>
    <x v="0"/>
    <s v="PPLBFC: TOTAL CAPITAL"/>
    <s v="PPLBCW: TOTAL CONSTRUCTION WORK IN PROGRESS"/>
    <s v="PPLBST: TOTAL BALANCE SHEET"/>
    <x v="11"/>
    <x v="5"/>
    <n v="61010.38"/>
  </r>
  <r>
    <x v="2"/>
    <x v="3"/>
    <x v="1"/>
    <x v="1"/>
    <x v="0"/>
    <s v="PPLBFC: TOTAL CAPITAL"/>
    <s v="PPLBCW: TOTAL CONSTRUCTION WORK IN PROGRESS"/>
    <s v="PPLBST: TOTAL BALANCE SHEET"/>
    <x v="13"/>
    <x v="6"/>
    <n v="6611.36"/>
  </r>
  <r>
    <x v="2"/>
    <x v="3"/>
    <x v="1"/>
    <x v="1"/>
    <x v="0"/>
    <s v="PPLBFC: TOTAL CAPITAL"/>
    <s v="PPLBCW: TOTAL CONSTRUCTION WORK IN PROGRESS"/>
    <s v="PPLBST: TOTAL BALANCE SHEET"/>
    <x v="17"/>
    <x v="6"/>
    <n v="-537.30999999999995"/>
  </r>
  <r>
    <x v="2"/>
    <x v="3"/>
    <x v="1"/>
    <x v="1"/>
    <x v="0"/>
    <s v="PPLBFC: TOTAL CAPITAL"/>
    <s v="PPLBCW: TOTAL CONSTRUCTION WORK IN PROGRESS"/>
    <s v="PPLBST: TOTAL BALANCE SHEET"/>
    <x v="18"/>
    <x v="6"/>
    <n v="145.1"/>
  </r>
  <r>
    <x v="2"/>
    <x v="3"/>
    <x v="1"/>
    <x v="1"/>
    <x v="0"/>
    <s v="PPLBFC: TOTAL CAPITAL"/>
    <s v="PPLBCW: TOTAL CONSTRUCTION WORK IN PROGRESS"/>
    <s v="PPLBST: TOTAL BALANCE SHEET"/>
    <x v="0"/>
    <x v="0"/>
    <n v="1387.03"/>
  </r>
  <r>
    <x v="2"/>
    <x v="3"/>
    <x v="1"/>
    <x v="1"/>
    <x v="0"/>
    <s v="PPLBFC: TOTAL CAPITAL"/>
    <s v="PPLBCW: TOTAL CONSTRUCTION WORK IN PROGRESS"/>
    <s v="PPLBST: TOTAL BALANCE SHEET"/>
    <x v="2"/>
    <x v="2"/>
    <n v="216259.63"/>
  </r>
  <r>
    <x v="2"/>
    <x v="3"/>
    <x v="1"/>
    <x v="1"/>
    <x v="0"/>
    <s v="PPLBFC: TOTAL CAPITAL"/>
    <s v="PPLBCW: TOTAL CONSTRUCTION WORK IN PROGRESS"/>
    <s v="PPLBST: TOTAL BALANCE SHEET"/>
    <x v="3"/>
    <x v="3"/>
    <n v="54183.11"/>
  </r>
  <r>
    <x v="2"/>
    <x v="3"/>
    <x v="1"/>
    <x v="1"/>
    <x v="0"/>
    <s v="PPLBFC: TOTAL CAPITAL"/>
    <s v="PPLBCW: TOTAL CONSTRUCTION WORK IN PROGRESS"/>
    <s v="PPLBST: TOTAL BALANCE SHEET"/>
    <x v="4"/>
    <x v="3"/>
    <n v="233647.6"/>
  </r>
  <r>
    <x v="2"/>
    <x v="3"/>
    <x v="1"/>
    <x v="1"/>
    <x v="0"/>
    <s v="PPLBFC: TOTAL CAPITAL"/>
    <s v="PPLBCW: TOTAL CONSTRUCTION WORK IN PROGRESS"/>
    <s v="PPLBST: TOTAL BALANCE SHEET"/>
    <x v="5"/>
    <x v="4"/>
    <n v="555097.18000000005"/>
  </r>
  <r>
    <x v="2"/>
    <x v="3"/>
    <x v="1"/>
    <x v="1"/>
    <x v="0"/>
    <s v="PPLBFC: TOTAL CAPITAL"/>
    <s v="PPLBCW: TOTAL CONSTRUCTION WORK IN PROGRESS"/>
    <s v="PPLBST: TOTAL BALANCE SHEET"/>
    <x v="6"/>
    <x v="3"/>
    <n v="504487.18"/>
  </r>
  <r>
    <x v="2"/>
    <x v="3"/>
    <x v="1"/>
    <x v="1"/>
    <x v="0"/>
    <s v="PPLBFC: TOTAL CAPITAL"/>
    <s v="PPLBCW: TOTAL CONSTRUCTION WORK IN PROGRESS"/>
    <s v="PPLBST: TOTAL BALANCE SHEET"/>
    <x v="7"/>
    <x v="3"/>
    <n v="118588.29"/>
  </r>
  <r>
    <x v="2"/>
    <x v="3"/>
    <x v="1"/>
    <x v="1"/>
    <x v="0"/>
    <s v="PPLBFC: TOTAL CAPITAL"/>
    <s v="PPLBCW: TOTAL CONSTRUCTION WORK IN PROGRESS"/>
    <s v="PPLBST: TOTAL BALANCE SHEET"/>
    <x v="8"/>
    <x v="2"/>
    <n v="41292.6"/>
  </r>
  <r>
    <x v="2"/>
    <x v="3"/>
    <x v="1"/>
    <x v="1"/>
    <x v="0"/>
    <s v="PPLBFC: TOTAL CAPITAL"/>
    <s v="PPLBCW: TOTAL CONSTRUCTION WORK IN PROGRESS"/>
    <s v="PPLBST: TOTAL BALANCE SHEET"/>
    <x v="10"/>
    <x v="4"/>
    <n v="7058.59"/>
  </r>
  <r>
    <x v="2"/>
    <x v="3"/>
    <x v="1"/>
    <x v="2"/>
    <x v="0"/>
    <s v="PPLBFC: TOTAL CAPITAL"/>
    <s v="PPLBRS: TOTAL REMOVAL SPEND"/>
    <s v="PPLBST: TOTAL BALANCE SHEET"/>
    <x v="1"/>
    <x v="1"/>
    <n v="133844.54"/>
  </r>
  <r>
    <x v="2"/>
    <x v="3"/>
    <x v="1"/>
    <x v="2"/>
    <x v="0"/>
    <s v="PPLBFC: TOTAL CAPITAL"/>
    <s v="PPLBRS: TOTAL REMOVAL SPEND"/>
    <s v="PPLBST: TOTAL BALANCE SHEET"/>
    <x v="12"/>
    <x v="1"/>
    <n v="7644.95"/>
  </r>
  <r>
    <x v="2"/>
    <x v="3"/>
    <x v="1"/>
    <x v="2"/>
    <x v="0"/>
    <s v="PPLBFC: TOTAL CAPITAL"/>
    <s v="PPLBRS: TOTAL REMOVAL SPEND"/>
    <s v="PPLBST: TOTAL BALANCE SHEET"/>
    <x v="11"/>
    <x v="5"/>
    <n v="4769.37"/>
  </r>
  <r>
    <x v="2"/>
    <x v="3"/>
    <x v="1"/>
    <x v="2"/>
    <x v="0"/>
    <s v="PPLBFC: TOTAL CAPITAL"/>
    <s v="PPLBRS: TOTAL REMOVAL SPEND"/>
    <s v="PPLBST: TOTAL BALANCE SHEET"/>
    <x v="2"/>
    <x v="2"/>
    <n v="6385.04"/>
  </r>
  <r>
    <x v="2"/>
    <x v="3"/>
    <x v="1"/>
    <x v="2"/>
    <x v="0"/>
    <s v="PPLBFC: TOTAL CAPITAL"/>
    <s v="PPLBRS: TOTAL REMOVAL SPEND"/>
    <s v="PPLBST: TOTAL BALANCE SHEET"/>
    <x v="3"/>
    <x v="3"/>
    <n v="1490.24"/>
  </r>
  <r>
    <x v="2"/>
    <x v="3"/>
    <x v="1"/>
    <x v="2"/>
    <x v="0"/>
    <s v="PPLBFC: TOTAL CAPITAL"/>
    <s v="PPLBRS: TOTAL REMOVAL SPEND"/>
    <s v="PPLBST: TOTAL BALANCE SHEET"/>
    <x v="4"/>
    <x v="3"/>
    <n v="6582.12"/>
  </r>
  <r>
    <x v="2"/>
    <x v="3"/>
    <x v="1"/>
    <x v="2"/>
    <x v="0"/>
    <s v="PPLBFC: TOTAL CAPITAL"/>
    <s v="PPLBRS: TOTAL REMOVAL SPEND"/>
    <s v="PPLBST: TOTAL BALANCE SHEET"/>
    <x v="5"/>
    <x v="4"/>
    <n v="16339.77"/>
  </r>
  <r>
    <x v="2"/>
    <x v="3"/>
    <x v="1"/>
    <x v="2"/>
    <x v="0"/>
    <s v="PPLBFC: TOTAL CAPITAL"/>
    <s v="PPLBRS: TOTAL REMOVAL SPEND"/>
    <s v="PPLBST: TOTAL BALANCE SHEET"/>
    <x v="6"/>
    <x v="3"/>
    <n v="13678.76"/>
  </r>
  <r>
    <x v="2"/>
    <x v="3"/>
    <x v="1"/>
    <x v="2"/>
    <x v="0"/>
    <s v="PPLBFC: TOTAL CAPITAL"/>
    <s v="PPLBRS: TOTAL REMOVAL SPEND"/>
    <s v="PPLBST: TOTAL BALANCE SHEET"/>
    <x v="7"/>
    <x v="3"/>
    <n v="3206.51"/>
  </r>
  <r>
    <x v="2"/>
    <x v="3"/>
    <x v="1"/>
    <x v="2"/>
    <x v="0"/>
    <s v="PPLBFC: TOTAL CAPITAL"/>
    <s v="PPLBRS: TOTAL REMOVAL SPEND"/>
    <s v="PPLBST: TOTAL BALANCE SHEET"/>
    <x v="8"/>
    <x v="2"/>
    <n v="1100.1099999999999"/>
  </r>
  <r>
    <x v="2"/>
    <x v="3"/>
    <x v="1"/>
    <x v="2"/>
    <x v="0"/>
    <s v="PPLBFC: TOTAL CAPITAL"/>
    <s v="PPLBRS: TOTAL REMOVAL SPEND"/>
    <s v="PPLBST: TOTAL BALANCE SHEET"/>
    <x v="10"/>
    <x v="4"/>
    <n v="625.5"/>
  </r>
  <r>
    <x v="2"/>
    <x v="3"/>
    <x v="2"/>
    <x v="1"/>
    <x v="0"/>
    <s v="PPLBFC: TOTAL CAPITAL"/>
    <s v="PPLBCW: TOTAL CONSTRUCTION WORK IN PROGRESS"/>
    <s v="PPLBST: TOTAL BALANCE SHEET"/>
    <x v="1"/>
    <x v="1"/>
    <n v="212515.68"/>
  </r>
  <r>
    <x v="2"/>
    <x v="3"/>
    <x v="2"/>
    <x v="1"/>
    <x v="0"/>
    <s v="PPLBFC: TOTAL CAPITAL"/>
    <s v="PPLBCW: TOTAL CONSTRUCTION WORK IN PROGRESS"/>
    <s v="PPLBST: TOTAL BALANCE SHEET"/>
    <x v="14"/>
    <x v="1"/>
    <n v="222650.18"/>
  </r>
  <r>
    <x v="2"/>
    <x v="3"/>
    <x v="2"/>
    <x v="1"/>
    <x v="0"/>
    <s v="PPLBFC: TOTAL CAPITAL"/>
    <s v="PPLBCW: TOTAL CONSTRUCTION WORK IN PROGRESS"/>
    <s v="PPLBST: TOTAL BALANCE SHEET"/>
    <x v="9"/>
    <x v="5"/>
    <n v="123043.81"/>
  </r>
  <r>
    <x v="2"/>
    <x v="3"/>
    <x v="2"/>
    <x v="1"/>
    <x v="0"/>
    <s v="PPLBFC: TOTAL CAPITAL"/>
    <s v="PPLBCW: TOTAL CONSTRUCTION WORK IN PROGRESS"/>
    <s v="PPLBST: TOTAL BALANCE SHEET"/>
    <x v="15"/>
    <x v="5"/>
    <n v="26853.57"/>
  </r>
  <r>
    <x v="2"/>
    <x v="3"/>
    <x v="2"/>
    <x v="1"/>
    <x v="0"/>
    <s v="PPLBFC: TOTAL CAPITAL"/>
    <s v="PPLBCW: TOTAL CONSTRUCTION WORK IN PROGRESS"/>
    <s v="PPLBST: TOTAL BALANCE SHEET"/>
    <x v="12"/>
    <x v="1"/>
    <n v="321.57"/>
  </r>
  <r>
    <x v="2"/>
    <x v="3"/>
    <x v="2"/>
    <x v="1"/>
    <x v="0"/>
    <s v="PPLBFC: TOTAL CAPITAL"/>
    <s v="PPLBCW: TOTAL CONSTRUCTION WORK IN PROGRESS"/>
    <s v="PPLBST: TOTAL BALANCE SHEET"/>
    <x v="18"/>
    <x v="6"/>
    <n v="3803.1"/>
  </r>
  <r>
    <x v="2"/>
    <x v="3"/>
    <x v="2"/>
    <x v="1"/>
    <x v="0"/>
    <s v="PPLBFC: TOTAL CAPITAL"/>
    <s v="PPLBCW: TOTAL CONSTRUCTION WORK IN PROGRESS"/>
    <s v="PPLBST: TOTAL BALANCE SHEET"/>
    <x v="0"/>
    <x v="0"/>
    <n v="2292.6799999999998"/>
  </r>
  <r>
    <x v="2"/>
    <x v="3"/>
    <x v="2"/>
    <x v="1"/>
    <x v="0"/>
    <s v="PPLBFC: TOTAL CAPITAL"/>
    <s v="PPLBCW: TOTAL CONSTRUCTION WORK IN PROGRESS"/>
    <s v="PPLBST: TOTAL BALANCE SHEET"/>
    <x v="2"/>
    <x v="2"/>
    <n v="21472"/>
  </r>
  <r>
    <x v="2"/>
    <x v="3"/>
    <x v="2"/>
    <x v="1"/>
    <x v="0"/>
    <s v="PPLBFC: TOTAL CAPITAL"/>
    <s v="PPLBCW: TOTAL CONSTRUCTION WORK IN PROGRESS"/>
    <s v="PPLBST: TOTAL BALANCE SHEET"/>
    <x v="3"/>
    <x v="3"/>
    <n v="930.95"/>
  </r>
  <r>
    <x v="2"/>
    <x v="3"/>
    <x v="2"/>
    <x v="1"/>
    <x v="0"/>
    <s v="PPLBFC: TOTAL CAPITAL"/>
    <s v="PPLBCW: TOTAL CONSTRUCTION WORK IN PROGRESS"/>
    <s v="PPLBST: TOTAL BALANCE SHEET"/>
    <x v="4"/>
    <x v="3"/>
    <n v="21035.53"/>
  </r>
  <r>
    <x v="2"/>
    <x v="3"/>
    <x v="2"/>
    <x v="1"/>
    <x v="0"/>
    <s v="PPLBFC: TOTAL CAPITAL"/>
    <s v="PPLBCW: TOTAL CONSTRUCTION WORK IN PROGRESS"/>
    <s v="PPLBST: TOTAL BALANCE SHEET"/>
    <x v="5"/>
    <x v="4"/>
    <n v="35796.199999999997"/>
  </r>
  <r>
    <x v="2"/>
    <x v="3"/>
    <x v="2"/>
    <x v="1"/>
    <x v="0"/>
    <s v="PPLBFC: TOTAL CAPITAL"/>
    <s v="PPLBCW: TOTAL CONSTRUCTION WORK IN PROGRESS"/>
    <s v="PPLBST: TOTAL BALANCE SHEET"/>
    <x v="6"/>
    <x v="3"/>
    <n v="40474.65"/>
  </r>
  <r>
    <x v="2"/>
    <x v="3"/>
    <x v="2"/>
    <x v="1"/>
    <x v="0"/>
    <s v="PPLBFC: TOTAL CAPITAL"/>
    <s v="PPLBCW: TOTAL CONSTRUCTION WORK IN PROGRESS"/>
    <s v="PPLBST: TOTAL BALANCE SHEET"/>
    <x v="7"/>
    <x v="3"/>
    <n v="15074.17"/>
  </r>
  <r>
    <x v="2"/>
    <x v="3"/>
    <x v="2"/>
    <x v="1"/>
    <x v="0"/>
    <s v="PPLBFC: TOTAL CAPITAL"/>
    <s v="PPLBCW: TOTAL CONSTRUCTION WORK IN PROGRESS"/>
    <s v="PPLBST: TOTAL BALANCE SHEET"/>
    <x v="8"/>
    <x v="2"/>
    <n v="3014.31"/>
  </r>
  <r>
    <x v="2"/>
    <x v="3"/>
    <x v="2"/>
    <x v="1"/>
    <x v="0"/>
    <s v="PPLBFC: TOTAL CAPITAL"/>
    <s v="PPLBCW: TOTAL CONSTRUCTION WORK IN PROGRESS"/>
    <s v="PPLBST: TOTAL BALANCE SHEET"/>
    <x v="10"/>
    <x v="4"/>
    <n v="10863.71"/>
  </r>
  <r>
    <x v="2"/>
    <x v="3"/>
    <x v="2"/>
    <x v="2"/>
    <x v="0"/>
    <s v="PPLBFC: TOTAL CAPITAL"/>
    <s v="PPLBRS: TOTAL REMOVAL SPEND"/>
    <s v="PPLBST: TOTAL BALANCE SHEET"/>
    <x v="14"/>
    <x v="1"/>
    <n v="9235.14"/>
  </r>
  <r>
    <x v="2"/>
    <x v="3"/>
    <x v="2"/>
    <x v="2"/>
    <x v="0"/>
    <s v="PPLBFC: TOTAL CAPITAL"/>
    <s v="PPLBRS: TOTAL REMOVAL SPEND"/>
    <s v="PPLBST: TOTAL BALANCE SHEET"/>
    <x v="9"/>
    <x v="5"/>
    <n v="1040.08"/>
  </r>
  <r>
    <x v="2"/>
    <x v="3"/>
    <x v="2"/>
    <x v="2"/>
    <x v="0"/>
    <s v="PPLBFC: TOTAL CAPITAL"/>
    <s v="PPLBRS: TOTAL REMOVAL SPEND"/>
    <s v="PPLBST: TOTAL BALANCE SHEET"/>
    <x v="18"/>
    <x v="6"/>
    <n v="0.75"/>
  </r>
  <r>
    <x v="2"/>
    <x v="3"/>
    <x v="2"/>
    <x v="2"/>
    <x v="0"/>
    <s v="PPLBFC: TOTAL CAPITAL"/>
    <s v="PPLBRS: TOTAL REMOVAL SPEND"/>
    <s v="PPLBST: TOTAL BALANCE SHEET"/>
    <x v="0"/>
    <x v="0"/>
    <n v="2472"/>
  </r>
  <r>
    <x v="2"/>
    <x v="3"/>
    <x v="2"/>
    <x v="2"/>
    <x v="0"/>
    <s v="PPLBFC: TOTAL CAPITAL"/>
    <s v="PPLBRS: TOTAL REMOVAL SPEND"/>
    <s v="PPLBST: TOTAL BALANCE SHEET"/>
    <x v="2"/>
    <x v="2"/>
    <n v="452.74"/>
  </r>
  <r>
    <x v="2"/>
    <x v="3"/>
    <x v="2"/>
    <x v="2"/>
    <x v="0"/>
    <s v="PPLBFC: TOTAL CAPITAL"/>
    <s v="PPLBRS: TOTAL REMOVAL SPEND"/>
    <s v="PPLBST: TOTAL BALANCE SHEET"/>
    <x v="3"/>
    <x v="3"/>
    <n v="-1.02"/>
  </r>
  <r>
    <x v="2"/>
    <x v="3"/>
    <x v="2"/>
    <x v="2"/>
    <x v="0"/>
    <s v="PPLBFC: TOTAL CAPITAL"/>
    <s v="PPLBRS: TOTAL REMOVAL SPEND"/>
    <s v="PPLBST: TOTAL BALANCE SHEET"/>
    <x v="4"/>
    <x v="3"/>
    <n v="446.04"/>
  </r>
  <r>
    <x v="2"/>
    <x v="3"/>
    <x v="2"/>
    <x v="2"/>
    <x v="0"/>
    <s v="PPLBFC: TOTAL CAPITAL"/>
    <s v="PPLBRS: TOTAL REMOVAL SPEND"/>
    <s v="PPLBST: TOTAL BALANCE SHEET"/>
    <x v="5"/>
    <x v="4"/>
    <n v="734"/>
  </r>
  <r>
    <x v="2"/>
    <x v="3"/>
    <x v="2"/>
    <x v="2"/>
    <x v="0"/>
    <s v="PPLBFC: TOTAL CAPITAL"/>
    <s v="PPLBRS: TOTAL REMOVAL SPEND"/>
    <s v="PPLBST: TOTAL BALANCE SHEET"/>
    <x v="6"/>
    <x v="3"/>
    <n v="856.3"/>
  </r>
  <r>
    <x v="2"/>
    <x v="3"/>
    <x v="2"/>
    <x v="2"/>
    <x v="0"/>
    <s v="PPLBFC: TOTAL CAPITAL"/>
    <s v="PPLBRS: TOTAL REMOVAL SPEND"/>
    <s v="PPLBST: TOTAL BALANCE SHEET"/>
    <x v="7"/>
    <x v="3"/>
    <n v="326.83999999999997"/>
  </r>
  <r>
    <x v="2"/>
    <x v="3"/>
    <x v="2"/>
    <x v="2"/>
    <x v="0"/>
    <s v="PPLBFC: TOTAL CAPITAL"/>
    <s v="PPLBRS: TOTAL REMOVAL SPEND"/>
    <s v="PPLBST: TOTAL BALANCE SHEET"/>
    <x v="8"/>
    <x v="2"/>
    <n v="66.989999999999995"/>
  </r>
  <r>
    <x v="2"/>
    <x v="3"/>
    <x v="2"/>
    <x v="2"/>
    <x v="0"/>
    <s v="PPLBFC: TOTAL CAPITAL"/>
    <s v="PPLBRS: TOTAL REMOVAL SPEND"/>
    <s v="PPLBST: TOTAL BALANCE SHEET"/>
    <x v="10"/>
    <x v="4"/>
    <n v="89"/>
  </r>
  <r>
    <x v="2"/>
    <x v="3"/>
    <x v="3"/>
    <x v="1"/>
    <x v="0"/>
    <s v="PPLBFC: TOTAL CAPITAL"/>
    <s v="PPLBCW: TOTAL CONSTRUCTION WORK IN PROGRESS"/>
    <s v="PPLBST: TOTAL BALANCE SHEET"/>
    <x v="1"/>
    <x v="1"/>
    <n v="2385387.88"/>
  </r>
  <r>
    <x v="2"/>
    <x v="3"/>
    <x v="3"/>
    <x v="1"/>
    <x v="0"/>
    <s v="PPLBFC: TOTAL CAPITAL"/>
    <s v="PPLBCW: TOTAL CONSTRUCTION WORK IN PROGRESS"/>
    <s v="PPLBST: TOTAL BALANCE SHEET"/>
    <x v="14"/>
    <x v="1"/>
    <n v="2636855.35"/>
  </r>
  <r>
    <x v="2"/>
    <x v="3"/>
    <x v="3"/>
    <x v="1"/>
    <x v="0"/>
    <s v="PPLBFC: TOTAL CAPITAL"/>
    <s v="PPLBCW: TOTAL CONSTRUCTION WORK IN PROGRESS"/>
    <s v="PPLBST: TOTAL BALANCE SHEET"/>
    <x v="9"/>
    <x v="5"/>
    <n v="348073.51"/>
  </r>
  <r>
    <x v="2"/>
    <x v="3"/>
    <x v="3"/>
    <x v="1"/>
    <x v="0"/>
    <s v="PPLBFC: TOTAL CAPITAL"/>
    <s v="PPLBCW: TOTAL CONSTRUCTION WORK IN PROGRESS"/>
    <s v="PPLBST: TOTAL BALANCE SHEET"/>
    <x v="15"/>
    <x v="5"/>
    <n v="93275.59"/>
  </r>
  <r>
    <x v="2"/>
    <x v="3"/>
    <x v="3"/>
    <x v="1"/>
    <x v="0"/>
    <s v="PPLBFC: TOTAL CAPITAL"/>
    <s v="PPLBCW: TOTAL CONSTRUCTION WORK IN PROGRESS"/>
    <s v="PPLBST: TOTAL BALANCE SHEET"/>
    <x v="12"/>
    <x v="1"/>
    <n v="291327.3"/>
  </r>
  <r>
    <x v="2"/>
    <x v="3"/>
    <x v="3"/>
    <x v="1"/>
    <x v="0"/>
    <s v="PPLBFC: TOTAL CAPITAL"/>
    <s v="PPLBCW: TOTAL CONSTRUCTION WORK IN PROGRESS"/>
    <s v="PPLBST: TOTAL BALANCE SHEET"/>
    <x v="11"/>
    <x v="5"/>
    <n v="86169.12"/>
  </r>
  <r>
    <x v="2"/>
    <x v="3"/>
    <x v="3"/>
    <x v="1"/>
    <x v="0"/>
    <s v="PPLBFC: TOTAL CAPITAL"/>
    <s v="PPLBCW: TOTAL CONSTRUCTION WORK IN PROGRESS"/>
    <s v="PPLBST: TOTAL BALANCE SHEET"/>
    <x v="16"/>
    <x v="1"/>
    <n v="7024375.4500000002"/>
  </r>
  <r>
    <x v="2"/>
    <x v="3"/>
    <x v="3"/>
    <x v="1"/>
    <x v="0"/>
    <s v="PPLBFC: TOTAL CAPITAL"/>
    <s v="PPLBCW: TOTAL CONSTRUCTION WORK IN PROGRESS"/>
    <s v="PPLBST: TOTAL BALANCE SHEET"/>
    <x v="20"/>
    <x v="5"/>
    <n v="1118937.79"/>
  </r>
  <r>
    <x v="2"/>
    <x v="3"/>
    <x v="3"/>
    <x v="1"/>
    <x v="0"/>
    <s v="PPLBFC: TOTAL CAPITAL"/>
    <s v="PPLBCW: TOTAL CONSTRUCTION WORK IN PROGRESS"/>
    <s v="PPLBST: TOTAL BALANCE SHEET"/>
    <x v="21"/>
    <x v="5"/>
    <n v="284361.55"/>
  </r>
  <r>
    <x v="2"/>
    <x v="3"/>
    <x v="3"/>
    <x v="1"/>
    <x v="0"/>
    <s v="PPLBFC: TOTAL CAPITAL"/>
    <s v="PPLBCW: TOTAL CONSTRUCTION WORK IN PROGRESS"/>
    <s v="PPLBST: TOTAL BALANCE SHEET"/>
    <x v="18"/>
    <x v="6"/>
    <n v="55254.400000000001"/>
  </r>
  <r>
    <x v="2"/>
    <x v="3"/>
    <x v="3"/>
    <x v="1"/>
    <x v="0"/>
    <s v="PPLBFC: TOTAL CAPITAL"/>
    <s v="PPLBCW: TOTAL CONSTRUCTION WORK IN PROGRESS"/>
    <s v="PPLBST: TOTAL BALANCE SHEET"/>
    <x v="19"/>
    <x v="6"/>
    <n v="48993.18"/>
  </r>
  <r>
    <x v="2"/>
    <x v="3"/>
    <x v="3"/>
    <x v="1"/>
    <x v="0"/>
    <s v="PPLBFC: TOTAL CAPITAL"/>
    <s v="PPLBCW: TOTAL CONSTRUCTION WORK IN PROGRESS"/>
    <s v="PPLBST: TOTAL BALANCE SHEET"/>
    <x v="0"/>
    <x v="0"/>
    <n v="37114.980000000003"/>
  </r>
  <r>
    <x v="2"/>
    <x v="3"/>
    <x v="3"/>
    <x v="1"/>
    <x v="0"/>
    <s v="PPLBFC: TOTAL CAPITAL"/>
    <s v="PPLBCW: TOTAL CONSTRUCTION WORK IN PROGRESS"/>
    <s v="PPLBST: TOTAL BALANCE SHEET"/>
    <x v="2"/>
    <x v="2"/>
    <n v="694930.36"/>
  </r>
  <r>
    <x v="2"/>
    <x v="3"/>
    <x v="3"/>
    <x v="1"/>
    <x v="0"/>
    <s v="PPLBFC: TOTAL CAPITAL"/>
    <s v="PPLBCW: TOTAL CONSTRUCTION WORK IN PROGRESS"/>
    <s v="PPLBST: TOTAL BALANCE SHEET"/>
    <x v="3"/>
    <x v="3"/>
    <n v="155891.73000000001"/>
  </r>
  <r>
    <x v="2"/>
    <x v="3"/>
    <x v="3"/>
    <x v="1"/>
    <x v="0"/>
    <s v="PPLBFC: TOTAL CAPITAL"/>
    <s v="PPLBCW: TOTAL CONSTRUCTION WORK IN PROGRESS"/>
    <s v="PPLBST: TOTAL BALANCE SHEET"/>
    <x v="4"/>
    <x v="3"/>
    <n v="594176.04"/>
  </r>
  <r>
    <x v="2"/>
    <x v="3"/>
    <x v="3"/>
    <x v="1"/>
    <x v="0"/>
    <s v="PPLBFC: TOTAL CAPITAL"/>
    <s v="PPLBCW: TOTAL CONSTRUCTION WORK IN PROGRESS"/>
    <s v="PPLBST: TOTAL BALANCE SHEET"/>
    <x v="5"/>
    <x v="4"/>
    <n v="922297.2"/>
  </r>
  <r>
    <x v="2"/>
    <x v="3"/>
    <x v="3"/>
    <x v="1"/>
    <x v="0"/>
    <s v="PPLBFC: TOTAL CAPITAL"/>
    <s v="PPLBCW: TOTAL CONSTRUCTION WORK IN PROGRESS"/>
    <s v="PPLBST: TOTAL BALANCE SHEET"/>
    <x v="6"/>
    <x v="3"/>
    <n v="1214073.56"/>
  </r>
  <r>
    <x v="2"/>
    <x v="3"/>
    <x v="3"/>
    <x v="1"/>
    <x v="0"/>
    <s v="PPLBFC: TOTAL CAPITAL"/>
    <s v="PPLBCW: TOTAL CONSTRUCTION WORK IN PROGRESS"/>
    <s v="PPLBST: TOTAL BALANCE SHEET"/>
    <x v="7"/>
    <x v="3"/>
    <n v="662206.44999999995"/>
  </r>
  <r>
    <x v="2"/>
    <x v="3"/>
    <x v="3"/>
    <x v="1"/>
    <x v="0"/>
    <s v="PPLBFC: TOTAL CAPITAL"/>
    <s v="PPLBCW: TOTAL CONSTRUCTION WORK IN PROGRESS"/>
    <s v="PPLBST: TOTAL BALANCE SHEET"/>
    <x v="8"/>
    <x v="2"/>
    <n v="85270.34"/>
  </r>
  <r>
    <x v="2"/>
    <x v="3"/>
    <x v="3"/>
    <x v="1"/>
    <x v="0"/>
    <s v="PPLBFC: TOTAL CAPITAL"/>
    <s v="PPLBCW: TOTAL CONSTRUCTION WORK IN PROGRESS"/>
    <s v="PPLBST: TOTAL BALANCE SHEET"/>
    <x v="10"/>
    <x v="4"/>
    <n v="134471.07999999999"/>
  </r>
  <r>
    <x v="2"/>
    <x v="3"/>
    <x v="3"/>
    <x v="2"/>
    <x v="0"/>
    <s v="PPLBFC: TOTAL CAPITAL"/>
    <s v="PPLBRS: TOTAL REMOVAL SPEND"/>
    <s v="PPLBST: TOTAL BALANCE SHEET"/>
    <x v="1"/>
    <x v="1"/>
    <n v="16396.650000000001"/>
  </r>
  <r>
    <x v="2"/>
    <x v="3"/>
    <x v="3"/>
    <x v="2"/>
    <x v="0"/>
    <s v="PPLBFC: TOTAL CAPITAL"/>
    <s v="PPLBRS: TOTAL REMOVAL SPEND"/>
    <s v="PPLBST: TOTAL BALANCE SHEET"/>
    <x v="14"/>
    <x v="1"/>
    <n v="322907.68"/>
  </r>
  <r>
    <x v="2"/>
    <x v="3"/>
    <x v="3"/>
    <x v="2"/>
    <x v="0"/>
    <s v="PPLBFC: TOTAL CAPITAL"/>
    <s v="PPLBRS: TOTAL REMOVAL SPEND"/>
    <s v="PPLBST: TOTAL BALANCE SHEET"/>
    <x v="9"/>
    <x v="5"/>
    <n v="44435.1"/>
  </r>
  <r>
    <x v="2"/>
    <x v="3"/>
    <x v="3"/>
    <x v="2"/>
    <x v="0"/>
    <s v="PPLBFC: TOTAL CAPITAL"/>
    <s v="PPLBRS: TOTAL REMOVAL SPEND"/>
    <s v="PPLBST: TOTAL BALANCE SHEET"/>
    <x v="15"/>
    <x v="5"/>
    <n v="13626.69"/>
  </r>
  <r>
    <x v="2"/>
    <x v="3"/>
    <x v="3"/>
    <x v="2"/>
    <x v="0"/>
    <s v="PPLBFC: TOTAL CAPITAL"/>
    <s v="PPLBRS: TOTAL REMOVAL SPEND"/>
    <s v="PPLBST: TOTAL BALANCE SHEET"/>
    <x v="12"/>
    <x v="1"/>
    <n v="988.07"/>
  </r>
  <r>
    <x v="2"/>
    <x v="3"/>
    <x v="3"/>
    <x v="2"/>
    <x v="0"/>
    <s v="PPLBFC: TOTAL CAPITAL"/>
    <s v="PPLBRS: TOTAL REMOVAL SPEND"/>
    <s v="PPLBST: TOTAL BALANCE SHEET"/>
    <x v="11"/>
    <x v="5"/>
    <n v="1393.4"/>
  </r>
  <r>
    <x v="2"/>
    <x v="3"/>
    <x v="3"/>
    <x v="2"/>
    <x v="0"/>
    <s v="PPLBFC: TOTAL CAPITAL"/>
    <s v="PPLBRS: TOTAL REMOVAL SPEND"/>
    <s v="PPLBST: TOTAL BALANCE SHEET"/>
    <x v="16"/>
    <x v="1"/>
    <n v="521452.26"/>
  </r>
  <r>
    <x v="2"/>
    <x v="3"/>
    <x v="3"/>
    <x v="2"/>
    <x v="0"/>
    <s v="PPLBFC: TOTAL CAPITAL"/>
    <s v="PPLBRS: TOTAL REMOVAL SPEND"/>
    <s v="PPLBST: TOTAL BALANCE SHEET"/>
    <x v="20"/>
    <x v="5"/>
    <n v="110248.68"/>
  </r>
  <r>
    <x v="2"/>
    <x v="3"/>
    <x v="3"/>
    <x v="2"/>
    <x v="0"/>
    <s v="PPLBFC: TOTAL CAPITAL"/>
    <s v="PPLBRS: TOTAL REMOVAL SPEND"/>
    <s v="PPLBST: TOTAL BALANCE SHEET"/>
    <x v="21"/>
    <x v="5"/>
    <n v="31968.95"/>
  </r>
  <r>
    <x v="2"/>
    <x v="3"/>
    <x v="3"/>
    <x v="2"/>
    <x v="0"/>
    <s v="PPLBFC: TOTAL CAPITAL"/>
    <s v="PPLBRS: TOTAL REMOVAL SPEND"/>
    <s v="PPLBST: TOTAL BALANCE SHEET"/>
    <x v="18"/>
    <x v="6"/>
    <n v="3736.12"/>
  </r>
  <r>
    <x v="2"/>
    <x v="3"/>
    <x v="3"/>
    <x v="2"/>
    <x v="0"/>
    <s v="PPLBFC: TOTAL CAPITAL"/>
    <s v="PPLBRS: TOTAL REMOVAL SPEND"/>
    <s v="PPLBST: TOTAL BALANCE SHEET"/>
    <x v="0"/>
    <x v="0"/>
    <n v="-72588.320000000007"/>
  </r>
  <r>
    <x v="2"/>
    <x v="3"/>
    <x v="3"/>
    <x v="2"/>
    <x v="0"/>
    <s v="PPLBFC: TOTAL CAPITAL"/>
    <s v="PPLBRS: TOTAL REMOVAL SPEND"/>
    <s v="PPLBST: TOTAL BALANCE SHEET"/>
    <x v="2"/>
    <x v="2"/>
    <n v="47741.06"/>
  </r>
  <r>
    <x v="2"/>
    <x v="3"/>
    <x v="3"/>
    <x v="2"/>
    <x v="0"/>
    <s v="PPLBFC: TOTAL CAPITAL"/>
    <s v="PPLBRS: TOTAL REMOVAL SPEND"/>
    <s v="PPLBST: TOTAL BALANCE SHEET"/>
    <x v="3"/>
    <x v="3"/>
    <n v="10671"/>
  </r>
  <r>
    <x v="2"/>
    <x v="3"/>
    <x v="3"/>
    <x v="2"/>
    <x v="0"/>
    <s v="PPLBFC: TOTAL CAPITAL"/>
    <s v="PPLBRS: TOTAL REMOVAL SPEND"/>
    <s v="PPLBST: TOTAL BALANCE SHEET"/>
    <x v="4"/>
    <x v="3"/>
    <n v="41072.269999999997"/>
  </r>
  <r>
    <x v="2"/>
    <x v="3"/>
    <x v="3"/>
    <x v="2"/>
    <x v="0"/>
    <s v="PPLBFC: TOTAL CAPITAL"/>
    <s v="PPLBRS: TOTAL REMOVAL SPEND"/>
    <s v="PPLBST: TOTAL BALANCE SHEET"/>
    <x v="5"/>
    <x v="4"/>
    <n v="66230.25"/>
  </r>
  <r>
    <x v="2"/>
    <x v="3"/>
    <x v="3"/>
    <x v="2"/>
    <x v="0"/>
    <s v="PPLBFC: TOTAL CAPITAL"/>
    <s v="PPLBRS: TOTAL REMOVAL SPEND"/>
    <s v="PPLBST: TOTAL BALANCE SHEET"/>
    <x v="6"/>
    <x v="3"/>
    <n v="83999.7"/>
  </r>
  <r>
    <x v="2"/>
    <x v="3"/>
    <x v="3"/>
    <x v="2"/>
    <x v="0"/>
    <s v="PPLBFC: TOTAL CAPITAL"/>
    <s v="PPLBRS: TOTAL REMOVAL SPEND"/>
    <s v="PPLBST: TOTAL BALANCE SHEET"/>
    <x v="7"/>
    <x v="3"/>
    <n v="44221.13"/>
  </r>
  <r>
    <x v="2"/>
    <x v="3"/>
    <x v="3"/>
    <x v="2"/>
    <x v="0"/>
    <s v="PPLBFC: TOTAL CAPITAL"/>
    <s v="PPLBRS: TOTAL REMOVAL SPEND"/>
    <s v="PPLBST: TOTAL BALANCE SHEET"/>
    <x v="8"/>
    <x v="2"/>
    <n v="5628.36"/>
  </r>
  <r>
    <x v="2"/>
    <x v="3"/>
    <x v="3"/>
    <x v="2"/>
    <x v="0"/>
    <s v="PPLBFC: TOTAL CAPITAL"/>
    <s v="PPLBRS: TOTAL REMOVAL SPEND"/>
    <s v="PPLBST: TOTAL BALANCE SHEET"/>
    <x v="10"/>
    <x v="4"/>
    <n v="13815.6"/>
  </r>
  <r>
    <x v="1"/>
    <x v="2"/>
    <x v="1"/>
    <x v="4"/>
    <x v="0"/>
    <s v="PPLBOC: CUSTOMER ACCOUNTS RECEIVABLE"/>
    <m/>
    <s v="PPLBST: TOTAL BALANCE SHEET"/>
    <x v="1"/>
    <x v="1"/>
    <n v="4017.3"/>
  </r>
  <r>
    <x v="1"/>
    <x v="2"/>
    <x v="1"/>
    <x v="4"/>
    <x v="0"/>
    <s v="PPLBOC: CUSTOMER ACCOUNTS RECEIVABLE"/>
    <m/>
    <s v="PPLBST: TOTAL BALANCE SHEET"/>
    <x v="2"/>
    <x v="2"/>
    <n v="203.96"/>
  </r>
  <r>
    <x v="1"/>
    <x v="2"/>
    <x v="1"/>
    <x v="4"/>
    <x v="0"/>
    <s v="PPLBOC: CUSTOMER ACCOUNTS RECEIVABLE"/>
    <m/>
    <s v="PPLBST: TOTAL BALANCE SHEET"/>
    <x v="3"/>
    <x v="3"/>
    <n v="40.98"/>
  </r>
  <r>
    <x v="1"/>
    <x v="2"/>
    <x v="1"/>
    <x v="4"/>
    <x v="0"/>
    <s v="PPLBOC: CUSTOMER ACCOUNTS RECEIVABLE"/>
    <m/>
    <s v="PPLBST: TOTAL BALANCE SHEET"/>
    <x v="4"/>
    <x v="3"/>
    <n v="175.28"/>
  </r>
  <r>
    <x v="1"/>
    <x v="2"/>
    <x v="1"/>
    <x v="4"/>
    <x v="0"/>
    <s v="PPLBOC: CUSTOMER ACCOUNTS RECEIVABLE"/>
    <m/>
    <s v="PPLBST: TOTAL BALANCE SHEET"/>
    <x v="5"/>
    <x v="4"/>
    <n v="549.65"/>
  </r>
  <r>
    <x v="1"/>
    <x v="2"/>
    <x v="1"/>
    <x v="4"/>
    <x v="0"/>
    <s v="PPLBOC: CUSTOMER ACCOUNTS RECEIVABLE"/>
    <m/>
    <s v="PPLBST: TOTAL BALANCE SHEET"/>
    <x v="6"/>
    <x v="3"/>
    <n v="360.64"/>
  </r>
  <r>
    <x v="1"/>
    <x v="2"/>
    <x v="1"/>
    <x v="4"/>
    <x v="0"/>
    <s v="PPLBOC: CUSTOMER ACCOUNTS RECEIVABLE"/>
    <m/>
    <s v="PPLBST: TOTAL BALANCE SHEET"/>
    <x v="7"/>
    <x v="3"/>
    <n v="97.02"/>
  </r>
  <r>
    <x v="1"/>
    <x v="2"/>
    <x v="1"/>
    <x v="4"/>
    <x v="0"/>
    <s v="PPLBOC: CUSTOMER ACCOUNTS RECEIVABLE"/>
    <m/>
    <s v="PPLBST: TOTAL BALANCE SHEET"/>
    <x v="8"/>
    <x v="2"/>
    <n v="24.02"/>
  </r>
  <r>
    <x v="1"/>
    <x v="2"/>
    <x v="2"/>
    <x v="5"/>
    <x v="0"/>
    <s v="PPLBOC: CUSTOMER ACCOUNTS RECEIVABLE"/>
    <m/>
    <s v="PPLBST: TOTAL BALANCE SHEET"/>
    <x v="1"/>
    <x v="1"/>
    <n v="286334.63"/>
  </r>
  <r>
    <x v="1"/>
    <x v="2"/>
    <x v="2"/>
    <x v="5"/>
    <x v="0"/>
    <s v="PPLBOC: CUSTOMER ACCOUNTS RECEIVABLE"/>
    <m/>
    <s v="PPLBST: TOTAL BALANCE SHEET"/>
    <x v="14"/>
    <x v="1"/>
    <n v="277291.96000000002"/>
  </r>
  <r>
    <x v="1"/>
    <x v="2"/>
    <x v="2"/>
    <x v="5"/>
    <x v="0"/>
    <s v="PPLBOC: CUSTOMER ACCOUNTS RECEIVABLE"/>
    <m/>
    <s v="PPLBST: TOTAL BALANCE SHEET"/>
    <x v="9"/>
    <x v="5"/>
    <n v="92009.62"/>
  </r>
  <r>
    <x v="1"/>
    <x v="2"/>
    <x v="2"/>
    <x v="5"/>
    <x v="0"/>
    <s v="PPLBOC: CUSTOMER ACCOUNTS RECEIVABLE"/>
    <m/>
    <s v="PPLBST: TOTAL BALANCE SHEET"/>
    <x v="15"/>
    <x v="5"/>
    <n v="39649.949999999997"/>
  </r>
  <r>
    <x v="1"/>
    <x v="2"/>
    <x v="2"/>
    <x v="5"/>
    <x v="0"/>
    <s v="PPLBOC: CUSTOMER ACCOUNTS RECEIVABLE"/>
    <m/>
    <s v="PPLBST: TOTAL BALANCE SHEET"/>
    <x v="12"/>
    <x v="1"/>
    <n v="22969.81"/>
  </r>
  <r>
    <x v="1"/>
    <x v="2"/>
    <x v="2"/>
    <x v="5"/>
    <x v="0"/>
    <s v="PPLBOC: CUSTOMER ACCOUNTS RECEIVABLE"/>
    <m/>
    <s v="PPLBST: TOTAL BALANCE SHEET"/>
    <x v="11"/>
    <x v="5"/>
    <n v="693.28"/>
  </r>
  <r>
    <x v="1"/>
    <x v="2"/>
    <x v="2"/>
    <x v="5"/>
    <x v="0"/>
    <s v="PPLBOC: CUSTOMER ACCOUNTS RECEIVABLE"/>
    <m/>
    <s v="PPLBST: TOTAL BALANCE SHEET"/>
    <x v="16"/>
    <x v="1"/>
    <n v="4.01"/>
  </r>
  <r>
    <x v="1"/>
    <x v="2"/>
    <x v="2"/>
    <x v="5"/>
    <x v="0"/>
    <s v="PPLBOC: CUSTOMER ACCOUNTS RECEIVABLE"/>
    <m/>
    <s v="PPLBST: TOTAL BALANCE SHEET"/>
    <x v="13"/>
    <x v="6"/>
    <n v="1134.01"/>
  </r>
  <r>
    <x v="1"/>
    <x v="2"/>
    <x v="2"/>
    <x v="5"/>
    <x v="0"/>
    <s v="PPLBOC: CUSTOMER ACCOUNTS RECEIVABLE"/>
    <m/>
    <s v="PPLBST: TOTAL BALANCE SHEET"/>
    <x v="17"/>
    <x v="6"/>
    <n v="7.16"/>
  </r>
  <r>
    <x v="1"/>
    <x v="2"/>
    <x v="2"/>
    <x v="5"/>
    <x v="0"/>
    <s v="PPLBOC: CUSTOMER ACCOUNTS RECEIVABLE"/>
    <m/>
    <s v="PPLBST: TOTAL BALANCE SHEET"/>
    <x v="18"/>
    <x v="6"/>
    <n v="6539.03"/>
  </r>
  <r>
    <x v="1"/>
    <x v="2"/>
    <x v="2"/>
    <x v="5"/>
    <x v="0"/>
    <s v="PPLBOC: CUSTOMER ACCOUNTS RECEIVABLE"/>
    <m/>
    <s v="PPLBST: TOTAL BALANCE SHEET"/>
    <x v="22"/>
    <x v="6"/>
    <n v="-84.06"/>
  </r>
  <r>
    <x v="1"/>
    <x v="2"/>
    <x v="2"/>
    <x v="5"/>
    <x v="0"/>
    <s v="PPLBOC: CUSTOMER ACCOUNTS RECEIVABLE"/>
    <m/>
    <s v="PPLBST: TOTAL BALANCE SHEET"/>
    <x v="19"/>
    <x v="6"/>
    <n v="470.22"/>
  </r>
  <r>
    <x v="1"/>
    <x v="2"/>
    <x v="2"/>
    <x v="5"/>
    <x v="0"/>
    <s v="PPLBOC: CUSTOMER ACCOUNTS RECEIVABLE"/>
    <m/>
    <s v="PPLBST: TOTAL BALANCE SHEET"/>
    <x v="0"/>
    <x v="0"/>
    <n v="1290.58"/>
  </r>
  <r>
    <x v="1"/>
    <x v="2"/>
    <x v="2"/>
    <x v="5"/>
    <x v="0"/>
    <s v="PPLBOC: CUSTOMER ACCOUNTS RECEIVABLE"/>
    <m/>
    <s v="PPLBST: TOTAL BALANCE SHEET"/>
    <x v="2"/>
    <x v="2"/>
    <n v="28623.09"/>
  </r>
  <r>
    <x v="1"/>
    <x v="2"/>
    <x v="2"/>
    <x v="5"/>
    <x v="0"/>
    <s v="PPLBOC: CUSTOMER ACCOUNTS RECEIVABLE"/>
    <m/>
    <s v="PPLBST: TOTAL BALANCE SHEET"/>
    <x v="3"/>
    <x v="3"/>
    <n v="741.31"/>
  </r>
  <r>
    <x v="1"/>
    <x v="2"/>
    <x v="2"/>
    <x v="5"/>
    <x v="0"/>
    <s v="PPLBOC: CUSTOMER ACCOUNTS RECEIVABLE"/>
    <m/>
    <s v="PPLBST: TOTAL BALANCE SHEET"/>
    <x v="4"/>
    <x v="3"/>
    <n v="27870.18"/>
  </r>
  <r>
    <x v="1"/>
    <x v="2"/>
    <x v="2"/>
    <x v="5"/>
    <x v="0"/>
    <s v="PPLBOC: CUSTOMER ACCOUNTS RECEIVABLE"/>
    <m/>
    <s v="PPLBST: TOTAL BALANCE SHEET"/>
    <x v="5"/>
    <x v="4"/>
    <n v="52022.27"/>
  </r>
  <r>
    <x v="1"/>
    <x v="2"/>
    <x v="2"/>
    <x v="5"/>
    <x v="0"/>
    <s v="PPLBOC: CUSTOMER ACCOUNTS RECEIVABLE"/>
    <m/>
    <s v="PPLBST: TOTAL BALANCE SHEET"/>
    <x v="6"/>
    <x v="3"/>
    <n v="54784.959999999999"/>
  </r>
  <r>
    <x v="1"/>
    <x v="2"/>
    <x v="2"/>
    <x v="5"/>
    <x v="0"/>
    <s v="PPLBOC: CUSTOMER ACCOUNTS RECEIVABLE"/>
    <m/>
    <s v="PPLBST: TOTAL BALANCE SHEET"/>
    <x v="7"/>
    <x v="3"/>
    <n v="20140.97"/>
  </r>
  <r>
    <x v="1"/>
    <x v="2"/>
    <x v="2"/>
    <x v="5"/>
    <x v="0"/>
    <s v="PPLBOC: CUSTOMER ACCOUNTS RECEIVABLE"/>
    <m/>
    <s v="PPLBST: TOTAL BALANCE SHEET"/>
    <x v="8"/>
    <x v="2"/>
    <n v="4693.1899999999996"/>
  </r>
  <r>
    <x v="1"/>
    <x v="2"/>
    <x v="2"/>
    <x v="5"/>
    <x v="0"/>
    <s v="PPLBOC: CUSTOMER ACCOUNTS RECEIVABLE"/>
    <m/>
    <s v="PPLBST: TOTAL BALANCE SHEET"/>
    <x v="10"/>
    <x v="4"/>
    <n v="9978.2800000000007"/>
  </r>
  <r>
    <x v="1"/>
    <x v="2"/>
    <x v="2"/>
    <x v="6"/>
    <x v="0"/>
    <s v="PPLBOC: CUSTOMER ACCOUNTS RECEIVABLE"/>
    <m/>
    <s v="PPLBST: TOTAL BALANCE SHEET"/>
    <x v="1"/>
    <x v="1"/>
    <n v="304289.64"/>
  </r>
  <r>
    <x v="1"/>
    <x v="2"/>
    <x v="2"/>
    <x v="6"/>
    <x v="0"/>
    <s v="PPLBOC: CUSTOMER ACCOUNTS RECEIVABLE"/>
    <m/>
    <s v="PPLBST: TOTAL BALANCE SHEET"/>
    <x v="14"/>
    <x v="1"/>
    <n v="294679.86"/>
  </r>
  <r>
    <x v="1"/>
    <x v="2"/>
    <x v="2"/>
    <x v="6"/>
    <x v="0"/>
    <s v="PPLBOC: CUSTOMER ACCOUNTS RECEIVABLE"/>
    <m/>
    <s v="PPLBST: TOTAL BALANCE SHEET"/>
    <x v="9"/>
    <x v="5"/>
    <n v="97779.28"/>
  </r>
  <r>
    <x v="1"/>
    <x v="2"/>
    <x v="2"/>
    <x v="6"/>
    <x v="0"/>
    <s v="PPLBOC: CUSTOMER ACCOUNTS RECEIVABLE"/>
    <m/>
    <s v="PPLBST: TOTAL BALANCE SHEET"/>
    <x v="15"/>
    <x v="5"/>
    <n v="42136.14"/>
  </r>
  <r>
    <x v="1"/>
    <x v="2"/>
    <x v="2"/>
    <x v="6"/>
    <x v="0"/>
    <s v="PPLBOC: CUSTOMER ACCOUNTS RECEIVABLE"/>
    <m/>
    <s v="PPLBST: TOTAL BALANCE SHEET"/>
    <x v="12"/>
    <x v="1"/>
    <n v="24410.31"/>
  </r>
  <r>
    <x v="1"/>
    <x v="2"/>
    <x v="2"/>
    <x v="6"/>
    <x v="0"/>
    <s v="PPLBOC: CUSTOMER ACCOUNTS RECEIVABLE"/>
    <m/>
    <s v="PPLBST: TOTAL BALANCE SHEET"/>
    <x v="11"/>
    <x v="5"/>
    <n v="736.72"/>
  </r>
  <r>
    <x v="1"/>
    <x v="2"/>
    <x v="2"/>
    <x v="6"/>
    <x v="0"/>
    <s v="PPLBOC: CUSTOMER ACCOUNTS RECEIVABLE"/>
    <m/>
    <s v="PPLBST: TOTAL BALANCE SHEET"/>
    <x v="16"/>
    <x v="1"/>
    <n v="4.26"/>
  </r>
  <r>
    <x v="1"/>
    <x v="2"/>
    <x v="2"/>
    <x v="6"/>
    <x v="0"/>
    <s v="PPLBOC: CUSTOMER ACCOUNTS RECEIVABLE"/>
    <m/>
    <s v="PPLBST: TOTAL BALANCE SHEET"/>
    <x v="13"/>
    <x v="6"/>
    <n v="1205.1099999999999"/>
  </r>
  <r>
    <x v="1"/>
    <x v="2"/>
    <x v="2"/>
    <x v="6"/>
    <x v="0"/>
    <s v="PPLBOC: CUSTOMER ACCOUNTS RECEIVABLE"/>
    <m/>
    <s v="PPLBST: TOTAL BALANCE SHEET"/>
    <x v="17"/>
    <x v="6"/>
    <n v="7.59"/>
  </r>
  <r>
    <x v="1"/>
    <x v="2"/>
    <x v="2"/>
    <x v="6"/>
    <x v="0"/>
    <s v="PPLBOC: CUSTOMER ACCOUNTS RECEIVABLE"/>
    <m/>
    <s v="PPLBST: TOTAL BALANCE SHEET"/>
    <x v="18"/>
    <x v="6"/>
    <n v="6949.16"/>
  </r>
  <r>
    <x v="1"/>
    <x v="2"/>
    <x v="2"/>
    <x v="6"/>
    <x v="0"/>
    <s v="PPLBOC: CUSTOMER ACCOUNTS RECEIVABLE"/>
    <m/>
    <s v="PPLBST: TOTAL BALANCE SHEET"/>
    <x v="22"/>
    <x v="6"/>
    <n v="-89.36"/>
  </r>
  <r>
    <x v="1"/>
    <x v="2"/>
    <x v="2"/>
    <x v="6"/>
    <x v="0"/>
    <s v="PPLBOC: CUSTOMER ACCOUNTS RECEIVABLE"/>
    <m/>
    <s v="PPLBST: TOTAL BALANCE SHEET"/>
    <x v="19"/>
    <x v="6"/>
    <n v="499.71"/>
  </r>
  <r>
    <x v="1"/>
    <x v="2"/>
    <x v="2"/>
    <x v="6"/>
    <x v="0"/>
    <s v="PPLBOC: CUSTOMER ACCOUNTS RECEIVABLE"/>
    <m/>
    <s v="PPLBST: TOTAL BALANCE SHEET"/>
    <x v="0"/>
    <x v="0"/>
    <n v="1371.49"/>
  </r>
  <r>
    <x v="1"/>
    <x v="2"/>
    <x v="2"/>
    <x v="6"/>
    <x v="0"/>
    <s v="PPLBOC: CUSTOMER ACCOUNTS RECEIVABLE"/>
    <m/>
    <s v="PPLBST: TOTAL BALANCE SHEET"/>
    <x v="2"/>
    <x v="2"/>
    <n v="30417.98"/>
  </r>
  <r>
    <x v="1"/>
    <x v="2"/>
    <x v="2"/>
    <x v="6"/>
    <x v="0"/>
    <s v="PPLBOC: CUSTOMER ACCOUNTS RECEIVABLE"/>
    <m/>
    <s v="PPLBST: TOTAL BALANCE SHEET"/>
    <x v="3"/>
    <x v="3"/>
    <n v="787.88"/>
  </r>
  <r>
    <x v="1"/>
    <x v="2"/>
    <x v="2"/>
    <x v="6"/>
    <x v="0"/>
    <s v="PPLBOC: CUSTOMER ACCOUNTS RECEIVABLE"/>
    <m/>
    <s v="PPLBST: TOTAL BALANCE SHEET"/>
    <x v="4"/>
    <x v="3"/>
    <n v="29617.69"/>
  </r>
  <r>
    <x v="1"/>
    <x v="2"/>
    <x v="2"/>
    <x v="6"/>
    <x v="0"/>
    <s v="PPLBOC: CUSTOMER ACCOUNTS RECEIVABLE"/>
    <m/>
    <s v="PPLBST: TOTAL BALANCE SHEET"/>
    <x v="5"/>
    <x v="4"/>
    <n v="55284.3"/>
  </r>
  <r>
    <x v="1"/>
    <x v="2"/>
    <x v="2"/>
    <x v="6"/>
    <x v="0"/>
    <s v="PPLBOC: CUSTOMER ACCOUNTS RECEIVABLE"/>
    <m/>
    <s v="PPLBST: TOTAL BALANCE SHEET"/>
    <x v="6"/>
    <x v="3"/>
    <n v="58220.32"/>
  </r>
  <r>
    <x v="1"/>
    <x v="2"/>
    <x v="2"/>
    <x v="6"/>
    <x v="0"/>
    <s v="PPLBOC: CUSTOMER ACCOUNTS RECEIVABLE"/>
    <m/>
    <s v="PPLBST: TOTAL BALANCE SHEET"/>
    <x v="7"/>
    <x v="3"/>
    <n v="21404.01"/>
  </r>
  <r>
    <x v="1"/>
    <x v="2"/>
    <x v="2"/>
    <x v="6"/>
    <x v="0"/>
    <s v="PPLBOC: CUSTOMER ACCOUNTS RECEIVABLE"/>
    <m/>
    <s v="PPLBST: TOTAL BALANCE SHEET"/>
    <x v="8"/>
    <x v="2"/>
    <n v="4987.49"/>
  </r>
  <r>
    <x v="1"/>
    <x v="2"/>
    <x v="2"/>
    <x v="6"/>
    <x v="0"/>
    <s v="PPLBOC: CUSTOMER ACCOUNTS RECEIVABLE"/>
    <m/>
    <s v="PPLBST: TOTAL BALANCE SHEET"/>
    <x v="10"/>
    <x v="4"/>
    <n v="10604.04"/>
  </r>
  <r>
    <x v="1"/>
    <x v="2"/>
    <x v="2"/>
    <x v="7"/>
    <x v="0"/>
    <s v="PPLBOC: CUSTOMER ACCOUNTS RECEIVABLE"/>
    <m/>
    <s v="PPLBST: TOTAL BALANCE SHEET"/>
    <x v="14"/>
    <x v="1"/>
    <n v="4308.68"/>
  </r>
  <r>
    <x v="1"/>
    <x v="2"/>
    <x v="2"/>
    <x v="7"/>
    <x v="0"/>
    <s v="PPLBOC: CUSTOMER ACCOUNTS RECEIVABLE"/>
    <m/>
    <s v="PPLBST: TOTAL BALANCE SHEET"/>
    <x v="9"/>
    <x v="5"/>
    <n v="985.65"/>
  </r>
  <r>
    <x v="1"/>
    <x v="2"/>
    <x v="2"/>
    <x v="7"/>
    <x v="0"/>
    <s v="PPLBOC: CUSTOMER ACCOUNTS RECEIVABLE"/>
    <m/>
    <s v="PPLBST: TOTAL BALANCE SHEET"/>
    <x v="18"/>
    <x v="6"/>
    <n v="91.71"/>
  </r>
  <r>
    <x v="1"/>
    <x v="2"/>
    <x v="2"/>
    <x v="7"/>
    <x v="0"/>
    <s v="PPLBOC: CUSTOMER ACCOUNTS RECEIVABLE"/>
    <m/>
    <s v="PPLBST: TOTAL BALANCE SHEET"/>
    <x v="2"/>
    <x v="2"/>
    <n v="207.22"/>
  </r>
  <r>
    <x v="1"/>
    <x v="2"/>
    <x v="2"/>
    <x v="7"/>
    <x v="0"/>
    <s v="PPLBOC: CUSTOMER ACCOUNTS RECEIVABLE"/>
    <m/>
    <s v="PPLBST: TOTAL BALANCE SHEET"/>
    <x v="3"/>
    <x v="3"/>
    <n v="11.74"/>
  </r>
  <r>
    <x v="1"/>
    <x v="2"/>
    <x v="2"/>
    <x v="7"/>
    <x v="0"/>
    <s v="PPLBOC: CUSTOMER ACCOUNTS RECEIVABLE"/>
    <m/>
    <s v="PPLBST: TOTAL BALANCE SHEET"/>
    <x v="4"/>
    <x v="3"/>
    <n v="202.87"/>
  </r>
  <r>
    <x v="1"/>
    <x v="2"/>
    <x v="2"/>
    <x v="7"/>
    <x v="0"/>
    <s v="PPLBOC: CUSTOMER ACCOUNTS RECEIVABLE"/>
    <m/>
    <s v="PPLBST: TOTAL BALANCE SHEET"/>
    <x v="5"/>
    <x v="4"/>
    <n v="339.1"/>
  </r>
  <r>
    <x v="1"/>
    <x v="2"/>
    <x v="2"/>
    <x v="7"/>
    <x v="0"/>
    <s v="PPLBOC: CUSTOMER ACCOUNTS RECEIVABLE"/>
    <m/>
    <s v="PPLBST: TOTAL BALANCE SHEET"/>
    <x v="6"/>
    <x v="3"/>
    <n v="400.82"/>
  </r>
  <r>
    <x v="1"/>
    <x v="2"/>
    <x v="2"/>
    <x v="7"/>
    <x v="0"/>
    <s v="PPLBOC: CUSTOMER ACCOUNTS RECEIVABLE"/>
    <m/>
    <s v="PPLBST: TOTAL BALANCE SHEET"/>
    <x v="7"/>
    <x v="3"/>
    <n v="148.79"/>
  </r>
  <r>
    <x v="1"/>
    <x v="2"/>
    <x v="2"/>
    <x v="7"/>
    <x v="0"/>
    <s v="PPLBOC: CUSTOMER ACCOUNTS RECEIVABLE"/>
    <m/>
    <s v="PPLBST: TOTAL BALANCE SHEET"/>
    <x v="8"/>
    <x v="2"/>
    <n v="34.49"/>
  </r>
  <r>
    <x v="1"/>
    <x v="2"/>
    <x v="2"/>
    <x v="7"/>
    <x v="0"/>
    <s v="PPLBOC: CUSTOMER ACCOUNTS RECEIVABLE"/>
    <m/>
    <s v="PPLBST: TOTAL BALANCE SHEET"/>
    <x v="10"/>
    <x v="4"/>
    <n v="14.81"/>
  </r>
  <r>
    <x v="1"/>
    <x v="2"/>
    <x v="2"/>
    <x v="4"/>
    <x v="0"/>
    <s v="PPLBOC: CUSTOMER ACCOUNTS RECEIVABLE"/>
    <m/>
    <s v="PPLBST: TOTAL BALANCE SHEET"/>
    <x v="1"/>
    <x v="1"/>
    <n v="15583.82"/>
  </r>
  <r>
    <x v="1"/>
    <x v="2"/>
    <x v="2"/>
    <x v="4"/>
    <x v="0"/>
    <s v="PPLBOC: CUSTOMER ACCOUNTS RECEIVABLE"/>
    <m/>
    <s v="PPLBST: TOTAL BALANCE SHEET"/>
    <x v="9"/>
    <x v="5"/>
    <n v="31599.41"/>
  </r>
  <r>
    <x v="1"/>
    <x v="2"/>
    <x v="2"/>
    <x v="4"/>
    <x v="0"/>
    <s v="PPLBOC: CUSTOMER ACCOUNTS RECEIVABLE"/>
    <m/>
    <s v="PPLBST: TOTAL BALANCE SHEET"/>
    <x v="15"/>
    <x v="5"/>
    <n v="88054.6"/>
  </r>
  <r>
    <x v="1"/>
    <x v="2"/>
    <x v="2"/>
    <x v="4"/>
    <x v="0"/>
    <s v="PPLBOC: CUSTOMER ACCOUNTS RECEIVABLE"/>
    <m/>
    <s v="PPLBST: TOTAL BALANCE SHEET"/>
    <x v="18"/>
    <x v="6"/>
    <n v="1035"/>
  </r>
  <r>
    <x v="1"/>
    <x v="2"/>
    <x v="2"/>
    <x v="4"/>
    <x v="0"/>
    <s v="PPLBOC: CUSTOMER ACCOUNTS RECEIVABLE"/>
    <m/>
    <s v="PPLBST: TOTAL BALANCE SHEET"/>
    <x v="2"/>
    <x v="2"/>
    <n v="832.02"/>
  </r>
  <r>
    <x v="1"/>
    <x v="2"/>
    <x v="2"/>
    <x v="4"/>
    <x v="0"/>
    <s v="PPLBOC: CUSTOMER ACCOUNTS RECEIVABLE"/>
    <m/>
    <s v="PPLBST: TOTAL BALANCE SHEET"/>
    <x v="3"/>
    <x v="3"/>
    <n v="-148.06"/>
  </r>
  <r>
    <x v="1"/>
    <x v="2"/>
    <x v="2"/>
    <x v="4"/>
    <x v="0"/>
    <s v="PPLBOC: CUSTOMER ACCOUNTS RECEIVABLE"/>
    <m/>
    <s v="PPLBST: TOTAL BALANCE SHEET"/>
    <x v="4"/>
    <x v="3"/>
    <n v="860.57"/>
  </r>
  <r>
    <x v="1"/>
    <x v="2"/>
    <x v="2"/>
    <x v="4"/>
    <x v="0"/>
    <s v="PPLBOC: CUSTOMER ACCOUNTS RECEIVABLE"/>
    <m/>
    <s v="PPLBST: TOTAL BALANCE SHEET"/>
    <x v="5"/>
    <x v="4"/>
    <n v="1488.03"/>
  </r>
  <r>
    <x v="1"/>
    <x v="2"/>
    <x v="2"/>
    <x v="4"/>
    <x v="0"/>
    <s v="PPLBOC: CUSTOMER ACCOUNTS RECEIVABLE"/>
    <m/>
    <s v="PPLBST: TOTAL BALANCE SHEET"/>
    <x v="6"/>
    <x v="3"/>
    <n v="1388.04"/>
  </r>
  <r>
    <x v="1"/>
    <x v="2"/>
    <x v="2"/>
    <x v="4"/>
    <x v="0"/>
    <s v="PPLBOC: CUSTOMER ACCOUNTS RECEIVABLE"/>
    <m/>
    <s v="PPLBST: TOTAL BALANCE SHEET"/>
    <x v="7"/>
    <x v="3"/>
    <n v="539.66"/>
  </r>
  <r>
    <x v="1"/>
    <x v="2"/>
    <x v="2"/>
    <x v="4"/>
    <x v="0"/>
    <s v="PPLBOC: CUSTOMER ACCOUNTS RECEIVABLE"/>
    <m/>
    <s v="PPLBST: TOTAL BALANCE SHEET"/>
    <x v="8"/>
    <x v="2"/>
    <n v="85.87"/>
  </r>
  <r>
    <x v="1"/>
    <x v="2"/>
    <x v="2"/>
    <x v="4"/>
    <x v="0"/>
    <s v="PPLBOC: CUSTOMER ACCOUNTS RECEIVABLE"/>
    <m/>
    <s v="PPLBST: TOTAL BALANCE SHEET"/>
    <x v="10"/>
    <x v="4"/>
    <n v="10713.82"/>
  </r>
  <r>
    <x v="2"/>
    <x v="3"/>
    <x v="1"/>
    <x v="7"/>
    <x v="0"/>
    <s v="PPLBOC: CUSTOMER ACCOUNTS RECEIVABLE"/>
    <m/>
    <s v="PPLBST: TOTAL BALANCE SHEET"/>
    <x v="1"/>
    <x v="1"/>
    <n v="856.98"/>
  </r>
  <r>
    <x v="2"/>
    <x v="3"/>
    <x v="1"/>
    <x v="7"/>
    <x v="0"/>
    <s v="PPLBOC: CUSTOMER ACCOUNTS RECEIVABLE"/>
    <m/>
    <s v="PPLBST: TOTAL BALANCE SHEET"/>
    <x v="2"/>
    <x v="2"/>
    <n v="46.5"/>
  </r>
  <r>
    <x v="2"/>
    <x v="3"/>
    <x v="1"/>
    <x v="7"/>
    <x v="0"/>
    <s v="PPLBOC: CUSTOMER ACCOUNTS RECEIVABLE"/>
    <m/>
    <s v="PPLBST: TOTAL BALANCE SHEET"/>
    <x v="3"/>
    <x v="3"/>
    <n v="7.36"/>
  </r>
  <r>
    <x v="2"/>
    <x v="3"/>
    <x v="1"/>
    <x v="7"/>
    <x v="0"/>
    <s v="PPLBOC: CUSTOMER ACCOUNTS RECEIVABLE"/>
    <m/>
    <s v="PPLBST: TOTAL BALANCE SHEET"/>
    <x v="4"/>
    <x v="3"/>
    <n v="41.77"/>
  </r>
  <r>
    <x v="2"/>
    <x v="3"/>
    <x v="1"/>
    <x v="7"/>
    <x v="0"/>
    <s v="PPLBOC: CUSTOMER ACCOUNTS RECEIVABLE"/>
    <m/>
    <s v="PPLBST: TOTAL BALANCE SHEET"/>
    <x v="5"/>
    <x v="4"/>
    <n v="111.33"/>
  </r>
  <r>
    <x v="2"/>
    <x v="3"/>
    <x v="1"/>
    <x v="7"/>
    <x v="0"/>
    <s v="PPLBOC: CUSTOMER ACCOUNTS RECEIVABLE"/>
    <m/>
    <s v="PPLBST: TOTAL BALANCE SHEET"/>
    <x v="6"/>
    <x v="3"/>
    <n v="67.900000000000006"/>
  </r>
  <r>
    <x v="2"/>
    <x v="3"/>
    <x v="1"/>
    <x v="7"/>
    <x v="0"/>
    <s v="PPLBOC: CUSTOMER ACCOUNTS RECEIVABLE"/>
    <m/>
    <s v="PPLBST: TOTAL BALANCE SHEET"/>
    <x v="7"/>
    <x v="3"/>
    <n v="15.59"/>
  </r>
  <r>
    <x v="2"/>
    <x v="3"/>
    <x v="1"/>
    <x v="7"/>
    <x v="0"/>
    <s v="PPLBOC: CUSTOMER ACCOUNTS RECEIVABLE"/>
    <m/>
    <s v="PPLBST: TOTAL BALANCE SHEET"/>
    <x v="8"/>
    <x v="2"/>
    <n v="5.69"/>
  </r>
  <r>
    <x v="2"/>
    <x v="3"/>
    <x v="1"/>
    <x v="4"/>
    <x v="0"/>
    <s v="PPLBOC: CUSTOMER ACCOUNTS RECEIVABLE"/>
    <m/>
    <s v="PPLBST: TOTAL BALANCE SHEET"/>
    <x v="1"/>
    <x v="1"/>
    <n v="3683.74"/>
  </r>
  <r>
    <x v="2"/>
    <x v="3"/>
    <x v="1"/>
    <x v="4"/>
    <x v="0"/>
    <s v="PPLBOC: CUSTOMER ACCOUNTS RECEIVABLE"/>
    <m/>
    <s v="PPLBST: TOTAL BALANCE SHEET"/>
    <x v="2"/>
    <x v="2"/>
    <n v="187.02"/>
  </r>
  <r>
    <x v="2"/>
    <x v="3"/>
    <x v="1"/>
    <x v="4"/>
    <x v="0"/>
    <s v="PPLBOC: CUSTOMER ACCOUNTS RECEIVABLE"/>
    <m/>
    <s v="PPLBST: TOTAL BALANCE SHEET"/>
    <x v="3"/>
    <x v="3"/>
    <n v="37.58"/>
  </r>
  <r>
    <x v="2"/>
    <x v="3"/>
    <x v="1"/>
    <x v="4"/>
    <x v="0"/>
    <s v="PPLBOC: CUSTOMER ACCOUNTS RECEIVABLE"/>
    <m/>
    <s v="PPLBST: TOTAL BALANCE SHEET"/>
    <x v="4"/>
    <x v="3"/>
    <n v="160.72999999999999"/>
  </r>
  <r>
    <x v="2"/>
    <x v="3"/>
    <x v="1"/>
    <x v="4"/>
    <x v="0"/>
    <s v="PPLBOC: CUSTOMER ACCOUNTS RECEIVABLE"/>
    <m/>
    <s v="PPLBST: TOTAL BALANCE SHEET"/>
    <x v="5"/>
    <x v="4"/>
    <n v="504.01"/>
  </r>
  <r>
    <x v="2"/>
    <x v="3"/>
    <x v="1"/>
    <x v="4"/>
    <x v="0"/>
    <s v="PPLBOC: CUSTOMER ACCOUNTS RECEIVABLE"/>
    <m/>
    <s v="PPLBST: TOTAL BALANCE SHEET"/>
    <x v="6"/>
    <x v="3"/>
    <n v="330.69"/>
  </r>
  <r>
    <x v="2"/>
    <x v="3"/>
    <x v="1"/>
    <x v="4"/>
    <x v="0"/>
    <s v="PPLBOC: CUSTOMER ACCOUNTS RECEIVABLE"/>
    <m/>
    <s v="PPLBST: TOTAL BALANCE SHEET"/>
    <x v="7"/>
    <x v="3"/>
    <n v="88.96"/>
  </r>
  <r>
    <x v="2"/>
    <x v="3"/>
    <x v="1"/>
    <x v="4"/>
    <x v="0"/>
    <s v="PPLBOC: CUSTOMER ACCOUNTS RECEIVABLE"/>
    <m/>
    <s v="PPLBST: TOTAL BALANCE SHEET"/>
    <x v="8"/>
    <x v="2"/>
    <n v="22.02"/>
  </r>
  <r>
    <x v="2"/>
    <x v="3"/>
    <x v="3"/>
    <x v="5"/>
    <x v="0"/>
    <s v="PPLBOC: CUSTOMER ACCOUNTS RECEIVABLE"/>
    <m/>
    <s v="PPLBST: TOTAL BALANCE SHEET"/>
    <x v="1"/>
    <x v="1"/>
    <n v="257053.81"/>
  </r>
  <r>
    <x v="2"/>
    <x v="3"/>
    <x v="3"/>
    <x v="5"/>
    <x v="0"/>
    <s v="PPLBOC: CUSTOMER ACCOUNTS RECEIVABLE"/>
    <m/>
    <s v="PPLBST: TOTAL BALANCE SHEET"/>
    <x v="14"/>
    <x v="1"/>
    <n v="250305.35"/>
  </r>
  <r>
    <x v="2"/>
    <x v="3"/>
    <x v="3"/>
    <x v="5"/>
    <x v="0"/>
    <s v="PPLBOC: CUSTOMER ACCOUNTS RECEIVABLE"/>
    <m/>
    <s v="PPLBST: TOTAL BALANCE SHEET"/>
    <x v="9"/>
    <x v="5"/>
    <n v="76449.5"/>
  </r>
  <r>
    <x v="2"/>
    <x v="3"/>
    <x v="3"/>
    <x v="5"/>
    <x v="0"/>
    <s v="PPLBOC: CUSTOMER ACCOUNTS RECEIVABLE"/>
    <m/>
    <s v="PPLBST: TOTAL BALANCE SHEET"/>
    <x v="15"/>
    <x v="5"/>
    <n v="30441.06"/>
  </r>
  <r>
    <x v="2"/>
    <x v="3"/>
    <x v="3"/>
    <x v="5"/>
    <x v="0"/>
    <s v="PPLBOC: CUSTOMER ACCOUNTS RECEIVABLE"/>
    <m/>
    <s v="PPLBST: TOTAL BALANCE SHEET"/>
    <x v="12"/>
    <x v="1"/>
    <n v="21068.959999999999"/>
  </r>
  <r>
    <x v="2"/>
    <x v="3"/>
    <x v="3"/>
    <x v="5"/>
    <x v="0"/>
    <s v="PPLBOC: CUSTOMER ACCOUNTS RECEIVABLE"/>
    <m/>
    <s v="PPLBST: TOTAL BALANCE SHEET"/>
    <x v="11"/>
    <x v="5"/>
    <n v="640.62"/>
  </r>
  <r>
    <x v="2"/>
    <x v="3"/>
    <x v="3"/>
    <x v="5"/>
    <x v="0"/>
    <s v="PPLBOC: CUSTOMER ACCOUNTS RECEIVABLE"/>
    <m/>
    <s v="PPLBST: TOTAL BALANCE SHEET"/>
    <x v="16"/>
    <x v="1"/>
    <n v="3.62"/>
  </r>
  <r>
    <x v="2"/>
    <x v="3"/>
    <x v="3"/>
    <x v="5"/>
    <x v="0"/>
    <s v="PPLBOC: CUSTOMER ACCOUNTS RECEIVABLE"/>
    <m/>
    <s v="PPLBST: TOTAL BALANCE SHEET"/>
    <x v="13"/>
    <x v="6"/>
    <n v="1033.5899999999999"/>
  </r>
  <r>
    <x v="2"/>
    <x v="3"/>
    <x v="3"/>
    <x v="5"/>
    <x v="0"/>
    <s v="PPLBOC: CUSTOMER ACCOUNTS RECEIVABLE"/>
    <m/>
    <s v="PPLBST: TOTAL BALANCE SHEET"/>
    <x v="17"/>
    <x v="6"/>
    <n v="6.57"/>
  </r>
  <r>
    <x v="2"/>
    <x v="3"/>
    <x v="3"/>
    <x v="5"/>
    <x v="0"/>
    <s v="PPLBOC: CUSTOMER ACCOUNTS RECEIVABLE"/>
    <m/>
    <s v="PPLBST: TOTAL BALANCE SHEET"/>
    <x v="18"/>
    <x v="6"/>
    <n v="5888.78"/>
  </r>
  <r>
    <x v="2"/>
    <x v="3"/>
    <x v="3"/>
    <x v="5"/>
    <x v="0"/>
    <s v="PPLBOC: CUSTOMER ACCOUNTS RECEIVABLE"/>
    <m/>
    <s v="PPLBST: TOTAL BALANCE SHEET"/>
    <x v="22"/>
    <x v="6"/>
    <n v="-125.73"/>
  </r>
  <r>
    <x v="2"/>
    <x v="3"/>
    <x v="3"/>
    <x v="5"/>
    <x v="0"/>
    <s v="PPLBOC: CUSTOMER ACCOUNTS RECEIVABLE"/>
    <m/>
    <s v="PPLBST: TOTAL BALANCE SHEET"/>
    <x v="19"/>
    <x v="6"/>
    <n v="405.66"/>
  </r>
  <r>
    <x v="2"/>
    <x v="3"/>
    <x v="3"/>
    <x v="5"/>
    <x v="0"/>
    <s v="PPLBOC: CUSTOMER ACCOUNTS RECEIVABLE"/>
    <m/>
    <s v="PPLBST: TOTAL BALANCE SHEET"/>
    <x v="0"/>
    <x v="0"/>
    <n v="839.45"/>
  </r>
  <r>
    <x v="2"/>
    <x v="3"/>
    <x v="3"/>
    <x v="5"/>
    <x v="0"/>
    <s v="PPLBOC: CUSTOMER ACCOUNTS RECEIVABLE"/>
    <m/>
    <s v="PPLBST: TOTAL BALANCE SHEET"/>
    <x v="2"/>
    <x v="2"/>
    <n v="25762.400000000001"/>
  </r>
  <r>
    <x v="2"/>
    <x v="3"/>
    <x v="3"/>
    <x v="5"/>
    <x v="0"/>
    <s v="PPLBOC: CUSTOMER ACCOUNTS RECEIVABLE"/>
    <m/>
    <s v="PPLBST: TOTAL BALANCE SHEET"/>
    <x v="3"/>
    <x v="3"/>
    <n v="895.93"/>
  </r>
  <r>
    <x v="2"/>
    <x v="3"/>
    <x v="3"/>
    <x v="5"/>
    <x v="0"/>
    <s v="PPLBOC: CUSTOMER ACCOUNTS RECEIVABLE"/>
    <m/>
    <s v="PPLBST: TOTAL BALANCE SHEET"/>
    <x v="4"/>
    <x v="3"/>
    <n v="25061.87"/>
  </r>
  <r>
    <x v="2"/>
    <x v="3"/>
    <x v="3"/>
    <x v="5"/>
    <x v="0"/>
    <s v="PPLBOC: CUSTOMER ACCOUNTS RECEIVABLE"/>
    <m/>
    <s v="PPLBST: TOTAL BALANCE SHEET"/>
    <x v="5"/>
    <x v="4"/>
    <n v="46787.69"/>
  </r>
  <r>
    <x v="2"/>
    <x v="3"/>
    <x v="3"/>
    <x v="5"/>
    <x v="0"/>
    <s v="PPLBOC: CUSTOMER ACCOUNTS RECEIVABLE"/>
    <m/>
    <s v="PPLBST: TOTAL BALANCE SHEET"/>
    <x v="6"/>
    <x v="3"/>
    <n v="49333.440000000002"/>
  </r>
  <r>
    <x v="2"/>
    <x v="3"/>
    <x v="3"/>
    <x v="5"/>
    <x v="0"/>
    <s v="PPLBOC: CUSTOMER ACCOUNTS RECEIVABLE"/>
    <m/>
    <s v="PPLBST: TOTAL BALANCE SHEET"/>
    <x v="7"/>
    <x v="3"/>
    <n v="17993.25"/>
  </r>
  <r>
    <x v="2"/>
    <x v="3"/>
    <x v="3"/>
    <x v="5"/>
    <x v="0"/>
    <s v="PPLBOC: CUSTOMER ACCOUNTS RECEIVABLE"/>
    <m/>
    <s v="PPLBST: TOTAL BALANCE SHEET"/>
    <x v="8"/>
    <x v="2"/>
    <n v="4208.29"/>
  </r>
  <r>
    <x v="2"/>
    <x v="3"/>
    <x v="3"/>
    <x v="5"/>
    <x v="0"/>
    <s v="PPLBOC: CUSTOMER ACCOUNTS RECEIVABLE"/>
    <m/>
    <s v="PPLBST: TOTAL BALANCE SHEET"/>
    <x v="10"/>
    <x v="4"/>
    <n v="7894.22"/>
  </r>
  <r>
    <x v="2"/>
    <x v="3"/>
    <x v="3"/>
    <x v="6"/>
    <x v="0"/>
    <s v="PPLBOC: CUSTOMER ACCOUNTS RECEIVABLE"/>
    <m/>
    <s v="PPLBST: TOTAL BALANCE SHEET"/>
    <x v="1"/>
    <x v="1"/>
    <n v="273172.73"/>
  </r>
  <r>
    <x v="2"/>
    <x v="3"/>
    <x v="3"/>
    <x v="6"/>
    <x v="0"/>
    <s v="PPLBOC: CUSTOMER ACCOUNTS RECEIVABLE"/>
    <m/>
    <s v="PPLBST: TOTAL BALANCE SHEET"/>
    <x v="14"/>
    <x v="1"/>
    <n v="266001.08"/>
  </r>
  <r>
    <x v="2"/>
    <x v="3"/>
    <x v="3"/>
    <x v="6"/>
    <x v="0"/>
    <s v="PPLBOC: CUSTOMER ACCOUNTS RECEIVABLE"/>
    <m/>
    <s v="PPLBST: TOTAL BALANCE SHEET"/>
    <x v="9"/>
    <x v="5"/>
    <n v="81243.34"/>
  </r>
  <r>
    <x v="2"/>
    <x v="3"/>
    <x v="3"/>
    <x v="6"/>
    <x v="0"/>
    <s v="PPLBOC: CUSTOMER ACCOUNTS RECEIVABLE"/>
    <m/>
    <s v="PPLBST: TOTAL BALANCE SHEET"/>
    <x v="15"/>
    <x v="5"/>
    <n v="32349.83"/>
  </r>
  <r>
    <x v="2"/>
    <x v="3"/>
    <x v="3"/>
    <x v="6"/>
    <x v="0"/>
    <s v="PPLBOC: CUSTOMER ACCOUNTS RECEIVABLE"/>
    <m/>
    <s v="PPLBST: TOTAL BALANCE SHEET"/>
    <x v="12"/>
    <x v="1"/>
    <n v="22390.18"/>
  </r>
  <r>
    <x v="2"/>
    <x v="3"/>
    <x v="3"/>
    <x v="6"/>
    <x v="0"/>
    <s v="PPLBOC: CUSTOMER ACCOUNTS RECEIVABLE"/>
    <m/>
    <s v="PPLBST: TOTAL BALANCE SHEET"/>
    <x v="11"/>
    <x v="5"/>
    <n v="680.82"/>
  </r>
  <r>
    <x v="2"/>
    <x v="3"/>
    <x v="3"/>
    <x v="6"/>
    <x v="0"/>
    <s v="PPLBOC: CUSTOMER ACCOUNTS RECEIVABLE"/>
    <m/>
    <s v="PPLBST: TOTAL BALANCE SHEET"/>
    <x v="16"/>
    <x v="1"/>
    <n v="3.85"/>
  </r>
  <r>
    <x v="2"/>
    <x v="3"/>
    <x v="3"/>
    <x v="6"/>
    <x v="0"/>
    <s v="PPLBOC: CUSTOMER ACCOUNTS RECEIVABLE"/>
    <m/>
    <s v="PPLBST: TOTAL BALANCE SHEET"/>
    <x v="13"/>
    <x v="6"/>
    <n v="1098.3900000000001"/>
  </r>
  <r>
    <x v="2"/>
    <x v="3"/>
    <x v="3"/>
    <x v="6"/>
    <x v="0"/>
    <s v="PPLBOC: CUSTOMER ACCOUNTS RECEIVABLE"/>
    <m/>
    <s v="PPLBST: TOTAL BALANCE SHEET"/>
    <x v="17"/>
    <x v="6"/>
    <n v="6.96"/>
  </r>
  <r>
    <x v="2"/>
    <x v="3"/>
    <x v="3"/>
    <x v="6"/>
    <x v="0"/>
    <s v="PPLBOC: CUSTOMER ACCOUNTS RECEIVABLE"/>
    <m/>
    <s v="PPLBST: TOTAL BALANCE SHEET"/>
    <x v="18"/>
    <x v="6"/>
    <n v="6258.03"/>
  </r>
  <r>
    <x v="2"/>
    <x v="3"/>
    <x v="3"/>
    <x v="6"/>
    <x v="0"/>
    <s v="PPLBOC: CUSTOMER ACCOUNTS RECEIVABLE"/>
    <m/>
    <s v="PPLBST: TOTAL BALANCE SHEET"/>
    <x v="22"/>
    <x v="6"/>
    <n v="-133.62"/>
  </r>
  <r>
    <x v="2"/>
    <x v="3"/>
    <x v="3"/>
    <x v="6"/>
    <x v="0"/>
    <s v="PPLBOC: CUSTOMER ACCOUNTS RECEIVABLE"/>
    <m/>
    <s v="PPLBST: TOTAL BALANCE SHEET"/>
    <x v="19"/>
    <x v="6"/>
    <n v="431.1"/>
  </r>
  <r>
    <x v="2"/>
    <x v="3"/>
    <x v="3"/>
    <x v="6"/>
    <x v="0"/>
    <s v="PPLBOC: CUSTOMER ACCOUNTS RECEIVABLE"/>
    <m/>
    <s v="PPLBST: TOTAL BALANCE SHEET"/>
    <x v="0"/>
    <x v="0"/>
    <n v="892.16"/>
  </r>
  <r>
    <x v="2"/>
    <x v="3"/>
    <x v="3"/>
    <x v="6"/>
    <x v="0"/>
    <s v="PPLBOC: CUSTOMER ACCOUNTS RECEIVABLE"/>
    <m/>
    <s v="PPLBST: TOTAL BALANCE SHEET"/>
    <x v="2"/>
    <x v="2"/>
    <n v="27377.88"/>
  </r>
  <r>
    <x v="2"/>
    <x v="3"/>
    <x v="3"/>
    <x v="6"/>
    <x v="0"/>
    <s v="PPLBOC: CUSTOMER ACCOUNTS RECEIVABLE"/>
    <m/>
    <s v="PPLBST: TOTAL BALANCE SHEET"/>
    <x v="3"/>
    <x v="3"/>
    <n v="952.16"/>
  </r>
  <r>
    <x v="2"/>
    <x v="3"/>
    <x v="3"/>
    <x v="6"/>
    <x v="0"/>
    <s v="PPLBOC: CUSTOMER ACCOUNTS RECEIVABLE"/>
    <m/>
    <s v="PPLBST: TOTAL BALANCE SHEET"/>
    <x v="4"/>
    <x v="3"/>
    <n v="26633.35"/>
  </r>
  <r>
    <x v="2"/>
    <x v="3"/>
    <x v="3"/>
    <x v="6"/>
    <x v="0"/>
    <s v="PPLBOC: CUSTOMER ACCOUNTS RECEIVABLE"/>
    <m/>
    <s v="PPLBST: TOTAL BALANCE SHEET"/>
    <x v="5"/>
    <x v="4"/>
    <n v="49721.599999999999"/>
  </r>
  <r>
    <x v="2"/>
    <x v="3"/>
    <x v="3"/>
    <x v="6"/>
    <x v="0"/>
    <s v="PPLBOC: CUSTOMER ACCOUNTS RECEIVABLE"/>
    <m/>
    <s v="PPLBST: TOTAL BALANCE SHEET"/>
    <x v="6"/>
    <x v="3"/>
    <n v="52426.98"/>
  </r>
  <r>
    <x v="2"/>
    <x v="3"/>
    <x v="3"/>
    <x v="6"/>
    <x v="0"/>
    <s v="PPLBOC: CUSTOMER ACCOUNTS RECEIVABLE"/>
    <m/>
    <s v="PPLBST: TOTAL BALANCE SHEET"/>
    <x v="7"/>
    <x v="3"/>
    <n v="19121.45"/>
  </r>
  <r>
    <x v="2"/>
    <x v="3"/>
    <x v="3"/>
    <x v="6"/>
    <x v="0"/>
    <s v="PPLBOC: CUSTOMER ACCOUNTS RECEIVABLE"/>
    <m/>
    <s v="PPLBST: TOTAL BALANCE SHEET"/>
    <x v="8"/>
    <x v="2"/>
    <n v="4472.21"/>
  </r>
  <r>
    <x v="2"/>
    <x v="3"/>
    <x v="3"/>
    <x v="6"/>
    <x v="0"/>
    <s v="PPLBOC: CUSTOMER ACCOUNTS RECEIVABLE"/>
    <m/>
    <s v="PPLBST: TOTAL BALANCE SHEET"/>
    <x v="10"/>
    <x v="4"/>
    <n v="8389.2900000000009"/>
  </r>
  <r>
    <x v="2"/>
    <x v="3"/>
    <x v="3"/>
    <x v="7"/>
    <x v="0"/>
    <s v="PPLBOC: CUSTOMER ACCOUNTS RECEIVABLE"/>
    <m/>
    <s v="PPLBST: TOTAL BALANCE SHEET"/>
    <x v="1"/>
    <x v="1"/>
    <n v="1228.54"/>
  </r>
  <r>
    <x v="2"/>
    <x v="3"/>
    <x v="3"/>
    <x v="7"/>
    <x v="0"/>
    <s v="PPLBOC: CUSTOMER ACCOUNTS RECEIVABLE"/>
    <m/>
    <s v="PPLBST: TOTAL BALANCE SHEET"/>
    <x v="14"/>
    <x v="1"/>
    <n v="1565.96"/>
  </r>
  <r>
    <x v="2"/>
    <x v="3"/>
    <x v="3"/>
    <x v="7"/>
    <x v="0"/>
    <s v="PPLBOC: CUSTOMER ACCOUNTS RECEIVABLE"/>
    <m/>
    <s v="PPLBST: TOTAL BALANCE SHEET"/>
    <x v="9"/>
    <x v="5"/>
    <n v="408.01"/>
  </r>
  <r>
    <x v="2"/>
    <x v="3"/>
    <x v="3"/>
    <x v="7"/>
    <x v="0"/>
    <s v="PPLBOC: CUSTOMER ACCOUNTS RECEIVABLE"/>
    <m/>
    <s v="PPLBST: TOTAL BALANCE SHEET"/>
    <x v="15"/>
    <x v="5"/>
    <n v="2839.26"/>
  </r>
  <r>
    <x v="2"/>
    <x v="3"/>
    <x v="3"/>
    <x v="7"/>
    <x v="0"/>
    <s v="PPLBOC: CUSTOMER ACCOUNTS RECEIVABLE"/>
    <m/>
    <s v="PPLBST: TOTAL BALANCE SHEET"/>
    <x v="16"/>
    <x v="1"/>
    <n v="30380.62"/>
  </r>
  <r>
    <x v="2"/>
    <x v="3"/>
    <x v="3"/>
    <x v="7"/>
    <x v="0"/>
    <s v="PPLBOC: CUSTOMER ACCOUNTS RECEIVABLE"/>
    <m/>
    <s v="PPLBST: TOTAL BALANCE SHEET"/>
    <x v="20"/>
    <x v="5"/>
    <n v="41294.61"/>
  </r>
  <r>
    <x v="2"/>
    <x v="3"/>
    <x v="3"/>
    <x v="7"/>
    <x v="0"/>
    <s v="PPLBOC: CUSTOMER ACCOUNTS RECEIVABLE"/>
    <m/>
    <s v="PPLBST: TOTAL BALANCE SHEET"/>
    <x v="21"/>
    <x v="5"/>
    <n v="9001.16"/>
  </r>
  <r>
    <x v="2"/>
    <x v="3"/>
    <x v="3"/>
    <x v="7"/>
    <x v="0"/>
    <s v="PPLBOC: CUSTOMER ACCOUNTS RECEIVABLE"/>
    <m/>
    <s v="PPLBST: TOTAL BALANCE SHEET"/>
    <x v="18"/>
    <x v="6"/>
    <n v="380.39"/>
  </r>
  <r>
    <x v="2"/>
    <x v="3"/>
    <x v="3"/>
    <x v="7"/>
    <x v="0"/>
    <s v="PPLBOC: CUSTOMER ACCOUNTS RECEIVABLE"/>
    <m/>
    <s v="PPLBST: TOTAL BALANCE SHEET"/>
    <x v="0"/>
    <x v="0"/>
    <n v="4806.17"/>
  </r>
  <r>
    <x v="2"/>
    <x v="3"/>
    <x v="3"/>
    <x v="7"/>
    <x v="0"/>
    <s v="PPLBOC: CUSTOMER ACCOUNTS RECEIVABLE"/>
    <m/>
    <s v="PPLBST: TOTAL BALANCE SHEET"/>
    <x v="2"/>
    <x v="2"/>
    <n v="1765.98"/>
  </r>
  <r>
    <x v="2"/>
    <x v="3"/>
    <x v="3"/>
    <x v="7"/>
    <x v="0"/>
    <s v="PPLBOC: CUSTOMER ACCOUNTS RECEIVABLE"/>
    <m/>
    <s v="PPLBST: TOTAL BALANCE SHEET"/>
    <x v="3"/>
    <x v="3"/>
    <n v="377.73"/>
  </r>
  <r>
    <x v="2"/>
    <x v="3"/>
    <x v="3"/>
    <x v="7"/>
    <x v="0"/>
    <s v="PPLBOC: CUSTOMER ACCOUNTS RECEIVABLE"/>
    <m/>
    <s v="PPLBST: TOTAL BALANCE SHEET"/>
    <x v="4"/>
    <x v="3"/>
    <n v="1548.32"/>
  </r>
  <r>
    <x v="2"/>
    <x v="3"/>
    <x v="3"/>
    <x v="7"/>
    <x v="0"/>
    <s v="PPLBOC: CUSTOMER ACCOUNTS RECEIVABLE"/>
    <m/>
    <s v="PPLBST: TOTAL BALANCE SHEET"/>
    <x v="5"/>
    <x v="4"/>
    <n v="2435.77"/>
  </r>
  <r>
    <x v="2"/>
    <x v="3"/>
    <x v="3"/>
    <x v="7"/>
    <x v="0"/>
    <s v="PPLBOC: CUSTOMER ACCOUNTS RECEIVABLE"/>
    <m/>
    <s v="PPLBST: TOTAL BALANCE SHEET"/>
    <x v="6"/>
    <x v="3"/>
    <n v="3193.57"/>
  </r>
  <r>
    <x v="2"/>
    <x v="3"/>
    <x v="3"/>
    <x v="7"/>
    <x v="0"/>
    <s v="PPLBOC: CUSTOMER ACCOUNTS RECEIVABLE"/>
    <m/>
    <s v="PPLBST: TOTAL BALANCE SHEET"/>
    <x v="7"/>
    <x v="3"/>
    <n v="1324.86"/>
  </r>
  <r>
    <x v="2"/>
    <x v="3"/>
    <x v="3"/>
    <x v="7"/>
    <x v="0"/>
    <s v="PPLBOC: CUSTOMER ACCOUNTS RECEIVABLE"/>
    <m/>
    <s v="PPLBST: TOTAL BALANCE SHEET"/>
    <x v="8"/>
    <x v="2"/>
    <n v="193.72"/>
  </r>
  <r>
    <x v="2"/>
    <x v="3"/>
    <x v="3"/>
    <x v="7"/>
    <x v="0"/>
    <s v="PPLBOC: CUSTOMER ACCOUNTS RECEIVABLE"/>
    <m/>
    <s v="PPLBST: TOTAL BALANCE SHEET"/>
    <x v="10"/>
    <x v="4"/>
    <n v="4696.41"/>
  </r>
  <r>
    <x v="2"/>
    <x v="3"/>
    <x v="3"/>
    <x v="4"/>
    <x v="0"/>
    <s v="PPLBOC: CUSTOMER ACCOUNTS RECEIVABLE"/>
    <m/>
    <s v="PPLBST: TOTAL BALANCE SHEET"/>
    <x v="1"/>
    <x v="1"/>
    <n v="399.5"/>
  </r>
  <r>
    <x v="2"/>
    <x v="3"/>
    <x v="3"/>
    <x v="4"/>
    <x v="0"/>
    <s v="PPLBOC: CUSTOMER ACCOUNTS RECEIVABLE"/>
    <m/>
    <s v="PPLBST: TOTAL BALANCE SHEET"/>
    <x v="14"/>
    <x v="1"/>
    <n v="153.27000000000001"/>
  </r>
  <r>
    <x v="2"/>
    <x v="3"/>
    <x v="3"/>
    <x v="4"/>
    <x v="0"/>
    <s v="PPLBOC: CUSTOMER ACCOUNTS RECEIVABLE"/>
    <m/>
    <s v="PPLBST: TOTAL BALANCE SHEET"/>
    <x v="9"/>
    <x v="5"/>
    <n v="4638.2700000000004"/>
  </r>
  <r>
    <x v="2"/>
    <x v="3"/>
    <x v="3"/>
    <x v="4"/>
    <x v="0"/>
    <s v="PPLBOC: CUSTOMER ACCOUNTS RECEIVABLE"/>
    <m/>
    <s v="PPLBST: TOTAL BALANCE SHEET"/>
    <x v="15"/>
    <x v="5"/>
    <n v="125441.7"/>
  </r>
  <r>
    <x v="2"/>
    <x v="3"/>
    <x v="3"/>
    <x v="4"/>
    <x v="0"/>
    <s v="PPLBOC: CUSTOMER ACCOUNTS RECEIVABLE"/>
    <m/>
    <s v="PPLBST: TOTAL BALANCE SHEET"/>
    <x v="16"/>
    <x v="1"/>
    <n v="170.3"/>
  </r>
  <r>
    <x v="2"/>
    <x v="3"/>
    <x v="3"/>
    <x v="4"/>
    <x v="0"/>
    <s v="PPLBOC: CUSTOMER ACCOUNTS RECEIVABLE"/>
    <m/>
    <s v="PPLBST: TOTAL BALANCE SHEET"/>
    <x v="20"/>
    <x v="5"/>
    <n v="23294.84"/>
  </r>
  <r>
    <x v="2"/>
    <x v="3"/>
    <x v="3"/>
    <x v="4"/>
    <x v="0"/>
    <s v="PPLBOC: CUSTOMER ACCOUNTS RECEIVABLE"/>
    <m/>
    <s v="PPLBST: TOTAL BALANCE SHEET"/>
    <x v="21"/>
    <x v="5"/>
    <n v="727192.89"/>
  </r>
  <r>
    <x v="2"/>
    <x v="3"/>
    <x v="3"/>
    <x v="4"/>
    <x v="0"/>
    <s v="PPLBOC: CUSTOMER ACCOUNTS RECEIVABLE"/>
    <m/>
    <s v="PPLBST: TOTAL BALANCE SHEET"/>
    <x v="18"/>
    <x v="6"/>
    <n v="105.08"/>
  </r>
  <r>
    <x v="2"/>
    <x v="3"/>
    <x v="3"/>
    <x v="4"/>
    <x v="0"/>
    <s v="PPLBOC: CUSTOMER ACCOUNTS RECEIVABLE"/>
    <m/>
    <s v="PPLBST: TOTAL BALANCE SHEET"/>
    <x v="2"/>
    <x v="2"/>
    <n v="38.119999999999997"/>
  </r>
  <r>
    <x v="2"/>
    <x v="3"/>
    <x v="3"/>
    <x v="4"/>
    <x v="0"/>
    <s v="PPLBOC: CUSTOMER ACCOUNTS RECEIVABLE"/>
    <m/>
    <s v="PPLBST: TOTAL BALANCE SHEET"/>
    <x v="3"/>
    <x v="3"/>
    <n v="8.61"/>
  </r>
  <r>
    <x v="2"/>
    <x v="3"/>
    <x v="3"/>
    <x v="4"/>
    <x v="0"/>
    <s v="PPLBOC: CUSTOMER ACCOUNTS RECEIVABLE"/>
    <m/>
    <s v="PPLBST: TOTAL BALANCE SHEET"/>
    <x v="4"/>
    <x v="3"/>
    <n v="32.729999999999997"/>
  </r>
  <r>
    <x v="2"/>
    <x v="3"/>
    <x v="3"/>
    <x v="4"/>
    <x v="0"/>
    <s v="PPLBOC: CUSTOMER ACCOUNTS RECEIVABLE"/>
    <m/>
    <s v="PPLBST: TOTAL BALANCE SHEET"/>
    <x v="5"/>
    <x v="4"/>
    <n v="71.7"/>
  </r>
  <r>
    <x v="2"/>
    <x v="3"/>
    <x v="3"/>
    <x v="4"/>
    <x v="0"/>
    <s v="PPLBOC: CUSTOMER ACCOUNTS RECEIVABLE"/>
    <m/>
    <s v="PPLBST: TOTAL BALANCE SHEET"/>
    <x v="6"/>
    <x v="3"/>
    <n v="67.680000000000007"/>
  </r>
  <r>
    <x v="2"/>
    <x v="3"/>
    <x v="3"/>
    <x v="4"/>
    <x v="0"/>
    <s v="PPLBOC: CUSTOMER ACCOUNTS RECEIVABLE"/>
    <m/>
    <s v="PPLBST: TOTAL BALANCE SHEET"/>
    <x v="7"/>
    <x v="3"/>
    <n v="33.4"/>
  </r>
  <r>
    <x v="2"/>
    <x v="3"/>
    <x v="3"/>
    <x v="4"/>
    <x v="0"/>
    <s v="PPLBOC: CUSTOMER ACCOUNTS RECEIVABLE"/>
    <m/>
    <s v="PPLBST: TOTAL BALANCE SHEET"/>
    <x v="8"/>
    <x v="2"/>
    <n v="3.71"/>
  </r>
  <r>
    <x v="2"/>
    <x v="3"/>
    <x v="3"/>
    <x v="4"/>
    <x v="0"/>
    <s v="PPLBOC: CUSTOMER ACCOUNTS RECEIVABLE"/>
    <m/>
    <s v="PPLBST: TOTAL BALANCE SHEET"/>
    <x v="10"/>
    <x v="4"/>
    <n v="78360.7"/>
  </r>
  <r>
    <x v="0"/>
    <x v="1"/>
    <x v="1"/>
    <x v="8"/>
    <x v="0"/>
    <s v="PPLBOI: INTERCOMPANY ACCOUNTS RECEIVABLE"/>
    <m/>
    <s v="PPLBST: TOTAL BALANCE SHEET"/>
    <x v="1"/>
    <x v="1"/>
    <n v="22980.91"/>
  </r>
  <r>
    <x v="0"/>
    <x v="1"/>
    <x v="1"/>
    <x v="8"/>
    <x v="0"/>
    <s v="PPLBOI: INTERCOMPANY ACCOUNTS RECEIVABLE"/>
    <m/>
    <s v="PPLBST: TOTAL BALANCE SHEET"/>
    <x v="12"/>
    <x v="1"/>
    <n v="1167.4000000000001"/>
  </r>
  <r>
    <x v="0"/>
    <x v="1"/>
    <x v="1"/>
    <x v="8"/>
    <x v="0"/>
    <s v="PPLBOI: INTERCOMPANY ACCOUNTS RECEIVABLE"/>
    <m/>
    <s v="PPLBST: TOTAL BALANCE SHEET"/>
    <x v="11"/>
    <x v="5"/>
    <n v="24.16"/>
  </r>
  <r>
    <x v="0"/>
    <x v="1"/>
    <x v="1"/>
    <x v="8"/>
    <x v="0"/>
    <s v="PPLBOI: INTERCOMPANY ACCOUNTS RECEIVABLE"/>
    <m/>
    <s v="PPLBST: TOTAL BALANCE SHEET"/>
    <x v="18"/>
    <x v="6"/>
    <n v="20.059999999999999"/>
  </r>
  <r>
    <x v="0"/>
    <x v="1"/>
    <x v="1"/>
    <x v="8"/>
    <x v="0"/>
    <s v="PPLBOI: INTERCOMPANY ACCOUNTS RECEIVABLE"/>
    <m/>
    <s v="PPLBST: TOTAL BALANCE SHEET"/>
    <x v="0"/>
    <x v="0"/>
    <n v="-3000"/>
  </r>
  <r>
    <x v="0"/>
    <x v="1"/>
    <x v="1"/>
    <x v="8"/>
    <x v="0"/>
    <s v="PPLBOI: INTERCOMPANY ACCOUNTS RECEIVABLE"/>
    <m/>
    <s v="PPLBST: TOTAL BALANCE SHEET"/>
    <x v="2"/>
    <x v="2"/>
    <n v="266.89"/>
  </r>
  <r>
    <x v="0"/>
    <x v="1"/>
    <x v="1"/>
    <x v="8"/>
    <x v="0"/>
    <s v="PPLBOI: INTERCOMPANY ACCOUNTS RECEIVABLE"/>
    <m/>
    <s v="PPLBST: TOTAL BALANCE SHEET"/>
    <x v="3"/>
    <x v="3"/>
    <n v="375.88"/>
  </r>
  <r>
    <x v="0"/>
    <x v="1"/>
    <x v="1"/>
    <x v="8"/>
    <x v="0"/>
    <s v="PPLBOI: INTERCOMPANY ACCOUNTS RECEIVABLE"/>
    <m/>
    <s v="PPLBST: TOTAL BALANCE SHEET"/>
    <x v="4"/>
    <x v="3"/>
    <n v="1212.1199999999999"/>
  </r>
  <r>
    <x v="0"/>
    <x v="1"/>
    <x v="1"/>
    <x v="8"/>
    <x v="0"/>
    <s v="PPLBOI: INTERCOMPANY ACCOUNTS RECEIVABLE"/>
    <m/>
    <s v="PPLBST: TOTAL BALANCE SHEET"/>
    <x v="5"/>
    <x v="4"/>
    <n v="685.99"/>
  </r>
  <r>
    <x v="0"/>
    <x v="1"/>
    <x v="1"/>
    <x v="8"/>
    <x v="0"/>
    <s v="PPLBOI: INTERCOMPANY ACCOUNTS RECEIVABLE"/>
    <m/>
    <s v="PPLBST: TOTAL BALANCE SHEET"/>
    <x v="6"/>
    <x v="3"/>
    <n v="3870.87"/>
  </r>
  <r>
    <x v="0"/>
    <x v="1"/>
    <x v="1"/>
    <x v="8"/>
    <x v="0"/>
    <s v="PPLBOI: INTERCOMPANY ACCOUNTS RECEIVABLE"/>
    <m/>
    <s v="PPLBST: TOTAL BALANCE SHEET"/>
    <x v="7"/>
    <x v="3"/>
    <n v="774.41"/>
  </r>
  <r>
    <x v="0"/>
    <x v="1"/>
    <x v="1"/>
    <x v="8"/>
    <x v="0"/>
    <s v="PPLBOI: INTERCOMPANY ACCOUNTS RECEIVABLE"/>
    <m/>
    <s v="PPLBST: TOTAL BALANCE SHEET"/>
    <x v="8"/>
    <x v="2"/>
    <n v="394.85"/>
  </r>
  <r>
    <x v="0"/>
    <x v="1"/>
    <x v="1"/>
    <x v="8"/>
    <x v="0"/>
    <s v="PPLBOI: INTERCOMPANY ACCOUNTS RECEIVABLE"/>
    <m/>
    <s v="PPLBST: TOTAL BALANCE SHEET"/>
    <x v="10"/>
    <x v="4"/>
    <n v="3.14"/>
  </r>
  <r>
    <x v="1"/>
    <x v="2"/>
    <x v="1"/>
    <x v="9"/>
    <x v="0"/>
    <s v="PPLBOI: INTERCOMPANY ACCOUNTS RECEIVABLE"/>
    <m/>
    <s v="PPLBST: TOTAL BALANCE SHEET"/>
    <x v="1"/>
    <x v="1"/>
    <n v="6308.74"/>
  </r>
  <r>
    <x v="1"/>
    <x v="2"/>
    <x v="1"/>
    <x v="9"/>
    <x v="0"/>
    <s v="PPLBOI: INTERCOMPANY ACCOUNTS RECEIVABLE"/>
    <m/>
    <s v="PPLBST: TOTAL BALANCE SHEET"/>
    <x v="12"/>
    <x v="1"/>
    <n v="688.32"/>
  </r>
  <r>
    <x v="1"/>
    <x v="2"/>
    <x v="1"/>
    <x v="9"/>
    <x v="0"/>
    <s v="PPLBOI: INTERCOMPANY ACCOUNTS RECEIVABLE"/>
    <m/>
    <s v="PPLBST: TOTAL BALANCE SHEET"/>
    <x v="11"/>
    <x v="5"/>
    <n v="903.46"/>
  </r>
  <r>
    <x v="1"/>
    <x v="2"/>
    <x v="1"/>
    <x v="9"/>
    <x v="0"/>
    <s v="PPLBOI: INTERCOMPANY ACCOUNTS RECEIVABLE"/>
    <m/>
    <s v="PPLBST: TOTAL BALANCE SHEET"/>
    <x v="2"/>
    <x v="2"/>
    <n v="355.24"/>
  </r>
  <r>
    <x v="1"/>
    <x v="2"/>
    <x v="1"/>
    <x v="9"/>
    <x v="0"/>
    <s v="PPLBOI: INTERCOMPANY ACCOUNTS RECEIVABLE"/>
    <m/>
    <s v="PPLBST: TOTAL BALANCE SHEET"/>
    <x v="3"/>
    <x v="3"/>
    <n v="71.37"/>
  </r>
  <r>
    <x v="1"/>
    <x v="2"/>
    <x v="1"/>
    <x v="9"/>
    <x v="0"/>
    <s v="PPLBOI: INTERCOMPANY ACCOUNTS RECEIVABLE"/>
    <m/>
    <s v="PPLBST: TOTAL BALANCE SHEET"/>
    <x v="4"/>
    <x v="3"/>
    <n v="305.29000000000002"/>
  </r>
  <r>
    <x v="1"/>
    <x v="2"/>
    <x v="1"/>
    <x v="9"/>
    <x v="0"/>
    <s v="PPLBOI: INTERCOMPANY ACCOUNTS RECEIVABLE"/>
    <m/>
    <s v="PPLBST: TOTAL BALANCE SHEET"/>
    <x v="5"/>
    <x v="4"/>
    <n v="957.34"/>
  </r>
  <r>
    <x v="1"/>
    <x v="2"/>
    <x v="1"/>
    <x v="9"/>
    <x v="0"/>
    <s v="PPLBOI: INTERCOMPANY ACCOUNTS RECEIVABLE"/>
    <m/>
    <s v="PPLBST: TOTAL BALANCE SHEET"/>
    <x v="6"/>
    <x v="3"/>
    <n v="628.14"/>
  </r>
  <r>
    <x v="1"/>
    <x v="2"/>
    <x v="1"/>
    <x v="9"/>
    <x v="0"/>
    <s v="PPLBOI: INTERCOMPANY ACCOUNTS RECEIVABLE"/>
    <m/>
    <s v="PPLBST: TOTAL BALANCE SHEET"/>
    <x v="7"/>
    <x v="3"/>
    <n v="168.98"/>
  </r>
  <r>
    <x v="1"/>
    <x v="2"/>
    <x v="1"/>
    <x v="9"/>
    <x v="0"/>
    <s v="PPLBOI: INTERCOMPANY ACCOUNTS RECEIVABLE"/>
    <m/>
    <s v="PPLBST: TOTAL BALANCE SHEET"/>
    <x v="8"/>
    <x v="2"/>
    <n v="41.84"/>
  </r>
  <r>
    <x v="1"/>
    <x v="2"/>
    <x v="1"/>
    <x v="9"/>
    <x v="0"/>
    <s v="PPLBOI: INTERCOMPANY ACCOUNTS RECEIVABLE"/>
    <m/>
    <s v="PPLBST: TOTAL BALANCE SHEET"/>
    <x v="10"/>
    <x v="4"/>
    <n v="123.62"/>
  </r>
  <r>
    <x v="1"/>
    <x v="2"/>
    <x v="2"/>
    <x v="9"/>
    <x v="0"/>
    <s v="PPLBOI: INTERCOMPANY ACCOUNTS RECEIVABLE"/>
    <m/>
    <s v="PPLBST: TOTAL BALANCE SHEET"/>
    <x v="1"/>
    <x v="1"/>
    <n v="4133.5200000000004"/>
  </r>
  <r>
    <x v="1"/>
    <x v="2"/>
    <x v="2"/>
    <x v="9"/>
    <x v="0"/>
    <s v="PPLBOI: INTERCOMPANY ACCOUNTS RECEIVABLE"/>
    <m/>
    <s v="PPLBST: TOTAL BALANCE SHEET"/>
    <x v="9"/>
    <x v="5"/>
    <n v="45571.96"/>
  </r>
  <r>
    <x v="1"/>
    <x v="2"/>
    <x v="2"/>
    <x v="9"/>
    <x v="0"/>
    <s v="PPLBOI: INTERCOMPANY ACCOUNTS RECEIVABLE"/>
    <m/>
    <s v="PPLBST: TOTAL BALANCE SHEET"/>
    <x v="15"/>
    <x v="5"/>
    <n v="78964.100000000006"/>
  </r>
  <r>
    <x v="1"/>
    <x v="2"/>
    <x v="2"/>
    <x v="9"/>
    <x v="0"/>
    <s v="PPLBOI: INTERCOMPANY ACCOUNTS RECEIVABLE"/>
    <m/>
    <s v="PPLBST: TOTAL BALANCE SHEET"/>
    <x v="18"/>
    <x v="6"/>
    <n v="670"/>
  </r>
  <r>
    <x v="1"/>
    <x v="2"/>
    <x v="2"/>
    <x v="9"/>
    <x v="0"/>
    <s v="PPLBOI: INTERCOMPANY ACCOUNTS RECEIVABLE"/>
    <m/>
    <s v="PPLBST: TOTAL BALANCE SHEET"/>
    <x v="2"/>
    <x v="2"/>
    <n v="220.69"/>
  </r>
  <r>
    <x v="1"/>
    <x v="2"/>
    <x v="2"/>
    <x v="9"/>
    <x v="0"/>
    <s v="PPLBOI: INTERCOMPANY ACCOUNTS RECEIVABLE"/>
    <m/>
    <s v="PPLBST: TOTAL BALANCE SHEET"/>
    <x v="3"/>
    <x v="3"/>
    <n v="-39.28"/>
  </r>
  <r>
    <x v="1"/>
    <x v="2"/>
    <x v="2"/>
    <x v="9"/>
    <x v="0"/>
    <s v="PPLBOI: INTERCOMPANY ACCOUNTS RECEIVABLE"/>
    <m/>
    <s v="PPLBST: TOTAL BALANCE SHEET"/>
    <x v="4"/>
    <x v="3"/>
    <n v="228.27"/>
  </r>
  <r>
    <x v="1"/>
    <x v="2"/>
    <x v="2"/>
    <x v="9"/>
    <x v="0"/>
    <s v="PPLBOI: INTERCOMPANY ACCOUNTS RECEIVABLE"/>
    <m/>
    <s v="PPLBST: TOTAL BALANCE SHEET"/>
    <x v="5"/>
    <x v="4"/>
    <n v="430.09"/>
  </r>
  <r>
    <x v="1"/>
    <x v="2"/>
    <x v="2"/>
    <x v="9"/>
    <x v="0"/>
    <s v="PPLBOI: INTERCOMPANY ACCOUNTS RECEIVABLE"/>
    <m/>
    <s v="PPLBST: TOTAL BALANCE SHEET"/>
    <x v="6"/>
    <x v="3"/>
    <n v="368.16"/>
  </r>
  <r>
    <x v="1"/>
    <x v="2"/>
    <x v="2"/>
    <x v="9"/>
    <x v="0"/>
    <s v="PPLBOI: INTERCOMPANY ACCOUNTS RECEIVABLE"/>
    <m/>
    <s v="PPLBST: TOTAL BALANCE SHEET"/>
    <x v="7"/>
    <x v="3"/>
    <n v="143.13999999999999"/>
  </r>
  <r>
    <x v="1"/>
    <x v="2"/>
    <x v="2"/>
    <x v="9"/>
    <x v="0"/>
    <s v="PPLBOI: INTERCOMPANY ACCOUNTS RECEIVABLE"/>
    <m/>
    <s v="PPLBST: TOTAL BALANCE SHEET"/>
    <x v="8"/>
    <x v="2"/>
    <n v="22.79"/>
  </r>
  <r>
    <x v="1"/>
    <x v="2"/>
    <x v="2"/>
    <x v="9"/>
    <x v="0"/>
    <s v="PPLBOI: INTERCOMPANY ACCOUNTS RECEIVABLE"/>
    <m/>
    <s v="PPLBST: TOTAL BALANCE SHEET"/>
    <x v="10"/>
    <x v="4"/>
    <n v="11150.95"/>
  </r>
  <r>
    <x v="2"/>
    <x v="3"/>
    <x v="3"/>
    <x v="9"/>
    <x v="0"/>
    <s v="PPLBOI: INTERCOMPANY ACCOUNTS RECEIVABLE"/>
    <m/>
    <s v="PPLBST: TOTAL BALANCE SHEET"/>
    <x v="9"/>
    <x v="5"/>
    <n v="4130.18"/>
  </r>
  <r>
    <x v="2"/>
    <x v="3"/>
    <x v="3"/>
    <x v="9"/>
    <x v="0"/>
    <s v="PPLBOI: INTERCOMPANY ACCOUNTS RECEIVABLE"/>
    <m/>
    <s v="PPLBST: TOTAL BALANCE SHEET"/>
    <x v="15"/>
    <x v="5"/>
    <n v="52907.73"/>
  </r>
  <r>
    <x v="2"/>
    <x v="3"/>
    <x v="3"/>
    <x v="9"/>
    <x v="0"/>
    <s v="PPLBOI: INTERCOMPANY ACCOUNTS RECEIVABLE"/>
    <m/>
    <s v="PPLBST: TOTAL BALANCE SHEET"/>
    <x v="20"/>
    <x v="5"/>
    <n v="7342.56"/>
  </r>
  <r>
    <x v="2"/>
    <x v="3"/>
    <x v="3"/>
    <x v="9"/>
    <x v="0"/>
    <s v="PPLBOI: INTERCOMPANY ACCOUNTS RECEIVABLE"/>
    <m/>
    <s v="PPLBST: TOTAL BALANCE SHEET"/>
    <x v="21"/>
    <x v="5"/>
    <n v="90728.4"/>
  </r>
  <r>
    <x v="2"/>
    <x v="3"/>
    <x v="3"/>
    <x v="9"/>
    <x v="0"/>
    <s v="PPLBOI: INTERCOMPANY ACCOUNTS RECEIVABLE"/>
    <m/>
    <s v="PPLBST: TOTAL BALANCE SHEET"/>
    <x v="18"/>
    <x v="6"/>
    <n v="17.09"/>
  </r>
  <r>
    <x v="2"/>
    <x v="3"/>
    <x v="3"/>
    <x v="9"/>
    <x v="0"/>
    <s v="PPLBOI: INTERCOMPANY ACCOUNTS RECEIVABLE"/>
    <m/>
    <s v="PPLBST: TOTAL BALANCE SHEET"/>
    <x v="5"/>
    <x v="4"/>
    <n v="1.51"/>
  </r>
  <r>
    <x v="2"/>
    <x v="3"/>
    <x v="3"/>
    <x v="9"/>
    <x v="0"/>
    <s v="PPLBOI: INTERCOMPANY ACCOUNTS RECEIVABLE"/>
    <m/>
    <s v="PPLBST: TOTAL BALANCE SHEET"/>
    <x v="10"/>
    <x v="4"/>
    <n v="13860.53"/>
  </r>
  <r>
    <x v="1"/>
    <x v="2"/>
    <x v="1"/>
    <x v="10"/>
    <x v="0"/>
    <s v="PPLBOP: PRELIMINARY SURVEY"/>
    <m/>
    <s v="PPLBST: TOTAL BALANCE SHEET"/>
    <x v="1"/>
    <x v="1"/>
    <n v="901.08"/>
  </r>
  <r>
    <x v="1"/>
    <x v="2"/>
    <x v="1"/>
    <x v="10"/>
    <x v="0"/>
    <s v="PPLBOP: PRELIMINARY SURVEY"/>
    <m/>
    <s v="PPLBST: TOTAL BALANCE SHEET"/>
    <x v="0"/>
    <x v="0"/>
    <n v="-1707.92"/>
  </r>
  <r>
    <x v="1"/>
    <x v="2"/>
    <x v="1"/>
    <x v="10"/>
    <x v="0"/>
    <s v="PPLBOP: PRELIMINARY SURVEY"/>
    <m/>
    <s v="PPLBST: TOTAL BALANCE SHEET"/>
    <x v="2"/>
    <x v="2"/>
    <n v="45.96"/>
  </r>
  <r>
    <x v="1"/>
    <x v="2"/>
    <x v="1"/>
    <x v="10"/>
    <x v="0"/>
    <s v="PPLBOP: PRELIMINARY SURVEY"/>
    <m/>
    <s v="PPLBST: TOTAL BALANCE SHEET"/>
    <x v="3"/>
    <x v="3"/>
    <n v="8.25"/>
  </r>
  <r>
    <x v="1"/>
    <x v="2"/>
    <x v="1"/>
    <x v="10"/>
    <x v="0"/>
    <s v="PPLBOP: PRELIMINARY SURVEY"/>
    <m/>
    <s v="PPLBST: TOTAL BALANCE SHEET"/>
    <x v="4"/>
    <x v="3"/>
    <n v="41.09"/>
  </r>
  <r>
    <x v="1"/>
    <x v="2"/>
    <x v="1"/>
    <x v="10"/>
    <x v="0"/>
    <s v="PPLBOP: PRELIMINARY SURVEY"/>
    <m/>
    <s v="PPLBST: TOTAL BALANCE SHEET"/>
    <x v="5"/>
    <x v="4"/>
    <n v="116.31"/>
  </r>
  <r>
    <x v="1"/>
    <x v="2"/>
    <x v="1"/>
    <x v="10"/>
    <x v="0"/>
    <s v="PPLBOP: PRELIMINARY SURVEY"/>
    <m/>
    <s v="PPLBST: TOTAL BALANCE SHEET"/>
    <x v="6"/>
    <x v="3"/>
    <n v="78.27"/>
  </r>
  <r>
    <x v="1"/>
    <x v="2"/>
    <x v="1"/>
    <x v="10"/>
    <x v="0"/>
    <s v="PPLBOP: PRELIMINARY SURVEY"/>
    <m/>
    <s v="PPLBST: TOTAL BALANCE SHEET"/>
    <x v="7"/>
    <x v="3"/>
    <n v="22.58"/>
  </r>
  <r>
    <x v="1"/>
    <x v="2"/>
    <x v="1"/>
    <x v="10"/>
    <x v="0"/>
    <s v="PPLBOP: PRELIMINARY SURVEY"/>
    <m/>
    <s v="PPLBST: TOTAL BALANCE SHEET"/>
    <x v="8"/>
    <x v="2"/>
    <n v="5.41"/>
  </r>
  <r>
    <x v="1"/>
    <x v="2"/>
    <x v="1"/>
    <x v="11"/>
    <x v="0"/>
    <s v="PPLBOP: PRELIMINARY SURVEY"/>
    <m/>
    <s v="PPLBST: TOTAL BALANCE SHEET"/>
    <x v="1"/>
    <x v="1"/>
    <n v="5086.74"/>
  </r>
  <r>
    <x v="1"/>
    <x v="2"/>
    <x v="1"/>
    <x v="11"/>
    <x v="0"/>
    <s v="PPLBOP: PRELIMINARY SURVEY"/>
    <m/>
    <s v="PPLBST: TOTAL BALANCE SHEET"/>
    <x v="0"/>
    <x v="0"/>
    <n v="-9354.66"/>
  </r>
  <r>
    <x v="1"/>
    <x v="2"/>
    <x v="1"/>
    <x v="11"/>
    <x v="0"/>
    <s v="PPLBOP: PRELIMINARY SURVEY"/>
    <m/>
    <s v="PPLBST: TOTAL BALANCE SHEET"/>
    <x v="2"/>
    <x v="2"/>
    <n v="259.8"/>
  </r>
  <r>
    <x v="1"/>
    <x v="2"/>
    <x v="1"/>
    <x v="11"/>
    <x v="0"/>
    <s v="PPLBOP: PRELIMINARY SURVEY"/>
    <m/>
    <s v="PPLBST: TOTAL BALANCE SHEET"/>
    <x v="3"/>
    <x v="3"/>
    <n v="47.13"/>
  </r>
  <r>
    <x v="1"/>
    <x v="2"/>
    <x v="1"/>
    <x v="11"/>
    <x v="0"/>
    <s v="PPLBOP: PRELIMINARY SURVEY"/>
    <m/>
    <s v="PPLBST: TOTAL BALANCE SHEET"/>
    <x v="4"/>
    <x v="3"/>
    <n v="231.23"/>
  </r>
  <r>
    <x v="1"/>
    <x v="2"/>
    <x v="1"/>
    <x v="11"/>
    <x v="0"/>
    <s v="PPLBOP: PRELIMINARY SURVEY"/>
    <m/>
    <s v="PPLBST: TOTAL BALANCE SHEET"/>
    <x v="5"/>
    <x v="4"/>
    <n v="661.66"/>
  </r>
  <r>
    <x v="1"/>
    <x v="2"/>
    <x v="1"/>
    <x v="11"/>
    <x v="0"/>
    <s v="PPLBOP: PRELIMINARY SURVEY"/>
    <m/>
    <s v="PPLBST: TOTAL BALANCE SHEET"/>
    <x v="6"/>
    <x v="3"/>
    <n v="442.53"/>
  </r>
  <r>
    <x v="1"/>
    <x v="2"/>
    <x v="1"/>
    <x v="11"/>
    <x v="0"/>
    <s v="PPLBOP: PRELIMINARY SURVEY"/>
    <m/>
    <s v="PPLBST: TOTAL BALANCE SHEET"/>
    <x v="7"/>
    <x v="3"/>
    <n v="125.83"/>
  </r>
  <r>
    <x v="1"/>
    <x v="2"/>
    <x v="1"/>
    <x v="11"/>
    <x v="0"/>
    <s v="PPLBOP: PRELIMINARY SURVEY"/>
    <m/>
    <s v="PPLBST: TOTAL BALANCE SHEET"/>
    <x v="8"/>
    <x v="2"/>
    <n v="30.64"/>
  </r>
  <r>
    <x v="2"/>
    <x v="3"/>
    <x v="1"/>
    <x v="11"/>
    <x v="0"/>
    <s v="PPLBOP: PRELIMINARY SURVEY"/>
    <m/>
    <s v="PPLBST: TOTAL BALANCE SHEET"/>
    <x v="1"/>
    <x v="1"/>
    <n v="6149.29"/>
  </r>
  <r>
    <x v="2"/>
    <x v="3"/>
    <x v="1"/>
    <x v="11"/>
    <x v="0"/>
    <s v="PPLBOP: PRELIMINARY SURVEY"/>
    <m/>
    <s v="PPLBST: TOTAL BALANCE SHEET"/>
    <x v="0"/>
    <x v="0"/>
    <n v="-10791.71"/>
  </r>
  <r>
    <x v="2"/>
    <x v="3"/>
    <x v="1"/>
    <x v="11"/>
    <x v="0"/>
    <s v="PPLBOP: PRELIMINARY SURVEY"/>
    <m/>
    <s v="PPLBST: TOTAL BALANCE SHEET"/>
    <x v="2"/>
    <x v="2"/>
    <n v="315.06"/>
  </r>
  <r>
    <x v="2"/>
    <x v="3"/>
    <x v="1"/>
    <x v="11"/>
    <x v="0"/>
    <s v="PPLBOP: PRELIMINARY SURVEY"/>
    <m/>
    <s v="PPLBST: TOTAL BALANCE SHEET"/>
    <x v="3"/>
    <x v="3"/>
    <n v="56.77"/>
  </r>
  <r>
    <x v="2"/>
    <x v="3"/>
    <x v="1"/>
    <x v="11"/>
    <x v="0"/>
    <s v="PPLBOP: PRELIMINARY SURVEY"/>
    <m/>
    <s v="PPLBST: TOTAL BALANCE SHEET"/>
    <x v="4"/>
    <x v="3"/>
    <n v="280.5"/>
  </r>
  <r>
    <x v="2"/>
    <x v="3"/>
    <x v="1"/>
    <x v="11"/>
    <x v="0"/>
    <s v="PPLBOP: PRELIMINARY SURVEY"/>
    <m/>
    <s v="PPLBST: TOTAL BALANCE SHEET"/>
    <x v="5"/>
    <x v="4"/>
    <n v="799.57"/>
  </r>
  <r>
    <x v="2"/>
    <x v="3"/>
    <x v="1"/>
    <x v="11"/>
    <x v="0"/>
    <s v="PPLBOP: PRELIMINARY SURVEY"/>
    <m/>
    <s v="PPLBST: TOTAL BALANCE SHEET"/>
    <x v="6"/>
    <x v="3"/>
    <n v="532.69000000000005"/>
  </r>
  <r>
    <x v="2"/>
    <x v="3"/>
    <x v="1"/>
    <x v="11"/>
    <x v="0"/>
    <s v="PPLBOP: PRELIMINARY SURVEY"/>
    <m/>
    <s v="PPLBST: TOTAL BALANCE SHEET"/>
    <x v="7"/>
    <x v="3"/>
    <n v="150.30000000000001"/>
  </r>
  <r>
    <x v="2"/>
    <x v="3"/>
    <x v="1"/>
    <x v="11"/>
    <x v="0"/>
    <s v="PPLBOP: PRELIMINARY SURVEY"/>
    <m/>
    <s v="PPLBST: TOTAL BALANCE SHEET"/>
    <x v="8"/>
    <x v="2"/>
    <n v="37.22"/>
  </r>
  <r>
    <x v="1"/>
    <x v="2"/>
    <x v="1"/>
    <x v="12"/>
    <x v="0"/>
    <s v="PPLBTC: TOTAL CLEARINGS"/>
    <s v="PPLBCS: TOTAL STORES EXPENSE CLEARING"/>
    <s v="PPLBST: TOTAL BALANCE SHEET"/>
    <x v="1"/>
    <x v="1"/>
    <n v="6144.25"/>
  </r>
  <r>
    <x v="1"/>
    <x v="2"/>
    <x v="1"/>
    <x v="12"/>
    <x v="0"/>
    <s v="PPLBTC: TOTAL CLEARINGS"/>
    <s v="PPLBCS: TOTAL STORES EXPENSE CLEARING"/>
    <s v="PPLBST: TOTAL BALANCE SHEET"/>
    <x v="12"/>
    <x v="1"/>
    <n v="6747.78"/>
  </r>
  <r>
    <x v="1"/>
    <x v="2"/>
    <x v="1"/>
    <x v="12"/>
    <x v="0"/>
    <s v="PPLBTC: TOTAL CLEARINGS"/>
    <s v="PPLBCS: TOTAL STORES EXPENSE CLEARING"/>
    <s v="PPLBST: TOTAL BALANCE SHEET"/>
    <x v="2"/>
    <x v="2"/>
    <n v="617.96"/>
  </r>
  <r>
    <x v="1"/>
    <x v="2"/>
    <x v="1"/>
    <x v="12"/>
    <x v="0"/>
    <s v="PPLBTC: TOTAL CLEARINGS"/>
    <s v="PPLBCS: TOTAL STORES EXPENSE CLEARING"/>
    <s v="PPLBST: TOTAL BALANCE SHEET"/>
    <x v="3"/>
    <x v="3"/>
    <n v="133"/>
  </r>
  <r>
    <x v="1"/>
    <x v="2"/>
    <x v="1"/>
    <x v="12"/>
    <x v="0"/>
    <s v="PPLBTC: TOTAL CLEARINGS"/>
    <s v="PPLBCS: TOTAL STORES EXPENSE CLEARING"/>
    <s v="PPLBST: TOTAL BALANCE SHEET"/>
    <x v="4"/>
    <x v="3"/>
    <n v="589.04"/>
  </r>
  <r>
    <x v="1"/>
    <x v="2"/>
    <x v="1"/>
    <x v="12"/>
    <x v="0"/>
    <s v="PPLBTC: TOTAL CLEARINGS"/>
    <s v="PPLBCS: TOTAL STORES EXPENSE CLEARING"/>
    <s v="PPLBST: TOTAL BALANCE SHEET"/>
    <x v="5"/>
    <x v="4"/>
    <n v="1594"/>
  </r>
  <r>
    <x v="1"/>
    <x v="2"/>
    <x v="1"/>
    <x v="12"/>
    <x v="0"/>
    <s v="PPLBTC: TOTAL CLEARINGS"/>
    <s v="PPLBCS: TOTAL STORES EXPENSE CLEARING"/>
    <s v="PPLBST: TOTAL BALANCE SHEET"/>
    <x v="6"/>
    <x v="3"/>
    <n v="1143.78"/>
  </r>
  <r>
    <x v="1"/>
    <x v="2"/>
    <x v="1"/>
    <x v="12"/>
    <x v="0"/>
    <s v="PPLBTC: TOTAL CLEARINGS"/>
    <s v="PPLBCS: TOTAL STORES EXPENSE CLEARING"/>
    <s v="PPLBST: TOTAL BALANCE SHEET"/>
    <x v="7"/>
    <x v="3"/>
    <n v="256.89999999999998"/>
  </r>
  <r>
    <x v="1"/>
    <x v="2"/>
    <x v="1"/>
    <x v="12"/>
    <x v="0"/>
    <s v="PPLBTC: TOTAL CLEARINGS"/>
    <s v="PPLBCS: TOTAL STORES EXPENSE CLEARING"/>
    <s v="PPLBST: TOTAL BALANCE SHEET"/>
    <x v="8"/>
    <x v="2"/>
    <n v="85.23"/>
  </r>
  <r>
    <x v="1"/>
    <x v="2"/>
    <x v="1"/>
    <x v="13"/>
    <x v="0"/>
    <s v="PPLBTC: TOTAL CLEARINGS"/>
    <s v="PPLBCS: TOTAL STORES EXPENSE CLEARING"/>
    <s v="PPLBST: TOTAL BALANCE SHEET"/>
    <x v="1"/>
    <x v="1"/>
    <n v="83297.78"/>
  </r>
  <r>
    <x v="1"/>
    <x v="2"/>
    <x v="1"/>
    <x v="13"/>
    <x v="0"/>
    <s v="PPLBTC: TOTAL CLEARINGS"/>
    <s v="PPLBCS: TOTAL STORES EXPENSE CLEARING"/>
    <s v="PPLBST: TOTAL BALANCE SHEET"/>
    <x v="2"/>
    <x v="2"/>
    <n v="3761.4"/>
  </r>
  <r>
    <x v="1"/>
    <x v="2"/>
    <x v="1"/>
    <x v="13"/>
    <x v="0"/>
    <s v="PPLBTC: TOTAL CLEARINGS"/>
    <s v="PPLBCS: TOTAL STORES EXPENSE CLEARING"/>
    <s v="PPLBST: TOTAL BALANCE SHEET"/>
    <x v="3"/>
    <x v="3"/>
    <n v="873.07"/>
  </r>
  <r>
    <x v="1"/>
    <x v="2"/>
    <x v="1"/>
    <x v="13"/>
    <x v="0"/>
    <s v="PPLBTC: TOTAL CLEARINGS"/>
    <s v="PPLBCS: TOTAL STORES EXPENSE CLEARING"/>
    <s v="PPLBST: TOTAL BALANCE SHEET"/>
    <x v="4"/>
    <x v="3"/>
    <n v="3871.4"/>
  </r>
  <r>
    <x v="1"/>
    <x v="2"/>
    <x v="1"/>
    <x v="13"/>
    <x v="0"/>
    <s v="PPLBTC: TOTAL CLEARINGS"/>
    <s v="PPLBCS: TOTAL STORES EXPENSE CLEARING"/>
    <s v="PPLBST: TOTAL BALANCE SHEET"/>
    <x v="5"/>
    <x v="4"/>
    <n v="9617.7099999999991"/>
  </r>
  <r>
    <x v="1"/>
    <x v="2"/>
    <x v="1"/>
    <x v="13"/>
    <x v="0"/>
    <s v="PPLBTC: TOTAL CLEARINGS"/>
    <s v="PPLBCS: TOTAL STORES EXPENSE CLEARING"/>
    <s v="PPLBST: TOTAL BALANCE SHEET"/>
    <x v="6"/>
    <x v="3"/>
    <n v="8053.67"/>
  </r>
  <r>
    <x v="1"/>
    <x v="2"/>
    <x v="1"/>
    <x v="13"/>
    <x v="0"/>
    <s v="PPLBTC: TOTAL CLEARINGS"/>
    <s v="PPLBCS: TOTAL STORES EXPENSE CLEARING"/>
    <s v="PPLBST: TOTAL BALANCE SHEET"/>
    <x v="7"/>
    <x v="3"/>
    <n v="1917.09"/>
  </r>
  <r>
    <x v="1"/>
    <x v="2"/>
    <x v="1"/>
    <x v="13"/>
    <x v="0"/>
    <s v="PPLBTC: TOTAL CLEARINGS"/>
    <s v="PPLBCS: TOTAL STORES EXPENSE CLEARING"/>
    <s v="PPLBST: TOTAL BALANCE SHEET"/>
    <x v="8"/>
    <x v="2"/>
    <n v="643.92999999999995"/>
  </r>
  <r>
    <x v="1"/>
    <x v="2"/>
    <x v="1"/>
    <x v="14"/>
    <x v="0"/>
    <s v="PPLBTC: TOTAL CLEARINGS"/>
    <s v="PPLBCT: TOTAL TRANSPORTATION CLEARING"/>
    <s v="PPLBST: TOTAL BALANCE SHEET"/>
    <x v="1"/>
    <x v="1"/>
    <n v="79675.42"/>
  </r>
  <r>
    <x v="1"/>
    <x v="2"/>
    <x v="1"/>
    <x v="14"/>
    <x v="0"/>
    <s v="PPLBTC: TOTAL CLEARINGS"/>
    <s v="PPLBCT: TOTAL TRANSPORTATION CLEARING"/>
    <s v="PPLBST: TOTAL BALANCE SHEET"/>
    <x v="2"/>
    <x v="2"/>
    <n v="3541.92"/>
  </r>
  <r>
    <x v="1"/>
    <x v="2"/>
    <x v="1"/>
    <x v="14"/>
    <x v="0"/>
    <s v="PPLBTC: TOTAL CLEARINGS"/>
    <s v="PPLBCT: TOTAL TRANSPORTATION CLEARING"/>
    <s v="PPLBST: TOTAL BALANCE SHEET"/>
    <x v="3"/>
    <x v="3"/>
    <n v="837.68"/>
  </r>
  <r>
    <x v="1"/>
    <x v="2"/>
    <x v="1"/>
    <x v="14"/>
    <x v="0"/>
    <s v="PPLBTC: TOTAL CLEARINGS"/>
    <s v="PPLBCT: TOTAL TRANSPORTATION CLEARING"/>
    <s v="PPLBST: TOTAL BALANCE SHEET"/>
    <x v="4"/>
    <x v="3"/>
    <n v="3740.19"/>
  </r>
  <r>
    <x v="1"/>
    <x v="2"/>
    <x v="1"/>
    <x v="14"/>
    <x v="0"/>
    <s v="PPLBTC: TOTAL CLEARINGS"/>
    <s v="PPLBCT: TOTAL TRANSPORTATION CLEARING"/>
    <s v="PPLBST: TOTAL BALANCE SHEET"/>
    <x v="5"/>
    <x v="4"/>
    <n v="8977.68"/>
  </r>
  <r>
    <x v="1"/>
    <x v="2"/>
    <x v="1"/>
    <x v="14"/>
    <x v="0"/>
    <s v="PPLBTC: TOTAL CLEARINGS"/>
    <s v="PPLBCT: TOTAL TRANSPORTATION CLEARING"/>
    <s v="PPLBST: TOTAL BALANCE SHEET"/>
    <x v="6"/>
    <x v="3"/>
    <n v="7786.38"/>
  </r>
  <r>
    <x v="1"/>
    <x v="2"/>
    <x v="1"/>
    <x v="14"/>
    <x v="0"/>
    <s v="PPLBTC: TOTAL CLEARINGS"/>
    <s v="PPLBCT: TOTAL TRANSPORTATION CLEARING"/>
    <s v="PPLBST: TOTAL BALANCE SHEET"/>
    <x v="7"/>
    <x v="3"/>
    <n v="1818.61"/>
  </r>
  <r>
    <x v="1"/>
    <x v="2"/>
    <x v="1"/>
    <x v="14"/>
    <x v="0"/>
    <s v="PPLBTC: TOTAL CLEARINGS"/>
    <s v="PPLBCT: TOTAL TRANSPORTATION CLEARING"/>
    <s v="PPLBST: TOTAL BALANCE SHEET"/>
    <x v="8"/>
    <x v="2"/>
    <n v="639.07000000000005"/>
  </r>
  <r>
    <x v="1"/>
    <x v="2"/>
    <x v="1"/>
    <x v="15"/>
    <x v="0"/>
    <s v="PPLBTC: TOTAL CLEARINGS"/>
    <s v="PPLBCL: TOTAL LOCAL ENGINEERING CLEARING"/>
    <s v="PPLBST: TOTAL BALANCE SHEET"/>
    <x v="1"/>
    <x v="1"/>
    <n v="78040.11"/>
  </r>
  <r>
    <x v="1"/>
    <x v="2"/>
    <x v="1"/>
    <x v="15"/>
    <x v="0"/>
    <s v="PPLBTC: TOTAL CLEARINGS"/>
    <s v="PPLBCL: TOTAL LOCAL ENGINEERING CLEARING"/>
    <s v="PPLBST: TOTAL BALANCE SHEET"/>
    <x v="12"/>
    <x v="1"/>
    <n v="24777.599999999999"/>
  </r>
  <r>
    <x v="1"/>
    <x v="2"/>
    <x v="1"/>
    <x v="15"/>
    <x v="0"/>
    <s v="PPLBTC: TOTAL CLEARINGS"/>
    <s v="PPLBCL: TOTAL LOCAL ENGINEERING CLEARING"/>
    <s v="PPLBST: TOTAL BALANCE SHEET"/>
    <x v="11"/>
    <x v="5"/>
    <n v="2923.21"/>
  </r>
  <r>
    <x v="1"/>
    <x v="2"/>
    <x v="1"/>
    <x v="15"/>
    <x v="0"/>
    <s v="PPLBTC: TOTAL CLEARINGS"/>
    <s v="PPLBCL: TOTAL LOCAL ENGINEERING CLEARING"/>
    <s v="PPLBST: TOTAL BALANCE SHEET"/>
    <x v="13"/>
    <x v="6"/>
    <n v="1238.6600000000001"/>
  </r>
  <r>
    <x v="1"/>
    <x v="2"/>
    <x v="1"/>
    <x v="15"/>
    <x v="0"/>
    <s v="PPLBTC: TOTAL CLEARINGS"/>
    <s v="PPLBCL: TOTAL LOCAL ENGINEERING CLEARING"/>
    <s v="PPLBST: TOTAL BALANCE SHEET"/>
    <x v="18"/>
    <x v="6"/>
    <n v="45.03"/>
  </r>
  <r>
    <x v="1"/>
    <x v="2"/>
    <x v="1"/>
    <x v="15"/>
    <x v="0"/>
    <s v="PPLBTC: TOTAL CLEARINGS"/>
    <s v="PPLBCL: TOTAL LOCAL ENGINEERING CLEARING"/>
    <s v="PPLBST: TOTAL BALANCE SHEET"/>
    <x v="2"/>
    <x v="2"/>
    <n v="4684.5"/>
  </r>
  <r>
    <x v="1"/>
    <x v="2"/>
    <x v="1"/>
    <x v="15"/>
    <x v="0"/>
    <s v="PPLBTC: TOTAL CLEARINGS"/>
    <s v="PPLBCL: TOTAL LOCAL ENGINEERING CLEARING"/>
    <s v="PPLBST: TOTAL BALANCE SHEET"/>
    <x v="3"/>
    <x v="3"/>
    <n v="1079.32"/>
  </r>
  <r>
    <x v="1"/>
    <x v="2"/>
    <x v="1"/>
    <x v="15"/>
    <x v="0"/>
    <s v="PPLBTC: TOTAL CLEARINGS"/>
    <s v="PPLBCL: TOTAL LOCAL ENGINEERING CLEARING"/>
    <s v="PPLBST: TOTAL BALANCE SHEET"/>
    <x v="4"/>
    <x v="3"/>
    <n v="4727.7299999999996"/>
  </r>
  <r>
    <x v="1"/>
    <x v="2"/>
    <x v="1"/>
    <x v="15"/>
    <x v="0"/>
    <s v="PPLBTC: TOTAL CLEARINGS"/>
    <s v="PPLBCL: TOTAL LOCAL ENGINEERING CLEARING"/>
    <s v="PPLBST: TOTAL BALANCE SHEET"/>
    <x v="5"/>
    <x v="4"/>
    <n v="12234.32"/>
  </r>
  <r>
    <x v="1"/>
    <x v="2"/>
    <x v="1"/>
    <x v="15"/>
    <x v="0"/>
    <s v="PPLBTC: TOTAL CLEARINGS"/>
    <s v="PPLBCL: TOTAL LOCAL ENGINEERING CLEARING"/>
    <s v="PPLBST: TOTAL BALANCE SHEET"/>
    <x v="6"/>
    <x v="3"/>
    <n v="9841.67"/>
  </r>
  <r>
    <x v="1"/>
    <x v="2"/>
    <x v="1"/>
    <x v="15"/>
    <x v="0"/>
    <s v="PPLBTC: TOTAL CLEARINGS"/>
    <s v="PPLBCL: TOTAL LOCAL ENGINEERING CLEARING"/>
    <s v="PPLBST: TOTAL BALANCE SHEET"/>
    <x v="7"/>
    <x v="3"/>
    <n v="2376.0700000000002"/>
  </r>
  <r>
    <x v="1"/>
    <x v="2"/>
    <x v="1"/>
    <x v="15"/>
    <x v="0"/>
    <s v="PPLBTC: TOTAL CLEARINGS"/>
    <s v="PPLBCL: TOTAL LOCAL ENGINEERING CLEARING"/>
    <s v="PPLBST: TOTAL BALANCE SHEET"/>
    <x v="8"/>
    <x v="2"/>
    <n v="762.73"/>
  </r>
  <r>
    <x v="1"/>
    <x v="2"/>
    <x v="1"/>
    <x v="15"/>
    <x v="0"/>
    <s v="PPLBTC: TOTAL CLEARINGS"/>
    <s v="PPLBCL: TOTAL LOCAL ENGINEERING CLEARING"/>
    <s v="PPLBST: TOTAL BALANCE SHEET"/>
    <x v="10"/>
    <x v="4"/>
    <n v="318.91000000000003"/>
  </r>
  <r>
    <x v="1"/>
    <x v="2"/>
    <x v="1"/>
    <x v="16"/>
    <x v="0"/>
    <s v="PPLBTC: TOTAL CLEARINGS"/>
    <s v="PPLBCL: TOTAL LOCAL ENGINEERING CLEARING"/>
    <s v="PPLBST: TOTAL BALANCE SHEET"/>
    <x v="1"/>
    <x v="1"/>
    <n v="1106798.77"/>
  </r>
  <r>
    <x v="1"/>
    <x v="2"/>
    <x v="1"/>
    <x v="16"/>
    <x v="0"/>
    <s v="PPLBTC: TOTAL CLEARINGS"/>
    <s v="PPLBCL: TOTAL LOCAL ENGINEERING CLEARING"/>
    <s v="PPLBST: TOTAL BALANCE SHEET"/>
    <x v="12"/>
    <x v="1"/>
    <n v="28764.73"/>
  </r>
  <r>
    <x v="1"/>
    <x v="2"/>
    <x v="1"/>
    <x v="16"/>
    <x v="0"/>
    <s v="PPLBTC: TOTAL CLEARINGS"/>
    <s v="PPLBCL: TOTAL LOCAL ENGINEERING CLEARING"/>
    <s v="PPLBST: TOTAL BALANCE SHEET"/>
    <x v="11"/>
    <x v="5"/>
    <n v="517.27"/>
  </r>
  <r>
    <x v="1"/>
    <x v="2"/>
    <x v="1"/>
    <x v="16"/>
    <x v="0"/>
    <s v="PPLBTC: TOTAL CLEARINGS"/>
    <s v="PPLBCL: TOTAL LOCAL ENGINEERING CLEARING"/>
    <s v="PPLBST: TOTAL BALANCE SHEET"/>
    <x v="2"/>
    <x v="2"/>
    <n v="51424.97"/>
  </r>
  <r>
    <x v="1"/>
    <x v="2"/>
    <x v="1"/>
    <x v="16"/>
    <x v="0"/>
    <s v="PPLBTC: TOTAL CLEARINGS"/>
    <s v="PPLBCL: TOTAL LOCAL ENGINEERING CLEARING"/>
    <s v="PPLBST: TOTAL BALANCE SHEET"/>
    <x v="3"/>
    <x v="3"/>
    <n v="11984.96"/>
  </r>
  <r>
    <x v="1"/>
    <x v="2"/>
    <x v="1"/>
    <x v="16"/>
    <x v="0"/>
    <s v="PPLBTC: TOTAL CLEARINGS"/>
    <s v="PPLBCL: TOTAL LOCAL ENGINEERING CLEARING"/>
    <s v="PPLBST: TOTAL BALANCE SHEET"/>
    <x v="4"/>
    <x v="3"/>
    <n v="53048.56"/>
  </r>
  <r>
    <x v="1"/>
    <x v="2"/>
    <x v="1"/>
    <x v="16"/>
    <x v="0"/>
    <s v="PPLBTC: TOTAL CLEARINGS"/>
    <s v="PPLBCL: TOTAL LOCAL ENGINEERING CLEARING"/>
    <s v="PPLBST: TOTAL BALANCE SHEET"/>
    <x v="5"/>
    <x v="4"/>
    <n v="134086.29"/>
  </r>
  <r>
    <x v="1"/>
    <x v="2"/>
    <x v="1"/>
    <x v="16"/>
    <x v="0"/>
    <s v="PPLBTC: TOTAL CLEARINGS"/>
    <s v="PPLBCL: TOTAL LOCAL ENGINEERING CLEARING"/>
    <s v="PPLBST: TOTAL BALANCE SHEET"/>
    <x v="6"/>
    <x v="3"/>
    <n v="108792.18"/>
  </r>
  <r>
    <x v="1"/>
    <x v="2"/>
    <x v="1"/>
    <x v="16"/>
    <x v="0"/>
    <s v="PPLBTC: TOTAL CLEARINGS"/>
    <s v="PPLBCL: TOTAL LOCAL ENGINEERING CLEARING"/>
    <s v="PPLBST: TOTAL BALANCE SHEET"/>
    <x v="7"/>
    <x v="3"/>
    <n v="26221.279999999999"/>
  </r>
  <r>
    <x v="1"/>
    <x v="2"/>
    <x v="1"/>
    <x v="16"/>
    <x v="0"/>
    <s v="PPLBTC: TOTAL CLEARINGS"/>
    <s v="PPLBCL: TOTAL LOCAL ENGINEERING CLEARING"/>
    <s v="PPLBST: TOTAL BALANCE SHEET"/>
    <x v="8"/>
    <x v="2"/>
    <n v="8310.23"/>
  </r>
  <r>
    <x v="1"/>
    <x v="2"/>
    <x v="1"/>
    <x v="16"/>
    <x v="0"/>
    <s v="PPLBTC: TOTAL CLEARINGS"/>
    <s v="PPLBCL: TOTAL LOCAL ENGINEERING CLEARING"/>
    <s v="PPLBST: TOTAL BALANCE SHEET"/>
    <x v="10"/>
    <x v="4"/>
    <n v="46.82"/>
  </r>
  <r>
    <x v="1"/>
    <x v="2"/>
    <x v="1"/>
    <x v="17"/>
    <x v="0"/>
    <s v="PPLBTC: TOTAL CLEARINGS"/>
    <s v="PPLBCL: TOTAL LOCAL ENGINEERING CLEARING"/>
    <s v="PPLBST: TOTAL BALANCE SHEET"/>
    <x v="1"/>
    <x v="1"/>
    <n v="802102.93"/>
  </r>
  <r>
    <x v="1"/>
    <x v="2"/>
    <x v="1"/>
    <x v="17"/>
    <x v="0"/>
    <s v="PPLBTC: TOTAL CLEARINGS"/>
    <s v="PPLBCL: TOTAL LOCAL ENGINEERING CLEARING"/>
    <s v="PPLBST: TOTAL BALANCE SHEET"/>
    <x v="12"/>
    <x v="1"/>
    <n v="19662.7"/>
  </r>
  <r>
    <x v="1"/>
    <x v="2"/>
    <x v="1"/>
    <x v="17"/>
    <x v="0"/>
    <s v="PPLBTC: TOTAL CLEARINGS"/>
    <s v="PPLBCL: TOTAL LOCAL ENGINEERING CLEARING"/>
    <s v="PPLBST: TOTAL BALANCE SHEET"/>
    <x v="11"/>
    <x v="5"/>
    <n v="118.44"/>
  </r>
  <r>
    <x v="1"/>
    <x v="2"/>
    <x v="1"/>
    <x v="17"/>
    <x v="0"/>
    <s v="PPLBTC: TOTAL CLEARINGS"/>
    <s v="PPLBCL: TOTAL LOCAL ENGINEERING CLEARING"/>
    <s v="PPLBST: TOTAL BALANCE SHEET"/>
    <x v="13"/>
    <x v="6"/>
    <n v="1118.7"/>
  </r>
  <r>
    <x v="1"/>
    <x v="2"/>
    <x v="1"/>
    <x v="17"/>
    <x v="0"/>
    <s v="PPLBTC: TOTAL CLEARINGS"/>
    <s v="PPLBCL: TOTAL LOCAL ENGINEERING CLEARING"/>
    <s v="PPLBST: TOTAL BALANCE SHEET"/>
    <x v="2"/>
    <x v="2"/>
    <n v="37333.480000000003"/>
  </r>
  <r>
    <x v="1"/>
    <x v="2"/>
    <x v="1"/>
    <x v="17"/>
    <x v="0"/>
    <s v="PPLBTC: TOTAL CLEARINGS"/>
    <s v="PPLBCL: TOTAL LOCAL ENGINEERING CLEARING"/>
    <s v="PPLBST: TOTAL BALANCE SHEET"/>
    <x v="3"/>
    <x v="3"/>
    <n v="8580.41"/>
  </r>
  <r>
    <x v="1"/>
    <x v="2"/>
    <x v="1"/>
    <x v="17"/>
    <x v="0"/>
    <s v="PPLBTC: TOTAL CLEARINGS"/>
    <s v="PPLBCL: TOTAL LOCAL ENGINEERING CLEARING"/>
    <s v="PPLBST: TOTAL BALANCE SHEET"/>
    <x v="4"/>
    <x v="3"/>
    <n v="38182.519999999997"/>
  </r>
  <r>
    <x v="1"/>
    <x v="2"/>
    <x v="1"/>
    <x v="17"/>
    <x v="0"/>
    <s v="PPLBTC: TOTAL CLEARINGS"/>
    <s v="PPLBCL: TOTAL LOCAL ENGINEERING CLEARING"/>
    <s v="PPLBST: TOTAL BALANCE SHEET"/>
    <x v="5"/>
    <x v="4"/>
    <n v="95642.92"/>
  </r>
  <r>
    <x v="1"/>
    <x v="2"/>
    <x v="1"/>
    <x v="17"/>
    <x v="0"/>
    <s v="PPLBTC: TOTAL CLEARINGS"/>
    <s v="PPLBCL: TOTAL LOCAL ENGINEERING CLEARING"/>
    <s v="PPLBST: TOTAL BALANCE SHEET"/>
    <x v="6"/>
    <x v="3"/>
    <n v="79248.800000000003"/>
  </r>
  <r>
    <x v="1"/>
    <x v="2"/>
    <x v="1"/>
    <x v="17"/>
    <x v="0"/>
    <s v="PPLBTC: TOTAL CLEARINGS"/>
    <s v="PPLBCL: TOTAL LOCAL ENGINEERING CLEARING"/>
    <s v="PPLBST: TOTAL BALANCE SHEET"/>
    <x v="7"/>
    <x v="3"/>
    <n v="18961.439999999999"/>
  </r>
  <r>
    <x v="1"/>
    <x v="2"/>
    <x v="1"/>
    <x v="17"/>
    <x v="0"/>
    <s v="PPLBTC: TOTAL CLEARINGS"/>
    <s v="PPLBCL: TOTAL LOCAL ENGINEERING CLEARING"/>
    <s v="PPLBST: TOTAL BALANCE SHEET"/>
    <x v="8"/>
    <x v="2"/>
    <n v="6328.27"/>
  </r>
  <r>
    <x v="1"/>
    <x v="2"/>
    <x v="1"/>
    <x v="17"/>
    <x v="0"/>
    <s v="PPLBTC: TOTAL CLEARINGS"/>
    <s v="PPLBCL: TOTAL LOCAL ENGINEERING CLEARING"/>
    <s v="PPLBST: TOTAL BALANCE SHEET"/>
    <x v="10"/>
    <x v="4"/>
    <n v="16.2"/>
  </r>
  <r>
    <x v="1"/>
    <x v="2"/>
    <x v="1"/>
    <x v="18"/>
    <x v="0"/>
    <s v="PPLBTC: TOTAL CLEARINGS"/>
    <s v="PPLBCL: TOTAL LOCAL ENGINEERING CLEARING"/>
    <s v="PPLBST: TOTAL BALANCE SHEET"/>
    <x v="1"/>
    <x v="1"/>
    <n v="439979.88"/>
  </r>
  <r>
    <x v="1"/>
    <x v="2"/>
    <x v="1"/>
    <x v="18"/>
    <x v="0"/>
    <s v="PPLBTC: TOTAL CLEARINGS"/>
    <s v="PPLBCL: TOTAL LOCAL ENGINEERING CLEARING"/>
    <s v="PPLBST: TOTAL BALANCE SHEET"/>
    <x v="12"/>
    <x v="1"/>
    <n v="7687.87"/>
  </r>
  <r>
    <x v="1"/>
    <x v="2"/>
    <x v="1"/>
    <x v="18"/>
    <x v="0"/>
    <s v="PPLBTC: TOTAL CLEARINGS"/>
    <s v="PPLBCL: TOTAL LOCAL ENGINEERING CLEARING"/>
    <s v="PPLBST: TOTAL BALANCE SHEET"/>
    <x v="0"/>
    <x v="0"/>
    <n v="4004.88"/>
  </r>
  <r>
    <x v="1"/>
    <x v="2"/>
    <x v="1"/>
    <x v="18"/>
    <x v="0"/>
    <s v="PPLBTC: TOTAL CLEARINGS"/>
    <s v="PPLBCL: TOTAL LOCAL ENGINEERING CLEARING"/>
    <s v="PPLBST: TOTAL BALANCE SHEET"/>
    <x v="2"/>
    <x v="2"/>
    <n v="20512.93"/>
  </r>
  <r>
    <x v="1"/>
    <x v="2"/>
    <x v="1"/>
    <x v="18"/>
    <x v="0"/>
    <s v="PPLBTC: TOTAL CLEARINGS"/>
    <s v="PPLBCL: TOTAL LOCAL ENGINEERING CLEARING"/>
    <s v="PPLBST: TOTAL BALANCE SHEET"/>
    <x v="3"/>
    <x v="3"/>
    <n v="4585.25"/>
  </r>
  <r>
    <x v="1"/>
    <x v="2"/>
    <x v="1"/>
    <x v="18"/>
    <x v="0"/>
    <s v="PPLBTC: TOTAL CLEARINGS"/>
    <s v="PPLBCL: TOTAL LOCAL ENGINEERING CLEARING"/>
    <s v="PPLBST: TOTAL BALANCE SHEET"/>
    <x v="4"/>
    <x v="3"/>
    <n v="21127.85"/>
  </r>
  <r>
    <x v="1"/>
    <x v="2"/>
    <x v="1"/>
    <x v="18"/>
    <x v="0"/>
    <s v="PPLBTC: TOTAL CLEARINGS"/>
    <s v="PPLBCL: TOTAL LOCAL ENGINEERING CLEARING"/>
    <s v="PPLBST: TOTAL BALANCE SHEET"/>
    <x v="5"/>
    <x v="4"/>
    <n v="51586.94"/>
  </r>
  <r>
    <x v="1"/>
    <x v="2"/>
    <x v="1"/>
    <x v="18"/>
    <x v="0"/>
    <s v="PPLBTC: TOTAL CLEARINGS"/>
    <s v="PPLBCL: TOTAL LOCAL ENGINEERING CLEARING"/>
    <s v="PPLBST: TOTAL BALANCE SHEET"/>
    <x v="6"/>
    <x v="3"/>
    <n v="42787.18"/>
  </r>
  <r>
    <x v="1"/>
    <x v="2"/>
    <x v="1"/>
    <x v="18"/>
    <x v="0"/>
    <s v="PPLBTC: TOTAL CLEARINGS"/>
    <s v="PPLBCL: TOTAL LOCAL ENGINEERING CLEARING"/>
    <s v="PPLBST: TOTAL BALANCE SHEET"/>
    <x v="7"/>
    <x v="3"/>
    <n v="10053.15"/>
  </r>
  <r>
    <x v="1"/>
    <x v="2"/>
    <x v="1"/>
    <x v="18"/>
    <x v="0"/>
    <s v="PPLBTC: TOTAL CLEARINGS"/>
    <s v="PPLBCL: TOTAL LOCAL ENGINEERING CLEARING"/>
    <s v="PPLBST: TOTAL BALANCE SHEET"/>
    <x v="8"/>
    <x v="2"/>
    <n v="3526.33"/>
  </r>
  <r>
    <x v="1"/>
    <x v="2"/>
    <x v="1"/>
    <x v="19"/>
    <x v="0"/>
    <s v="PPLBTC: TOTAL CLEARINGS"/>
    <s v="PPLBCL: TOTAL LOCAL ENGINEERING CLEARING"/>
    <s v="PPLBST: TOTAL BALANCE SHEET"/>
    <x v="1"/>
    <x v="1"/>
    <n v="-92106.53"/>
  </r>
  <r>
    <x v="1"/>
    <x v="2"/>
    <x v="1"/>
    <x v="19"/>
    <x v="0"/>
    <s v="PPLBTC: TOTAL CLEARINGS"/>
    <s v="PPLBCL: TOTAL LOCAL ENGINEERING CLEARING"/>
    <s v="PPLBST: TOTAL BALANCE SHEET"/>
    <x v="2"/>
    <x v="2"/>
    <n v="-4023.1"/>
  </r>
  <r>
    <x v="1"/>
    <x v="2"/>
    <x v="1"/>
    <x v="19"/>
    <x v="0"/>
    <s v="PPLBTC: TOTAL CLEARINGS"/>
    <s v="PPLBCL: TOTAL LOCAL ENGINEERING CLEARING"/>
    <s v="PPLBST: TOTAL BALANCE SHEET"/>
    <x v="3"/>
    <x v="3"/>
    <n v="-1083.83"/>
  </r>
  <r>
    <x v="1"/>
    <x v="2"/>
    <x v="1"/>
    <x v="19"/>
    <x v="0"/>
    <s v="PPLBTC: TOTAL CLEARINGS"/>
    <s v="PPLBCL: TOTAL LOCAL ENGINEERING CLEARING"/>
    <s v="PPLBST: TOTAL BALANCE SHEET"/>
    <x v="4"/>
    <x v="3"/>
    <n v="-4573.57"/>
  </r>
  <r>
    <x v="1"/>
    <x v="2"/>
    <x v="1"/>
    <x v="19"/>
    <x v="0"/>
    <s v="PPLBTC: TOTAL CLEARINGS"/>
    <s v="PPLBCL: TOTAL LOCAL ENGINEERING CLEARING"/>
    <s v="PPLBST: TOTAL BALANCE SHEET"/>
    <x v="5"/>
    <x v="4"/>
    <n v="-12790.6"/>
  </r>
  <r>
    <x v="1"/>
    <x v="2"/>
    <x v="1"/>
    <x v="19"/>
    <x v="0"/>
    <s v="PPLBTC: TOTAL CLEARINGS"/>
    <s v="PPLBCL: TOTAL LOCAL ENGINEERING CLEARING"/>
    <s v="PPLBST: TOTAL BALANCE SHEET"/>
    <x v="6"/>
    <x v="3"/>
    <n v="-8142.79"/>
  </r>
  <r>
    <x v="1"/>
    <x v="2"/>
    <x v="1"/>
    <x v="19"/>
    <x v="0"/>
    <s v="PPLBTC: TOTAL CLEARINGS"/>
    <s v="PPLBCL: TOTAL LOCAL ENGINEERING CLEARING"/>
    <s v="PPLBST: TOTAL BALANCE SHEET"/>
    <x v="7"/>
    <x v="3"/>
    <n v="-2149.36"/>
  </r>
  <r>
    <x v="1"/>
    <x v="2"/>
    <x v="1"/>
    <x v="19"/>
    <x v="0"/>
    <s v="PPLBTC: TOTAL CLEARINGS"/>
    <s v="PPLBCL: TOTAL LOCAL ENGINEERING CLEARING"/>
    <s v="PPLBST: TOTAL BALANCE SHEET"/>
    <x v="8"/>
    <x v="2"/>
    <n v="-273.54000000000002"/>
  </r>
  <r>
    <x v="1"/>
    <x v="2"/>
    <x v="2"/>
    <x v="12"/>
    <x v="0"/>
    <s v="PPLBTC: TOTAL CLEARINGS"/>
    <s v="PPLBCS: TOTAL STORES EXPENSE CLEARING"/>
    <s v="PPLBST: TOTAL BALANCE SHEET"/>
    <x v="1"/>
    <x v="1"/>
    <n v="305754.21000000002"/>
  </r>
  <r>
    <x v="1"/>
    <x v="2"/>
    <x v="2"/>
    <x v="12"/>
    <x v="0"/>
    <s v="PPLBTC: TOTAL CLEARINGS"/>
    <s v="PPLBCS: TOTAL STORES EXPENSE CLEARING"/>
    <s v="PPLBST: TOTAL BALANCE SHEET"/>
    <x v="14"/>
    <x v="1"/>
    <n v="96835.69"/>
  </r>
  <r>
    <x v="1"/>
    <x v="2"/>
    <x v="2"/>
    <x v="12"/>
    <x v="0"/>
    <s v="PPLBTC: TOTAL CLEARINGS"/>
    <s v="PPLBCS: TOTAL STORES EXPENSE CLEARING"/>
    <s v="PPLBST: TOTAL BALANCE SHEET"/>
    <x v="9"/>
    <x v="5"/>
    <n v="3990.13"/>
  </r>
  <r>
    <x v="1"/>
    <x v="2"/>
    <x v="2"/>
    <x v="12"/>
    <x v="0"/>
    <s v="PPLBTC: TOTAL CLEARINGS"/>
    <s v="PPLBCS: TOTAL STORES EXPENSE CLEARING"/>
    <s v="PPLBST: TOTAL BALANCE SHEET"/>
    <x v="15"/>
    <x v="5"/>
    <n v="2689.04"/>
  </r>
  <r>
    <x v="1"/>
    <x v="2"/>
    <x v="2"/>
    <x v="12"/>
    <x v="0"/>
    <s v="PPLBTC: TOTAL CLEARINGS"/>
    <s v="PPLBCS: TOTAL STORES EXPENSE CLEARING"/>
    <s v="PPLBST: TOTAL BALANCE SHEET"/>
    <x v="12"/>
    <x v="1"/>
    <n v="27863"/>
  </r>
  <r>
    <x v="1"/>
    <x v="2"/>
    <x v="2"/>
    <x v="12"/>
    <x v="0"/>
    <s v="PPLBTC: TOTAL CLEARINGS"/>
    <s v="PPLBCS: TOTAL STORES EXPENSE CLEARING"/>
    <s v="PPLBST: TOTAL BALANCE SHEET"/>
    <x v="11"/>
    <x v="5"/>
    <n v="517.1"/>
  </r>
  <r>
    <x v="1"/>
    <x v="2"/>
    <x v="2"/>
    <x v="12"/>
    <x v="0"/>
    <s v="PPLBTC: TOTAL CLEARINGS"/>
    <s v="PPLBCS: TOTAL STORES EXPENSE CLEARING"/>
    <s v="PPLBST: TOTAL BALANCE SHEET"/>
    <x v="18"/>
    <x v="6"/>
    <n v="90.16"/>
  </r>
  <r>
    <x v="1"/>
    <x v="2"/>
    <x v="2"/>
    <x v="12"/>
    <x v="0"/>
    <s v="PPLBTC: TOTAL CLEARINGS"/>
    <s v="PPLBCS: TOTAL STORES EXPENSE CLEARING"/>
    <s v="PPLBST: TOTAL BALANCE SHEET"/>
    <x v="2"/>
    <x v="2"/>
    <n v="20969.59"/>
  </r>
  <r>
    <x v="1"/>
    <x v="2"/>
    <x v="2"/>
    <x v="12"/>
    <x v="0"/>
    <s v="PPLBTC: TOTAL CLEARINGS"/>
    <s v="PPLBCS: TOTAL STORES EXPENSE CLEARING"/>
    <s v="PPLBST: TOTAL BALANCE SHEET"/>
    <x v="3"/>
    <x v="3"/>
    <n v="-920.26"/>
  </r>
  <r>
    <x v="1"/>
    <x v="2"/>
    <x v="2"/>
    <x v="12"/>
    <x v="0"/>
    <s v="PPLBTC: TOTAL CLEARINGS"/>
    <s v="PPLBCS: TOTAL STORES EXPENSE CLEARING"/>
    <s v="PPLBST: TOTAL BALANCE SHEET"/>
    <x v="4"/>
    <x v="3"/>
    <n v="20526.310000000001"/>
  </r>
  <r>
    <x v="1"/>
    <x v="2"/>
    <x v="2"/>
    <x v="12"/>
    <x v="0"/>
    <s v="PPLBTC: TOTAL CLEARINGS"/>
    <s v="PPLBCS: TOTAL STORES EXPENSE CLEARING"/>
    <s v="PPLBST: TOTAL BALANCE SHEET"/>
    <x v="5"/>
    <x v="4"/>
    <n v="33580.06"/>
  </r>
  <r>
    <x v="1"/>
    <x v="2"/>
    <x v="2"/>
    <x v="12"/>
    <x v="0"/>
    <s v="PPLBTC: TOTAL CLEARINGS"/>
    <s v="PPLBCS: TOTAL STORES EXPENSE CLEARING"/>
    <s v="PPLBST: TOTAL BALANCE SHEET"/>
    <x v="6"/>
    <x v="3"/>
    <n v="39803.519999999997"/>
  </r>
  <r>
    <x v="1"/>
    <x v="2"/>
    <x v="2"/>
    <x v="12"/>
    <x v="0"/>
    <s v="PPLBTC: TOTAL CLEARINGS"/>
    <s v="PPLBCS: TOTAL STORES EXPENSE CLEARING"/>
    <s v="PPLBST: TOTAL BALANCE SHEET"/>
    <x v="7"/>
    <x v="3"/>
    <n v="16483.77"/>
  </r>
  <r>
    <x v="1"/>
    <x v="2"/>
    <x v="2"/>
    <x v="12"/>
    <x v="0"/>
    <s v="PPLBTC: TOTAL CLEARINGS"/>
    <s v="PPLBCS: TOTAL STORES EXPENSE CLEARING"/>
    <s v="PPLBST: TOTAL BALANCE SHEET"/>
    <x v="8"/>
    <x v="2"/>
    <n v="3429.88"/>
  </r>
  <r>
    <x v="1"/>
    <x v="2"/>
    <x v="2"/>
    <x v="12"/>
    <x v="0"/>
    <s v="PPLBTC: TOTAL CLEARINGS"/>
    <s v="PPLBCS: TOTAL STORES EXPENSE CLEARING"/>
    <s v="PPLBST: TOTAL BALANCE SHEET"/>
    <x v="10"/>
    <x v="4"/>
    <n v="609.32000000000005"/>
  </r>
  <r>
    <x v="1"/>
    <x v="2"/>
    <x v="2"/>
    <x v="20"/>
    <x v="0"/>
    <s v="PPLBTC: TOTAL CLEARINGS"/>
    <s v="PPLBCS: TOTAL STORES EXPENSE CLEARING"/>
    <s v="PPLBST: TOTAL BALANCE SHEET"/>
    <x v="14"/>
    <x v="1"/>
    <n v="19781.91"/>
  </r>
  <r>
    <x v="1"/>
    <x v="2"/>
    <x v="2"/>
    <x v="20"/>
    <x v="0"/>
    <s v="PPLBTC: TOTAL CLEARINGS"/>
    <s v="PPLBCS: TOTAL STORES EXPENSE CLEARING"/>
    <s v="PPLBST: TOTAL BALANCE SHEET"/>
    <x v="9"/>
    <x v="5"/>
    <n v="168.6"/>
  </r>
  <r>
    <x v="1"/>
    <x v="2"/>
    <x v="2"/>
    <x v="20"/>
    <x v="0"/>
    <s v="PPLBTC: TOTAL CLEARINGS"/>
    <s v="PPLBCS: TOTAL STORES EXPENSE CLEARING"/>
    <s v="PPLBST: TOTAL BALANCE SHEET"/>
    <x v="2"/>
    <x v="2"/>
    <n v="977.01"/>
  </r>
  <r>
    <x v="1"/>
    <x v="2"/>
    <x v="2"/>
    <x v="20"/>
    <x v="0"/>
    <s v="PPLBTC: TOTAL CLEARINGS"/>
    <s v="PPLBCS: TOTAL STORES EXPENSE CLEARING"/>
    <s v="PPLBST: TOTAL BALANCE SHEET"/>
    <x v="3"/>
    <x v="3"/>
    <n v="52.86"/>
  </r>
  <r>
    <x v="1"/>
    <x v="2"/>
    <x v="2"/>
    <x v="20"/>
    <x v="0"/>
    <s v="PPLBTC: TOTAL CLEARINGS"/>
    <s v="PPLBCS: TOTAL STORES EXPENSE CLEARING"/>
    <s v="PPLBST: TOTAL BALANCE SHEET"/>
    <x v="4"/>
    <x v="3"/>
    <n v="969.11"/>
  </r>
  <r>
    <x v="1"/>
    <x v="2"/>
    <x v="2"/>
    <x v="20"/>
    <x v="0"/>
    <s v="PPLBTC: TOTAL CLEARINGS"/>
    <s v="PPLBCS: TOTAL STORES EXPENSE CLEARING"/>
    <s v="PPLBST: TOTAL BALANCE SHEET"/>
    <x v="5"/>
    <x v="4"/>
    <n v="1619.64"/>
  </r>
  <r>
    <x v="1"/>
    <x v="2"/>
    <x v="2"/>
    <x v="20"/>
    <x v="0"/>
    <s v="PPLBTC: TOTAL CLEARINGS"/>
    <s v="PPLBCS: TOTAL STORES EXPENSE CLEARING"/>
    <s v="PPLBST: TOTAL BALANCE SHEET"/>
    <x v="6"/>
    <x v="3"/>
    <n v="1845.7"/>
  </r>
  <r>
    <x v="1"/>
    <x v="2"/>
    <x v="2"/>
    <x v="20"/>
    <x v="0"/>
    <s v="PPLBTC: TOTAL CLEARINGS"/>
    <s v="PPLBCS: TOTAL STORES EXPENSE CLEARING"/>
    <s v="PPLBST: TOTAL BALANCE SHEET"/>
    <x v="7"/>
    <x v="3"/>
    <n v="630.95000000000005"/>
  </r>
  <r>
    <x v="1"/>
    <x v="2"/>
    <x v="2"/>
    <x v="20"/>
    <x v="0"/>
    <s v="PPLBTC: TOTAL CLEARINGS"/>
    <s v="PPLBCS: TOTAL STORES EXPENSE CLEARING"/>
    <s v="PPLBST: TOTAL BALANCE SHEET"/>
    <x v="8"/>
    <x v="2"/>
    <n v="119.69"/>
  </r>
  <r>
    <x v="1"/>
    <x v="2"/>
    <x v="2"/>
    <x v="20"/>
    <x v="0"/>
    <s v="PPLBTC: TOTAL CLEARINGS"/>
    <s v="PPLBCS: TOTAL STORES EXPENSE CLEARING"/>
    <s v="PPLBST: TOTAL BALANCE SHEET"/>
    <x v="10"/>
    <x v="4"/>
    <n v="14.01"/>
  </r>
  <r>
    <x v="1"/>
    <x v="2"/>
    <x v="2"/>
    <x v="21"/>
    <x v="0"/>
    <s v="PPLBTC: TOTAL CLEARINGS"/>
    <s v="PPLBCA: DM AND GEN BURDEN CLEARING"/>
    <s v="PPLBST: TOTAL BALANCE SHEET"/>
    <x v="0"/>
    <x v="0"/>
    <n v="1181771.83"/>
  </r>
  <r>
    <x v="1"/>
    <x v="2"/>
    <x v="2"/>
    <x v="21"/>
    <x v="0"/>
    <s v="PPLBTC: TOTAL CLEARINGS"/>
    <s v="PPLBCA: DM AND GEN BURDEN CLEARING"/>
    <s v="PPLBST: TOTAL BALANCE SHEET"/>
    <x v="2"/>
    <x v="2"/>
    <n v="51511.82"/>
  </r>
  <r>
    <x v="1"/>
    <x v="2"/>
    <x v="2"/>
    <x v="21"/>
    <x v="0"/>
    <s v="PPLBTC: TOTAL CLEARINGS"/>
    <s v="PPLBCA: DM AND GEN BURDEN CLEARING"/>
    <s v="PPLBST: TOTAL BALANCE SHEET"/>
    <x v="3"/>
    <x v="3"/>
    <n v="11545.81"/>
  </r>
  <r>
    <x v="1"/>
    <x v="2"/>
    <x v="2"/>
    <x v="21"/>
    <x v="0"/>
    <s v="PPLBTC: TOTAL CLEARINGS"/>
    <s v="PPLBCA: DM AND GEN BURDEN CLEARING"/>
    <s v="PPLBST: TOTAL BALANCE SHEET"/>
    <x v="4"/>
    <x v="3"/>
    <n v="53374.58"/>
  </r>
  <r>
    <x v="1"/>
    <x v="2"/>
    <x v="2"/>
    <x v="21"/>
    <x v="0"/>
    <s v="PPLBTC: TOTAL CLEARINGS"/>
    <s v="PPLBCA: DM AND GEN BURDEN CLEARING"/>
    <s v="PPLBST: TOTAL BALANCE SHEET"/>
    <x v="5"/>
    <x v="4"/>
    <n v="134149.62"/>
  </r>
  <r>
    <x v="1"/>
    <x v="2"/>
    <x v="2"/>
    <x v="21"/>
    <x v="0"/>
    <s v="PPLBTC: TOTAL CLEARINGS"/>
    <s v="PPLBCA: DM AND GEN BURDEN CLEARING"/>
    <s v="PPLBST: TOTAL BALANCE SHEET"/>
    <x v="6"/>
    <x v="3"/>
    <n v="114370.32"/>
  </r>
  <r>
    <x v="1"/>
    <x v="2"/>
    <x v="2"/>
    <x v="21"/>
    <x v="0"/>
    <s v="PPLBTC: TOTAL CLEARINGS"/>
    <s v="PPLBCA: DM AND GEN BURDEN CLEARING"/>
    <s v="PPLBST: TOTAL BALANCE SHEET"/>
    <x v="7"/>
    <x v="3"/>
    <n v="28720.32"/>
  </r>
  <r>
    <x v="1"/>
    <x v="2"/>
    <x v="2"/>
    <x v="21"/>
    <x v="0"/>
    <s v="PPLBTC: TOTAL CLEARINGS"/>
    <s v="PPLBCA: DM AND GEN BURDEN CLEARING"/>
    <s v="PPLBST: TOTAL BALANCE SHEET"/>
    <x v="8"/>
    <x v="2"/>
    <n v="9623.36"/>
  </r>
  <r>
    <x v="1"/>
    <x v="2"/>
    <x v="2"/>
    <x v="14"/>
    <x v="0"/>
    <s v="PPLBTC: TOTAL CLEARINGS"/>
    <s v="PPLBCT: TOTAL TRANSPORTATION CLEARING"/>
    <s v="PPLBST: TOTAL BALANCE SHEET"/>
    <x v="14"/>
    <x v="1"/>
    <n v="21291.09"/>
  </r>
  <r>
    <x v="1"/>
    <x v="2"/>
    <x v="2"/>
    <x v="14"/>
    <x v="0"/>
    <s v="PPLBTC: TOTAL CLEARINGS"/>
    <s v="PPLBCT: TOTAL TRANSPORTATION CLEARING"/>
    <s v="PPLBST: TOTAL BALANCE SHEET"/>
    <x v="9"/>
    <x v="5"/>
    <n v="81.239999999999995"/>
  </r>
  <r>
    <x v="1"/>
    <x v="2"/>
    <x v="2"/>
    <x v="14"/>
    <x v="0"/>
    <s v="PPLBTC: TOTAL CLEARINGS"/>
    <s v="PPLBCT: TOTAL TRANSPORTATION CLEARING"/>
    <s v="PPLBST: TOTAL BALANCE SHEET"/>
    <x v="2"/>
    <x v="2"/>
    <n v="1038.0899999999999"/>
  </r>
  <r>
    <x v="1"/>
    <x v="2"/>
    <x v="2"/>
    <x v="14"/>
    <x v="0"/>
    <s v="PPLBTC: TOTAL CLEARINGS"/>
    <s v="PPLBCT: TOTAL TRANSPORTATION CLEARING"/>
    <s v="PPLBST: TOTAL BALANCE SHEET"/>
    <x v="3"/>
    <x v="3"/>
    <n v="-33.619999999999997"/>
  </r>
  <r>
    <x v="1"/>
    <x v="2"/>
    <x v="2"/>
    <x v="14"/>
    <x v="0"/>
    <s v="PPLBTC: TOTAL CLEARINGS"/>
    <s v="PPLBCT: TOTAL TRANSPORTATION CLEARING"/>
    <s v="PPLBST: TOTAL BALANCE SHEET"/>
    <x v="4"/>
    <x v="3"/>
    <n v="1016.94"/>
  </r>
  <r>
    <x v="1"/>
    <x v="2"/>
    <x v="2"/>
    <x v="14"/>
    <x v="0"/>
    <s v="PPLBTC: TOTAL CLEARINGS"/>
    <s v="PPLBCT: TOTAL TRANSPORTATION CLEARING"/>
    <s v="PPLBST: TOTAL BALANCE SHEET"/>
    <x v="5"/>
    <x v="4"/>
    <n v="1665.33"/>
  </r>
  <r>
    <x v="1"/>
    <x v="2"/>
    <x v="2"/>
    <x v="14"/>
    <x v="0"/>
    <s v="PPLBTC: TOTAL CLEARINGS"/>
    <s v="PPLBCT: TOTAL TRANSPORTATION CLEARING"/>
    <s v="PPLBST: TOTAL BALANCE SHEET"/>
    <x v="6"/>
    <x v="3"/>
    <n v="1969.54"/>
  </r>
  <r>
    <x v="1"/>
    <x v="2"/>
    <x v="2"/>
    <x v="14"/>
    <x v="0"/>
    <s v="PPLBTC: TOTAL CLEARINGS"/>
    <s v="PPLBCT: TOTAL TRANSPORTATION CLEARING"/>
    <s v="PPLBST: TOTAL BALANCE SHEET"/>
    <x v="7"/>
    <x v="3"/>
    <n v="803.86"/>
  </r>
  <r>
    <x v="1"/>
    <x v="2"/>
    <x v="2"/>
    <x v="14"/>
    <x v="0"/>
    <s v="PPLBTC: TOTAL CLEARINGS"/>
    <s v="PPLBCT: TOTAL TRANSPORTATION CLEARING"/>
    <s v="PPLBST: TOTAL BALANCE SHEET"/>
    <x v="8"/>
    <x v="2"/>
    <n v="167.48"/>
  </r>
  <r>
    <x v="1"/>
    <x v="2"/>
    <x v="2"/>
    <x v="14"/>
    <x v="0"/>
    <s v="PPLBTC: TOTAL CLEARINGS"/>
    <s v="PPLBCT: TOTAL TRANSPORTATION CLEARING"/>
    <s v="PPLBST: TOTAL BALANCE SHEET"/>
    <x v="10"/>
    <x v="4"/>
    <n v="6.98"/>
  </r>
  <r>
    <x v="1"/>
    <x v="2"/>
    <x v="2"/>
    <x v="22"/>
    <x v="0"/>
    <s v="PPLBTC: TOTAL CLEARINGS"/>
    <s v="PPLBCT: TOTAL TRANSPORTATION CLEARING"/>
    <s v="PPLBST: TOTAL BALANCE SHEET"/>
    <x v="14"/>
    <x v="1"/>
    <n v="6481.03"/>
  </r>
  <r>
    <x v="1"/>
    <x v="2"/>
    <x v="2"/>
    <x v="22"/>
    <x v="0"/>
    <s v="PPLBTC: TOTAL CLEARINGS"/>
    <s v="PPLBCT: TOTAL TRANSPORTATION CLEARING"/>
    <s v="PPLBST: TOTAL BALANCE SHEET"/>
    <x v="2"/>
    <x v="2"/>
    <n v="315.66000000000003"/>
  </r>
  <r>
    <x v="1"/>
    <x v="2"/>
    <x v="2"/>
    <x v="22"/>
    <x v="0"/>
    <s v="PPLBTC: TOTAL CLEARINGS"/>
    <s v="PPLBCT: TOTAL TRANSPORTATION CLEARING"/>
    <s v="PPLBST: TOTAL BALANCE SHEET"/>
    <x v="3"/>
    <x v="3"/>
    <n v="-11.31"/>
  </r>
  <r>
    <x v="1"/>
    <x v="2"/>
    <x v="2"/>
    <x v="22"/>
    <x v="0"/>
    <s v="PPLBTC: TOTAL CLEARINGS"/>
    <s v="PPLBCT: TOTAL TRANSPORTATION CLEARING"/>
    <s v="PPLBST: TOTAL BALANCE SHEET"/>
    <x v="4"/>
    <x v="3"/>
    <n v="308.87"/>
  </r>
  <r>
    <x v="1"/>
    <x v="2"/>
    <x v="2"/>
    <x v="22"/>
    <x v="0"/>
    <s v="PPLBTC: TOTAL CLEARINGS"/>
    <s v="PPLBCT: TOTAL TRANSPORTATION CLEARING"/>
    <s v="PPLBST: TOTAL BALANCE SHEET"/>
    <x v="5"/>
    <x v="4"/>
    <n v="505.96"/>
  </r>
  <r>
    <x v="1"/>
    <x v="2"/>
    <x v="2"/>
    <x v="22"/>
    <x v="0"/>
    <s v="PPLBTC: TOTAL CLEARINGS"/>
    <s v="PPLBCT: TOTAL TRANSPORTATION CLEARING"/>
    <s v="PPLBST: TOTAL BALANCE SHEET"/>
    <x v="6"/>
    <x v="3"/>
    <n v="599.86"/>
  </r>
  <r>
    <x v="1"/>
    <x v="2"/>
    <x v="2"/>
    <x v="22"/>
    <x v="0"/>
    <s v="PPLBTC: TOTAL CLEARINGS"/>
    <s v="PPLBCT: TOTAL TRANSPORTATION CLEARING"/>
    <s v="PPLBST: TOTAL BALANCE SHEET"/>
    <x v="7"/>
    <x v="3"/>
    <n v="246.4"/>
  </r>
  <r>
    <x v="1"/>
    <x v="2"/>
    <x v="2"/>
    <x v="22"/>
    <x v="0"/>
    <s v="PPLBTC: TOTAL CLEARINGS"/>
    <s v="PPLBCT: TOTAL TRANSPORTATION CLEARING"/>
    <s v="PPLBST: TOTAL BALANCE SHEET"/>
    <x v="8"/>
    <x v="2"/>
    <n v="51.18"/>
  </r>
  <r>
    <x v="1"/>
    <x v="2"/>
    <x v="2"/>
    <x v="23"/>
    <x v="0"/>
    <s v="PPLBTC: TOTAL CLEARINGS"/>
    <s v="PPLBCF: TOTAL FACILITIES CLEARING"/>
    <s v="PPLBST: TOTAL BALANCE SHEET"/>
    <x v="14"/>
    <x v="1"/>
    <n v="983.1"/>
  </r>
  <r>
    <x v="1"/>
    <x v="2"/>
    <x v="2"/>
    <x v="23"/>
    <x v="0"/>
    <s v="PPLBTC: TOTAL CLEARINGS"/>
    <s v="PPLBCF: TOTAL FACILITIES CLEARING"/>
    <s v="PPLBST: TOTAL BALANCE SHEET"/>
    <x v="2"/>
    <x v="2"/>
    <n v="49.47"/>
  </r>
  <r>
    <x v="1"/>
    <x v="2"/>
    <x v="2"/>
    <x v="23"/>
    <x v="0"/>
    <s v="PPLBTC: TOTAL CLEARINGS"/>
    <s v="PPLBCF: TOTAL FACILITIES CLEARING"/>
    <s v="PPLBST: TOTAL BALANCE SHEET"/>
    <x v="3"/>
    <x v="3"/>
    <n v="34.9"/>
  </r>
  <r>
    <x v="1"/>
    <x v="2"/>
    <x v="2"/>
    <x v="23"/>
    <x v="0"/>
    <s v="PPLBTC: TOTAL CLEARINGS"/>
    <s v="PPLBCF: TOTAL FACILITIES CLEARING"/>
    <s v="PPLBST: TOTAL BALANCE SHEET"/>
    <x v="4"/>
    <x v="3"/>
    <n v="47.84"/>
  </r>
  <r>
    <x v="1"/>
    <x v="2"/>
    <x v="2"/>
    <x v="23"/>
    <x v="0"/>
    <s v="PPLBTC: TOTAL CLEARINGS"/>
    <s v="PPLBCF: TOTAL FACILITIES CLEARING"/>
    <s v="PPLBST: TOTAL BALANCE SHEET"/>
    <x v="5"/>
    <x v="4"/>
    <n v="84.13"/>
  </r>
  <r>
    <x v="1"/>
    <x v="2"/>
    <x v="2"/>
    <x v="23"/>
    <x v="0"/>
    <s v="PPLBTC: TOTAL CLEARINGS"/>
    <s v="PPLBCF: TOTAL FACILITIES CLEARING"/>
    <s v="PPLBST: TOTAL BALANCE SHEET"/>
    <x v="6"/>
    <x v="3"/>
    <n v="92.58"/>
  </r>
  <r>
    <x v="1"/>
    <x v="2"/>
    <x v="2"/>
    <x v="23"/>
    <x v="0"/>
    <s v="PPLBTC: TOTAL CLEARINGS"/>
    <s v="PPLBCF: TOTAL FACILITIES CLEARING"/>
    <s v="PPLBST: TOTAL BALANCE SHEET"/>
    <x v="7"/>
    <x v="3"/>
    <n v="14.36"/>
  </r>
  <r>
    <x v="1"/>
    <x v="2"/>
    <x v="2"/>
    <x v="23"/>
    <x v="0"/>
    <s v="PPLBTC: TOTAL CLEARINGS"/>
    <s v="PPLBCF: TOTAL FACILITIES CLEARING"/>
    <s v="PPLBST: TOTAL BALANCE SHEET"/>
    <x v="8"/>
    <x v="2"/>
    <n v="5.0199999999999996"/>
  </r>
  <r>
    <x v="1"/>
    <x v="2"/>
    <x v="2"/>
    <x v="24"/>
    <x v="0"/>
    <s v="PPLBTC: TOTAL CLEARINGS"/>
    <s v="PPLBCF: TOTAL FACILITIES CLEARING"/>
    <s v="PPLBST: TOTAL BALANCE SHEET"/>
    <x v="14"/>
    <x v="1"/>
    <n v="262.16000000000003"/>
  </r>
  <r>
    <x v="1"/>
    <x v="2"/>
    <x v="2"/>
    <x v="24"/>
    <x v="0"/>
    <s v="PPLBTC: TOTAL CLEARINGS"/>
    <s v="PPLBCF: TOTAL FACILITIES CLEARING"/>
    <s v="PPLBST: TOTAL BALANCE SHEET"/>
    <x v="2"/>
    <x v="2"/>
    <n v="14"/>
  </r>
  <r>
    <x v="1"/>
    <x v="2"/>
    <x v="2"/>
    <x v="24"/>
    <x v="0"/>
    <s v="PPLBTC: TOTAL CLEARINGS"/>
    <s v="PPLBCF: TOTAL FACILITIES CLEARING"/>
    <s v="PPLBST: TOTAL BALANCE SHEET"/>
    <x v="3"/>
    <x v="3"/>
    <n v="-2.4900000000000002"/>
  </r>
  <r>
    <x v="1"/>
    <x v="2"/>
    <x v="2"/>
    <x v="24"/>
    <x v="0"/>
    <s v="PPLBTC: TOTAL CLEARINGS"/>
    <s v="PPLBCF: TOTAL FACILITIES CLEARING"/>
    <s v="PPLBST: TOTAL BALANCE SHEET"/>
    <x v="4"/>
    <x v="3"/>
    <n v="14.48"/>
  </r>
  <r>
    <x v="1"/>
    <x v="2"/>
    <x v="2"/>
    <x v="24"/>
    <x v="0"/>
    <s v="PPLBTC: TOTAL CLEARINGS"/>
    <s v="PPLBCF: TOTAL FACILITIES CLEARING"/>
    <s v="PPLBST: TOTAL BALANCE SHEET"/>
    <x v="5"/>
    <x v="4"/>
    <n v="23.47"/>
  </r>
  <r>
    <x v="1"/>
    <x v="2"/>
    <x v="2"/>
    <x v="24"/>
    <x v="0"/>
    <s v="PPLBTC: TOTAL CLEARINGS"/>
    <s v="PPLBCF: TOTAL FACILITIES CLEARING"/>
    <s v="PPLBST: TOTAL BALANCE SHEET"/>
    <x v="6"/>
    <x v="3"/>
    <n v="23.35"/>
  </r>
  <r>
    <x v="1"/>
    <x v="2"/>
    <x v="2"/>
    <x v="24"/>
    <x v="0"/>
    <s v="PPLBTC: TOTAL CLEARINGS"/>
    <s v="PPLBCF: TOTAL FACILITIES CLEARING"/>
    <s v="PPLBST: TOTAL BALANCE SHEET"/>
    <x v="7"/>
    <x v="3"/>
    <n v="9.08"/>
  </r>
  <r>
    <x v="1"/>
    <x v="2"/>
    <x v="2"/>
    <x v="24"/>
    <x v="0"/>
    <s v="PPLBTC: TOTAL CLEARINGS"/>
    <s v="PPLBCF: TOTAL FACILITIES CLEARING"/>
    <s v="PPLBST: TOTAL BALANCE SHEET"/>
    <x v="8"/>
    <x v="2"/>
    <n v="1.44"/>
  </r>
  <r>
    <x v="1"/>
    <x v="2"/>
    <x v="2"/>
    <x v="25"/>
    <x v="0"/>
    <s v="PPLBTC: TOTAL CLEARINGS"/>
    <s v="PPLBCF: TOTAL FACILITIES CLEARING"/>
    <s v="PPLBST: TOTAL BALANCE SHEET"/>
    <x v="14"/>
    <x v="1"/>
    <n v="65.540000000000006"/>
  </r>
  <r>
    <x v="1"/>
    <x v="2"/>
    <x v="2"/>
    <x v="25"/>
    <x v="0"/>
    <s v="PPLBTC: TOTAL CLEARINGS"/>
    <s v="PPLBCF: TOTAL FACILITIES CLEARING"/>
    <s v="PPLBST: TOTAL BALANCE SHEET"/>
    <x v="9"/>
    <x v="5"/>
    <n v="151.08000000000001"/>
  </r>
  <r>
    <x v="1"/>
    <x v="2"/>
    <x v="2"/>
    <x v="25"/>
    <x v="0"/>
    <s v="PPLBTC: TOTAL CLEARINGS"/>
    <s v="PPLBCF: TOTAL FACILITIES CLEARING"/>
    <s v="PPLBST: TOTAL BALANCE SHEET"/>
    <x v="15"/>
    <x v="5"/>
    <n v="468.58"/>
  </r>
  <r>
    <x v="1"/>
    <x v="2"/>
    <x v="2"/>
    <x v="25"/>
    <x v="0"/>
    <s v="PPLBTC: TOTAL CLEARINGS"/>
    <s v="PPLBCF: TOTAL FACILITIES CLEARING"/>
    <s v="PPLBST: TOTAL BALANCE SHEET"/>
    <x v="2"/>
    <x v="2"/>
    <n v="3.3"/>
  </r>
  <r>
    <x v="1"/>
    <x v="2"/>
    <x v="2"/>
    <x v="25"/>
    <x v="0"/>
    <s v="PPLBTC: TOTAL CLEARINGS"/>
    <s v="PPLBCF: TOTAL FACILITIES CLEARING"/>
    <s v="PPLBST: TOTAL BALANCE SHEET"/>
    <x v="3"/>
    <x v="3"/>
    <n v="2.33"/>
  </r>
  <r>
    <x v="1"/>
    <x v="2"/>
    <x v="2"/>
    <x v="25"/>
    <x v="0"/>
    <s v="PPLBTC: TOTAL CLEARINGS"/>
    <s v="PPLBCF: TOTAL FACILITIES CLEARING"/>
    <s v="PPLBST: TOTAL BALANCE SHEET"/>
    <x v="4"/>
    <x v="3"/>
    <n v="3.19"/>
  </r>
  <r>
    <x v="1"/>
    <x v="2"/>
    <x v="2"/>
    <x v="25"/>
    <x v="0"/>
    <s v="PPLBTC: TOTAL CLEARINGS"/>
    <s v="PPLBCF: TOTAL FACILITIES CLEARING"/>
    <s v="PPLBST: TOTAL BALANCE SHEET"/>
    <x v="5"/>
    <x v="4"/>
    <n v="5.61"/>
  </r>
  <r>
    <x v="1"/>
    <x v="2"/>
    <x v="2"/>
    <x v="25"/>
    <x v="0"/>
    <s v="PPLBTC: TOTAL CLEARINGS"/>
    <s v="PPLBCF: TOTAL FACILITIES CLEARING"/>
    <s v="PPLBST: TOTAL BALANCE SHEET"/>
    <x v="6"/>
    <x v="3"/>
    <n v="6.17"/>
  </r>
  <r>
    <x v="1"/>
    <x v="2"/>
    <x v="2"/>
    <x v="25"/>
    <x v="0"/>
    <s v="PPLBTC: TOTAL CLEARINGS"/>
    <s v="PPLBCF: TOTAL FACILITIES CLEARING"/>
    <s v="PPLBST: TOTAL BALANCE SHEET"/>
    <x v="7"/>
    <x v="3"/>
    <n v="0.96"/>
  </r>
  <r>
    <x v="1"/>
    <x v="2"/>
    <x v="2"/>
    <x v="25"/>
    <x v="0"/>
    <s v="PPLBTC: TOTAL CLEARINGS"/>
    <s v="PPLBCF: TOTAL FACILITIES CLEARING"/>
    <s v="PPLBST: TOTAL BALANCE SHEET"/>
    <x v="8"/>
    <x v="2"/>
    <n v="0.33"/>
  </r>
  <r>
    <x v="1"/>
    <x v="2"/>
    <x v="2"/>
    <x v="25"/>
    <x v="0"/>
    <s v="PPLBTC: TOTAL CLEARINGS"/>
    <s v="PPLBCF: TOTAL FACILITIES CLEARING"/>
    <s v="PPLBST: TOTAL BALANCE SHEET"/>
    <x v="10"/>
    <x v="4"/>
    <n v="54.77"/>
  </r>
  <r>
    <x v="1"/>
    <x v="2"/>
    <x v="2"/>
    <x v="26"/>
    <x v="0"/>
    <s v="PPLBTC: TOTAL CLEARINGS"/>
    <s v="PPLBCF: TOTAL FACILITIES CLEARING"/>
    <s v="PPLBST: TOTAL BALANCE SHEET"/>
    <x v="14"/>
    <x v="1"/>
    <n v="102.94"/>
  </r>
  <r>
    <x v="1"/>
    <x v="2"/>
    <x v="2"/>
    <x v="26"/>
    <x v="0"/>
    <s v="PPLBTC: TOTAL CLEARINGS"/>
    <s v="PPLBCF: TOTAL FACILITIES CLEARING"/>
    <s v="PPLBST: TOTAL BALANCE SHEET"/>
    <x v="18"/>
    <x v="6"/>
    <n v="3.16"/>
  </r>
  <r>
    <x v="1"/>
    <x v="2"/>
    <x v="2"/>
    <x v="26"/>
    <x v="0"/>
    <s v="PPLBTC: TOTAL CLEARINGS"/>
    <s v="PPLBCF: TOTAL FACILITIES CLEARING"/>
    <s v="PPLBST: TOTAL BALANCE SHEET"/>
    <x v="2"/>
    <x v="2"/>
    <n v="5.04"/>
  </r>
  <r>
    <x v="1"/>
    <x v="2"/>
    <x v="2"/>
    <x v="26"/>
    <x v="0"/>
    <s v="PPLBTC: TOTAL CLEARINGS"/>
    <s v="PPLBCF: TOTAL FACILITIES CLEARING"/>
    <s v="PPLBST: TOTAL BALANCE SHEET"/>
    <x v="3"/>
    <x v="3"/>
    <n v="0.61"/>
  </r>
  <r>
    <x v="1"/>
    <x v="2"/>
    <x v="2"/>
    <x v="26"/>
    <x v="0"/>
    <s v="PPLBTC: TOTAL CLEARINGS"/>
    <s v="PPLBCF: TOTAL FACILITIES CLEARING"/>
    <s v="PPLBST: TOTAL BALANCE SHEET"/>
    <x v="4"/>
    <x v="3"/>
    <n v="5.21"/>
  </r>
  <r>
    <x v="1"/>
    <x v="2"/>
    <x v="2"/>
    <x v="26"/>
    <x v="0"/>
    <s v="PPLBTC: TOTAL CLEARINGS"/>
    <s v="PPLBCF: TOTAL FACILITIES CLEARING"/>
    <s v="PPLBST: TOTAL BALANCE SHEET"/>
    <x v="5"/>
    <x v="4"/>
    <n v="8.75"/>
  </r>
  <r>
    <x v="1"/>
    <x v="2"/>
    <x v="2"/>
    <x v="26"/>
    <x v="0"/>
    <s v="PPLBTC: TOTAL CLEARINGS"/>
    <s v="PPLBCF: TOTAL FACILITIES CLEARING"/>
    <s v="PPLBST: TOTAL BALANCE SHEET"/>
    <x v="6"/>
    <x v="3"/>
    <n v="9.5299999999999994"/>
  </r>
  <r>
    <x v="1"/>
    <x v="2"/>
    <x v="2"/>
    <x v="26"/>
    <x v="0"/>
    <s v="PPLBTC: TOTAL CLEARINGS"/>
    <s v="PPLBCF: TOTAL FACILITIES CLEARING"/>
    <s v="PPLBST: TOTAL BALANCE SHEET"/>
    <x v="7"/>
    <x v="3"/>
    <n v="2.58"/>
  </r>
  <r>
    <x v="1"/>
    <x v="2"/>
    <x v="2"/>
    <x v="26"/>
    <x v="0"/>
    <s v="PPLBTC: TOTAL CLEARINGS"/>
    <s v="PPLBCF: TOTAL FACILITIES CLEARING"/>
    <s v="PPLBST: TOTAL BALANCE SHEET"/>
    <x v="8"/>
    <x v="2"/>
    <n v="0.6"/>
  </r>
  <r>
    <x v="1"/>
    <x v="2"/>
    <x v="2"/>
    <x v="27"/>
    <x v="0"/>
    <s v="PPLBTC: TOTAL CLEARINGS"/>
    <s v="PPLBCF: TOTAL FACILITIES CLEARING"/>
    <s v="PPLBST: TOTAL BALANCE SHEET"/>
    <x v="14"/>
    <x v="1"/>
    <n v="-1413.75"/>
  </r>
  <r>
    <x v="1"/>
    <x v="2"/>
    <x v="2"/>
    <x v="27"/>
    <x v="0"/>
    <s v="PPLBTC: TOTAL CLEARINGS"/>
    <s v="PPLBCF: TOTAL FACILITIES CLEARING"/>
    <s v="PPLBST: TOTAL BALANCE SHEET"/>
    <x v="9"/>
    <x v="5"/>
    <n v="-151.07"/>
  </r>
  <r>
    <x v="1"/>
    <x v="2"/>
    <x v="2"/>
    <x v="27"/>
    <x v="0"/>
    <s v="PPLBTC: TOTAL CLEARINGS"/>
    <s v="PPLBCF: TOTAL FACILITIES CLEARING"/>
    <s v="PPLBST: TOTAL BALANCE SHEET"/>
    <x v="15"/>
    <x v="5"/>
    <n v="-468.6"/>
  </r>
  <r>
    <x v="1"/>
    <x v="2"/>
    <x v="2"/>
    <x v="27"/>
    <x v="0"/>
    <s v="PPLBTC: TOTAL CLEARINGS"/>
    <s v="PPLBCF: TOTAL FACILITIES CLEARING"/>
    <s v="PPLBST: TOTAL BALANCE SHEET"/>
    <x v="18"/>
    <x v="6"/>
    <n v="-3.17"/>
  </r>
  <r>
    <x v="1"/>
    <x v="2"/>
    <x v="2"/>
    <x v="27"/>
    <x v="0"/>
    <s v="PPLBTC: TOTAL CLEARINGS"/>
    <s v="PPLBCF: TOTAL FACILITIES CLEARING"/>
    <s v="PPLBST: TOTAL BALANCE SHEET"/>
    <x v="2"/>
    <x v="2"/>
    <n v="-71.8"/>
  </r>
  <r>
    <x v="1"/>
    <x v="2"/>
    <x v="2"/>
    <x v="27"/>
    <x v="0"/>
    <s v="PPLBTC: TOTAL CLEARINGS"/>
    <s v="PPLBCF: TOTAL FACILITIES CLEARING"/>
    <s v="PPLBST: TOTAL BALANCE SHEET"/>
    <x v="3"/>
    <x v="3"/>
    <n v="-35.35"/>
  </r>
  <r>
    <x v="1"/>
    <x v="2"/>
    <x v="2"/>
    <x v="27"/>
    <x v="0"/>
    <s v="PPLBTC: TOTAL CLEARINGS"/>
    <s v="PPLBCF: TOTAL FACILITIES CLEARING"/>
    <s v="PPLBST: TOTAL BALANCE SHEET"/>
    <x v="4"/>
    <x v="3"/>
    <n v="-70.7"/>
  </r>
  <r>
    <x v="1"/>
    <x v="2"/>
    <x v="2"/>
    <x v="27"/>
    <x v="0"/>
    <s v="PPLBTC: TOTAL CLEARINGS"/>
    <s v="PPLBCF: TOTAL FACILITIES CLEARING"/>
    <s v="PPLBST: TOTAL BALANCE SHEET"/>
    <x v="5"/>
    <x v="4"/>
    <n v="-121.94"/>
  </r>
  <r>
    <x v="1"/>
    <x v="2"/>
    <x v="2"/>
    <x v="27"/>
    <x v="0"/>
    <s v="PPLBTC: TOTAL CLEARINGS"/>
    <s v="PPLBCF: TOTAL FACILITIES CLEARING"/>
    <s v="PPLBST: TOTAL BALANCE SHEET"/>
    <x v="6"/>
    <x v="3"/>
    <n v="-131.63999999999999"/>
  </r>
  <r>
    <x v="1"/>
    <x v="2"/>
    <x v="2"/>
    <x v="27"/>
    <x v="0"/>
    <s v="PPLBTC: TOTAL CLEARINGS"/>
    <s v="PPLBCF: TOTAL FACILITIES CLEARING"/>
    <s v="PPLBST: TOTAL BALANCE SHEET"/>
    <x v="7"/>
    <x v="3"/>
    <n v="-26.97"/>
  </r>
  <r>
    <x v="1"/>
    <x v="2"/>
    <x v="2"/>
    <x v="27"/>
    <x v="0"/>
    <s v="PPLBTC: TOTAL CLEARINGS"/>
    <s v="PPLBCF: TOTAL FACILITIES CLEARING"/>
    <s v="PPLBST: TOTAL BALANCE SHEET"/>
    <x v="8"/>
    <x v="2"/>
    <n v="-7.34"/>
  </r>
  <r>
    <x v="1"/>
    <x v="2"/>
    <x v="2"/>
    <x v="27"/>
    <x v="0"/>
    <s v="PPLBTC: TOTAL CLEARINGS"/>
    <s v="PPLBCF: TOTAL FACILITIES CLEARING"/>
    <s v="PPLBST: TOTAL BALANCE SHEET"/>
    <x v="10"/>
    <x v="4"/>
    <n v="-54.75"/>
  </r>
  <r>
    <x v="1"/>
    <x v="2"/>
    <x v="2"/>
    <x v="15"/>
    <x v="0"/>
    <s v="PPLBTC: TOTAL CLEARINGS"/>
    <s v="PPLBCL: TOTAL LOCAL ENGINEERING CLEARING"/>
    <s v="PPLBST: TOTAL BALANCE SHEET"/>
    <x v="14"/>
    <x v="1"/>
    <n v="883.05"/>
  </r>
  <r>
    <x v="1"/>
    <x v="2"/>
    <x v="2"/>
    <x v="15"/>
    <x v="0"/>
    <s v="PPLBTC: TOTAL CLEARINGS"/>
    <s v="PPLBCL: TOTAL LOCAL ENGINEERING CLEARING"/>
    <s v="PPLBST: TOTAL BALANCE SHEET"/>
    <x v="18"/>
    <x v="6"/>
    <n v="1.88"/>
  </r>
  <r>
    <x v="1"/>
    <x v="2"/>
    <x v="2"/>
    <x v="15"/>
    <x v="0"/>
    <s v="PPLBTC: TOTAL CLEARINGS"/>
    <s v="PPLBCL: TOTAL LOCAL ENGINEERING CLEARING"/>
    <s v="PPLBST: TOTAL BALANCE SHEET"/>
    <x v="2"/>
    <x v="2"/>
    <n v="41.69"/>
  </r>
  <r>
    <x v="1"/>
    <x v="2"/>
    <x v="2"/>
    <x v="15"/>
    <x v="0"/>
    <s v="PPLBTC: TOTAL CLEARINGS"/>
    <s v="PPLBCL: TOTAL LOCAL ENGINEERING CLEARING"/>
    <s v="PPLBST: TOTAL BALANCE SHEET"/>
    <x v="3"/>
    <x v="3"/>
    <n v="2.0699999999999998"/>
  </r>
  <r>
    <x v="1"/>
    <x v="2"/>
    <x v="2"/>
    <x v="15"/>
    <x v="0"/>
    <s v="PPLBTC: TOTAL CLEARINGS"/>
    <s v="PPLBCL: TOTAL LOCAL ENGINEERING CLEARING"/>
    <s v="PPLBST: TOTAL BALANCE SHEET"/>
    <x v="4"/>
    <x v="3"/>
    <n v="39.700000000000003"/>
  </r>
  <r>
    <x v="1"/>
    <x v="2"/>
    <x v="2"/>
    <x v="15"/>
    <x v="0"/>
    <s v="PPLBTC: TOTAL CLEARINGS"/>
    <s v="PPLBCL: TOTAL LOCAL ENGINEERING CLEARING"/>
    <s v="PPLBST: TOTAL BALANCE SHEET"/>
    <x v="5"/>
    <x v="4"/>
    <n v="65.239999999999995"/>
  </r>
  <r>
    <x v="1"/>
    <x v="2"/>
    <x v="2"/>
    <x v="15"/>
    <x v="0"/>
    <s v="PPLBTC: TOTAL CLEARINGS"/>
    <s v="PPLBCL: TOTAL LOCAL ENGINEERING CLEARING"/>
    <s v="PPLBST: TOTAL BALANCE SHEET"/>
    <x v="6"/>
    <x v="3"/>
    <n v="82.45"/>
  </r>
  <r>
    <x v="1"/>
    <x v="2"/>
    <x v="2"/>
    <x v="15"/>
    <x v="0"/>
    <s v="PPLBTC: TOTAL CLEARINGS"/>
    <s v="PPLBCL: TOTAL LOCAL ENGINEERING CLEARING"/>
    <s v="PPLBST: TOTAL BALANCE SHEET"/>
    <x v="7"/>
    <x v="3"/>
    <n v="34.840000000000003"/>
  </r>
  <r>
    <x v="1"/>
    <x v="2"/>
    <x v="2"/>
    <x v="15"/>
    <x v="0"/>
    <s v="PPLBTC: TOTAL CLEARINGS"/>
    <s v="PPLBCL: TOTAL LOCAL ENGINEERING CLEARING"/>
    <s v="PPLBST: TOTAL BALANCE SHEET"/>
    <x v="8"/>
    <x v="2"/>
    <n v="8.15"/>
  </r>
  <r>
    <x v="1"/>
    <x v="2"/>
    <x v="2"/>
    <x v="16"/>
    <x v="0"/>
    <s v="PPLBTC: TOTAL CLEARINGS"/>
    <s v="PPLBCL: TOTAL LOCAL ENGINEERING CLEARING"/>
    <s v="PPLBST: TOTAL BALANCE SHEET"/>
    <x v="1"/>
    <x v="1"/>
    <n v="869850.34"/>
  </r>
  <r>
    <x v="1"/>
    <x v="2"/>
    <x v="2"/>
    <x v="16"/>
    <x v="0"/>
    <s v="PPLBTC: TOTAL CLEARINGS"/>
    <s v="PPLBCL: TOTAL LOCAL ENGINEERING CLEARING"/>
    <s v="PPLBST: TOTAL BALANCE SHEET"/>
    <x v="14"/>
    <x v="1"/>
    <n v="844224.36"/>
  </r>
  <r>
    <x v="1"/>
    <x v="2"/>
    <x v="2"/>
    <x v="16"/>
    <x v="0"/>
    <s v="PPLBTC: TOTAL CLEARINGS"/>
    <s v="PPLBCL: TOTAL LOCAL ENGINEERING CLEARING"/>
    <s v="PPLBST: TOTAL BALANCE SHEET"/>
    <x v="9"/>
    <x v="5"/>
    <n v="17668.66"/>
  </r>
  <r>
    <x v="1"/>
    <x v="2"/>
    <x v="2"/>
    <x v="16"/>
    <x v="0"/>
    <s v="PPLBTC: TOTAL CLEARINGS"/>
    <s v="PPLBCL: TOTAL LOCAL ENGINEERING CLEARING"/>
    <s v="PPLBST: TOTAL BALANCE SHEET"/>
    <x v="15"/>
    <x v="5"/>
    <n v="345.48"/>
  </r>
  <r>
    <x v="1"/>
    <x v="2"/>
    <x v="2"/>
    <x v="16"/>
    <x v="0"/>
    <s v="PPLBTC: TOTAL CLEARINGS"/>
    <s v="PPLBCL: TOTAL LOCAL ENGINEERING CLEARING"/>
    <s v="PPLBST: TOTAL BALANCE SHEET"/>
    <x v="12"/>
    <x v="1"/>
    <n v="59216.55"/>
  </r>
  <r>
    <x v="1"/>
    <x v="2"/>
    <x v="2"/>
    <x v="16"/>
    <x v="0"/>
    <s v="PPLBTC: TOTAL CLEARINGS"/>
    <s v="PPLBCL: TOTAL LOCAL ENGINEERING CLEARING"/>
    <s v="PPLBST: TOTAL BALANCE SHEET"/>
    <x v="11"/>
    <x v="5"/>
    <n v="0"/>
  </r>
  <r>
    <x v="1"/>
    <x v="2"/>
    <x v="2"/>
    <x v="16"/>
    <x v="0"/>
    <s v="PPLBTC: TOTAL CLEARINGS"/>
    <s v="PPLBCL: TOTAL LOCAL ENGINEERING CLEARING"/>
    <s v="PPLBST: TOTAL BALANCE SHEET"/>
    <x v="18"/>
    <x v="6"/>
    <n v="2903.98"/>
  </r>
  <r>
    <x v="1"/>
    <x v="2"/>
    <x v="2"/>
    <x v="16"/>
    <x v="0"/>
    <s v="PPLBTC: TOTAL CLEARINGS"/>
    <s v="PPLBCL: TOTAL LOCAL ENGINEERING CLEARING"/>
    <s v="PPLBST: TOTAL BALANCE SHEET"/>
    <x v="19"/>
    <x v="6"/>
    <n v="17101.21"/>
  </r>
  <r>
    <x v="1"/>
    <x v="2"/>
    <x v="2"/>
    <x v="16"/>
    <x v="0"/>
    <s v="PPLBTC: TOTAL CLEARINGS"/>
    <s v="PPLBCL: TOTAL LOCAL ENGINEERING CLEARING"/>
    <s v="PPLBST: TOTAL BALANCE SHEET"/>
    <x v="2"/>
    <x v="2"/>
    <n v="86236.32"/>
  </r>
  <r>
    <x v="1"/>
    <x v="2"/>
    <x v="2"/>
    <x v="16"/>
    <x v="0"/>
    <s v="PPLBTC: TOTAL CLEARINGS"/>
    <s v="PPLBCL: TOTAL LOCAL ENGINEERING CLEARING"/>
    <s v="PPLBST: TOTAL BALANCE SHEET"/>
    <x v="3"/>
    <x v="3"/>
    <n v="-3036"/>
  </r>
  <r>
    <x v="1"/>
    <x v="2"/>
    <x v="2"/>
    <x v="16"/>
    <x v="0"/>
    <s v="PPLBTC: TOTAL CLEARINGS"/>
    <s v="PPLBCL: TOTAL LOCAL ENGINEERING CLEARING"/>
    <s v="PPLBST: TOTAL BALANCE SHEET"/>
    <x v="4"/>
    <x v="3"/>
    <n v="84529.31"/>
  </r>
  <r>
    <x v="1"/>
    <x v="2"/>
    <x v="2"/>
    <x v="16"/>
    <x v="0"/>
    <s v="PPLBTC: TOTAL CLEARINGS"/>
    <s v="PPLBCL: TOTAL LOCAL ENGINEERING CLEARING"/>
    <s v="PPLBST: TOTAL BALANCE SHEET"/>
    <x v="5"/>
    <x v="4"/>
    <n v="139692.07999999999"/>
  </r>
  <r>
    <x v="1"/>
    <x v="2"/>
    <x v="2"/>
    <x v="16"/>
    <x v="0"/>
    <s v="PPLBTC: TOTAL CLEARINGS"/>
    <s v="PPLBCL: TOTAL LOCAL ENGINEERING CLEARING"/>
    <s v="PPLBST: TOTAL BALANCE SHEET"/>
    <x v="6"/>
    <x v="3"/>
    <n v="163962.38"/>
  </r>
  <r>
    <x v="1"/>
    <x v="2"/>
    <x v="2"/>
    <x v="16"/>
    <x v="0"/>
    <s v="PPLBTC: TOTAL CLEARINGS"/>
    <s v="PPLBCL: TOTAL LOCAL ENGINEERING CLEARING"/>
    <s v="PPLBST: TOTAL BALANCE SHEET"/>
    <x v="7"/>
    <x v="3"/>
    <n v="67210.03"/>
  </r>
  <r>
    <x v="1"/>
    <x v="2"/>
    <x v="2"/>
    <x v="16"/>
    <x v="0"/>
    <s v="PPLBTC: TOTAL CLEARINGS"/>
    <s v="PPLBCL: TOTAL LOCAL ENGINEERING CLEARING"/>
    <s v="PPLBST: TOTAL BALANCE SHEET"/>
    <x v="8"/>
    <x v="2"/>
    <n v="14193.64"/>
  </r>
  <r>
    <x v="1"/>
    <x v="2"/>
    <x v="2"/>
    <x v="16"/>
    <x v="0"/>
    <s v="PPLBTC: TOTAL CLEARINGS"/>
    <s v="PPLBCL: TOTAL LOCAL ENGINEERING CLEARING"/>
    <s v="PPLBST: TOTAL BALANCE SHEET"/>
    <x v="10"/>
    <x v="4"/>
    <n v="1286.29"/>
  </r>
  <r>
    <x v="1"/>
    <x v="2"/>
    <x v="2"/>
    <x v="17"/>
    <x v="0"/>
    <s v="PPLBTC: TOTAL CLEARINGS"/>
    <s v="PPLBCL: TOTAL LOCAL ENGINEERING CLEARING"/>
    <s v="PPLBST: TOTAL BALANCE SHEET"/>
    <x v="1"/>
    <x v="1"/>
    <n v="1262315.5"/>
  </r>
  <r>
    <x v="1"/>
    <x v="2"/>
    <x v="2"/>
    <x v="17"/>
    <x v="0"/>
    <s v="PPLBTC: TOTAL CLEARINGS"/>
    <s v="PPLBCL: TOTAL LOCAL ENGINEERING CLEARING"/>
    <s v="PPLBST: TOTAL BALANCE SHEET"/>
    <x v="14"/>
    <x v="1"/>
    <n v="142147.71"/>
  </r>
  <r>
    <x v="1"/>
    <x v="2"/>
    <x v="2"/>
    <x v="17"/>
    <x v="0"/>
    <s v="PPLBTC: TOTAL CLEARINGS"/>
    <s v="PPLBCL: TOTAL LOCAL ENGINEERING CLEARING"/>
    <s v="PPLBST: TOTAL BALANCE SHEET"/>
    <x v="9"/>
    <x v="5"/>
    <n v="7402.87"/>
  </r>
  <r>
    <x v="1"/>
    <x v="2"/>
    <x v="2"/>
    <x v="17"/>
    <x v="0"/>
    <s v="PPLBTC: TOTAL CLEARINGS"/>
    <s v="PPLBCL: TOTAL LOCAL ENGINEERING CLEARING"/>
    <s v="PPLBST: TOTAL BALANCE SHEET"/>
    <x v="15"/>
    <x v="5"/>
    <n v="384"/>
  </r>
  <r>
    <x v="1"/>
    <x v="2"/>
    <x v="2"/>
    <x v="17"/>
    <x v="0"/>
    <s v="PPLBTC: TOTAL CLEARINGS"/>
    <s v="PPLBCL: TOTAL LOCAL ENGINEERING CLEARING"/>
    <s v="PPLBST: TOTAL BALANCE SHEET"/>
    <x v="12"/>
    <x v="1"/>
    <n v="156012.56"/>
  </r>
  <r>
    <x v="1"/>
    <x v="2"/>
    <x v="2"/>
    <x v="17"/>
    <x v="0"/>
    <s v="PPLBTC: TOTAL CLEARINGS"/>
    <s v="PPLBCL: TOTAL LOCAL ENGINEERING CLEARING"/>
    <s v="PPLBST: TOTAL BALANCE SHEET"/>
    <x v="11"/>
    <x v="5"/>
    <n v="3756.42"/>
  </r>
  <r>
    <x v="1"/>
    <x v="2"/>
    <x v="2"/>
    <x v="17"/>
    <x v="0"/>
    <s v="PPLBTC: TOTAL CLEARINGS"/>
    <s v="PPLBCL: TOTAL LOCAL ENGINEERING CLEARING"/>
    <s v="PPLBST: TOTAL BALANCE SHEET"/>
    <x v="13"/>
    <x v="6"/>
    <n v="13719.53"/>
  </r>
  <r>
    <x v="1"/>
    <x v="2"/>
    <x v="2"/>
    <x v="17"/>
    <x v="0"/>
    <s v="PPLBTC: TOTAL CLEARINGS"/>
    <s v="PPLBCL: TOTAL LOCAL ENGINEERING CLEARING"/>
    <s v="PPLBST: TOTAL BALANCE SHEET"/>
    <x v="18"/>
    <x v="6"/>
    <n v="440.02"/>
  </r>
  <r>
    <x v="1"/>
    <x v="2"/>
    <x v="2"/>
    <x v="17"/>
    <x v="0"/>
    <s v="PPLBTC: TOTAL CLEARINGS"/>
    <s v="PPLBCL: TOTAL LOCAL ENGINEERING CLEARING"/>
    <s v="PPLBST: TOTAL BALANCE SHEET"/>
    <x v="19"/>
    <x v="6"/>
    <n v="6513.68"/>
  </r>
  <r>
    <x v="1"/>
    <x v="2"/>
    <x v="2"/>
    <x v="17"/>
    <x v="0"/>
    <s v="PPLBTC: TOTAL CLEARINGS"/>
    <s v="PPLBCL: TOTAL LOCAL ENGINEERING CLEARING"/>
    <s v="PPLBST: TOTAL BALANCE SHEET"/>
    <x v="0"/>
    <x v="0"/>
    <n v="3219"/>
  </r>
  <r>
    <x v="1"/>
    <x v="2"/>
    <x v="2"/>
    <x v="17"/>
    <x v="0"/>
    <s v="PPLBTC: TOTAL CLEARINGS"/>
    <s v="PPLBCL: TOTAL LOCAL ENGINEERING CLEARING"/>
    <s v="PPLBST: TOTAL BALANCE SHEET"/>
    <x v="2"/>
    <x v="2"/>
    <n v="76608.570000000007"/>
  </r>
  <r>
    <x v="1"/>
    <x v="2"/>
    <x v="2"/>
    <x v="17"/>
    <x v="0"/>
    <s v="PPLBTC: TOTAL CLEARINGS"/>
    <s v="PPLBCL: TOTAL LOCAL ENGINEERING CLEARING"/>
    <s v="PPLBST: TOTAL BALANCE SHEET"/>
    <x v="3"/>
    <x v="3"/>
    <n v="-3019.06"/>
  </r>
  <r>
    <x v="1"/>
    <x v="2"/>
    <x v="2"/>
    <x v="17"/>
    <x v="0"/>
    <s v="PPLBTC: TOTAL CLEARINGS"/>
    <s v="PPLBCL: TOTAL LOCAL ENGINEERING CLEARING"/>
    <s v="PPLBST: TOTAL BALANCE SHEET"/>
    <x v="4"/>
    <x v="3"/>
    <n v="75422.06"/>
  </r>
  <r>
    <x v="1"/>
    <x v="2"/>
    <x v="2"/>
    <x v="17"/>
    <x v="0"/>
    <s v="PPLBTC: TOTAL CLEARINGS"/>
    <s v="PPLBCL: TOTAL LOCAL ENGINEERING CLEARING"/>
    <s v="PPLBST: TOTAL BALANCE SHEET"/>
    <x v="5"/>
    <x v="4"/>
    <n v="125098.81"/>
  </r>
  <r>
    <x v="1"/>
    <x v="2"/>
    <x v="2"/>
    <x v="17"/>
    <x v="0"/>
    <s v="PPLBTC: TOTAL CLEARINGS"/>
    <s v="PPLBCL: TOTAL LOCAL ENGINEERING CLEARING"/>
    <s v="PPLBST: TOTAL BALANCE SHEET"/>
    <x v="6"/>
    <x v="3"/>
    <n v="144036.24"/>
  </r>
  <r>
    <x v="1"/>
    <x v="2"/>
    <x v="2"/>
    <x v="17"/>
    <x v="0"/>
    <s v="PPLBTC: TOTAL CLEARINGS"/>
    <s v="PPLBCL: TOTAL LOCAL ENGINEERING CLEARING"/>
    <s v="PPLBST: TOTAL BALANCE SHEET"/>
    <x v="7"/>
    <x v="3"/>
    <n v="58154.78"/>
  </r>
  <r>
    <x v="1"/>
    <x v="2"/>
    <x v="2"/>
    <x v="17"/>
    <x v="0"/>
    <s v="PPLBTC: TOTAL CLEARINGS"/>
    <s v="PPLBCL: TOTAL LOCAL ENGINEERING CLEARING"/>
    <s v="PPLBST: TOTAL BALANCE SHEET"/>
    <x v="8"/>
    <x v="2"/>
    <n v="11900.81"/>
  </r>
  <r>
    <x v="1"/>
    <x v="2"/>
    <x v="2"/>
    <x v="17"/>
    <x v="0"/>
    <s v="PPLBTC: TOTAL CLEARINGS"/>
    <s v="PPLBCL: TOTAL LOCAL ENGINEERING CLEARING"/>
    <s v="PPLBST: TOTAL BALANCE SHEET"/>
    <x v="10"/>
    <x v="4"/>
    <n v="633.92999999999995"/>
  </r>
  <r>
    <x v="1"/>
    <x v="2"/>
    <x v="3"/>
    <x v="18"/>
    <x v="0"/>
    <s v="PPLBTC: TOTAL CLEARINGS"/>
    <s v="PPLBCL: TOTAL LOCAL ENGINEERING CLEARING"/>
    <s v="PPLBST: TOTAL BALANCE SHEET"/>
    <x v="16"/>
    <x v="1"/>
    <n v="713.83"/>
  </r>
  <r>
    <x v="1"/>
    <x v="2"/>
    <x v="3"/>
    <x v="18"/>
    <x v="0"/>
    <s v="PPLBTC: TOTAL CLEARINGS"/>
    <s v="PPLBCL: TOTAL LOCAL ENGINEERING CLEARING"/>
    <s v="PPLBST: TOTAL BALANCE SHEET"/>
    <x v="20"/>
    <x v="5"/>
    <n v="281.77999999999997"/>
  </r>
  <r>
    <x v="1"/>
    <x v="2"/>
    <x v="3"/>
    <x v="18"/>
    <x v="0"/>
    <s v="PPLBTC: TOTAL CLEARINGS"/>
    <s v="PPLBCL: TOTAL LOCAL ENGINEERING CLEARING"/>
    <s v="PPLBST: TOTAL BALANCE SHEET"/>
    <x v="2"/>
    <x v="2"/>
    <n v="35.380000000000003"/>
  </r>
  <r>
    <x v="1"/>
    <x v="2"/>
    <x v="3"/>
    <x v="18"/>
    <x v="0"/>
    <s v="PPLBTC: TOTAL CLEARINGS"/>
    <s v="PPLBCL: TOTAL LOCAL ENGINEERING CLEARING"/>
    <s v="PPLBST: TOTAL BALANCE SHEET"/>
    <x v="3"/>
    <x v="3"/>
    <n v="6.48"/>
  </r>
  <r>
    <x v="1"/>
    <x v="2"/>
    <x v="3"/>
    <x v="18"/>
    <x v="0"/>
    <s v="PPLBTC: TOTAL CLEARINGS"/>
    <s v="PPLBCL: TOTAL LOCAL ENGINEERING CLEARING"/>
    <s v="PPLBST: TOTAL BALANCE SHEET"/>
    <x v="4"/>
    <x v="3"/>
    <n v="36.08"/>
  </r>
  <r>
    <x v="1"/>
    <x v="2"/>
    <x v="3"/>
    <x v="18"/>
    <x v="0"/>
    <s v="PPLBTC: TOTAL CLEARINGS"/>
    <s v="PPLBCL: TOTAL LOCAL ENGINEERING CLEARING"/>
    <s v="PPLBST: TOTAL BALANCE SHEET"/>
    <x v="5"/>
    <x v="4"/>
    <n v="53.87"/>
  </r>
  <r>
    <x v="1"/>
    <x v="2"/>
    <x v="3"/>
    <x v="18"/>
    <x v="0"/>
    <s v="PPLBTC: TOTAL CLEARINGS"/>
    <s v="PPLBCL: TOTAL LOCAL ENGINEERING CLEARING"/>
    <s v="PPLBST: TOTAL BALANCE SHEET"/>
    <x v="6"/>
    <x v="3"/>
    <n v="67.239999999999995"/>
  </r>
  <r>
    <x v="1"/>
    <x v="2"/>
    <x v="3"/>
    <x v="18"/>
    <x v="0"/>
    <s v="PPLBTC: TOTAL CLEARINGS"/>
    <s v="PPLBCL: TOTAL LOCAL ENGINEERING CLEARING"/>
    <s v="PPLBST: TOTAL BALANCE SHEET"/>
    <x v="7"/>
    <x v="3"/>
    <n v="28.92"/>
  </r>
  <r>
    <x v="1"/>
    <x v="2"/>
    <x v="3"/>
    <x v="18"/>
    <x v="0"/>
    <s v="PPLBTC: TOTAL CLEARINGS"/>
    <s v="PPLBCL: TOTAL LOCAL ENGINEERING CLEARING"/>
    <s v="PPLBST: TOTAL BALANCE SHEET"/>
    <x v="8"/>
    <x v="2"/>
    <n v="3.77"/>
  </r>
  <r>
    <x v="1"/>
    <x v="2"/>
    <x v="3"/>
    <x v="18"/>
    <x v="0"/>
    <s v="PPLBTC: TOTAL CLEARINGS"/>
    <s v="PPLBCL: TOTAL LOCAL ENGINEERING CLEARING"/>
    <s v="PPLBST: TOTAL BALANCE SHEET"/>
    <x v="10"/>
    <x v="4"/>
    <n v="21.26"/>
  </r>
  <r>
    <x v="2"/>
    <x v="3"/>
    <x v="1"/>
    <x v="12"/>
    <x v="0"/>
    <s v="PPLBTC: TOTAL CLEARINGS"/>
    <s v="PPLBCS: TOTAL STORES EXPENSE CLEARING"/>
    <s v="PPLBST: TOTAL BALANCE SHEET"/>
    <x v="1"/>
    <x v="1"/>
    <n v="6311.41"/>
  </r>
  <r>
    <x v="2"/>
    <x v="3"/>
    <x v="1"/>
    <x v="12"/>
    <x v="0"/>
    <s v="PPLBTC: TOTAL CLEARINGS"/>
    <s v="PPLBCS: TOTAL STORES EXPENSE CLEARING"/>
    <s v="PPLBST: TOTAL BALANCE SHEET"/>
    <x v="12"/>
    <x v="1"/>
    <n v="18778.12"/>
  </r>
  <r>
    <x v="2"/>
    <x v="3"/>
    <x v="1"/>
    <x v="12"/>
    <x v="0"/>
    <s v="PPLBTC: TOTAL CLEARINGS"/>
    <s v="PPLBCS: TOTAL STORES EXPENSE CLEARING"/>
    <s v="PPLBST: TOTAL BALANCE SHEET"/>
    <x v="2"/>
    <x v="2"/>
    <n v="1158.8800000000001"/>
  </r>
  <r>
    <x v="2"/>
    <x v="3"/>
    <x v="1"/>
    <x v="12"/>
    <x v="0"/>
    <s v="PPLBTC: TOTAL CLEARINGS"/>
    <s v="PPLBCS: TOTAL STORES EXPENSE CLEARING"/>
    <s v="PPLBST: TOTAL BALANCE SHEET"/>
    <x v="3"/>
    <x v="3"/>
    <n v="263.32"/>
  </r>
  <r>
    <x v="2"/>
    <x v="3"/>
    <x v="1"/>
    <x v="12"/>
    <x v="0"/>
    <s v="PPLBTC: TOTAL CLEARINGS"/>
    <s v="PPLBCS: TOTAL STORES EXPENSE CLEARING"/>
    <s v="PPLBST: TOTAL BALANCE SHEET"/>
    <x v="4"/>
    <x v="3"/>
    <n v="1155.76"/>
  </r>
  <r>
    <x v="2"/>
    <x v="3"/>
    <x v="1"/>
    <x v="12"/>
    <x v="0"/>
    <s v="PPLBTC: TOTAL CLEARINGS"/>
    <s v="PPLBCS: TOTAL STORES EXPENSE CLEARING"/>
    <s v="PPLBST: TOTAL BALANCE SHEET"/>
    <x v="5"/>
    <x v="4"/>
    <n v="2987.64"/>
  </r>
  <r>
    <x v="2"/>
    <x v="3"/>
    <x v="1"/>
    <x v="12"/>
    <x v="0"/>
    <s v="PPLBTC: TOTAL CLEARINGS"/>
    <s v="PPLBCS: TOTAL STORES EXPENSE CLEARING"/>
    <s v="PPLBST: TOTAL BALANCE SHEET"/>
    <x v="6"/>
    <x v="3"/>
    <n v="2359.4299999999998"/>
  </r>
  <r>
    <x v="2"/>
    <x v="3"/>
    <x v="1"/>
    <x v="12"/>
    <x v="0"/>
    <s v="PPLBTC: TOTAL CLEARINGS"/>
    <s v="PPLBCS: TOTAL STORES EXPENSE CLEARING"/>
    <s v="PPLBST: TOTAL BALANCE SHEET"/>
    <x v="7"/>
    <x v="3"/>
    <n v="547.82000000000005"/>
  </r>
  <r>
    <x v="2"/>
    <x v="3"/>
    <x v="1"/>
    <x v="12"/>
    <x v="0"/>
    <s v="PPLBTC: TOTAL CLEARINGS"/>
    <s v="PPLBCS: TOTAL STORES EXPENSE CLEARING"/>
    <s v="PPLBST: TOTAL BALANCE SHEET"/>
    <x v="8"/>
    <x v="2"/>
    <n v="184.08"/>
  </r>
  <r>
    <x v="2"/>
    <x v="3"/>
    <x v="1"/>
    <x v="13"/>
    <x v="0"/>
    <s v="PPLBTC: TOTAL CLEARINGS"/>
    <s v="PPLBCS: TOTAL STORES EXPENSE CLEARING"/>
    <s v="PPLBST: TOTAL BALANCE SHEET"/>
    <x v="1"/>
    <x v="1"/>
    <n v="244600.87"/>
  </r>
  <r>
    <x v="2"/>
    <x v="3"/>
    <x v="1"/>
    <x v="13"/>
    <x v="0"/>
    <s v="PPLBTC: TOTAL CLEARINGS"/>
    <s v="PPLBCS: TOTAL STORES EXPENSE CLEARING"/>
    <s v="PPLBST: TOTAL BALANCE SHEET"/>
    <x v="2"/>
    <x v="2"/>
    <n v="10836.06"/>
  </r>
  <r>
    <x v="2"/>
    <x v="3"/>
    <x v="1"/>
    <x v="13"/>
    <x v="0"/>
    <s v="PPLBTC: TOTAL CLEARINGS"/>
    <s v="PPLBCS: TOTAL STORES EXPENSE CLEARING"/>
    <s v="PPLBST: TOTAL BALANCE SHEET"/>
    <x v="3"/>
    <x v="3"/>
    <n v="2591.59"/>
  </r>
  <r>
    <x v="2"/>
    <x v="3"/>
    <x v="1"/>
    <x v="13"/>
    <x v="0"/>
    <s v="PPLBTC: TOTAL CLEARINGS"/>
    <s v="PPLBCS: TOTAL STORES EXPENSE CLEARING"/>
    <s v="PPLBST: TOTAL BALANCE SHEET"/>
    <x v="4"/>
    <x v="3"/>
    <n v="11408.22"/>
  </r>
  <r>
    <x v="2"/>
    <x v="3"/>
    <x v="1"/>
    <x v="13"/>
    <x v="0"/>
    <s v="PPLBTC: TOTAL CLEARINGS"/>
    <s v="PPLBCS: TOTAL STORES EXPENSE CLEARING"/>
    <s v="PPLBST: TOTAL BALANCE SHEET"/>
    <x v="5"/>
    <x v="4"/>
    <n v="27698.799999999999"/>
  </r>
  <r>
    <x v="2"/>
    <x v="3"/>
    <x v="1"/>
    <x v="13"/>
    <x v="0"/>
    <s v="PPLBTC: TOTAL CLEARINGS"/>
    <s v="PPLBCS: TOTAL STORES EXPENSE CLEARING"/>
    <s v="PPLBST: TOTAL BALANCE SHEET"/>
    <x v="6"/>
    <x v="3"/>
    <n v="24167.64"/>
  </r>
  <r>
    <x v="2"/>
    <x v="3"/>
    <x v="1"/>
    <x v="13"/>
    <x v="0"/>
    <s v="PPLBTC: TOTAL CLEARINGS"/>
    <s v="PPLBCS: TOTAL STORES EXPENSE CLEARING"/>
    <s v="PPLBST: TOTAL BALANCE SHEET"/>
    <x v="7"/>
    <x v="3"/>
    <n v="5756.68"/>
  </r>
  <r>
    <x v="2"/>
    <x v="3"/>
    <x v="1"/>
    <x v="13"/>
    <x v="0"/>
    <s v="PPLBTC: TOTAL CLEARINGS"/>
    <s v="PPLBCS: TOTAL STORES EXPENSE CLEARING"/>
    <s v="PPLBST: TOTAL BALANCE SHEET"/>
    <x v="8"/>
    <x v="2"/>
    <n v="1965.08"/>
  </r>
  <r>
    <x v="2"/>
    <x v="3"/>
    <x v="1"/>
    <x v="14"/>
    <x v="0"/>
    <s v="PPLBTC: TOTAL CLEARINGS"/>
    <s v="PPLBCT: TOTAL TRANSPORTATION CLEARING"/>
    <s v="PPLBST: TOTAL BALANCE SHEET"/>
    <x v="1"/>
    <x v="1"/>
    <n v="76603.600000000006"/>
  </r>
  <r>
    <x v="2"/>
    <x v="3"/>
    <x v="1"/>
    <x v="14"/>
    <x v="0"/>
    <s v="PPLBTC: TOTAL CLEARINGS"/>
    <s v="PPLBCT: TOTAL TRANSPORTATION CLEARING"/>
    <s v="PPLBST: TOTAL BALANCE SHEET"/>
    <x v="2"/>
    <x v="2"/>
    <n v="3375.81"/>
  </r>
  <r>
    <x v="2"/>
    <x v="3"/>
    <x v="1"/>
    <x v="14"/>
    <x v="0"/>
    <s v="PPLBTC: TOTAL CLEARINGS"/>
    <s v="PPLBCT: TOTAL TRANSPORTATION CLEARING"/>
    <s v="PPLBST: TOTAL BALANCE SHEET"/>
    <x v="3"/>
    <x v="3"/>
    <n v="811.98"/>
  </r>
  <r>
    <x v="2"/>
    <x v="3"/>
    <x v="1"/>
    <x v="14"/>
    <x v="0"/>
    <s v="PPLBTC: TOTAL CLEARINGS"/>
    <s v="PPLBCT: TOTAL TRANSPORTATION CLEARING"/>
    <s v="PPLBST: TOTAL BALANCE SHEET"/>
    <x v="4"/>
    <x v="3"/>
    <n v="3588.29"/>
  </r>
  <r>
    <x v="2"/>
    <x v="3"/>
    <x v="1"/>
    <x v="14"/>
    <x v="0"/>
    <s v="PPLBTC: TOTAL CLEARINGS"/>
    <s v="PPLBCT: TOTAL TRANSPORTATION CLEARING"/>
    <s v="PPLBST: TOTAL BALANCE SHEET"/>
    <x v="5"/>
    <x v="4"/>
    <n v="8581.57"/>
  </r>
  <r>
    <x v="2"/>
    <x v="3"/>
    <x v="1"/>
    <x v="14"/>
    <x v="0"/>
    <s v="PPLBTC: TOTAL CLEARINGS"/>
    <s v="PPLBCT: TOTAL TRANSPORTATION CLEARING"/>
    <s v="PPLBST: TOTAL BALANCE SHEET"/>
    <x v="6"/>
    <x v="3"/>
    <n v="7547.49"/>
  </r>
  <r>
    <x v="2"/>
    <x v="3"/>
    <x v="1"/>
    <x v="14"/>
    <x v="0"/>
    <s v="PPLBTC: TOTAL CLEARINGS"/>
    <s v="PPLBCT: TOTAL TRANSPORTATION CLEARING"/>
    <s v="PPLBST: TOTAL BALANCE SHEET"/>
    <x v="7"/>
    <x v="3"/>
    <n v="1765.27"/>
  </r>
  <r>
    <x v="2"/>
    <x v="3"/>
    <x v="1"/>
    <x v="14"/>
    <x v="0"/>
    <s v="PPLBTC: TOTAL CLEARINGS"/>
    <s v="PPLBCT: TOTAL TRANSPORTATION CLEARING"/>
    <s v="PPLBST: TOTAL BALANCE SHEET"/>
    <x v="8"/>
    <x v="2"/>
    <n v="618.71"/>
  </r>
  <r>
    <x v="2"/>
    <x v="3"/>
    <x v="1"/>
    <x v="15"/>
    <x v="0"/>
    <s v="PPLBTC: TOTAL CLEARINGS"/>
    <s v="PPLBCL: TOTAL LOCAL ENGINEERING CLEARING"/>
    <s v="PPLBST: TOTAL BALANCE SHEET"/>
    <x v="1"/>
    <x v="1"/>
    <n v="95149.29"/>
  </r>
  <r>
    <x v="2"/>
    <x v="3"/>
    <x v="1"/>
    <x v="15"/>
    <x v="0"/>
    <s v="PPLBTC: TOTAL CLEARINGS"/>
    <s v="PPLBCL: TOTAL LOCAL ENGINEERING CLEARING"/>
    <s v="PPLBST: TOTAL BALANCE SHEET"/>
    <x v="12"/>
    <x v="1"/>
    <n v="54806.47"/>
  </r>
  <r>
    <x v="2"/>
    <x v="3"/>
    <x v="1"/>
    <x v="15"/>
    <x v="0"/>
    <s v="PPLBTC: TOTAL CLEARINGS"/>
    <s v="PPLBCL: TOTAL LOCAL ENGINEERING CLEARING"/>
    <s v="PPLBST: TOTAL BALANCE SHEET"/>
    <x v="11"/>
    <x v="5"/>
    <n v="241.2"/>
  </r>
  <r>
    <x v="2"/>
    <x v="3"/>
    <x v="1"/>
    <x v="15"/>
    <x v="0"/>
    <s v="PPLBTC: TOTAL CLEARINGS"/>
    <s v="PPLBCL: TOTAL LOCAL ENGINEERING CLEARING"/>
    <s v="PPLBST: TOTAL BALANCE SHEET"/>
    <x v="13"/>
    <x v="6"/>
    <n v="1821.55"/>
  </r>
  <r>
    <x v="2"/>
    <x v="3"/>
    <x v="1"/>
    <x v="15"/>
    <x v="0"/>
    <s v="PPLBTC: TOTAL CLEARINGS"/>
    <s v="PPLBCL: TOTAL LOCAL ENGINEERING CLEARING"/>
    <s v="PPLBST: TOTAL BALANCE SHEET"/>
    <x v="18"/>
    <x v="6"/>
    <n v="106.73"/>
  </r>
  <r>
    <x v="2"/>
    <x v="3"/>
    <x v="1"/>
    <x v="15"/>
    <x v="0"/>
    <s v="PPLBTC: TOTAL CLEARINGS"/>
    <s v="PPLBCL: TOTAL LOCAL ENGINEERING CLEARING"/>
    <s v="PPLBST: TOTAL BALANCE SHEET"/>
    <x v="2"/>
    <x v="2"/>
    <n v="7091.52"/>
  </r>
  <r>
    <x v="2"/>
    <x v="3"/>
    <x v="1"/>
    <x v="15"/>
    <x v="0"/>
    <s v="PPLBTC: TOTAL CLEARINGS"/>
    <s v="PPLBCL: TOTAL LOCAL ENGINEERING CLEARING"/>
    <s v="PPLBST: TOTAL BALANCE SHEET"/>
    <x v="3"/>
    <x v="3"/>
    <n v="1537.5"/>
  </r>
  <r>
    <x v="2"/>
    <x v="3"/>
    <x v="1"/>
    <x v="15"/>
    <x v="0"/>
    <s v="PPLBTC: TOTAL CLEARINGS"/>
    <s v="PPLBCL: TOTAL LOCAL ENGINEERING CLEARING"/>
    <s v="PPLBST: TOTAL BALANCE SHEET"/>
    <x v="4"/>
    <x v="3"/>
    <n v="6856.6"/>
  </r>
  <r>
    <x v="2"/>
    <x v="3"/>
    <x v="1"/>
    <x v="15"/>
    <x v="0"/>
    <s v="PPLBTC: TOTAL CLEARINGS"/>
    <s v="PPLBCL: TOTAL LOCAL ENGINEERING CLEARING"/>
    <s v="PPLBST: TOTAL BALANCE SHEET"/>
    <x v="5"/>
    <x v="4"/>
    <n v="18529.580000000002"/>
  </r>
  <r>
    <x v="2"/>
    <x v="3"/>
    <x v="1"/>
    <x v="15"/>
    <x v="0"/>
    <s v="PPLBTC: TOTAL CLEARINGS"/>
    <s v="PPLBCL: TOTAL LOCAL ENGINEERING CLEARING"/>
    <s v="PPLBST: TOTAL BALANCE SHEET"/>
    <x v="6"/>
    <x v="3"/>
    <n v="13865.13"/>
  </r>
  <r>
    <x v="2"/>
    <x v="3"/>
    <x v="1"/>
    <x v="15"/>
    <x v="0"/>
    <s v="PPLBTC: TOTAL CLEARINGS"/>
    <s v="PPLBCL: TOTAL LOCAL ENGINEERING CLEARING"/>
    <s v="PPLBST: TOTAL BALANCE SHEET"/>
    <x v="7"/>
    <x v="3"/>
    <n v="3394.23"/>
  </r>
  <r>
    <x v="2"/>
    <x v="3"/>
    <x v="1"/>
    <x v="15"/>
    <x v="0"/>
    <s v="PPLBTC: TOTAL CLEARINGS"/>
    <s v="PPLBCL: TOTAL LOCAL ENGINEERING CLEARING"/>
    <s v="PPLBST: TOTAL BALANCE SHEET"/>
    <x v="8"/>
    <x v="2"/>
    <n v="1043.8699999999999"/>
  </r>
  <r>
    <x v="2"/>
    <x v="3"/>
    <x v="1"/>
    <x v="15"/>
    <x v="0"/>
    <s v="PPLBTC: TOTAL CLEARINGS"/>
    <s v="PPLBCL: TOTAL LOCAL ENGINEERING CLEARING"/>
    <s v="PPLBST: TOTAL BALANCE SHEET"/>
    <x v="10"/>
    <x v="4"/>
    <n v="31.73"/>
  </r>
  <r>
    <x v="2"/>
    <x v="3"/>
    <x v="1"/>
    <x v="16"/>
    <x v="0"/>
    <s v="PPLBTC: TOTAL CLEARINGS"/>
    <s v="PPLBCL: TOTAL LOCAL ENGINEERING CLEARING"/>
    <s v="PPLBST: TOTAL BALANCE SHEET"/>
    <x v="1"/>
    <x v="1"/>
    <n v="232844.68"/>
  </r>
  <r>
    <x v="2"/>
    <x v="3"/>
    <x v="1"/>
    <x v="16"/>
    <x v="0"/>
    <s v="PPLBTC: TOTAL CLEARINGS"/>
    <s v="PPLBCL: TOTAL LOCAL ENGINEERING CLEARING"/>
    <s v="PPLBST: TOTAL BALANCE SHEET"/>
    <x v="12"/>
    <x v="1"/>
    <n v="5292.96"/>
  </r>
  <r>
    <x v="2"/>
    <x v="3"/>
    <x v="1"/>
    <x v="16"/>
    <x v="0"/>
    <s v="PPLBTC: TOTAL CLEARINGS"/>
    <s v="PPLBCL: TOTAL LOCAL ENGINEERING CLEARING"/>
    <s v="PPLBST: TOTAL BALANCE SHEET"/>
    <x v="2"/>
    <x v="2"/>
    <n v="10851.81"/>
  </r>
  <r>
    <x v="2"/>
    <x v="3"/>
    <x v="1"/>
    <x v="16"/>
    <x v="0"/>
    <s v="PPLBTC: TOTAL CLEARINGS"/>
    <s v="PPLBCL: TOTAL LOCAL ENGINEERING CLEARING"/>
    <s v="PPLBST: TOTAL BALANCE SHEET"/>
    <x v="3"/>
    <x v="3"/>
    <n v="2488.02"/>
  </r>
  <r>
    <x v="2"/>
    <x v="3"/>
    <x v="1"/>
    <x v="16"/>
    <x v="0"/>
    <s v="PPLBTC: TOTAL CLEARINGS"/>
    <s v="PPLBCL: TOTAL LOCAL ENGINEERING CLEARING"/>
    <s v="PPLBST: TOTAL BALANCE SHEET"/>
    <x v="4"/>
    <x v="3"/>
    <n v="11033.53"/>
  </r>
  <r>
    <x v="2"/>
    <x v="3"/>
    <x v="1"/>
    <x v="16"/>
    <x v="0"/>
    <s v="PPLBTC: TOTAL CLEARINGS"/>
    <s v="PPLBCL: TOTAL LOCAL ENGINEERING CLEARING"/>
    <s v="PPLBST: TOTAL BALANCE SHEET"/>
    <x v="5"/>
    <x v="4"/>
    <n v="27837.93"/>
  </r>
  <r>
    <x v="2"/>
    <x v="3"/>
    <x v="1"/>
    <x v="16"/>
    <x v="0"/>
    <s v="PPLBTC: TOTAL CLEARINGS"/>
    <s v="PPLBCL: TOTAL LOCAL ENGINEERING CLEARING"/>
    <s v="PPLBST: TOTAL BALANCE SHEET"/>
    <x v="6"/>
    <x v="3"/>
    <n v="22932.84"/>
  </r>
  <r>
    <x v="2"/>
    <x v="3"/>
    <x v="1"/>
    <x v="16"/>
    <x v="0"/>
    <s v="PPLBTC: TOTAL CLEARINGS"/>
    <s v="PPLBCL: TOTAL LOCAL ENGINEERING CLEARING"/>
    <s v="PPLBST: TOTAL BALANCE SHEET"/>
    <x v="7"/>
    <x v="3"/>
    <n v="5511.86"/>
  </r>
  <r>
    <x v="2"/>
    <x v="3"/>
    <x v="1"/>
    <x v="16"/>
    <x v="0"/>
    <s v="PPLBTC: TOTAL CLEARINGS"/>
    <s v="PPLBCL: TOTAL LOCAL ENGINEERING CLEARING"/>
    <s v="PPLBST: TOTAL BALANCE SHEET"/>
    <x v="8"/>
    <x v="2"/>
    <n v="1819.37"/>
  </r>
  <r>
    <x v="2"/>
    <x v="3"/>
    <x v="1"/>
    <x v="18"/>
    <x v="0"/>
    <s v="PPLBTC: TOTAL CLEARINGS"/>
    <s v="PPLBCL: TOTAL LOCAL ENGINEERING CLEARING"/>
    <s v="PPLBST: TOTAL BALANCE SHEET"/>
    <x v="1"/>
    <x v="1"/>
    <n v="2421858.21"/>
  </r>
  <r>
    <x v="2"/>
    <x v="3"/>
    <x v="1"/>
    <x v="18"/>
    <x v="0"/>
    <s v="PPLBTC: TOTAL CLEARINGS"/>
    <s v="PPLBCL: TOTAL LOCAL ENGINEERING CLEARING"/>
    <s v="PPLBST: TOTAL BALANCE SHEET"/>
    <x v="12"/>
    <x v="1"/>
    <n v="89517.86"/>
  </r>
  <r>
    <x v="2"/>
    <x v="3"/>
    <x v="1"/>
    <x v="18"/>
    <x v="0"/>
    <s v="PPLBTC: TOTAL CLEARINGS"/>
    <s v="PPLBCL: TOTAL LOCAL ENGINEERING CLEARING"/>
    <s v="PPLBST: TOTAL BALANCE SHEET"/>
    <x v="11"/>
    <x v="5"/>
    <n v="3326.52"/>
  </r>
  <r>
    <x v="2"/>
    <x v="3"/>
    <x v="1"/>
    <x v="18"/>
    <x v="0"/>
    <s v="PPLBTC: TOTAL CLEARINGS"/>
    <s v="PPLBCL: TOTAL LOCAL ENGINEERING CLEARING"/>
    <s v="PPLBST: TOTAL BALANCE SHEET"/>
    <x v="0"/>
    <x v="0"/>
    <n v="4286.17"/>
  </r>
  <r>
    <x v="2"/>
    <x v="3"/>
    <x v="1"/>
    <x v="18"/>
    <x v="0"/>
    <s v="PPLBTC: TOTAL CLEARINGS"/>
    <s v="PPLBCL: TOTAL LOCAL ENGINEERING CLEARING"/>
    <s v="PPLBST: TOTAL BALANCE SHEET"/>
    <x v="2"/>
    <x v="2"/>
    <n v="114209.65"/>
  </r>
  <r>
    <x v="2"/>
    <x v="3"/>
    <x v="1"/>
    <x v="18"/>
    <x v="0"/>
    <s v="PPLBTC: TOTAL CLEARINGS"/>
    <s v="PPLBCL: TOTAL LOCAL ENGINEERING CLEARING"/>
    <s v="PPLBST: TOTAL BALANCE SHEET"/>
    <x v="3"/>
    <x v="3"/>
    <n v="26277.71"/>
  </r>
  <r>
    <x v="2"/>
    <x v="3"/>
    <x v="1"/>
    <x v="18"/>
    <x v="0"/>
    <s v="PPLBTC: TOTAL CLEARINGS"/>
    <s v="PPLBCL: TOTAL LOCAL ENGINEERING CLEARING"/>
    <s v="PPLBST: TOTAL BALANCE SHEET"/>
    <x v="4"/>
    <x v="3"/>
    <n v="116371.76"/>
  </r>
  <r>
    <x v="2"/>
    <x v="3"/>
    <x v="1"/>
    <x v="18"/>
    <x v="0"/>
    <s v="PPLBTC: TOTAL CLEARINGS"/>
    <s v="PPLBCL: TOTAL LOCAL ENGINEERING CLEARING"/>
    <s v="PPLBST: TOTAL BALANCE SHEET"/>
    <x v="5"/>
    <x v="4"/>
    <n v="292959.63"/>
  </r>
  <r>
    <x v="2"/>
    <x v="3"/>
    <x v="1"/>
    <x v="18"/>
    <x v="0"/>
    <s v="PPLBTC: TOTAL CLEARINGS"/>
    <s v="PPLBCL: TOTAL LOCAL ENGINEERING CLEARING"/>
    <s v="PPLBST: TOTAL BALANCE SHEET"/>
    <x v="6"/>
    <x v="3"/>
    <n v="241938.15"/>
  </r>
  <r>
    <x v="2"/>
    <x v="3"/>
    <x v="1"/>
    <x v="18"/>
    <x v="0"/>
    <s v="PPLBTC: TOTAL CLEARINGS"/>
    <s v="PPLBCL: TOTAL LOCAL ENGINEERING CLEARING"/>
    <s v="PPLBST: TOTAL BALANCE SHEET"/>
    <x v="7"/>
    <x v="3"/>
    <n v="57973.42"/>
  </r>
  <r>
    <x v="2"/>
    <x v="3"/>
    <x v="1"/>
    <x v="18"/>
    <x v="0"/>
    <s v="PPLBTC: TOTAL CLEARINGS"/>
    <s v="PPLBCL: TOTAL LOCAL ENGINEERING CLEARING"/>
    <s v="PPLBST: TOTAL BALANCE SHEET"/>
    <x v="8"/>
    <x v="2"/>
    <n v="19201.28"/>
  </r>
  <r>
    <x v="2"/>
    <x v="3"/>
    <x v="1"/>
    <x v="18"/>
    <x v="0"/>
    <s v="PPLBTC: TOTAL CLEARINGS"/>
    <s v="PPLBCL: TOTAL LOCAL ENGINEERING CLEARING"/>
    <s v="PPLBST: TOTAL BALANCE SHEET"/>
    <x v="10"/>
    <x v="4"/>
    <n v="412.94"/>
  </r>
  <r>
    <x v="2"/>
    <x v="3"/>
    <x v="1"/>
    <x v="19"/>
    <x v="0"/>
    <s v="PPLBTC: TOTAL CLEARINGS"/>
    <s v="PPLBCL: TOTAL LOCAL ENGINEERING CLEARING"/>
    <s v="PPLBST: TOTAL BALANCE SHEET"/>
    <x v="1"/>
    <x v="1"/>
    <n v="1149787.25"/>
  </r>
  <r>
    <x v="2"/>
    <x v="3"/>
    <x v="1"/>
    <x v="19"/>
    <x v="0"/>
    <s v="PPLBTC: TOTAL CLEARINGS"/>
    <s v="PPLBCL: TOTAL LOCAL ENGINEERING CLEARING"/>
    <s v="PPLBST: TOTAL BALANCE SHEET"/>
    <x v="12"/>
    <x v="1"/>
    <n v="62461.46"/>
  </r>
  <r>
    <x v="2"/>
    <x v="3"/>
    <x v="1"/>
    <x v="19"/>
    <x v="0"/>
    <s v="PPLBTC: TOTAL CLEARINGS"/>
    <s v="PPLBCL: TOTAL LOCAL ENGINEERING CLEARING"/>
    <s v="PPLBST: TOTAL BALANCE SHEET"/>
    <x v="2"/>
    <x v="2"/>
    <n v="55234.1"/>
  </r>
  <r>
    <x v="2"/>
    <x v="3"/>
    <x v="1"/>
    <x v="19"/>
    <x v="0"/>
    <s v="PPLBTC: TOTAL CLEARINGS"/>
    <s v="PPLBCL: TOTAL LOCAL ENGINEERING CLEARING"/>
    <s v="PPLBST: TOTAL BALANCE SHEET"/>
    <x v="3"/>
    <x v="3"/>
    <n v="12634.96"/>
  </r>
  <r>
    <x v="2"/>
    <x v="3"/>
    <x v="1"/>
    <x v="19"/>
    <x v="0"/>
    <s v="PPLBTC: TOTAL CLEARINGS"/>
    <s v="PPLBCL: TOTAL LOCAL ENGINEERING CLEARING"/>
    <s v="PPLBST: TOTAL BALANCE SHEET"/>
    <x v="4"/>
    <x v="3"/>
    <n v="56336.01"/>
  </r>
  <r>
    <x v="2"/>
    <x v="3"/>
    <x v="1"/>
    <x v="19"/>
    <x v="0"/>
    <s v="PPLBTC: TOTAL CLEARINGS"/>
    <s v="PPLBCL: TOTAL LOCAL ENGINEERING CLEARING"/>
    <s v="PPLBST: TOTAL BALANCE SHEET"/>
    <x v="5"/>
    <x v="4"/>
    <n v="141211.74"/>
  </r>
  <r>
    <x v="2"/>
    <x v="3"/>
    <x v="1"/>
    <x v="19"/>
    <x v="0"/>
    <s v="PPLBTC: TOTAL CLEARINGS"/>
    <s v="PPLBCL: TOTAL LOCAL ENGINEERING CLEARING"/>
    <s v="PPLBST: TOTAL BALANCE SHEET"/>
    <x v="6"/>
    <x v="3"/>
    <n v="116583.35"/>
  </r>
  <r>
    <x v="2"/>
    <x v="3"/>
    <x v="1"/>
    <x v="19"/>
    <x v="0"/>
    <s v="PPLBTC: TOTAL CLEARINGS"/>
    <s v="PPLBCL: TOTAL LOCAL ENGINEERING CLEARING"/>
    <s v="PPLBST: TOTAL BALANCE SHEET"/>
    <x v="7"/>
    <x v="3"/>
    <n v="27866.240000000002"/>
  </r>
  <r>
    <x v="2"/>
    <x v="3"/>
    <x v="1"/>
    <x v="19"/>
    <x v="0"/>
    <s v="PPLBTC: TOTAL CLEARINGS"/>
    <s v="PPLBCL: TOTAL LOCAL ENGINEERING CLEARING"/>
    <s v="PPLBST: TOTAL BALANCE SHEET"/>
    <x v="8"/>
    <x v="2"/>
    <n v="9305.99"/>
  </r>
  <r>
    <x v="2"/>
    <x v="3"/>
    <x v="2"/>
    <x v="14"/>
    <x v="0"/>
    <s v="PPLBTC: TOTAL CLEARINGS"/>
    <s v="PPLBCT: TOTAL TRANSPORTATION CLEARING"/>
    <s v="PPLBST: TOTAL BALANCE SHEET"/>
    <x v="14"/>
    <x v="1"/>
    <n v="20187.830000000002"/>
  </r>
  <r>
    <x v="2"/>
    <x v="3"/>
    <x v="2"/>
    <x v="14"/>
    <x v="0"/>
    <s v="PPLBTC: TOTAL CLEARINGS"/>
    <s v="PPLBCT: TOTAL TRANSPORTATION CLEARING"/>
    <s v="PPLBST: TOTAL BALANCE SHEET"/>
    <x v="2"/>
    <x v="2"/>
    <n v="982.52"/>
  </r>
  <r>
    <x v="2"/>
    <x v="3"/>
    <x v="2"/>
    <x v="14"/>
    <x v="0"/>
    <s v="PPLBTC: TOTAL CLEARINGS"/>
    <s v="PPLBCT: TOTAL TRANSPORTATION CLEARING"/>
    <s v="PPLBST: TOTAL BALANCE SHEET"/>
    <x v="3"/>
    <x v="3"/>
    <n v="-35"/>
  </r>
  <r>
    <x v="2"/>
    <x v="3"/>
    <x v="2"/>
    <x v="14"/>
    <x v="0"/>
    <s v="PPLBTC: TOTAL CLEARINGS"/>
    <s v="PPLBCT: TOTAL TRANSPORTATION CLEARING"/>
    <s v="PPLBST: TOTAL BALANCE SHEET"/>
    <x v="4"/>
    <x v="3"/>
    <n v="960.21"/>
  </r>
  <r>
    <x v="2"/>
    <x v="3"/>
    <x v="2"/>
    <x v="14"/>
    <x v="0"/>
    <s v="PPLBTC: TOTAL CLEARINGS"/>
    <s v="PPLBCT: TOTAL TRANSPORTATION CLEARING"/>
    <s v="PPLBST: TOTAL BALANCE SHEET"/>
    <x v="5"/>
    <x v="4"/>
    <n v="1572.95"/>
  </r>
  <r>
    <x v="2"/>
    <x v="3"/>
    <x v="2"/>
    <x v="14"/>
    <x v="0"/>
    <s v="PPLBTC: TOTAL CLEARINGS"/>
    <s v="PPLBCT: TOTAL TRANSPORTATION CLEARING"/>
    <s v="PPLBST: TOTAL BALANCE SHEET"/>
    <x v="6"/>
    <x v="3"/>
    <n v="1868.57"/>
  </r>
  <r>
    <x v="2"/>
    <x v="3"/>
    <x v="2"/>
    <x v="14"/>
    <x v="0"/>
    <s v="PPLBTC: TOTAL CLEARINGS"/>
    <s v="PPLBCT: TOTAL TRANSPORTATION CLEARING"/>
    <s v="PPLBST: TOTAL BALANCE SHEET"/>
    <x v="7"/>
    <x v="3"/>
    <n v="771.27"/>
  </r>
  <r>
    <x v="2"/>
    <x v="3"/>
    <x v="2"/>
    <x v="14"/>
    <x v="0"/>
    <s v="PPLBTC: TOTAL CLEARINGS"/>
    <s v="PPLBCT: TOTAL TRANSPORTATION CLEARING"/>
    <s v="PPLBST: TOTAL BALANCE SHEET"/>
    <x v="8"/>
    <x v="2"/>
    <n v="160.69"/>
  </r>
  <r>
    <x v="2"/>
    <x v="3"/>
    <x v="2"/>
    <x v="22"/>
    <x v="0"/>
    <s v="PPLBTC: TOTAL CLEARINGS"/>
    <s v="PPLBCT: TOTAL TRANSPORTATION CLEARING"/>
    <s v="PPLBST: TOTAL BALANCE SHEET"/>
    <x v="14"/>
    <x v="1"/>
    <n v="6276.78"/>
  </r>
  <r>
    <x v="2"/>
    <x v="3"/>
    <x v="2"/>
    <x v="22"/>
    <x v="0"/>
    <s v="PPLBTC: TOTAL CLEARINGS"/>
    <s v="PPLBCT: TOTAL TRANSPORTATION CLEARING"/>
    <s v="PPLBST: TOTAL BALANCE SHEET"/>
    <x v="2"/>
    <x v="2"/>
    <n v="305.38"/>
  </r>
  <r>
    <x v="2"/>
    <x v="3"/>
    <x v="2"/>
    <x v="22"/>
    <x v="0"/>
    <s v="PPLBTC: TOTAL CLEARINGS"/>
    <s v="PPLBCT: TOTAL TRANSPORTATION CLEARING"/>
    <s v="PPLBST: TOTAL BALANCE SHEET"/>
    <x v="3"/>
    <x v="3"/>
    <n v="-11.36"/>
  </r>
  <r>
    <x v="2"/>
    <x v="3"/>
    <x v="2"/>
    <x v="22"/>
    <x v="0"/>
    <s v="PPLBTC: TOTAL CLEARINGS"/>
    <s v="PPLBCT: TOTAL TRANSPORTATION CLEARING"/>
    <s v="PPLBST: TOTAL BALANCE SHEET"/>
    <x v="4"/>
    <x v="3"/>
    <n v="298.39999999999998"/>
  </r>
  <r>
    <x v="2"/>
    <x v="3"/>
    <x v="2"/>
    <x v="22"/>
    <x v="0"/>
    <s v="PPLBTC: TOTAL CLEARINGS"/>
    <s v="PPLBCT: TOTAL TRANSPORTATION CLEARING"/>
    <s v="PPLBST: TOTAL BALANCE SHEET"/>
    <x v="5"/>
    <x v="4"/>
    <n v="488.76"/>
  </r>
  <r>
    <x v="2"/>
    <x v="3"/>
    <x v="2"/>
    <x v="22"/>
    <x v="0"/>
    <s v="PPLBTC: TOTAL CLEARINGS"/>
    <s v="PPLBCT: TOTAL TRANSPORTATION CLEARING"/>
    <s v="PPLBST: TOTAL BALANCE SHEET"/>
    <x v="6"/>
    <x v="3"/>
    <n v="581.04"/>
  </r>
  <r>
    <x v="2"/>
    <x v="3"/>
    <x v="2"/>
    <x v="22"/>
    <x v="0"/>
    <s v="PPLBTC: TOTAL CLEARINGS"/>
    <s v="PPLBCT: TOTAL TRANSPORTATION CLEARING"/>
    <s v="PPLBST: TOTAL BALANCE SHEET"/>
    <x v="7"/>
    <x v="3"/>
    <n v="240.36"/>
  </r>
  <r>
    <x v="2"/>
    <x v="3"/>
    <x v="2"/>
    <x v="22"/>
    <x v="0"/>
    <s v="PPLBTC: TOTAL CLEARINGS"/>
    <s v="PPLBCT: TOTAL TRANSPORTATION CLEARING"/>
    <s v="PPLBST: TOTAL BALANCE SHEET"/>
    <x v="8"/>
    <x v="2"/>
    <n v="50.03"/>
  </r>
  <r>
    <x v="2"/>
    <x v="3"/>
    <x v="2"/>
    <x v="18"/>
    <x v="0"/>
    <s v="PPLBTC: TOTAL CLEARINGS"/>
    <s v="PPLBCL: TOTAL LOCAL ENGINEERING CLEARING"/>
    <s v="PPLBST: TOTAL BALANCE SHEET"/>
    <x v="14"/>
    <x v="1"/>
    <n v="664.77"/>
  </r>
  <r>
    <x v="2"/>
    <x v="3"/>
    <x v="2"/>
    <x v="18"/>
    <x v="0"/>
    <s v="PPLBTC: TOTAL CLEARINGS"/>
    <s v="PPLBCL: TOTAL LOCAL ENGINEERING CLEARING"/>
    <s v="PPLBST: TOTAL BALANCE SHEET"/>
    <x v="2"/>
    <x v="2"/>
    <n v="35.49"/>
  </r>
  <r>
    <x v="2"/>
    <x v="3"/>
    <x v="2"/>
    <x v="18"/>
    <x v="0"/>
    <s v="PPLBTC: TOTAL CLEARINGS"/>
    <s v="PPLBCL: TOTAL LOCAL ENGINEERING CLEARING"/>
    <s v="PPLBST: TOTAL BALANCE SHEET"/>
    <x v="3"/>
    <x v="3"/>
    <n v="-6.32"/>
  </r>
  <r>
    <x v="2"/>
    <x v="3"/>
    <x v="2"/>
    <x v="18"/>
    <x v="0"/>
    <s v="PPLBTC: TOTAL CLEARINGS"/>
    <s v="PPLBCL: TOTAL LOCAL ENGINEERING CLEARING"/>
    <s v="PPLBST: TOTAL BALANCE SHEET"/>
    <x v="4"/>
    <x v="3"/>
    <n v="36.71"/>
  </r>
  <r>
    <x v="2"/>
    <x v="3"/>
    <x v="2"/>
    <x v="18"/>
    <x v="0"/>
    <s v="PPLBTC: TOTAL CLEARINGS"/>
    <s v="PPLBCL: TOTAL LOCAL ENGINEERING CLEARING"/>
    <s v="PPLBST: TOTAL BALANCE SHEET"/>
    <x v="5"/>
    <x v="4"/>
    <n v="59.53"/>
  </r>
  <r>
    <x v="2"/>
    <x v="3"/>
    <x v="2"/>
    <x v="18"/>
    <x v="0"/>
    <s v="PPLBTC: TOTAL CLEARINGS"/>
    <s v="PPLBCL: TOTAL LOCAL ENGINEERING CLEARING"/>
    <s v="PPLBST: TOTAL BALANCE SHEET"/>
    <x v="6"/>
    <x v="3"/>
    <n v="59.2"/>
  </r>
  <r>
    <x v="2"/>
    <x v="3"/>
    <x v="2"/>
    <x v="18"/>
    <x v="0"/>
    <s v="PPLBTC: TOTAL CLEARINGS"/>
    <s v="PPLBCL: TOTAL LOCAL ENGINEERING CLEARING"/>
    <s v="PPLBST: TOTAL BALANCE SHEET"/>
    <x v="7"/>
    <x v="3"/>
    <n v="23.03"/>
  </r>
  <r>
    <x v="2"/>
    <x v="3"/>
    <x v="2"/>
    <x v="18"/>
    <x v="0"/>
    <s v="PPLBTC: TOTAL CLEARINGS"/>
    <s v="PPLBCL: TOTAL LOCAL ENGINEERING CLEARING"/>
    <s v="PPLBST: TOTAL BALANCE SHEET"/>
    <x v="8"/>
    <x v="2"/>
    <n v="3.66"/>
  </r>
  <r>
    <x v="2"/>
    <x v="3"/>
    <x v="2"/>
    <x v="19"/>
    <x v="0"/>
    <s v="PPLBTC: TOTAL CLEARINGS"/>
    <s v="PPLBCL: TOTAL LOCAL ENGINEERING CLEARING"/>
    <s v="PPLBST: TOTAL BALANCE SHEET"/>
    <x v="14"/>
    <x v="1"/>
    <n v="9285.5499999999993"/>
  </r>
  <r>
    <x v="2"/>
    <x v="3"/>
    <x v="2"/>
    <x v="19"/>
    <x v="0"/>
    <s v="PPLBTC: TOTAL CLEARINGS"/>
    <s v="PPLBCL: TOTAL LOCAL ENGINEERING CLEARING"/>
    <s v="PPLBST: TOTAL BALANCE SHEET"/>
    <x v="2"/>
    <x v="2"/>
    <n v="484.68"/>
  </r>
  <r>
    <x v="2"/>
    <x v="3"/>
    <x v="2"/>
    <x v="19"/>
    <x v="0"/>
    <s v="PPLBTC: TOTAL CLEARINGS"/>
    <s v="PPLBCL: TOTAL LOCAL ENGINEERING CLEARING"/>
    <s v="PPLBST: TOTAL BALANCE SHEET"/>
    <x v="3"/>
    <x v="3"/>
    <n v="-42.28"/>
  </r>
  <r>
    <x v="2"/>
    <x v="3"/>
    <x v="2"/>
    <x v="19"/>
    <x v="0"/>
    <s v="PPLBTC: TOTAL CLEARINGS"/>
    <s v="PPLBCL: TOTAL LOCAL ENGINEERING CLEARING"/>
    <s v="PPLBST: TOTAL BALANCE SHEET"/>
    <x v="4"/>
    <x v="3"/>
    <n v="491.87"/>
  </r>
  <r>
    <x v="2"/>
    <x v="3"/>
    <x v="2"/>
    <x v="19"/>
    <x v="0"/>
    <s v="PPLBTC: TOTAL CLEARINGS"/>
    <s v="PPLBCL: TOTAL LOCAL ENGINEERING CLEARING"/>
    <s v="PPLBST: TOTAL BALANCE SHEET"/>
    <x v="5"/>
    <x v="4"/>
    <n v="811.75"/>
  </r>
  <r>
    <x v="2"/>
    <x v="3"/>
    <x v="2"/>
    <x v="19"/>
    <x v="0"/>
    <s v="PPLBTC: TOTAL CLEARINGS"/>
    <s v="PPLBCL: TOTAL LOCAL ENGINEERING CLEARING"/>
    <s v="PPLBST: TOTAL BALANCE SHEET"/>
    <x v="6"/>
    <x v="3"/>
    <n v="843.35"/>
  </r>
  <r>
    <x v="2"/>
    <x v="3"/>
    <x v="2"/>
    <x v="19"/>
    <x v="0"/>
    <s v="PPLBTC: TOTAL CLEARINGS"/>
    <s v="PPLBCL: TOTAL LOCAL ENGINEERING CLEARING"/>
    <s v="PPLBST: TOTAL BALANCE SHEET"/>
    <x v="7"/>
    <x v="3"/>
    <n v="311.32"/>
  </r>
  <r>
    <x v="2"/>
    <x v="3"/>
    <x v="2"/>
    <x v="19"/>
    <x v="0"/>
    <s v="PPLBTC: TOTAL CLEARINGS"/>
    <s v="PPLBCL: TOTAL LOCAL ENGINEERING CLEARING"/>
    <s v="PPLBST: TOTAL BALANCE SHEET"/>
    <x v="8"/>
    <x v="2"/>
    <n v="50.41"/>
  </r>
  <r>
    <x v="2"/>
    <x v="3"/>
    <x v="3"/>
    <x v="12"/>
    <x v="0"/>
    <s v="PPLBTC: TOTAL CLEARINGS"/>
    <s v="PPLBCS: TOTAL STORES EXPENSE CLEARING"/>
    <s v="PPLBST: TOTAL BALANCE SHEET"/>
    <x v="1"/>
    <x v="1"/>
    <n v="333847.78999999998"/>
  </r>
  <r>
    <x v="2"/>
    <x v="3"/>
    <x v="3"/>
    <x v="12"/>
    <x v="0"/>
    <s v="PPLBTC: TOTAL CLEARINGS"/>
    <s v="PPLBCS: TOTAL STORES EXPENSE CLEARING"/>
    <s v="PPLBST: TOTAL BALANCE SHEET"/>
    <x v="14"/>
    <x v="1"/>
    <n v="106014.9"/>
  </r>
  <r>
    <x v="2"/>
    <x v="3"/>
    <x v="3"/>
    <x v="12"/>
    <x v="0"/>
    <s v="PPLBTC: TOTAL CLEARINGS"/>
    <s v="PPLBCS: TOTAL STORES EXPENSE CLEARING"/>
    <s v="PPLBST: TOTAL BALANCE SHEET"/>
    <x v="9"/>
    <x v="5"/>
    <n v="3235.92"/>
  </r>
  <r>
    <x v="2"/>
    <x v="3"/>
    <x v="3"/>
    <x v="12"/>
    <x v="0"/>
    <s v="PPLBTC: TOTAL CLEARINGS"/>
    <s v="PPLBCS: TOTAL STORES EXPENSE CLEARING"/>
    <s v="PPLBST: TOTAL BALANCE SHEET"/>
    <x v="12"/>
    <x v="1"/>
    <n v="400149.87"/>
  </r>
  <r>
    <x v="2"/>
    <x v="3"/>
    <x v="3"/>
    <x v="12"/>
    <x v="0"/>
    <s v="PPLBTC: TOTAL CLEARINGS"/>
    <s v="PPLBCS: TOTAL STORES EXPENSE CLEARING"/>
    <s v="PPLBST: TOTAL BALANCE SHEET"/>
    <x v="11"/>
    <x v="5"/>
    <n v="9411.7800000000007"/>
  </r>
  <r>
    <x v="2"/>
    <x v="3"/>
    <x v="3"/>
    <x v="12"/>
    <x v="0"/>
    <s v="PPLBTC: TOTAL CLEARINGS"/>
    <s v="PPLBCS: TOTAL STORES EXPENSE CLEARING"/>
    <s v="PPLBST: TOTAL BALANCE SHEET"/>
    <x v="16"/>
    <x v="1"/>
    <n v="442142.25"/>
  </r>
  <r>
    <x v="2"/>
    <x v="3"/>
    <x v="3"/>
    <x v="12"/>
    <x v="0"/>
    <s v="PPLBTC: TOTAL CLEARINGS"/>
    <s v="PPLBCS: TOTAL STORES EXPENSE CLEARING"/>
    <s v="PPLBST: TOTAL BALANCE SHEET"/>
    <x v="20"/>
    <x v="5"/>
    <n v="48153.87"/>
  </r>
  <r>
    <x v="2"/>
    <x v="3"/>
    <x v="3"/>
    <x v="12"/>
    <x v="0"/>
    <s v="PPLBTC: TOTAL CLEARINGS"/>
    <s v="PPLBCS: TOTAL STORES EXPENSE CLEARING"/>
    <s v="PPLBST: TOTAL BALANCE SHEET"/>
    <x v="21"/>
    <x v="5"/>
    <n v="11692.16"/>
  </r>
  <r>
    <x v="2"/>
    <x v="3"/>
    <x v="3"/>
    <x v="12"/>
    <x v="0"/>
    <s v="PPLBTC: TOTAL CLEARINGS"/>
    <s v="PPLBCS: TOTAL STORES EXPENSE CLEARING"/>
    <s v="PPLBST: TOTAL BALANCE SHEET"/>
    <x v="18"/>
    <x v="6"/>
    <n v="941.88"/>
  </r>
  <r>
    <x v="2"/>
    <x v="3"/>
    <x v="3"/>
    <x v="12"/>
    <x v="0"/>
    <s v="PPLBTC: TOTAL CLEARINGS"/>
    <s v="PPLBCS: TOTAL STORES EXPENSE CLEARING"/>
    <s v="PPLBST: TOTAL BALANCE SHEET"/>
    <x v="2"/>
    <x v="2"/>
    <n v="71670.990000000005"/>
  </r>
  <r>
    <x v="2"/>
    <x v="3"/>
    <x v="3"/>
    <x v="12"/>
    <x v="0"/>
    <s v="PPLBTC: TOTAL CLEARINGS"/>
    <s v="PPLBCS: TOTAL STORES EXPENSE CLEARING"/>
    <s v="PPLBST: TOTAL BALANCE SHEET"/>
    <x v="3"/>
    <x v="3"/>
    <n v="16043.8"/>
  </r>
  <r>
    <x v="2"/>
    <x v="3"/>
    <x v="3"/>
    <x v="12"/>
    <x v="0"/>
    <s v="PPLBTC: TOTAL CLEARINGS"/>
    <s v="PPLBCS: TOTAL STORES EXPENSE CLEARING"/>
    <s v="PPLBST: TOTAL BALANCE SHEET"/>
    <x v="4"/>
    <x v="3"/>
    <n v="61526.11"/>
  </r>
  <r>
    <x v="2"/>
    <x v="3"/>
    <x v="3"/>
    <x v="12"/>
    <x v="0"/>
    <s v="PPLBTC: TOTAL CLEARINGS"/>
    <s v="PPLBCS: TOTAL STORES EXPENSE CLEARING"/>
    <s v="PPLBST: TOTAL BALANCE SHEET"/>
    <x v="5"/>
    <x v="4"/>
    <n v="96132.04"/>
  </r>
  <r>
    <x v="2"/>
    <x v="3"/>
    <x v="3"/>
    <x v="12"/>
    <x v="0"/>
    <s v="PPLBTC: TOTAL CLEARINGS"/>
    <s v="PPLBCS: TOTAL STORES EXPENSE CLEARING"/>
    <s v="PPLBST: TOTAL BALANCE SHEET"/>
    <x v="6"/>
    <x v="3"/>
    <n v="125723.28"/>
  </r>
  <r>
    <x v="2"/>
    <x v="3"/>
    <x v="3"/>
    <x v="12"/>
    <x v="0"/>
    <s v="PPLBTC: TOTAL CLEARINGS"/>
    <s v="PPLBCS: TOTAL STORES EXPENSE CLEARING"/>
    <s v="PPLBST: TOTAL BALANCE SHEET"/>
    <x v="7"/>
    <x v="3"/>
    <n v="67344.63"/>
  </r>
  <r>
    <x v="2"/>
    <x v="3"/>
    <x v="3"/>
    <x v="12"/>
    <x v="0"/>
    <s v="PPLBTC: TOTAL CLEARINGS"/>
    <s v="PPLBCS: TOTAL STORES EXPENSE CLEARING"/>
    <s v="PPLBST: TOTAL BALANCE SHEET"/>
    <x v="8"/>
    <x v="2"/>
    <n v="8659.81"/>
  </r>
  <r>
    <x v="2"/>
    <x v="3"/>
    <x v="3"/>
    <x v="12"/>
    <x v="0"/>
    <s v="PPLBTC: TOTAL CLEARINGS"/>
    <s v="PPLBCS: TOTAL STORES EXPENSE CLEARING"/>
    <s v="PPLBST: TOTAL BALANCE SHEET"/>
    <x v="10"/>
    <x v="4"/>
    <n v="5524.54"/>
  </r>
  <r>
    <x v="2"/>
    <x v="3"/>
    <x v="3"/>
    <x v="13"/>
    <x v="0"/>
    <s v="PPLBTC: TOTAL CLEARINGS"/>
    <s v="PPLBCS: TOTAL STORES EXPENSE CLEARING"/>
    <s v="PPLBST: TOTAL BALANCE SHEET"/>
    <x v="14"/>
    <x v="1"/>
    <n v="4942.66"/>
  </r>
  <r>
    <x v="2"/>
    <x v="3"/>
    <x v="3"/>
    <x v="13"/>
    <x v="0"/>
    <s v="PPLBTC: TOTAL CLEARINGS"/>
    <s v="PPLBCS: TOTAL STORES EXPENSE CLEARING"/>
    <s v="PPLBST: TOTAL BALANCE SHEET"/>
    <x v="2"/>
    <x v="2"/>
    <n v="274.42"/>
  </r>
  <r>
    <x v="2"/>
    <x v="3"/>
    <x v="3"/>
    <x v="13"/>
    <x v="0"/>
    <s v="PPLBTC: TOTAL CLEARINGS"/>
    <s v="PPLBCS: TOTAL STORES EXPENSE CLEARING"/>
    <s v="PPLBST: TOTAL BALANCE SHEET"/>
    <x v="3"/>
    <x v="3"/>
    <n v="61.52"/>
  </r>
  <r>
    <x v="2"/>
    <x v="3"/>
    <x v="3"/>
    <x v="13"/>
    <x v="0"/>
    <s v="PPLBTC: TOTAL CLEARINGS"/>
    <s v="PPLBCS: TOTAL STORES EXPENSE CLEARING"/>
    <s v="PPLBST: TOTAL BALANCE SHEET"/>
    <x v="4"/>
    <x v="3"/>
    <n v="236.61"/>
  </r>
  <r>
    <x v="2"/>
    <x v="3"/>
    <x v="3"/>
    <x v="13"/>
    <x v="0"/>
    <s v="PPLBTC: TOTAL CLEARINGS"/>
    <s v="PPLBCS: TOTAL STORES EXPENSE CLEARING"/>
    <s v="PPLBST: TOTAL BALANCE SHEET"/>
    <x v="5"/>
    <x v="4"/>
    <n v="374.01"/>
  </r>
  <r>
    <x v="2"/>
    <x v="3"/>
    <x v="3"/>
    <x v="13"/>
    <x v="0"/>
    <s v="PPLBTC: TOTAL CLEARINGS"/>
    <s v="PPLBCS: TOTAL STORES EXPENSE CLEARING"/>
    <s v="PPLBST: TOTAL BALANCE SHEET"/>
    <x v="6"/>
    <x v="3"/>
    <n v="483.18"/>
  </r>
  <r>
    <x v="2"/>
    <x v="3"/>
    <x v="3"/>
    <x v="13"/>
    <x v="0"/>
    <s v="PPLBTC: TOTAL CLEARINGS"/>
    <s v="PPLBCS: TOTAL STORES EXPENSE CLEARING"/>
    <s v="PPLBST: TOTAL BALANCE SHEET"/>
    <x v="7"/>
    <x v="3"/>
    <n v="256.77"/>
  </r>
  <r>
    <x v="2"/>
    <x v="3"/>
    <x v="3"/>
    <x v="13"/>
    <x v="0"/>
    <s v="PPLBTC: TOTAL CLEARINGS"/>
    <s v="PPLBCS: TOTAL STORES EXPENSE CLEARING"/>
    <s v="PPLBST: TOTAL BALANCE SHEET"/>
    <x v="8"/>
    <x v="2"/>
    <n v="32.69"/>
  </r>
  <r>
    <x v="2"/>
    <x v="3"/>
    <x v="3"/>
    <x v="21"/>
    <x v="0"/>
    <s v="PPLBTC: TOTAL CLEARINGS"/>
    <s v="PPLBCA: DM AND GEN BURDEN CLEARING"/>
    <s v="PPLBST: TOTAL BALANCE SHEET"/>
    <x v="0"/>
    <x v="0"/>
    <n v="1395921.7"/>
  </r>
  <r>
    <x v="2"/>
    <x v="3"/>
    <x v="3"/>
    <x v="21"/>
    <x v="0"/>
    <s v="PPLBTC: TOTAL CLEARINGS"/>
    <s v="PPLBCA: DM AND GEN BURDEN CLEARING"/>
    <s v="PPLBST: TOTAL BALANCE SHEET"/>
    <x v="2"/>
    <x v="2"/>
    <n v="60975.97"/>
  </r>
  <r>
    <x v="2"/>
    <x v="3"/>
    <x v="3"/>
    <x v="21"/>
    <x v="0"/>
    <s v="PPLBTC: TOTAL CLEARINGS"/>
    <s v="PPLBCA: DM AND GEN BURDEN CLEARING"/>
    <s v="PPLBST: TOTAL BALANCE SHEET"/>
    <x v="3"/>
    <x v="3"/>
    <n v="14423.46"/>
  </r>
  <r>
    <x v="2"/>
    <x v="3"/>
    <x v="3"/>
    <x v="21"/>
    <x v="0"/>
    <s v="PPLBTC: TOTAL CLEARINGS"/>
    <s v="PPLBCA: DM AND GEN BURDEN CLEARING"/>
    <s v="PPLBST: TOTAL BALANCE SHEET"/>
    <x v="4"/>
    <x v="3"/>
    <n v="63841.42"/>
  </r>
  <r>
    <x v="2"/>
    <x v="3"/>
    <x v="3"/>
    <x v="21"/>
    <x v="0"/>
    <s v="PPLBTC: TOTAL CLEARINGS"/>
    <s v="PPLBCA: DM AND GEN BURDEN CLEARING"/>
    <s v="PPLBST: TOTAL BALANCE SHEET"/>
    <x v="5"/>
    <x v="4"/>
    <n v="159946.84"/>
  </r>
  <r>
    <x v="2"/>
    <x v="3"/>
    <x v="3"/>
    <x v="21"/>
    <x v="0"/>
    <s v="PPLBTC: TOTAL CLEARINGS"/>
    <s v="PPLBCA: DM AND GEN BURDEN CLEARING"/>
    <s v="PPLBST: TOTAL BALANCE SHEET"/>
    <x v="6"/>
    <x v="3"/>
    <n v="134516.12"/>
  </r>
  <r>
    <x v="2"/>
    <x v="3"/>
    <x v="3"/>
    <x v="21"/>
    <x v="0"/>
    <s v="PPLBTC: TOTAL CLEARINGS"/>
    <s v="PPLBCA: DM AND GEN BURDEN CLEARING"/>
    <s v="PPLBST: TOTAL BALANCE SHEET"/>
    <x v="7"/>
    <x v="3"/>
    <n v="32084.22"/>
  </r>
  <r>
    <x v="2"/>
    <x v="3"/>
    <x v="3"/>
    <x v="21"/>
    <x v="0"/>
    <s v="PPLBTC: TOTAL CLEARINGS"/>
    <s v="PPLBCA: DM AND GEN BURDEN CLEARING"/>
    <s v="PPLBST: TOTAL BALANCE SHEET"/>
    <x v="8"/>
    <x v="2"/>
    <n v="10892.91"/>
  </r>
  <r>
    <x v="2"/>
    <x v="3"/>
    <x v="3"/>
    <x v="18"/>
    <x v="0"/>
    <s v="PPLBTC: TOTAL CLEARINGS"/>
    <s v="PPLBCL: TOTAL LOCAL ENGINEERING CLEARING"/>
    <s v="PPLBST: TOTAL BALANCE SHEET"/>
    <x v="1"/>
    <x v="1"/>
    <n v="351.89"/>
  </r>
  <r>
    <x v="2"/>
    <x v="3"/>
    <x v="3"/>
    <x v="18"/>
    <x v="0"/>
    <s v="PPLBTC: TOTAL CLEARINGS"/>
    <s v="PPLBCL: TOTAL LOCAL ENGINEERING CLEARING"/>
    <s v="PPLBST: TOTAL BALANCE SHEET"/>
    <x v="11"/>
    <x v="5"/>
    <n v="266.87"/>
  </r>
  <r>
    <x v="2"/>
    <x v="3"/>
    <x v="3"/>
    <x v="18"/>
    <x v="0"/>
    <s v="PPLBTC: TOTAL CLEARINGS"/>
    <s v="PPLBCL: TOTAL LOCAL ENGINEERING CLEARING"/>
    <s v="PPLBST: TOTAL BALANCE SHEET"/>
    <x v="16"/>
    <x v="1"/>
    <n v="17047.59"/>
  </r>
  <r>
    <x v="2"/>
    <x v="3"/>
    <x v="3"/>
    <x v="18"/>
    <x v="0"/>
    <s v="PPLBTC: TOTAL CLEARINGS"/>
    <s v="PPLBCL: TOTAL LOCAL ENGINEERING CLEARING"/>
    <s v="PPLBST: TOTAL BALANCE SHEET"/>
    <x v="20"/>
    <x v="5"/>
    <n v="8481.5499999999993"/>
  </r>
  <r>
    <x v="2"/>
    <x v="3"/>
    <x v="3"/>
    <x v="18"/>
    <x v="0"/>
    <s v="PPLBTC: TOTAL CLEARINGS"/>
    <s v="PPLBCL: TOTAL LOCAL ENGINEERING CLEARING"/>
    <s v="PPLBST: TOTAL BALANCE SHEET"/>
    <x v="2"/>
    <x v="2"/>
    <n v="932.55"/>
  </r>
  <r>
    <x v="2"/>
    <x v="3"/>
    <x v="3"/>
    <x v="18"/>
    <x v="0"/>
    <s v="PPLBTC: TOTAL CLEARINGS"/>
    <s v="PPLBCL: TOTAL LOCAL ENGINEERING CLEARING"/>
    <s v="PPLBST: TOTAL BALANCE SHEET"/>
    <x v="3"/>
    <x v="3"/>
    <n v="222.49"/>
  </r>
  <r>
    <x v="2"/>
    <x v="3"/>
    <x v="3"/>
    <x v="18"/>
    <x v="0"/>
    <s v="PPLBTC: TOTAL CLEARINGS"/>
    <s v="PPLBCL: TOTAL LOCAL ENGINEERING CLEARING"/>
    <s v="PPLBST: TOTAL BALANCE SHEET"/>
    <x v="4"/>
    <x v="3"/>
    <n v="761.24"/>
  </r>
  <r>
    <x v="2"/>
    <x v="3"/>
    <x v="3"/>
    <x v="18"/>
    <x v="0"/>
    <s v="PPLBTC: TOTAL CLEARINGS"/>
    <s v="PPLBCL: TOTAL LOCAL ENGINEERING CLEARING"/>
    <s v="PPLBST: TOTAL BALANCE SHEET"/>
    <x v="5"/>
    <x v="4"/>
    <n v="1557.57"/>
  </r>
  <r>
    <x v="2"/>
    <x v="3"/>
    <x v="3"/>
    <x v="18"/>
    <x v="0"/>
    <s v="PPLBTC: TOTAL CLEARINGS"/>
    <s v="PPLBCL: TOTAL LOCAL ENGINEERING CLEARING"/>
    <s v="PPLBST: TOTAL BALANCE SHEET"/>
    <x v="6"/>
    <x v="3"/>
    <n v="1624.31"/>
  </r>
  <r>
    <x v="2"/>
    <x v="3"/>
    <x v="3"/>
    <x v="18"/>
    <x v="0"/>
    <s v="PPLBTC: TOTAL CLEARINGS"/>
    <s v="PPLBCL: TOTAL LOCAL ENGINEERING CLEARING"/>
    <s v="PPLBST: TOTAL BALANCE SHEET"/>
    <x v="7"/>
    <x v="3"/>
    <n v="834.15"/>
  </r>
  <r>
    <x v="2"/>
    <x v="3"/>
    <x v="3"/>
    <x v="18"/>
    <x v="0"/>
    <s v="PPLBTC: TOTAL CLEARINGS"/>
    <s v="PPLBCL: TOTAL LOCAL ENGINEERING CLEARING"/>
    <s v="PPLBST: TOTAL BALANCE SHEET"/>
    <x v="8"/>
    <x v="2"/>
    <n v="88.04"/>
  </r>
  <r>
    <x v="2"/>
    <x v="3"/>
    <x v="3"/>
    <x v="18"/>
    <x v="0"/>
    <s v="PPLBTC: TOTAL CLEARINGS"/>
    <s v="PPLBCL: TOTAL LOCAL ENGINEERING CLEARING"/>
    <s v="PPLBST: TOTAL BALANCE SHEET"/>
    <x v="10"/>
    <x v="4"/>
    <n v="779.83"/>
  </r>
  <r>
    <x v="2"/>
    <x v="3"/>
    <x v="3"/>
    <x v="19"/>
    <x v="0"/>
    <s v="PPLBTC: TOTAL CLEARINGS"/>
    <s v="PPLBCL: TOTAL LOCAL ENGINEERING CLEARING"/>
    <s v="PPLBST: TOTAL BALANCE SHEET"/>
    <x v="1"/>
    <x v="1"/>
    <n v="1292967.82"/>
  </r>
  <r>
    <x v="2"/>
    <x v="3"/>
    <x v="3"/>
    <x v="19"/>
    <x v="0"/>
    <s v="PPLBTC: TOTAL CLEARINGS"/>
    <s v="PPLBCL: TOTAL LOCAL ENGINEERING CLEARING"/>
    <s v="PPLBST: TOTAL BALANCE SHEET"/>
    <x v="14"/>
    <x v="1"/>
    <n v="7313.74"/>
  </r>
  <r>
    <x v="2"/>
    <x v="3"/>
    <x v="3"/>
    <x v="19"/>
    <x v="0"/>
    <s v="PPLBTC: TOTAL CLEARINGS"/>
    <s v="PPLBCL: TOTAL LOCAL ENGINEERING CLEARING"/>
    <s v="PPLBST: TOTAL BALANCE SHEET"/>
    <x v="9"/>
    <x v="5"/>
    <n v="508.86"/>
  </r>
  <r>
    <x v="2"/>
    <x v="3"/>
    <x v="3"/>
    <x v="19"/>
    <x v="0"/>
    <s v="PPLBTC: TOTAL CLEARINGS"/>
    <s v="PPLBCL: TOTAL LOCAL ENGINEERING CLEARING"/>
    <s v="PPLBST: TOTAL BALANCE SHEET"/>
    <x v="12"/>
    <x v="1"/>
    <n v="353677.27"/>
  </r>
  <r>
    <x v="2"/>
    <x v="3"/>
    <x v="3"/>
    <x v="19"/>
    <x v="0"/>
    <s v="PPLBTC: TOTAL CLEARINGS"/>
    <s v="PPLBCL: TOTAL LOCAL ENGINEERING CLEARING"/>
    <s v="PPLBST: TOTAL BALANCE SHEET"/>
    <x v="11"/>
    <x v="5"/>
    <n v="1518.46"/>
  </r>
  <r>
    <x v="2"/>
    <x v="3"/>
    <x v="3"/>
    <x v="19"/>
    <x v="0"/>
    <s v="PPLBTC: TOTAL CLEARINGS"/>
    <s v="PPLBCL: TOTAL LOCAL ENGINEERING CLEARING"/>
    <s v="PPLBST: TOTAL BALANCE SHEET"/>
    <x v="16"/>
    <x v="1"/>
    <n v="100727.91"/>
  </r>
  <r>
    <x v="2"/>
    <x v="3"/>
    <x v="3"/>
    <x v="19"/>
    <x v="0"/>
    <s v="PPLBTC: TOTAL CLEARINGS"/>
    <s v="PPLBCL: TOTAL LOCAL ENGINEERING CLEARING"/>
    <s v="PPLBST: TOTAL BALANCE SHEET"/>
    <x v="20"/>
    <x v="5"/>
    <n v="1147.93"/>
  </r>
  <r>
    <x v="2"/>
    <x v="3"/>
    <x v="3"/>
    <x v="19"/>
    <x v="0"/>
    <s v="PPLBTC: TOTAL CLEARINGS"/>
    <s v="PPLBCL: TOTAL LOCAL ENGINEERING CLEARING"/>
    <s v="PPLBST: TOTAL BALANCE SHEET"/>
    <x v="21"/>
    <x v="5"/>
    <n v="300.56"/>
  </r>
  <r>
    <x v="2"/>
    <x v="3"/>
    <x v="3"/>
    <x v="19"/>
    <x v="0"/>
    <s v="PPLBTC: TOTAL CLEARINGS"/>
    <s v="PPLBCL: TOTAL LOCAL ENGINEERING CLEARING"/>
    <s v="PPLBST: TOTAL BALANCE SHEET"/>
    <x v="18"/>
    <x v="6"/>
    <n v="98.05"/>
  </r>
  <r>
    <x v="2"/>
    <x v="3"/>
    <x v="3"/>
    <x v="19"/>
    <x v="0"/>
    <s v="PPLBTC: TOTAL CLEARINGS"/>
    <s v="PPLBCL: TOTAL LOCAL ENGINEERING CLEARING"/>
    <s v="PPLBST: TOTAL BALANCE SHEET"/>
    <x v="19"/>
    <x v="6"/>
    <n v="7897.59"/>
  </r>
  <r>
    <x v="2"/>
    <x v="3"/>
    <x v="3"/>
    <x v="19"/>
    <x v="0"/>
    <s v="PPLBTC: TOTAL CLEARINGS"/>
    <s v="PPLBCL: TOTAL LOCAL ENGINEERING CLEARING"/>
    <s v="PPLBST: TOTAL BALANCE SHEET"/>
    <x v="0"/>
    <x v="0"/>
    <n v="13431.98"/>
  </r>
  <r>
    <x v="2"/>
    <x v="3"/>
    <x v="3"/>
    <x v="19"/>
    <x v="0"/>
    <s v="PPLBTC: TOTAL CLEARINGS"/>
    <s v="PPLBCL: TOTAL LOCAL ENGINEERING CLEARING"/>
    <s v="PPLBST: TOTAL BALANCE SHEET"/>
    <x v="2"/>
    <x v="2"/>
    <n v="97422.45"/>
  </r>
  <r>
    <x v="2"/>
    <x v="3"/>
    <x v="3"/>
    <x v="19"/>
    <x v="0"/>
    <s v="PPLBTC: TOTAL CLEARINGS"/>
    <s v="PPLBCL: TOTAL LOCAL ENGINEERING CLEARING"/>
    <s v="PPLBST: TOTAL BALANCE SHEET"/>
    <x v="3"/>
    <x v="3"/>
    <n v="21832.45"/>
  </r>
  <r>
    <x v="2"/>
    <x v="3"/>
    <x v="3"/>
    <x v="19"/>
    <x v="0"/>
    <s v="PPLBTC: TOTAL CLEARINGS"/>
    <s v="PPLBCL: TOTAL LOCAL ENGINEERING CLEARING"/>
    <s v="PPLBST: TOTAL BALANCE SHEET"/>
    <x v="4"/>
    <x v="3"/>
    <n v="83987.49"/>
  </r>
  <r>
    <x v="2"/>
    <x v="3"/>
    <x v="3"/>
    <x v="19"/>
    <x v="0"/>
    <s v="PPLBTC: TOTAL CLEARINGS"/>
    <s v="PPLBCL: TOTAL LOCAL ENGINEERING CLEARING"/>
    <s v="PPLBST: TOTAL BALANCE SHEET"/>
    <x v="5"/>
    <x v="4"/>
    <n v="133444.49"/>
  </r>
  <r>
    <x v="2"/>
    <x v="3"/>
    <x v="3"/>
    <x v="19"/>
    <x v="0"/>
    <s v="PPLBTC: TOTAL CLEARINGS"/>
    <s v="PPLBCL: TOTAL LOCAL ENGINEERING CLEARING"/>
    <s v="PPLBST: TOTAL BALANCE SHEET"/>
    <x v="6"/>
    <x v="3"/>
    <n v="171481.99"/>
  </r>
  <r>
    <x v="2"/>
    <x v="3"/>
    <x v="3"/>
    <x v="19"/>
    <x v="0"/>
    <s v="PPLBTC: TOTAL CLEARINGS"/>
    <s v="PPLBCL: TOTAL LOCAL ENGINEERING CLEARING"/>
    <s v="PPLBST: TOTAL BALANCE SHEET"/>
    <x v="7"/>
    <x v="3"/>
    <n v="91315.22"/>
  </r>
  <r>
    <x v="2"/>
    <x v="3"/>
    <x v="3"/>
    <x v="19"/>
    <x v="0"/>
    <s v="PPLBTC: TOTAL CLEARINGS"/>
    <s v="PPLBCL: TOTAL LOCAL ENGINEERING CLEARING"/>
    <s v="PPLBST: TOTAL BALANCE SHEET"/>
    <x v="8"/>
    <x v="2"/>
    <n v="11599.43"/>
  </r>
  <r>
    <x v="2"/>
    <x v="3"/>
    <x v="3"/>
    <x v="19"/>
    <x v="0"/>
    <s v="PPLBTC: TOTAL CLEARINGS"/>
    <s v="PPLBCL: TOTAL LOCAL ENGINEERING CLEARING"/>
    <s v="PPLBST: TOTAL BALANCE SHEET"/>
    <x v="10"/>
    <x v="4"/>
    <n v="27.67"/>
  </r>
  <r>
    <x v="1"/>
    <x v="2"/>
    <x v="1"/>
    <x v="28"/>
    <x v="0"/>
    <s v="PPLCTL: TOTAL COST OF SALES"/>
    <s v="PPLCTE: TOTAL ELECTRIC COST OF SALES"/>
    <s v="PPLTIS: TOTAL INCOME STATEMENT"/>
    <x v="1"/>
    <x v="1"/>
    <n v="8157.46"/>
  </r>
  <r>
    <x v="1"/>
    <x v="2"/>
    <x v="1"/>
    <x v="28"/>
    <x v="0"/>
    <s v="PPLCTL: TOTAL COST OF SALES"/>
    <s v="PPLCTE: TOTAL ELECTRIC COST OF SALES"/>
    <s v="PPLTIS: TOTAL INCOME STATEMENT"/>
    <x v="3"/>
    <x v="3"/>
    <n v="90.89"/>
  </r>
  <r>
    <x v="1"/>
    <x v="2"/>
    <x v="1"/>
    <x v="28"/>
    <x v="0"/>
    <s v="PPLCTL: TOTAL COST OF SALES"/>
    <s v="PPLCTE: TOTAL ELECTRIC COST OF SALES"/>
    <s v="PPLTIS: TOTAL INCOME STATEMENT"/>
    <x v="4"/>
    <x v="3"/>
    <n v="381.36"/>
  </r>
  <r>
    <x v="1"/>
    <x v="2"/>
    <x v="1"/>
    <x v="28"/>
    <x v="0"/>
    <s v="PPLCTL: TOTAL COST OF SALES"/>
    <s v="PPLCTE: TOTAL ELECTRIC COST OF SALES"/>
    <s v="PPLTIS: TOTAL INCOME STATEMENT"/>
    <x v="5"/>
    <x v="4"/>
    <n v="857.52"/>
  </r>
  <r>
    <x v="1"/>
    <x v="2"/>
    <x v="1"/>
    <x v="28"/>
    <x v="0"/>
    <s v="PPLCTL: TOTAL COST OF SALES"/>
    <s v="PPLCTE: TOTAL ELECTRIC COST OF SALES"/>
    <s v="PPLTIS: TOTAL INCOME STATEMENT"/>
    <x v="6"/>
    <x v="3"/>
    <n v="853.4"/>
  </r>
  <r>
    <x v="1"/>
    <x v="2"/>
    <x v="1"/>
    <x v="28"/>
    <x v="0"/>
    <s v="PPLCTL: TOTAL COST OF SALES"/>
    <s v="PPLCTE: TOTAL ELECTRIC COST OF SALES"/>
    <s v="PPLTIS: TOTAL INCOME STATEMENT"/>
    <x v="7"/>
    <x v="3"/>
    <n v="198.24"/>
  </r>
  <r>
    <x v="1"/>
    <x v="2"/>
    <x v="1"/>
    <x v="29"/>
    <x v="0"/>
    <s v="PPLCTL: TOTAL COST OF SALES"/>
    <s v="PPLCDM: DEMAND SIDE MANAGEMENT"/>
    <s v="PPLTIS: TOTAL INCOME STATEMENT"/>
    <x v="1"/>
    <x v="1"/>
    <n v="604806.43999999994"/>
  </r>
  <r>
    <x v="1"/>
    <x v="2"/>
    <x v="1"/>
    <x v="29"/>
    <x v="0"/>
    <s v="PPLCTL: TOTAL COST OF SALES"/>
    <s v="PPLCDM: DEMAND SIDE MANAGEMENT"/>
    <s v="PPLTIS: TOTAL INCOME STATEMENT"/>
    <x v="12"/>
    <x v="1"/>
    <n v="87214.45"/>
  </r>
  <r>
    <x v="1"/>
    <x v="2"/>
    <x v="1"/>
    <x v="29"/>
    <x v="0"/>
    <s v="PPLCTL: TOTAL COST OF SALES"/>
    <s v="PPLCDM: DEMAND SIDE MANAGEMENT"/>
    <s v="PPLTIS: TOTAL INCOME STATEMENT"/>
    <x v="11"/>
    <x v="5"/>
    <n v="3939.74"/>
  </r>
  <r>
    <x v="1"/>
    <x v="2"/>
    <x v="1"/>
    <x v="29"/>
    <x v="0"/>
    <s v="PPLCTL: TOTAL COST OF SALES"/>
    <s v="PPLCDM: DEMAND SIDE MANAGEMENT"/>
    <s v="PPLTIS: TOTAL INCOME STATEMENT"/>
    <x v="0"/>
    <x v="0"/>
    <n v="692.63"/>
  </r>
  <r>
    <x v="1"/>
    <x v="2"/>
    <x v="1"/>
    <x v="29"/>
    <x v="0"/>
    <s v="PPLCTL: TOTAL COST OF SALES"/>
    <s v="PPLCDM: DEMAND SIDE MANAGEMENT"/>
    <s v="PPLTIS: TOTAL INCOME STATEMENT"/>
    <x v="2"/>
    <x v="2"/>
    <n v="31089.67"/>
  </r>
  <r>
    <x v="1"/>
    <x v="2"/>
    <x v="1"/>
    <x v="29"/>
    <x v="0"/>
    <s v="PPLCTL: TOTAL COST OF SALES"/>
    <s v="PPLCDM: DEMAND SIDE MANAGEMENT"/>
    <s v="PPLTIS: TOTAL INCOME STATEMENT"/>
    <x v="3"/>
    <x v="3"/>
    <n v="7269.34"/>
  </r>
  <r>
    <x v="1"/>
    <x v="2"/>
    <x v="1"/>
    <x v="29"/>
    <x v="0"/>
    <s v="PPLCTL: TOTAL COST OF SALES"/>
    <s v="PPLCDM: DEMAND SIDE MANAGEMENT"/>
    <s v="PPLTIS: TOTAL INCOME STATEMENT"/>
    <x v="4"/>
    <x v="3"/>
    <n v="32238.31"/>
  </r>
  <r>
    <x v="1"/>
    <x v="2"/>
    <x v="1"/>
    <x v="29"/>
    <x v="0"/>
    <s v="PPLCTL: TOTAL COST OF SALES"/>
    <s v="PPLCDM: DEMAND SIDE MANAGEMENT"/>
    <s v="PPLTIS: TOTAL INCOME STATEMENT"/>
    <x v="5"/>
    <x v="4"/>
    <n v="79411.7"/>
  </r>
  <r>
    <x v="1"/>
    <x v="2"/>
    <x v="1"/>
    <x v="29"/>
    <x v="0"/>
    <s v="PPLCTL: TOTAL COST OF SALES"/>
    <s v="PPLCDM: DEMAND SIDE MANAGEMENT"/>
    <s v="PPLTIS: TOTAL INCOME STATEMENT"/>
    <x v="6"/>
    <x v="3"/>
    <n v="67348.639999999999"/>
  </r>
  <r>
    <x v="1"/>
    <x v="2"/>
    <x v="1"/>
    <x v="29"/>
    <x v="0"/>
    <s v="PPLCTL: TOTAL COST OF SALES"/>
    <s v="PPLCDM: DEMAND SIDE MANAGEMENT"/>
    <s v="PPLTIS: TOTAL INCOME STATEMENT"/>
    <x v="7"/>
    <x v="3"/>
    <n v="16010.13"/>
  </r>
  <r>
    <x v="1"/>
    <x v="2"/>
    <x v="1"/>
    <x v="29"/>
    <x v="0"/>
    <s v="PPLCTL: TOTAL COST OF SALES"/>
    <s v="PPLCDM: DEMAND SIDE MANAGEMENT"/>
    <s v="PPLTIS: TOTAL INCOME STATEMENT"/>
    <x v="8"/>
    <x v="2"/>
    <n v="5430.2"/>
  </r>
  <r>
    <x v="1"/>
    <x v="2"/>
    <x v="1"/>
    <x v="29"/>
    <x v="0"/>
    <s v="PPLCTL: TOTAL COST OF SALES"/>
    <s v="PPLCDM: DEMAND SIDE MANAGEMENT"/>
    <s v="PPLTIS: TOTAL INCOME STATEMENT"/>
    <x v="10"/>
    <x v="4"/>
    <n v="454.18"/>
  </r>
  <r>
    <x v="1"/>
    <x v="2"/>
    <x v="2"/>
    <x v="28"/>
    <x v="0"/>
    <s v="PPLCTL: TOTAL COST OF SALES"/>
    <s v="PPLCTE: TOTAL ELECTRIC COST OF SALES"/>
    <s v="PPLTIS: TOTAL INCOME STATEMENT"/>
    <x v="14"/>
    <x v="1"/>
    <n v="14678.07"/>
  </r>
  <r>
    <x v="1"/>
    <x v="2"/>
    <x v="2"/>
    <x v="28"/>
    <x v="0"/>
    <s v="PPLCTL: TOTAL COST OF SALES"/>
    <s v="PPLCTE: TOTAL ELECTRIC COST OF SALES"/>
    <s v="PPLTIS: TOTAL INCOME STATEMENT"/>
    <x v="9"/>
    <x v="5"/>
    <n v="7501.12"/>
  </r>
  <r>
    <x v="1"/>
    <x v="2"/>
    <x v="2"/>
    <x v="28"/>
    <x v="0"/>
    <s v="PPLCTL: TOTAL COST OF SALES"/>
    <s v="PPLCTE: TOTAL ELECTRIC COST OF SALES"/>
    <s v="PPLTIS: TOTAL INCOME STATEMENT"/>
    <x v="18"/>
    <x v="6"/>
    <n v="70.94"/>
  </r>
  <r>
    <x v="1"/>
    <x v="2"/>
    <x v="2"/>
    <x v="28"/>
    <x v="0"/>
    <s v="PPLCTL: TOTAL COST OF SALES"/>
    <s v="PPLCTE: TOTAL ELECTRIC COST OF SALES"/>
    <s v="PPLTIS: TOTAL INCOME STATEMENT"/>
    <x v="3"/>
    <x v="3"/>
    <n v="27.1"/>
  </r>
  <r>
    <x v="1"/>
    <x v="2"/>
    <x v="2"/>
    <x v="28"/>
    <x v="0"/>
    <s v="PPLCTL: TOTAL COST OF SALES"/>
    <s v="PPLCTE: TOTAL ELECTRIC COST OF SALES"/>
    <s v="PPLTIS: TOTAL INCOME STATEMENT"/>
    <x v="4"/>
    <x v="3"/>
    <n v="729.34"/>
  </r>
  <r>
    <x v="1"/>
    <x v="2"/>
    <x v="2"/>
    <x v="28"/>
    <x v="0"/>
    <s v="PPLCTL: TOTAL COST OF SALES"/>
    <s v="PPLCTE: TOTAL ELECTRIC COST OF SALES"/>
    <s v="PPLTIS: TOTAL INCOME STATEMENT"/>
    <x v="5"/>
    <x v="4"/>
    <n v="1219.83"/>
  </r>
  <r>
    <x v="1"/>
    <x v="2"/>
    <x v="2"/>
    <x v="28"/>
    <x v="0"/>
    <s v="PPLCTL: TOTAL COST OF SALES"/>
    <s v="PPLCTE: TOTAL ELECTRIC COST OF SALES"/>
    <s v="PPLTIS: TOTAL INCOME STATEMENT"/>
    <x v="6"/>
    <x v="3"/>
    <n v="1353.72"/>
  </r>
  <r>
    <x v="1"/>
    <x v="2"/>
    <x v="2"/>
    <x v="28"/>
    <x v="0"/>
    <s v="PPLCTL: TOTAL COST OF SALES"/>
    <s v="PPLCTE: TOTAL ELECTRIC COST OF SALES"/>
    <s v="PPLTIS: TOTAL INCOME STATEMENT"/>
    <x v="7"/>
    <x v="3"/>
    <n v="494.88"/>
  </r>
  <r>
    <x v="1"/>
    <x v="2"/>
    <x v="2"/>
    <x v="28"/>
    <x v="0"/>
    <s v="PPLCTL: TOTAL COST OF SALES"/>
    <s v="PPLCTE: TOTAL ELECTRIC COST OF SALES"/>
    <s v="PPLTIS: TOTAL INCOME STATEMENT"/>
    <x v="10"/>
    <x v="4"/>
    <n v="635.77"/>
  </r>
  <r>
    <x v="1"/>
    <x v="2"/>
    <x v="2"/>
    <x v="30"/>
    <x v="0"/>
    <s v="PPLCTL: TOTAL COST OF SALES"/>
    <s v="PPLCTE: TOTAL ELECTRIC COST OF SALES"/>
    <s v="PPLTIS: TOTAL INCOME STATEMENT"/>
    <x v="14"/>
    <x v="1"/>
    <n v="1581.82"/>
  </r>
  <r>
    <x v="1"/>
    <x v="2"/>
    <x v="2"/>
    <x v="30"/>
    <x v="0"/>
    <s v="PPLCTL: TOTAL COST OF SALES"/>
    <s v="PPLCTE: TOTAL ELECTRIC COST OF SALES"/>
    <s v="PPLTIS: TOTAL INCOME STATEMENT"/>
    <x v="9"/>
    <x v="5"/>
    <n v="414.21"/>
  </r>
  <r>
    <x v="1"/>
    <x v="2"/>
    <x v="2"/>
    <x v="30"/>
    <x v="0"/>
    <s v="PPLCTL: TOTAL COST OF SALES"/>
    <s v="PPLCTE: TOTAL ELECTRIC COST OF SALES"/>
    <s v="PPLTIS: TOTAL INCOME STATEMENT"/>
    <x v="15"/>
    <x v="5"/>
    <n v="136.37"/>
  </r>
  <r>
    <x v="1"/>
    <x v="2"/>
    <x v="2"/>
    <x v="30"/>
    <x v="0"/>
    <s v="PPLCTL: TOTAL COST OF SALES"/>
    <s v="PPLCTE: TOTAL ELECTRIC COST OF SALES"/>
    <s v="PPLTIS: TOTAL INCOME STATEMENT"/>
    <x v="18"/>
    <x v="6"/>
    <n v="10.67"/>
  </r>
  <r>
    <x v="1"/>
    <x v="2"/>
    <x v="2"/>
    <x v="30"/>
    <x v="0"/>
    <s v="PPLCTL: TOTAL COST OF SALES"/>
    <s v="PPLCTE: TOTAL ELECTRIC COST OF SALES"/>
    <s v="PPLTIS: TOTAL INCOME STATEMENT"/>
    <x v="3"/>
    <x v="3"/>
    <n v="9.3699999999999992"/>
  </r>
  <r>
    <x v="1"/>
    <x v="2"/>
    <x v="2"/>
    <x v="30"/>
    <x v="0"/>
    <s v="PPLCTL: TOTAL COST OF SALES"/>
    <s v="PPLCTE: TOTAL ELECTRIC COST OF SALES"/>
    <s v="PPLTIS: TOTAL INCOME STATEMENT"/>
    <x v="4"/>
    <x v="3"/>
    <n v="79.53"/>
  </r>
  <r>
    <x v="1"/>
    <x v="2"/>
    <x v="2"/>
    <x v="30"/>
    <x v="0"/>
    <s v="PPLCTL: TOTAL COST OF SALES"/>
    <s v="PPLCTE: TOTAL ELECTRIC COST OF SALES"/>
    <s v="PPLTIS: TOTAL INCOME STATEMENT"/>
    <x v="5"/>
    <x v="4"/>
    <n v="130.44999999999999"/>
  </r>
  <r>
    <x v="1"/>
    <x v="2"/>
    <x v="2"/>
    <x v="30"/>
    <x v="0"/>
    <s v="PPLCTL: TOTAL COST OF SALES"/>
    <s v="PPLCTE: TOTAL ELECTRIC COST OF SALES"/>
    <s v="PPLTIS: TOTAL INCOME STATEMENT"/>
    <x v="6"/>
    <x v="3"/>
    <n v="145.37"/>
  </r>
  <r>
    <x v="1"/>
    <x v="2"/>
    <x v="2"/>
    <x v="30"/>
    <x v="0"/>
    <s v="PPLCTL: TOTAL COST OF SALES"/>
    <s v="PPLCTE: TOTAL ELECTRIC COST OF SALES"/>
    <s v="PPLTIS: TOTAL INCOME STATEMENT"/>
    <x v="7"/>
    <x v="3"/>
    <n v="39.33"/>
  </r>
  <r>
    <x v="1"/>
    <x v="2"/>
    <x v="2"/>
    <x v="30"/>
    <x v="0"/>
    <s v="PPLCTL: TOTAL COST OF SALES"/>
    <s v="PPLCTE: TOTAL ELECTRIC COST OF SALES"/>
    <s v="PPLTIS: TOTAL INCOME STATEMENT"/>
    <x v="10"/>
    <x v="4"/>
    <n v="45.41"/>
  </r>
  <r>
    <x v="1"/>
    <x v="2"/>
    <x v="2"/>
    <x v="31"/>
    <x v="0"/>
    <s v="PPLCTL: TOTAL COST OF SALES"/>
    <s v="PPLCTE: TOTAL ELECTRIC COST OF SALES"/>
    <s v="PPLTIS: TOTAL INCOME STATEMENT"/>
    <x v="14"/>
    <x v="1"/>
    <n v="2168.36"/>
  </r>
  <r>
    <x v="1"/>
    <x v="2"/>
    <x v="2"/>
    <x v="31"/>
    <x v="0"/>
    <s v="PPLCTL: TOTAL COST OF SALES"/>
    <s v="PPLCTE: TOTAL ELECTRIC COST OF SALES"/>
    <s v="PPLTIS: TOTAL INCOME STATEMENT"/>
    <x v="9"/>
    <x v="5"/>
    <n v="706.66"/>
  </r>
  <r>
    <x v="1"/>
    <x v="2"/>
    <x v="2"/>
    <x v="31"/>
    <x v="0"/>
    <s v="PPLCTL: TOTAL COST OF SALES"/>
    <s v="PPLCTE: TOTAL ELECTRIC COST OF SALES"/>
    <s v="PPLTIS: TOTAL INCOME STATEMENT"/>
    <x v="15"/>
    <x v="5"/>
    <n v="179.87"/>
  </r>
  <r>
    <x v="1"/>
    <x v="2"/>
    <x v="2"/>
    <x v="31"/>
    <x v="0"/>
    <s v="PPLCTL: TOTAL COST OF SALES"/>
    <s v="PPLCTE: TOTAL ELECTRIC COST OF SALES"/>
    <s v="PPLTIS: TOTAL INCOME STATEMENT"/>
    <x v="18"/>
    <x v="6"/>
    <n v="10.79"/>
  </r>
  <r>
    <x v="1"/>
    <x v="2"/>
    <x v="2"/>
    <x v="31"/>
    <x v="0"/>
    <s v="PPLCTL: TOTAL COST OF SALES"/>
    <s v="PPLCTE: TOTAL ELECTRIC COST OF SALES"/>
    <s v="PPLTIS: TOTAL INCOME STATEMENT"/>
    <x v="3"/>
    <x v="3"/>
    <n v="12.64"/>
  </r>
  <r>
    <x v="1"/>
    <x v="2"/>
    <x v="2"/>
    <x v="31"/>
    <x v="0"/>
    <s v="PPLCTL: TOTAL COST OF SALES"/>
    <s v="PPLCTE: TOTAL ELECTRIC COST OF SALES"/>
    <s v="PPLTIS: TOTAL INCOME STATEMENT"/>
    <x v="4"/>
    <x v="3"/>
    <n v="107.34"/>
  </r>
  <r>
    <x v="1"/>
    <x v="2"/>
    <x v="2"/>
    <x v="31"/>
    <x v="0"/>
    <s v="PPLCTL: TOTAL COST OF SALES"/>
    <s v="PPLCTE: TOTAL ELECTRIC COST OF SALES"/>
    <s v="PPLTIS: TOTAL INCOME STATEMENT"/>
    <x v="5"/>
    <x v="4"/>
    <n v="175.59"/>
  </r>
  <r>
    <x v="1"/>
    <x v="2"/>
    <x v="2"/>
    <x v="31"/>
    <x v="0"/>
    <s v="PPLCTL: TOTAL COST OF SALES"/>
    <s v="PPLCTE: TOTAL ELECTRIC COST OF SALES"/>
    <s v="PPLTIS: TOTAL INCOME STATEMENT"/>
    <x v="6"/>
    <x v="3"/>
    <n v="196.17"/>
  </r>
  <r>
    <x v="1"/>
    <x v="2"/>
    <x v="2"/>
    <x v="31"/>
    <x v="0"/>
    <s v="PPLCTL: TOTAL COST OF SALES"/>
    <s v="PPLCTE: TOTAL ELECTRIC COST OF SALES"/>
    <s v="PPLTIS: TOTAL INCOME STATEMENT"/>
    <x v="7"/>
    <x v="3"/>
    <n v="53.09"/>
  </r>
  <r>
    <x v="1"/>
    <x v="2"/>
    <x v="2"/>
    <x v="31"/>
    <x v="0"/>
    <s v="PPLCTL: TOTAL COST OF SALES"/>
    <s v="PPLCTE: TOTAL ELECTRIC COST OF SALES"/>
    <s v="PPLTIS: TOTAL INCOME STATEMENT"/>
    <x v="10"/>
    <x v="4"/>
    <n v="69.17"/>
  </r>
  <r>
    <x v="1"/>
    <x v="2"/>
    <x v="2"/>
    <x v="32"/>
    <x v="0"/>
    <s v="PPLCTL: TOTAL COST OF SALES"/>
    <s v="PPLCTE: TOTAL ELECTRIC COST OF SALES"/>
    <s v="PPLTIS: TOTAL INCOME STATEMENT"/>
    <x v="14"/>
    <x v="1"/>
    <n v="1014.72"/>
  </r>
  <r>
    <x v="1"/>
    <x v="2"/>
    <x v="2"/>
    <x v="32"/>
    <x v="0"/>
    <s v="PPLCTL: TOTAL COST OF SALES"/>
    <s v="PPLCTE: TOTAL ELECTRIC COST OF SALES"/>
    <s v="PPLTIS: TOTAL INCOME STATEMENT"/>
    <x v="9"/>
    <x v="5"/>
    <n v="34.51"/>
  </r>
  <r>
    <x v="1"/>
    <x v="2"/>
    <x v="2"/>
    <x v="32"/>
    <x v="0"/>
    <s v="PPLCTL: TOTAL COST OF SALES"/>
    <s v="PPLCTE: TOTAL ELECTRIC COST OF SALES"/>
    <s v="PPLTIS: TOTAL INCOME STATEMENT"/>
    <x v="15"/>
    <x v="5"/>
    <n v="9.7799999999999994"/>
  </r>
  <r>
    <x v="1"/>
    <x v="2"/>
    <x v="2"/>
    <x v="32"/>
    <x v="0"/>
    <s v="PPLCTL: TOTAL COST OF SALES"/>
    <s v="PPLCTE: TOTAL ELECTRIC COST OF SALES"/>
    <s v="PPLTIS: TOTAL INCOME STATEMENT"/>
    <x v="18"/>
    <x v="6"/>
    <n v="1.1200000000000001"/>
  </r>
  <r>
    <x v="1"/>
    <x v="2"/>
    <x v="2"/>
    <x v="32"/>
    <x v="0"/>
    <s v="PPLCTL: TOTAL COST OF SALES"/>
    <s v="PPLCTE: TOTAL ELECTRIC COST OF SALES"/>
    <s v="PPLTIS: TOTAL INCOME STATEMENT"/>
    <x v="3"/>
    <x v="3"/>
    <n v="6.04"/>
  </r>
  <r>
    <x v="1"/>
    <x v="2"/>
    <x v="2"/>
    <x v="32"/>
    <x v="0"/>
    <s v="PPLCTL: TOTAL COST OF SALES"/>
    <s v="PPLCTE: TOTAL ELECTRIC COST OF SALES"/>
    <s v="PPLTIS: TOTAL INCOME STATEMENT"/>
    <x v="4"/>
    <x v="3"/>
    <n v="51.38"/>
  </r>
  <r>
    <x v="1"/>
    <x v="2"/>
    <x v="2"/>
    <x v="32"/>
    <x v="0"/>
    <s v="PPLCTL: TOTAL COST OF SALES"/>
    <s v="PPLCTE: TOTAL ELECTRIC COST OF SALES"/>
    <s v="PPLTIS: TOTAL INCOME STATEMENT"/>
    <x v="5"/>
    <x v="4"/>
    <n v="83.78"/>
  </r>
  <r>
    <x v="1"/>
    <x v="2"/>
    <x v="2"/>
    <x v="32"/>
    <x v="0"/>
    <s v="PPLCTL: TOTAL COST OF SALES"/>
    <s v="PPLCTE: TOTAL ELECTRIC COST OF SALES"/>
    <s v="PPLTIS: TOTAL INCOME STATEMENT"/>
    <x v="6"/>
    <x v="3"/>
    <n v="93.9"/>
  </r>
  <r>
    <x v="1"/>
    <x v="2"/>
    <x v="2"/>
    <x v="32"/>
    <x v="0"/>
    <s v="PPLCTL: TOTAL COST OF SALES"/>
    <s v="PPLCTE: TOTAL ELECTRIC COST OF SALES"/>
    <s v="PPLTIS: TOTAL INCOME STATEMENT"/>
    <x v="7"/>
    <x v="3"/>
    <n v="25.41"/>
  </r>
  <r>
    <x v="1"/>
    <x v="2"/>
    <x v="2"/>
    <x v="32"/>
    <x v="0"/>
    <s v="PPLCTL: TOTAL COST OF SALES"/>
    <s v="PPLCTE: TOTAL ELECTRIC COST OF SALES"/>
    <s v="PPLTIS: TOTAL INCOME STATEMENT"/>
    <x v="10"/>
    <x v="4"/>
    <n v="3.65"/>
  </r>
  <r>
    <x v="1"/>
    <x v="2"/>
    <x v="2"/>
    <x v="33"/>
    <x v="0"/>
    <s v="PPLCTL: TOTAL COST OF SALES"/>
    <s v="PPLCTE: TOTAL ELECTRIC COST OF SALES"/>
    <s v="PPLTIS: TOTAL INCOME STATEMENT"/>
    <x v="14"/>
    <x v="1"/>
    <n v="1440.54"/>
  </r>
  <r>
    <x v="1"/>
    <x v="2"/>
    <x v="2"/>
    <x v="33"/>
    <x v="0"/>
    <s v="PPLCTL: TOTAL COST OF SALES"/>
    <s v="PPLCTE: TOTAL ELECTRIC COST OF SALES"/>
    <s v="PPLTIS: TOTAL INCOME STATEMENT"/>
    <x v="9"/>
    <x v="5"/>
    <n v="15.81"/>
  </r>
  <r>
    <x v="1"/>
    <x v="2"/>
    <x v="2"/>
    <x v="33"/>
    <x v="0"/>
    <s v="PPLCTL: TOTAL COST OF SALES"/>
    <s v="PPLCTE: TOTAL ELECTRIC COST OF SALES"/>
    <s v="PPLTIS: TOTAL INCOME STATEMENT"/>
    <x v="15"/>
    <x v="5"/>
    <n v="363.67"/>
  </r>
  <r>
    <x v="1"/>
    <x v="2"/>
    <x v="2"/>
    <x v="33"/>
    <x v="0"/>
    <s v="PPLCTL: TOTAL COST OF SALES"/>
    <s v="PPLCTE: TOTAL ELECTRIC COST OF SALES"/>
    <s v="PPLTIS: TOTAL INCOME STATEMENT"/>
    <x v="18"/>
    <x v="6"/>
    <n v="7.59"/>
  </r>
  <r>
    <x v="1"/>
    <x v="2"/>
    <x v="2"/>
    <x v="33"/>
    <x v="0"/>
    <s v="PPLCTL: TOTAL COST OF SALES"/>
    <s v="PPLCTE: TOTAL ELECTRIC COST OF SALES"/>
    <s v="PPLTIS: TOTAL INCOME STATEMENT"/>
    <x v="3"/>
    <x v="3"/>
    <n v="8.57"/>
  </r>
  <r>
    <x v="1"/>
    <x v="2"/>
    <x v="2"/>
    <x v="33"/>
    <x v="0"/>
    <s v="PPLCTL: TOTAL COST OF SALES"/>
    <s v="PPLCTE: TOTAL ELECTRIC COST OF SALES"/>
    <s v="PPLTIS: TOTAL INCOME STATEMENT"/>
    <x v="4"/>
    <x v="3"/>
    <n v="72.69"/>
  </r>
  <r>
    <x v="1"/>
    <x v="2"/>
    <x v="2"/>
    <x v="33"/>
    <x v="0"/>
    <s v="PPLCTL: TOTAL COST OF SALES"/>
    <s v="PPLCTE: TOTAL ELECTRIC COST OF SALES"/>
    <s v="PPLTIS: TOTAL INCOME STATEMENT"/>
    <x v="5"/>
    <x v="4"/>
    <n v="119.03"/>
  </r>
  <r>
    <x v="1"/>
    <x v="2"/>
    <x v="2"/>
    <x v="33"/>
    <x v="0"/>
    <s v="PPLCTL: TOTAL COST OF SALES"/>
    <s v="PPLCTE: TOTAL ELECTRIC COST OF SALES"/>
    <s v="PPLTIS: TOTAL INCOME STATEMENT"/>
    <x v="6"/>
    <x v="3"/>
    <n v="132.85"/>
  </r>
  <r>
    <x v="1"/>
    <x v="2"/>
    <x v="2"/>
    <x v="33"/>
    <x v="0"/>
    <s v="PPLCTL: TOTAL COST OF SALES"/>
    <s v="PPLCTE: TOTAL ELECTRIC COST OF SALES"/>
    <s v="PPLTIS: TOTAL INCOME STATEMENT"/>
    <x v="7"/>
    <x v="3"/>
    <n v="35.950000000000003"/>
  </r>
  <r>
    <x v="1"/>
    <x v="2"/>
    <x v="2"/>
    <x v="33"/>
    <x v="0"/>
    <s v="PPLCTL: TOTAL COST OF SALES"/>
    <s v="PPLCTE: TOTAL ELECTRIC COST OF SALES"/>
    <s v="PPLTIS: TOTAL INCOME STATEMENT"/>
    <x v="10"/>
    <x v="4"/>
    <n v="31.29"/>
  </r>
  <r>
    <x v="1"/>
    <x v="2"/>
    <x v="2"/>
    <x v="34"/>
    <x v="0"/>
    <s v="PPLCTL: TOTAL COST OF SALES"/>
    <s v="PPLCGT: TOTAL GAS SUPPLY EXPENSE"/>
    <s v="PPLTIS: TOTAL INCOME STATEMENT"/>
    <x v="14"/>
    <x v="1"/>
    <n v="4.8"/>
  </r>
  <r>
    <x v="1"/>
    <x v="2"/>
    <x v="2"/>
    <x v="34"/>
    <x v="0"/>
    <s v="PPLCTL: TOTAL COST OF SALES"/>
    <s v="PPLCGT: TOTAL GAS SUPPLY EXPENSE"/>
    <s v="PPLTIS: TOTAL INCOME STATEMENT"/>
    <x v="18"/>
    <x v="6"/>
    <n v="0"/>
  </r>
  <r>
    <x v="1"/>
    <x v="2"/>
    <x v="2"/>
    <x v="34"/>
    <x v="0"/>
    <s v="PPLCTL: TOTAL COST OF SALES"/>
    <s v="PPLCGT: TOTAL GAS SUPPLY EXPENSE"/>
    <s v="PPLTIS: TOTAL INCOME STATEMENT"/>
    <x v="3"/>
    <x v="3"/>
    <n v="-0.04"/>
  </r>
  <r>
    <x v="1"/>
    <x v="2"/>
    <x v="2"/>
    <x v="34"/>
    <x v="0"/>
    <s v="PPLCTL: TOTAL COST OF SALES"/>
    <s v="PPLCGT: TOTAL GAS SUPPLY EXPENSE"/>
    <s v="PPLTIS: TOTAL INCOME STATEMENT"/>
    <x v="4"/>
    <x v="3"/>
    <n v="0.24"/>
  </r>
  <r>
    <x v="1"/>
    <x v="2"/>
    <x v="2"/>
    <x v="34"/>
    <x v="0"/>
    <s v="PPLCTL: TOTAL COST OF SALES"/>
    <s v="PPLCGT: TOTAL GAS SUPPLY EXPENSE"/>
    <s v="PPLTIS: TOTAL INCOME STATEMENT"/>
    <x v="5"/>
    <x v="4"/>
    <n v="0.4"/>
  </r>
  <r>
    <x v="1"/>
    <x v="2"/>
    <x v="2"/>
    <x v="34"/>
    <x v="0"/>
    <s v="PPLCTL: TOTAL COST OF SALES"/>
    <s v="PPLCGT: TOTAL GAS SUPPLY EXPENSE"/>
    <s v="PPLTIS: TOTAL INCOME STATEMENT"/>
    <x v="6"/>
    <x v="3"/>
    <n v="0.46"/>
  </r>
  <r>
    <x v="1"/>
    <x v="2"/>
    <x v="2"/>
    <x v="34"/>
    <x v="0"/>
    <s v="PPLCTL: TOTAL COST OF SALES"/>
    <s v="PPLCGT: TOTAL GAS SUPPLY EXPENSE"/>
    <s v="PPLTIS: TOTAL INCOME STATEMENT"/>
    <x v="7"/>
    <x v="3"/>
    <n v="0.2"/>
  </r>
  <r>
    <x v="1"/>
    <x v="2"/>
    <x v="2"/>
    <x v="29"/>
    <x v="0"/>
    <s v="PPLCTL: TOTAL COST OF SALES"/>
    <s v="PPLCDM: DEMAND SIDE MANAGEMENT"/>
    <s v="PPLTIS: TOTAL INCOME STATEMENT"/>
    <x v="14"/>
    <x v="1"/>
    <n v="948.09"/>
  </r>
  <r>
    <x v="1"/>
    <x v="2"/>
    <x v="2"/>
    <x v="29"/>
    <x v="0"/>
    <s v="PPLCTL: TOTAL COST OF SALES"/>
    <s v="PPLCDM: DEMAND SIDE MANAGEMENT"/>
    <s v="PPLTIS: TOTAL INCOME STATEMENT"/>
    <x v="9"/>
    <x v="5"/>
    <n v="5490.12"/>
  </r>
  <r>
    <x v="1"/>
    <x v="2"/>
    <x v="2"/>
    <x v="29"/>
    <x v="0"/>
    <s v="PPLCTL: TOTAL COST OF SALES"/>
    <s v="PPLCDM: DEMAND SIDE MANAGEMENT"/>
    <s v="PPLTIS: TOTAL INCOME STATEMENT"/>
    <x v="0"/>
    <x v="0"/>
    <n v="-95.86"/>
  </r>
  <r>
    <x v="1"/>
    <x v="2"/>
    <x v="2"/>
    <x v="29"/>
    <x v="0"/>
    <s v="PPLCTL: TOTAL COST OF SALES"/>
    <s v="PPLCDM: DEMAND SIDE MANAGEMENT"/>
    <s v="PPLTIS: TOTAL INCOME STATEMENT"/>
    <x v="2"/>
    <x v="2"/>
    <n v="46.16"/>
  </r>
  <r>
    <x v="1"/>
    <x v="2"/>
    <x v="2"/>
    <x v="29"/>
    <x v="0"/>
    <s v="PPLCTL: TOTAL COST OF SALES"/>
    <s v="PPLCDM: DEMAND SIDE MANAGEMENT"/>
    <s v="PPLTIS: TOTAL INCOME STATEMENT"/>
    <x v="3"/>
    <x v="3"/>
    <n v="-3.24"/>
  </r>
  <r>
    <x v="1"/>
    <x v="2"/>
    <x v="2"/>
    <x v="29"/>
    <x v="0"/>
    <s v="PPLCTL: TOTAL COST OF SALES"/>
    <s v="PPLCDM: DEMAND SIDE MANAGEMENT"/>
    <s v="PPLTIS: TOTAL INCOME STATEMENT"/>
    <x v="4"/>
    <x v="3"/>
    <n v="45.91"/>
  </r>
  <r>
    <x v="1"/>
    <x v="2"/>
    <x v="2"/>
    <x v="29"/>
    <x v="0"/>
    <s v="PPLCTL: TOTAL COST OF SALES"/>
    <s v="PPLCDM: DEMAND SIDE MANAGEMENT"/>
    <s v="PPLTIS: TOTAL INCOME STATEMENT"/>
    <x v="5"/>
    <x v="4"/>
    <n v="74.22"/>
  </r>
  <r>
    <x v="1"/>
    <x v="2"/>
    <x v="2"/>
    <x v="29"/>
    <x v="0"/>
    <s v="PPLCTL: TOTAL COST OF SALES"/>
    <s v="PPLCDM: DEMAND SIDE MANAGEMENT"/>
    <s v="PPLTIS: TOTAL INCOME STATEMENT"/>
    <x v="6"/>
    <x v="3"/>
    <n v="87.22"/>
  </r>
  <r>
    <x v="1"/>
    <x v="2"/>
    <x v="2"/>
    <x v="29"/>
    <x v="0"/>
    <s v="PPLCTL: TOTAL COST OF SALES"/>
    <s v="PPLCDM: DEMAND SIDE MANAGEMENT"/>
    <s v="PPLTIS: TOTAL INCOME STATEMENT"/>
    <x v="7"/>
    <x v="3"/>
    <n v="35.65"/>
  </r>
  <r>
    <x v="1"/>
    <x v="2"/>
    <x v="2"/>
    <x v="29"/>
    <x v="0"/>
    <s v="PPLCTL: TOTAL COST OF SALES"/>
    <s v="PPLCDM: DEMAND SIDE MANAGEMENT"/>
    <s v="PPLTIS: TOTAL INCOME STATEMENT"/>
    <x v="8"/>
    <x v="2"/>
    <n v="7.56"/>
  </r>
  <r>
    <x v="1"/>
    <x v="2"/>
    <x v="2"/>
    <x v="29"/>
    <x v="0"/>
    <s v="PPLCTL: TOTAL COST OF SALES"/>
    <s v="PPLCDM: DEMAND SIDE MANAGEMENT"/>
    <s v="PPLTIS: TOTAL INCOME STATEMENT"/>
    <x v="10"/>
    <x v="4"/>
    <n v="491.58"/>
  </r>
  <r>
    <x v="2"/>
    <x v="3"/>
    <x v="1"/>
    <x v="29"/>
    <x v="0"/>
    <s v="PPLCTL: TOTAL COST OF SALES"/>
    <s v="PPLCDM: DEMAND SIDE MANAGEMENT"/>
    <s v="PPLTIS: TOTAL INCOME STATEMENT"/>
    <x v="1"/>
    <x v="1"/>
    <n v="516931.9"/>
  </r>
  <r>
    <x v="2"/>
    <x v="3"/>
    <x v="1"/>
    <x v="29"/>
    <x v="0"/>
    <s v="PPLCTL: TOTAL COST OF SALES"/>
    <s v="PPLCDM: DEMAND SIDE MANAGEMENT"/>
    <s v="PPLTIS: TOTAL INCOME STATEMENT"/>
    <x v="12"/>
    <x v="1"/>
    <n v="87048.7"/>
  </r>
  <r>
    <x v="2"/>
    <x v="3"/>
    <x v="1"/>
    <x v="29"/>
    <x v="0"/>
    <s v="PPLCTL: TOTAL COST OF SALES"/>
    <s v="PPLCDM: DEMAND SIDE MANAGEMENT"/>
    <s v="PPLTIS: TOTAL INCOME STATEMENT"/>
    <x v="11"/>
    <x v="5"/>
    <n v="41.6"/>
  </r>
  <r>
    <x v="2"/>
    <x v="3"/>
    <x v="1"/>
    <x v="29"/>
    <x v="0"/>
    <s v="PPLCTL: TOTAL COST OF SALES"/>
    <s v="PPLCDM: DEMAND SIDE MANAGEMENT"/>
    <s v="PPLTIS: TOTAL INCOME STATEMENT"/>
    <x v="2"/>
    <x v="2"/>
    <n v="27186.55"/>
  </r>
  <r>
    <x v="2"/>
    <x v="3"/>
    <x v="1"/>
    <x v="29"/>
    <x v="0"/>
    <s v="PPLCTL: TOTAL COST OF SALES"/>
    <s v="PPLCDM: DEMAND SIDE MANAGEMENT"/>
    <s v="PPLTIS: TOTAL INCOME STATEMENT"/>
    <x v="3"/>
    <x v="3"/>
    <n v="6337.65"/>
  </r>
  <r>
    <x v="2"/>
    <x v="3"/>
    <x v="1"/>
    <x v="29"/>
    <x v="0"/>
    <s v="PPLCTL: TOTAL COST OF SALES"/>
    <s v="PPLCDM: DEMAND SIDE MANAGEMENT"/>
    <s v="PPLTIS: TOTAL INCOME STATEMENT"/>
    <x v="4"/>
    <x v="3"/>
    <n v="28134.799999999999"/>
  </r>
  <r>
    <x v="2"/>
    <x v="3"/>
    <x v="1"/>
    <x v="29"/>
    <x v="0"/>
    <s v="PPLCTL: TOTAL COST OF SALES"/>
    <s v="PPLCDM: DEMAND SIDE MANAGEMENT"/>
    <s v="PPLTIS: TOTAL INCOME STATEMENT"/>
    <x v="5"/>
    <x v="4"/>
    <n v="69436.81"/>
  </r>
  <r>
    <x v="2"/>
    <x v="3"/>
    <x v="1"/>
    <x v="29"/>
    <x v="0"/>
    <s v="PPLCTL: TOTAL COST OF SALES"/>
    <s v="PPLCDM: DEMAND SIDE MANAGEMENT"/>
    <s v="PPLTIS: TOTAL INCOME STATEMENT"/>
    <x v="6"/>
    <x v="3"/>
    <n v="58676.25"/>
  </r>
  <r>
    <x v="2"/>
    <x v="3"/>
    <x v="1"/>
    <x v="29"/>
    <x v="0"/>
    <s v="PPLCTL: TOTAL COST OF SALES"/>
    <s v="PPLCDM: DEMAND SIDE MANAGEMENT"/>
    <s v="PPLTIS: TOTAL INCOME STATEMENT"/>
    <x v="7"/>
    <x v="3"/>
    <n v="13946.12"/>
  </r>
  <r>
    <x v="2"/>
    <x v="3"/>
    <x v="1"/>
    <x v="29"/>
    <x v="0"/>
    <s v="PPLCTL: TOTAL COST OF SALES"/>
    <s v="PPLCDM: DEMAND SIDE MANAGEMENT"/>
    <s v="PPLTIS: TOTAL INCOME STATEMENT"/>
    <x v="8"/>
    <x v="2"/>
    <n v="4727.2299999999996"/>
  </r>
  <r>
    <x v="2"/>
    <x v="3"/>
    <x v="1"/>
    <x v="29"/>
    <x v="0"/>
    <s v="PPLCTL: TOTAL COST OF SALES"/>
    <s v="PPLCDM: DEMAND SIDE MANAGEMENT"/>
    <s v="PPLTIS: TOTAL INCOME STATEMENT"/>
    <x v="10"/>
    <x v="4"/>
    <n v="5.22"/>
  </r>
  <r>
    <x v="2"/>
    <x v="3"/>
    <x v="2"/>
    <x v="30"/>
    <x v="0"/>
    <s v="PPLCTL: TOTAL COST OF SALES"/>
    <s v="PPLCTE: TOTAL ELECTRIC COST OF SALES"/>
    <s v="PPLTIS: TOTAL INCOME STATEMENT"/>
    <x v="14"/>
    <x v="1"/>
    <n v="8991.3799999999992"/>
  </r>
  <r>
    <x v="2"/>
    <x v="3"/>
    <x v="2"/>
    <x v="30"/>
    <x v="0"/>
    <s v="PPLCTL: TOTAL COST OF SALES"/>
    <s v="PPLCTE: TOTAL ELECTRIC COST OF SALES"/>
    <s v="PPLTIS: TOTAL INCOME STATEMENT"/>
    <x v="9"/>
    <x v="5"/>
    <n v="2354.48"/>
  </r>
  <r>
    <x v="2"/>
    <x v="3"/>
    <x v="2"/>
    <x v="30"/>
    <x v="0"/>
    <s v="PPLCTL: TOTAL COST OF SALES"/>
    <s v="PPLCTE: TOTAL ELECTRIC COST OF SALES"/>
    <s v="PPLTIS: TOTAL INCOME STATEMENT"/>
    <x v="15"/>
    <x v="5"/>
    <n v="775.18"/>
  </r>
  <r>
    <x v="2"/>
    <x v="3"/>
    <x v="2"/>
    <x v="30"/>
    <x v="0"/>
    <s v="PPLCTL: TOTAL COST OF SALES"/>
    <s v="PPLCTE: TOTAL ELECTRIC COST OF SALES"/>
    <s v="PPLTIS: TOTAL INCOME STATEMENT"/>
    <x v="18"/>
    <x v="6"/>
    <n v="60.67"/>
  </r>
  <r>
    <x v="2"/>
    <x v="3"/>
    <x v="2"/>
    <x v="30"/>
    <x v="0"/>
    <s v="PPLCTL: TOTAL COST OF SALES"/>
    <s v="PPLCTE: TOTAL ELECTRIC COST OF SALES"/>
    <s v="PPLTIS: TOTAL INCOME STATEMENT"/>
    <x v="3"/>
    <x v="3"/>
    <n v="53.26"/>
  </r>
  <r>
    <x v="2"/>
    <x v="3"/>
    <x v="2"/>
    <x v="30"/>
    <x v="0"/>
    <s v="PPLCTL: TOTAL COST OF SALES"/>
    <s v="PPLCTE: TOTAL ELECTRIC COST OF SALES"/>
    <s v="PPLTIS: TOTAL INCOME STATEMENT"/>
    <x v="4"/>
    <x v="3"/>
    <n v="452.05"/>
  </r>
  <r>
    <x v="2"/>
    <x v="3"/>
    <x v="2"/>
    <x v="30"/>
    <x v="0"/>
    <s v="PPLCTL: TOTAL COST OF SALES"/>
    <s v="PPLCTE: TOTAL ELECTRIC COST OF SALES"/>
    <s v="PPLTIS: TOTAL INCOME STATEMENT"/>
    <x v="5"/>
    <x v="4"/>
    <n v="741.48"/>
  </r>
  <r>
    <x v="2"/>
    <x v="3"/>
    <x v="2"/>
    <x v="30"/>
    <x v="0"/>
    <s v="PPLCTL: TOTAL COST OF SALES"/>
    <s v="PPLCTE: TOTAL ELECTRIC COST OF SALES"/>
    <s v="PPLTIS: TOTAL INCOME STATEMENT"/>
    <x v="6"/>
    <x v="3"/>
    <n v="826.36"/>
  </r>
  <r>
    <x v="2"/>
    <x v="3"/>
    <x v="2"/>
    <x v="30"/>
    <x v="0"/>
    <s v="PPLCTL: TOTAL COST OF SALES"/>
    <s v="PPLCTE: TOTAL ELECTRIC COST OF SALES"/>
    <s v="PPLTIS: TOTAL INCOME STATEMENT"/>
    <x v="7"/>
    <x v="3"/>
    <n v="223.61"/>
  </r>
  <r>
    <x v="2"/>
    <x v="3"/>
    <x v="2"/>
    <x v="30"/>
    <x v="0"/>
    <s v="PPLCTL: TOTAL COST OF SALES"/>
    <s v="PPLCTE: TOTAL ELECTRIC COST OF SALES"/>
    <s v="PPLTIS: TOTAL INCOME STATEMENT"/>
    <x v="10"/>
    <x v="4"/>
    <n v="258.14999999999998"/>
  </r>
  <r>
    <x v="2"/>
    <x v="3"/>
    <x v="2"/>
    <x v="31"/>
    <x v="0"/>
    <s v="PPLCTL: TOTAL COST OF SALES"/>
    <s v="PPLCTE: TOTAL ELECTRIC COST OF SALES"/>
    <s v="PPLTIS: TOTAL INCOME STATEMENT"/>
    <x v="14"/>
    <x v="1"/>
    <n v="12325.42"/>
  </r>
  <r>
    <x v="2"/>
    <x v="3"/>
    <x v="2"/>
    <x v="31"/>
    <x v="0"/>
    <s v="PPLCTL: TOTAL COST OF SALES"/>
    <s v="PPLCTE: TOTAL ELECTRIC COST OF SALES"/>
    <s v="PPLTIS: TOTAL INCOME STATEMENT"/>
    <x v="9"/>
    <x v="5"/>
    <n v="4016.82"/>
  </r>
  <r>
    <x v="2"/>
    <x v="3"/>
    <x v="2"/>
    <x v="31"/>
    <x v="0"/>
    <s v="PPLCTL: TOTAL COST OF SALES"/>
    <s v="PPLCTE: TOTAL ELECTRIC COST OF SALES"/>
    <s v="PPLTIS: TOTAL INCOME STATEMENT"/>
    <x v="15"/>
    <x v="5"/>
    <n v="1022.44"/>
  </r>
  <r>
    <x v="2"/>
    <x v="3"/>
    <x v="2"/>
    <x v="31"/>
    <x v="0"/>
    <s v="PPLCTL: TOTAL COST OF SALES"/>
    <s v="PPLCTE: TOTAL ELECTRIC COST OF SALES"/>
    <s v="PPLTIS: TOTAL INCOME STATEMENT"/>
    <x v="18"/>
    <x v="6"/>
    <n v="61.39"/>
  </r>
  <r>
    <x v="2"/>
    <x v="3"/>
    <x v="2"/>
    <x v="31"/>
    <x v="0"/>
    <s v="PPLCTL: TOTAL COST OF SALES"/>
    <s v="PPLCTE: TOTAL ELECTRIC COST OF SALES"/>
    <s v="PPLTIS: TOTAL INCOME STATEMENT"/>
    <x v="3"/>
    <x v="3"/>
    <n v="71.930000000000007"/>
  </r>
  <r>
    <x v="2"/>
    <x v="3"/>
    <x v="2"/>
    <x v="31"/>
    <x v="0"/>
    <s v="PPLCTL: TOTAL COST OF SALES"/>
    <s v="PPLCTE: TOTAL ELECTRIC COST OF SALES"/>
    <s v="PPLTIS: TOTAL INCOME STATEMENT"/>
    <x v="4"/>
    <x v="3"/>
    <n v="610.04999999999995"/>
  </r>
  <r>
    <x v="2"/>
    <x v="3"/>
    <x v="2"/>
    <x v="31"/>
    <x v="0"/>
    <s v="PPLCTL: TOTAL COST OF SALES"/>
    <s v="PPLCTE: TOTAL ELECTRIC COST OF SALES"/>
    <s v="PPLTIS: TOTAL INCOME STATEMENT"/>
    <x v="5"/>
    <x v="4"/>
    <n v="998.08"/>
  </r>
  <r>
    <x v="2"/>
    <x v="3"/>
    <x v="2"/>
    <x v="31"/>
    <x v="0"/>
    <s v="PPLCTL: TOTAL COST OF SALES"/>
    <s v="PPLCTE: TOTAL ELECTRIC COST OF SALES"/>
    <s v="PPLTIS: TOTAL INCOME STATEMENT"/>
    <x v="6"/>
    <x v="3"/>
    <n v="1115.1099999999999"/>
  </r>
  <r>
    <x v="2"/>
    <x v="3"/>
    <x v="2"/>
    <x v="31"/>
    <x v="0"/>
    <s v="PPLCTL: TOTAL COST OF SALES"/>
    <s v="PPLCTE: TOTAL ELECTRIC COST OF SALES"/>
    <s v="PPLTIS: TOTAL INCOME STATEMENT"/>
    <x v="7"/>
    <x v="3"/>
    <n v="301.77999999999997"/>
  </r>
  <r>
    <x v="2"/>
    <x v="3"/>
    <x v="2"/>
    <x v="31"/>
    <x v="0"/>
    <s v="PPLCTL: TOTAL COST OF SALES"/>
    <s v="PPLCTE: TOTAL ELECTRIC COST OF SALES"/>
    <s v="PPLTIS: TOTAL INCOME STATEMENT"/>
    <x v="10"/>
    <x v="4"/>
    <n v="393.18"/>
  </r>
  <r>
    <x v="2"/>
    <x v="3"/>
    <x v="2"/>
    <x v="32"/>
    <x v="0"/>
    <s v="PPLCTL: TOTAL COST OF SALES"/>
    <s v="PPLCTE: TOTAL ELECTRIC COST OF SALES"/>
    <s v="PPLTIS: TOTAL INCOME STATEMENT"/>
    <x v="14"/>
    <x v="1"/>
    <n v="5767.95"/>
  </r>
  <r>
    <x v="2"/>
    <x v="3"/>
    <x v="2"/>
    <x v="32"/>
    <x v="0"/>
    <s v="PPLCTL: TOTAL COST OF SALES"/>
    <s v="PPLCTE: TOTAL ELECTRIC COST OF SALES"/>
    <s v="PPLTIS: TOTAL INCOME STATEMENT"/>
    <x v="9"/>
    <x v="5"/>
    <n v="196.22"/>
  </r>
  <r>
    <x v="2"/>
    <x v="3"/>
    <x v="2"/>
    <x v="32"/>
    <x v="0"/>
    <s v="PPLCTL: TOTAL COST OF SALES"/>
    <s v="PPLCTE: TOTAL ELECTRIC COST OF SALES"/>
    <s v="PPLTIS: TOTAL INCOME STATEMENT"/>
    <x v="15"/>
    <x v="5"/>
    <n v="55.58"/>
  </r>
  <r>
    <x v="2"/>
    <x v="3"/>
    <x v="2"/>
    <x v="32"/>
    <x v="0"/>
    <s v="PPLCTL: TOTAL COST OF SALES"/>
    <s v="PPLCTE: TOTAL ELECTRIC COST OF SALES"/>
    <s v="PPLTIS: TOTAL INCOME STATEMENT"/>
    <x v="18"/>
    <x v="6"/>
    <n v="6.44"/>
  </r>
  <r>
    <x v="2"/>
    <x v="3"/>
    <x v="2"/>
    <x v="32"/>
    <x v="0"/>
    <s v="PPLCTL: TOTAL COST OF SALES"/>
    <s v="PPLCTE: TOTAL ELECTRIC COST OF SALES"/>
    <s v="PPLTIS: TOTAL INCOME STATEMENT"/>
    <x v="3"/>
    <x v="3"/>
    <n v="34.43"/>
  </r>
  <r>
    <x v="2"/>
    <x v="3"/>
    <x v="2"/>
    <x v="32"/>
    <x v="0"/>
    <s v="PPLCTL: TOTAL COST OF SALES"/>
    <s v="PPLCTE: TOTAL ELECTRIC COST OF SALES"/>
    <s v="PPLTIS: TOTAL INCOME STATEMENT"/>
    <x v="4"/>
    <x v="3"/>
    <n v="292"/>
  </r>
  <r>
    <x v="2"/>
    <x v="3"/>
    <x v="2"/>
    <x v="32"/>
    <x v="0"/>
    <s v="PPLCTL: TOTAL COST OF SALES"/>
    <s v="PPLCTE: TOTAL ELECTRIC COST OF SALES"/>
    <s v="PPLTIS: TOTAL INCOME STATEMENT"/>
    <x v="5"/>
    <x v="4"/>
    <n v="476.3"/>
  </r>
  <r>
    <x v="2"/>
    <x v="3"/>
    <x v="2"/>
    <x v="32"/>
    <x v="0"/>
    <s v="PPLCTL: TOTAL COST OF SALES"/>
    <s v="PPLCTE: TOTAL ELECTRIC COST OF SALES"/>
    <s v="PPLTIS: TOTAL INCOME STATEMENT"/>
    <x v="6"/>
    <x v="3"/>
    <n v="533.77"/>
  </r>
  <r>
    <x v="2"/>
    <x v="3"/>
    <x v="2"/>
    <x v="32"/>
    <x v="0"/>
    <s v="PPLCTL: TOTAL COST OF SALES"/>
    <s v="PPLCTE: TOTAL ELECTRIC COST OF SALES"/>
    <s v="PPLTIS: TOTAL INCOME STATEMENT"/>
    <x v="7"/>
    <x v="3"/>
    <n v="144.41999999999999"/>
  </r>
  <r>
    <x v="2"/>
    <x v="3"/>
    <x v="2"/>
    <x v="32"/>
    <x v="0"/>
    <s v="PPLCTL: TOTAL COST OF SALES"/>
    <s v="PPLCTE: TOTAL ELECTRIC COST OF SALES"/>
    <s v="PPLTIS: TOTAL INCOME STATEMENT"/>
    <x v="10"/>
    <x v="4"/>
    <n v="20.77"/>
  </r>
  <r>
    <x v="2"/>
    <x v="3"/>
    <x v="2"/>
    <x v="33"/>
    <x v="0"/>
    <s v="PPLCTL: TOTAL COST OF SALES"/>
    <s v="PPLCTE: TOTAL ELECTRIC COST OF SALES"/>
    <s v="PPLTIS: TOTAL INCOME STATEMENT"/>
    <x v="14"/>
    <x v="1"/>
    <n v="1351.92"/>
  </r>
  <r>
    <x v="2"/>
    <x v="3"/>
    <x v="2"/>
    <x v="33"/>
    <x v="0"/>
    <s v="PPLCTL: TOTAL COST OF SALES"/>
    <s v="PPLCTE: TOTAL ELECTRIC COST OF SALES"/>
    <s v="PPLTIS: TOTAL INCOME STATEMENT"/>
    <x v="9"/>
    <x v="5"/>
    <n v="89.89"/>
  </r>
  <r>
    <x v="2"/>
    <x v="3"/>
    <x v="2"/>
    <x v="33"/>
    <x v="0"/>
    <s v="PPLCTL: TOTAL COST OF SALES"/>
    <s v="PPLCTE: TOTAL ELECTRIC COST OF SALES"/>
    <s v="PPLTIS: TOTAL INCOME STATEMENT"/>
    <x v="15"/>
    <x v="5"/>
    <n v="371.34"/>
  </r>
  <r>
    <x v="2"/>
    <x v="3"/>
    <x v="2"/>
    <x v="33"/>
    <x v="0"/>
    <s v="PPLCTL: TOTAL COST OF SALES"/>
    <s v="PPLCTE: TOTAL ELECTRIC COST OF SALES"/>
    <s v="PPLTIS: TOTAL INCOME STATEMENT"/>
    <x v="18"/>
    <x v="6"/>
    <n v="16.37"/>
  </r>
  <r>
    <x v="2"/>
    <x v="3"/>
    <x v="2"/>
    <x v="33"/>
    <x v="0"/>
    <s v="PPLCTL: TOTAL COST OF SALES"/>
    <s v="PPLCTE: TOTAL ELECTRIC COST OF SALES"/>
    <s v="PPLTIS: TOTAL INCOME STATEMENT"/>
    <x v="3"/>
    <x v="3"/>
    <n v="7.91"/>
  </r>
  <r>
    <x v="2"/>
    <x v="3"/>
    <x v="2"/>
    <x v="33"/>
    <x v="0"/>
    <s v="PPLCTL: TOTAL COST OF SALES"/>
    <s v="PPLCTE: TOTAL ELECTRIC COST OF SALES"/>
    <s v="PPLTIS: TOTAL INCOME STATEMENT"/>
    <x v="4"/>
    <x v="3"/>
    <n v="67.06"/>
  </r>
  <r>
    <x v="2"/>
    <x v="3"/>
    <x v="2"/>
    <x v="33"/>
    <x v="0"/>
    <s v="PPLCTL: TOTAL COST OF SALES"/>
    <s v="PPLCTE: TOTAL ELECTRIC COST OF SALES"/>
    <s v="PPLTIS: TOTAL INCOME STATEMENT"/>
    <x v="5"/>
    <x v="4"/>
    <n v="110.51"/>
  </r>
  <r>
    <x v="2"/>
    <x v="3"/>
    <x v="2"/>
    <x v="33"/>
    <x v="0"/>
    <s v="PPLCTL: TOTAL COST OF SALES"/>
    <s v="PPLCTE: TOTAL ELECTRIC COST OF SALES"/>
    <s v="PPLTIS: TOTAL INCOME STATEMENT"/>
    <x v="6"/>
    <x v="3"/>
    <n v="122.51"/>
  </r>
  <r>
    <x v="2"/>
    <x v="3"/>
    <x v="2"/>
    <x v="33"/>
    <x v="0"/>
    <s v="PPLCTL: TOTAL COST OF SALES"/>
    <s v="PPLCTE: TOTAL ELECTRIC COST OF SALES"/>
    <s v="PPLTIS: TOTAL INCOME STATEMENT"/>
    <x v="7"/>
    <x v="3"/>
    <n v="33.15"/>
  </r>
  <r>
    <x v="2"/>
    <x v="3"/>
    <x v="2"/>
    <x v="33"/>
    <x v="0"/>
    <s v="PPLCTL: TOTAL COST OF SALES"/>
    <s v="PPLCTE: TOTAL ELECTRIC COST OF SALES"/>
    <s v="PPLTIS: TOTAL INCOME STATEMENT"/>
    <x v="10"/>
    <x v="4"/>
    <n v="38.049999999999997"/>
  </r>
  <r>
    <x v="2"/>
    <x v="3"/>
    <x v="3"/>
    <x v="35"/>
    <x v="0"/>
    <s v="PPLCTL: TOTAL COST OF SALES"/>
    <s v="PPLCTE: TOTAL ELECTRIC COST OF SALES"/>
    <s v="PPLTIS: TOTAL INCOME STATEMENT"/>
    <x v="5"/>
    <x v="4"/>
    <n v="45964.32"/>
  </r>
  <r>
    <x v="2"/>
    <x v="3"/>
    <x v="3"/>
    <x v="30"/>
    <x v="0"/>
    <s v="PPLCTL: TOTAL COST OF SALES"/>
    <s v="PPLCTE: TOTAL ELECTRIC COST OF SALES"/>
    <s v="PPLTIS: TOTAL INCOME STATEMENT"/>
    <x v="14"/>
    <x v="1"/>
    <n v="-2247.85"/>
  </r>
  <r>
    <x v="2"/>
    <x v="3"/>
    <x v="3"/>
    <x v="30"/>
    <x v="0"/>
    <s v="PPLCTL: TOTAL COST OF SALES"/>
    <s v="PPLCTE: TOTAL ELECTRIC COST OF SALES"/>
    <s v="PPLTIS: TOTAL INCOME STATEMENT"/>
    <x v="9"/>
    <x v="5"/>
    <n v="-588.62"/>
  </r>
  <r>
    <x v="2"/>
    <x v="3"/>
    <x v="3"/>
    <x v="30"/>
    <x v="0"/>
    <s v="PPLCTL: TOTAL COST OF SALES"/>
    <s v="PPLCTE: TOTAL ELECTRIC COST OF SALES"/>
    <s v="PPLTIS: TOTAL INCOME STATEMENT"/>
    <x v="15"/>
    <x v="5"/>
    <n v="-193.8"/>
  </r>
  <r>
    <x v="2"/>
    <x v="3"/>
    <x v="3"/>
    <x v="30"/>
    <x v="0"/>
    <s v="PPLCTL: TOTAL COST OF SALES"/>
    <s v="PPLCTE: TOTAL ELECTRIC COST OF SALES"/>
    <s v="PPLTIS: TOTAL INCOME STATEMENT"/>
    <x v="18"/>
    <x v="6"/>
    <n v="-15.17"/>
  </r>
  <r>
    <x v="2"/>
    <x v="3"/>
    <x v="3"/>
    <x v="30"/>
    <x v="0"/>
    <s v="PPLCTL: TOTAL COST OF SALES"/>
    <s v="PPLCTE: TOTAL ELECTRIC COST OF SALES"/>
    <s v="PPLTIS: TOTAL INCOME STATEMENT"/>
    <x v="3"/>
    <x v="3"/>
    <n v="-13.32"/>
  </r>
  <r>
    <x v="2"/>
    <x v="3"/>
    <x v="3"/>
    <x v="30"/>
    <x v="0"/>
    <s v="PPLCTL: TOTAL COST OF SALES"/>
    <s v="PPLCTE: TOTAL ELECTRIC COST OF SALES"/>
    <s v="PPLTIS: TOTAL INCOME STATEMENT"/>
    <x v="4"/>
    <x v="3"/>
    <n v="-113.02"/>
  </r>
  <r>
    <x v="2"/>
    <x v="3"/>
    <x v="3"/>
    <x v="30"/>
    <x v="0"/>
    <s v="PPLCTL: TOTAL COST OF SALES"/>
    <s v="PPLCTE: TOTAL ELECTRIC COST OF SALES"/>
    <s v="PPLTIS: TOTAL INCOME STATEMENT"/>
    <x v="5"/>
    <x v="4"/>
    <n v="-185.37"/>
  </r>
  <r>
    <x v="2"/>
    <x v="3"/>
    <x v="3"/>
    <x v="30"/>
    <x v="0"/>
    <s v="PPLCTL: TOTAL COST OF SALES"/>
    <s v="PPLCTE: TOTAL ELECTRIC COST OF SALES"/>
    <s v="PPLTIS: TOTAL INCOME STATEMENT"/>
    <x v="6"/>
    <x v="3"/>
    <n v="-206.6"/>
  </r>
  <r>
    <x v="2"/>
    <x v="3"/>
    <x v="3"/>
    <x v="30"/>
    <x v="0"/>
    <s v="PPLCTL: TOTAL COST OF SALES"/>
    <s v="PPLCTE: TOTAL ELECTRIC COST OF SALES"/>
    <s v="PPLTIS: TOTAL INCOME STATEMENT"/>
    <x v="7"/>
    <x v="3"/>
    <n v="-55.91"/>
  </r>
  <r>
    <x v="2"/>
    <x v="3"/>
    <x v="3"/>
    <x v="30"/>
    <x v="0"/>
    <s v="PPLCTL: TOTAL COST OF SALES"/>
    <s v="PPLCTE: TOTAL ELECTRIC COST OF SALES"/>
    <s v="PPLTIS: TOTAL INCOME STATEMENT"/>
    <x v="10"/>
    <x v="4"/>
    <n v="-64.55"/>
  </r>
  <r>
    <x v="2"/>
    <x v="3"/>
    <x v="3"/>
    <x v="31"/>
    <x v="0"/>
    <s v="PPLCTL: TOTAL COST OF SALES"/>
    <s v="PPLCTE: TOTAL ELECTRIC COST OF SALES"/>
    <s v="PPLTIS: TOTAL INCOME STATEMENT"/>
    <x v="14"/>
    <x v="1"/>
    <n v="-3081.36"/>
  </r>
  <r>
    <x v="2"/>
    <x v="3"/>
    <x v="3"/>
    <x v="31"/>
    <x v="0"/>
    <s v="PPLCTL: TOTAL COST OF SALES"/>
    <s v="PPLCTE: TOTAL ELECTRIC COST OF SALES"/>
    <s v="PPLTIS: TOTAL INCOME STATEMENT"/>
    <x v="9"/>
    <x v="5"/>
    <n v="-1004.22"/>
  </r>
  <r>
    <x v="2"/>
    <x v="3"/>
    <x v="3"/>
    <x v="31"/>
    <x v="0"/>
    <s v="PPLCTL: TOTAL COST OF SALES"/>
    <s v="PPLCTE: TOTAL ELECTRIC COST OF SALES"/>
    <s v="PPLTIS: TOTAL INCOME STATEMENT"/>
    <x v="15"/>
    <x v="5"/>
    <n v="-255.61"/>
  </r>
  <r>
    <x v="2"/>
    <x v="3"/>
    <x v="3"/>
    <x v="31"/>
    <x v="0"/>
    <s v="PPLCTL: TOTAL COST OF SALES"/>
    <s v="PPLCTE: TOTAL ELECTRIC COST OF SALES"/>
    <s v="PPLTIS: TOTAL INCOME STATEMENT"/>
    <x v="16"/>
    <x v="1"/>
    <n v="143143.31"/>
  </r>
  <r>
    <x v="2"/>
    <x v="3"/>
    <x v="3"/>
    <x v="31"/>
    <x v="0"/>
    <s v="PPLCTL: TOTAL COST OF SALES"/>
    <s v="PPLCTE: TOTAL ELECTRIC COST OF SALES"/>
    <s v="PPLTIS: TOTAL INCOME STATEMENT"/>
    <x v="20"/>
    <x v="5"/>
    <n v="62441"/>
  </r>
  <r>
    <x v="2"/>
    <x v="3"/>
    <x v="3"/>
    <x v="31"/>
    <x v="0"/>
    <s v="PPLCTL: TOTAL COST OF SALES"/>
    <s v="PPLCTE: TOTAL ELECTRIC COST OF SALES"/>
    <s v="PPLTIS: TOTAL INCOME STATEMENT"/>
    <x v="21"/>
    <x v="5"/>
    <n v="19911.27"/>
  </r>
  <r>
    <x v="2"/>
    <x v="3"/>
    <x v="3"/>
    <x v="31"/>
    <x v="0"/>
    <s v="PPLCTL: TOTAL COST OF SALES"/>
    <s v="PPLCTE: TOTAL ELECTRIC COST OF SALES"/>
    <s v="PPLTIS: TOTAL INCOME STATEMENT"/>
    <x v="18"/>
    <x v="6"/>
    <n v="-15.35"/>
  </r>
  <r>
    <x v="2"/>
    <x v="3"/>
    <x v="3"/>
    <x v="31"/>
    <x v="0"/>
    <s v="PPLCTL: TOTAL COST OF SALES"/>
    <s v="PPLCTE: TOTAL ELECTRIC COST OF SALES"/>
    <s v="PPLTIS: TOTAL INCOME STATEMENT"/>
    <x v="3"/>
    <x v="3"/>
    <n v="1227"/>
  </r>
  <r>
    <x v="2"/>
    <x v="3"/>
    <x v="3"/>
    <x v="31"/>
    <x v="0"/>
    <s v="PPLCTL: TOTAL COST OF SALES"/>
    <s v="PPLCTE: TOTAL ELECTRIC COST OF SALES"/>
    <s v="PPLTIS: TOTAL INCOME STATEMENT"/>
    <x v="4"/>
    <x v="3"/>
    <n v="6777.6"/>
  </r>
  <r>
    <x v="2"/>
    <x v="3"/>
    <x v="3"/>
    <x v="31"/>
    <x v="0"/>
    <s v="PPLCTL: TOTAL COST OF SALES"/>
    <s v="PPLCTE: TOTAL ELECTRIC COST OF SALES"/>
    <s v="PPLTIS: TOTAL INCOME STATEMENT"/>
    <x v="5"/>
    <x v="4"/>
    <n v="10096.02"/>
  </r>
  <r>
    <x v="2"/>
    <x v="3"/>
    <x v="3"/>
    <x v="31"/>
    <x v="0"/>
    <s v="PPLCTL: TOTAL COST OF SALES"/>
    <s v="PPLCTE: TOTAL ELECTRIC COST OF SALES"/>
    <s v="PPLTIS: TOTAL INCOME STATEMENT"/>
    <x v="6"/>
    <x v="3"/>
    <n v="12636.48"/>
  </r>
  <r>
    <x v="2"/>
    <x v="3"/>
    <x v="3"/>
    <x v="31"/>
    <x v="0"/>
    <s v="PPLCTL: TOTAL COST OF SALES"/>
    <s v="PPLCTE: TOTAL ELECTRIC COST OF SALES"/>
    <s v="PPLTIS: TOTAL INCOME STATEMENT"/>
    <x v="7"/>
    <x v="3"/>
    <n v="5479.67"/>
  </r>
  <r>
    <x v="2"/>
    <x v="3"/>
    <x v="3"/>
    <x v="31"/>
    <x v="0"/>
    <s v="PPLCTL: TOTAL COST OF SALES"/>
    <s v="PPLCTE: TOTAL ELECTRIC COST OF SALES"/>
    <s v="PPLTIS: TOTAL INCOME STATEMENT"/>
    <x v="10"/>
    <x v="4"/>
    <n v="6109.15"/>
  </r>
  <r>
    <x v="2"/>
    <x v="3"/>
    <x v="3"/>
    <x v="32"/>
    <x v="0"/>
    <s v="PPLCTL: TOTAL COST OF SALES"/>
    <s v="PPLCTE: TOTAL ELECTRIC COST OF SALES"/>
    <s v="PPLTIS: TOTAL INCOME STATEMENT"/>
    <x v="14"/>
    <x v="1"/>
    <n v="-1441.99"/>
  </r>
  <r>
    <x v="2"/>
    <x v="3"/>
    <x v="3"/>
    <x v="32"/>
    <x v="0"/>
    <s v="PPLCTL: TOTAL COST OF SALES"/>
    <s v="PPLCTE: TOTAL ELECTRIC COST OF SALES"/>
    <s v="PPLTIS: TOTAL INCOME STATEMENT"/>
    <x v="9"/>
    <x v="5"/>
    <n v="-49.06"/>
  </r>
  <r>
    <x v="2"/>
    <x v="3"/>
    <x v="3"/>
    <x v="32"/>
    <x v="0"/>
    <s v="PPLCTL: TOTAL COST OF SALES"/>
    <s v="PPLCTE: TOTAL ELECTRIC COST OF SALES"/>
    <s v="PPLTIS: TOTAL INCOME STATEMENT"/>
    <x v="15"/>
    <x v="5"/>
    <n v="-13.9"/>
  </r>
  <r>
    <x v="2"/>
    <x v="3"/>
    <x v="3"/>
    <x v="32"/>
    <x v="0"/>
    <s v="PPLCTL: TOTAL COST OF SALES"/>
    <s v="PPLCTE: TOTAL ELECTRIC COST OF SALES"/>
    <s v="PPLTIS: TOTAL INCOME STATEMENT"/>
    <x v="18"/>
    <x v="6"/>
    <n v="-1.61"/>
  </r>
  <r>
    <x v="2"/>
    <x v="3"/>
    <x v="3"/>
    <x v="32"/>
    <x v="0"/>
    <s v="PPLCTL: TOTAL COST OF SALES"/>
    <s v="PPLCTE: TOTAL ELECTRIC COST OF SALES"/>
    <s v="PPLTIS: TOTAL INCOME STATEMENT"/>
    <x v="3"/>
    <x v="3"/>
    <n v="-8.61"/>
  </r>
  <r>
    <x v="2"/>
    <x v="3"/>
    <x v="3"/>
    <x v="32"/>
    <x v="0"/>
    <s v="PPLCTL: TOTAL COST OF SALES"/>
    <s v="PPLCTE: TOTAL ELECTRIC COST OF SALES"/>
    <s v="PPLTIS: TOTAL INCOME STATEMENT"/>
    <x v="4"/>
    <x v="3"/>
    <n v="-73"/>
  </r>
  <r>
    <x v="2"/>
    <x v="3"/>
    <x v="3"/>
    <x v="32"/>
    <x v="0"/>
    <s v="PPLCTL: TOTAL COST OF SALES"/>
    <s v="PPLCTE: TOTAL ELECTRIC COST OF SALES"/>
    <s v="PPLTIS: TOTAL INCOME STATEMENT"/>
    <x v="5"/>
    <x v="4"/>
    <n v="-119.08"/>
  </r>
  <r>
    <x v="2"/>
    <x v="3"/>
    <x v="3"/>
    <x v="32"/>
    <x v="0"/>
    <s v="PPLCTL: TOTAL COST OF SALES"/>
    <s v="PPLCTE: TOTAL ELECTRIC COST OF SALES"/>
    <s v="PPLTIS: TOTAL INCOME STATEMENT"/>
    <x v="6"/>
    <x v="3"/>
    <n v="-133.44"/>
  </r>
  <r>
    <x v="2"/>
    <x v="3"/>
    <x v="3"/>
    <x v="32"/>
    <x v="0"/>
    <s v="PPLCTL: TOTAL COST OF SALES"/>
    <s v="PPLCTE: TOTAL ELECTRIC COST OF SALES"/>
    <s v="PPLTIS: TOTAL INCOME STATEMENT"/>
    <x v="7"/>
    <x v="3"/>
    <n v="-36.11"/>
  </r>
  <r>
    <x v="2"/>
    <x v="3"/>
    <x v="3"/>
    <x v="32"/>
    <x v="0"/>
    <s v="PPLCTL: TOTAL COST OF SALES"/>
    <s v="PPLCTE: TOTAL ELECTRIC COST OF SALES"/>
    <s v="PPLTIS: TOTAL INCOME STATEMENT"/>
    <x v="10"/>
    <x v="4"/>
    <n v="-5.19"/>
  </r>
  <r>
    <x v="2"/>
    <x v="3"/>
    <x v="3"/>
    <x v="33"/>
    <x v="0"/>
    <s v="PPLCTL: TOTAL COST OF SALES"/>
    <s v="PPLCTE: TOTAL ELECTRIC COST OF SALES"/>
    <s v="PPLTIS: TOTAL INCOME STATEMENT"/>
    <x v="14"/>
    <x v="1"/>
    <n v="-337.99"/>
  </r>
  <r>
    <x v="2"/>
    <x v="3"/>
    <x v="3"/>
    <x v="33"/>
    <x v="0"/>
    <s v="PPLCTL: TOTAL COST OF SALES"/>
    <s v="PPLCTE: TOTAL ELECTRIC COST OF SALES"/>
    <s v="PPLTIS: TOTAL INCOME STATEMENT"/>
    <x v="9"/>
    <x v="5"/>
    <n v="-22.47"/>
  </r>
  <r>
    <x v="2"/>
    <x v="3"/>
    <x v="3"/>
    <x v="33"/>
    <x v="0"/>
    <s v="PPLCTL: TOTAL COST OF SALES"/>
    <s v="PPLCTE: TOTAL ELECTRIC COST OF SALES"/>
    <s v="PPLTIS: TOTAL INCOME STATEMENT"/>
    <x v="15"/>
    <x v="5"/>
    <n v="-92.83"/>
  </r>
  <r>
    <x v="2"/>
    <x v="3"/>
    <x v="3"/>
    <x v="33"/>
    <x v="0"/>
    <s v="PPLCTL: TOTAL COST OF SALES"/>
    <s v="PPLCTE: TOTAL ELECTRIC COST OF SALES"/>
    <s v="PPLTIS: TOTAL INCOME STATEMENT"/>
    <x v="16"/>
    <x v="1"/>
    <n v="1624.84"/>
  </r>
  <r>
    <x v="2"/>
    <x v="3"/>
    <x v="3"/>
    <x v="33"/>
    <x v="0"/>
    <s v="PPLCTL: TOTAL COST OF SALES"/>
    <s v="PPLCTE: TOTAL ELECTRIC COST OF SALES"/>
    <s v="PPLTIS: TOTAL INCOME STATEMENT"/>
    <x v="18"/>
    <x v="6"/>
    <n v="-4.0999999999999996"/>
  </r>
  <r>
    <x v="2"/>
    <x v="3"/>
    <x v="3"/>
    <x v="33"/>
    <x v="0"/>
    <s v="PPLCTL: TOTAL COST OF SALES"/>
    <s v="PPLCTE: TOTAL ELECTRIC COST OF SALES"/>
    <s v="PPLTIS: TOTAL INCOME STATEMENT"/>
    <x v="3"/>
    <x v="3"/>
    <n v="10.29"/>
  </r>
  <r>
    <x v="2"/>
    <x v="3"/>
    <x v="3"/>
    <x v="33"/>
    <x v="0"/>
    <s v="PPLCTL: TOTAL COST OF SALES"/>
    <s v="PPLCTE: TOTAL ELECTRIC COST OF SALES"/>
    <s v="PPLTIS: TOTAL INCOME STATEMENT"/>
    <x v="4"/>
    <x v="3"/>
    <n v="51.53"/>
  </r>
  <r>
    <x v="2"/>
    <x v="3"/>
    <x v="3"/>
    <x v="33"/>
    <x v="0"/>
    <s v="PPLCTL: TOTAL COST OF SALES"/>
    <s v="PPLCTE: TOTAL ELECTRIC COST OF SALES"/>
    <s v="PPLTIS: TOTAL INCOME STATEMENT"/>
    <x v="5"/>
    <x v="4"/>
    <n v="74.31"/>
  </r>
  <r>
    <x v="2"/>
    <x v="3"/>
    <x v="3"/>
    <x v="33"/>
    <x v="0"/>
    <s v="PPLCTL: TOTAL COST OF SALES"/>
    <s v="PPLCTE: TOTAL ELECTRIC COST OF SALES"/>
    <s v="PPLTIS: TOTAL INCOME STATEMENT"/>
    <x v="6"/>
    <x v="3"/>
    <n v="96.65"/>
  </r>
  <r>
    <x v="2"/>
    <x v="3"/>
    <x v="3"/>
    <x v="33"/>
    <x v="0"/>
    <s v="PPLCTL: TOTAL COST OF SALES"/>
    <s v="PPLCTE: TOTAL ELECTRIC COST OF SALES"/>
    <s v="PPLTIS: TOTAL INCOME STATEMENT"/>
    <x v="7"/>
    <x v="3"/>
    <n v="46.44"/>
  </r>
  <r>
    <x v="2"/>
    <x v="3"/>
    <x v="3"/>
    <x v="33"/>
    <x v="0"/>
    <s v="PPLCTL: TOTAL COST OF SALES"/>
    <s v="PPLCTE: TOTAL ELECTRIC COST OF SALES"/>
    <s v="PPLTIS: TOTAL INCOME STATEMENT"/>
    <x v="10"/>
    <x v="4"/>
    <n v="-9.52"/>
  </r>
  <r>
    <x v="0"/>
    <x v="0"/>
    <x v="0"/>
    <x v="36"/>
    <x v="1"/>
    <s v="PPLETO: TOTAL OPERATING EXPENSE"/>
    <s v="PPLEOM: OPERATION AND MAINTENANCE"/>
    <s v="PPLTIS: TOTAL INCOME STATEMENT"/>
    <x v="0"/>
    <x v="0"/>
    <n v="0"/>
  </r>
  <r>
    <x v="0"/>
    <x v="0"/>
    <x v="0"/>
    <x v="37"/>
    <x v="1"/>
    <s v="PPLETO: TOTAL OPERATING EXPENSE"/>
    <s v="PPLEOM: OPERATION AND MAINTENANCE"/>
    <s v="PPLTIS: TOTAL INCOME STATEMENT"/>
    <x v="8"/>
    <x v="2"/>
    <n v="3850"/>
  </r>
  <r>
    <x v="0"/>
    <x v="0"/>
    <x v="1"/>
    <x v="38"/>
    <x v="1"/>
    <s v="PPLETO: TOTAL OPERATING EXPENSE"/>
    <s v="PPLEOM: OPERATION AND MAINTENANCE"/>
    <s v="PPLTIS: TOTAL INCOME STATEMENT"/>
    <x v="0"/>
    <x v="0"/>
    <n v="0.01"/>
  </r>
  <r>
    <x v="0"/>
    <x v="0"/>
    <x v="1"/>
    <x v="39"/>
    <x v="1"/>
    <s v="PPLETO: TOTAL OPERATING EXPENSE"/>
    <s v="PPLEOM: OPERATION AND MAINTENANCE"/>
    <s v="PPLTIS: TOTAL INCOME STATEMENT"/>
    <x v="0"/>
    <x v="0"/>
    <n v="-437.8"/>
  </r>
  <r>
    <x v="0"/>
    <x v="0"/>
    <x v="1"/>
    <x v="40"/>
    <x v="1"/>
    <s v="PPLETO: TOTAL OPERATING EXPENSE"/>
    <s v="PPLEOM: OPERATION AND MAINTENANCE"/>
    <s v="PPLTIS: TOTAL INCOME STATEMENT"/>
    <x v="0"/>
    <x v="0"/>
    <n v="0.03"/>
  </r>
  <r>
    <x v="0"/>
    <x v="0"/>
    <x v="1"/>
    <x v="41"/>
    <x v="1"/>
    <s v="PPLETO: TOTAL OPERATING EXPENSE"/>
    <s v="PPLEOM: OPERATION AND MAINTENANCE"/>
    <s v="PPLTIS: TOTAL INCOME STATEMENT"/>
    <x v="1"/>
    <x v="1"/>
    <n v="376533.4"/>
  </r>
  <r>
    <x v="0"/>
    <x v="0"/>
    <x v="1"/>
    <x v="41"/>
    <x v="1"/>
    <s v="PPLETO: TOTAL OPERATING EXPENSE"/>
    <s v="PPLEOM: OPERATION AND MAINTENANCE"/>
    <s v="PPLTIS: TOTAL INCOME STATEMENT"/>
    <x v="12"/>
    <x v="1"/>
    <n v="8086.64"/>
  </r>
  <r>
    <x v="0"/>
    <x v="0"/>
    <x v="1"/>
    <x v="41"/>
    <x v="1"/>
    <s v="PPLETO: TOTAL OPERATING EXPENSE"/>
    <s v="PPLEOM: OPERATION AND MAINTENANCE"/>
    <s v="PPLTIS: TOTAL INCOME STATEMENT"/>
    <x v="11"/>
    <x v="5"/>
    <n v="144.91999999999999"/>
  </r>
  <r>
    <x v="0"/>
    <x v="0"/>
    <x v="1"/>
    <x v="41"/>
    <x v="1"/>
    <s v="PPLETO: TOTAL OPERATING EXPENSE"/>
    <s v="PPLEOM: OPERATION AND MAINTENANCE"/>
    <s v="PPLTIS: TOTAL INCOME STATEMENT"/>
    <x v="13"/>
    <x v="6"/>
    <n v="529.44000000000005"/>
  </r>
  <r>
    <x v="0"/>
    <x v="0"/>
    <x v="1"/>
    <x v="41"/>
    <x v="1"/>
    <s v="PPLETO: TOTAL OPERATING EXPENSE"/>
    <s v="PPLEOM: OPERATION AND MAINTENANCE"/>
    <s v="PPLTIS: TOTAL INCOME STATEMENT"/>
    <x v="17"/>
    <x v="6"/>
    <n v="110.25"/>
  </r>
  <r>
    <x v="0"/>
    <x v="0"/>
    <x v="1"/>
    <x v="41"/>
    <x v="1"/>
    <s v="PPLETO: TOTAL OPERATING EXPENSE"/>
    <s v="PPLEOM: OPERATION AND MAINTENANCE"/>
    <s v="PPLTIS: TOTAL INCOME STATEMENT"/>
    <x v="0"/>
    <x v="0"/>
    <n v="2.29"/>
  </r>
  <r>
    <x v="0"/>
    <x v="0"/>
    <x v="1"/>
    <x v="41"/>
    <x v="1"/>
    <s v="PPLETO: TOTAL OPERATING EXPENSE"/>
    <s v="PPLEOM: OPERATION AND MAINTENANCE"/>
    <s v="PPLTIS: TOTAL INCOME STATEMENT"/>
    <x v="3"/>
    <x v="3"/>
    <n v="3971.52"/>
  </r>
  <r>
    <x v="0"/>
    <x v="0"/>
    <x v="1"/>
    <x v="41"/>
    <x v="1"/>
    <s v="PPLETO: TOTAL OPERATING EXPENSE"/>
    <s v="PPLEOM: OPERATION AND MAINTENANCE"/>
    <s v="PPLTIS: TOTAL INCOME STATEMENT"/>
    <x v="4"/>
    <x v="3"/>
    <n v="17646.11"/>
  </r>
  <r>
    <x v="0"/>
    <x v="0"/>
    <x v="1"/>
    <x v="41"/>
    <x v="1"/>
    <s v="PPLETO: TOTAL OPERATING EXPENSE"/>
    <s v="PPLEOM: OPERATION AND MAINTENANCE"/>
    <s v="PPLTIS: TOTAL INCOME STATEMENT"/>
    <x v="5"/>
    <x v="4"/>
    <n v="46651.27"/>
  </r>
  <r>
    <x v="0"/>
    <x v="0"/>
    <x v="1"/>
    <x v="41"/>
    <x v="1"/>
    <s v="PPLETO: TOTAL OPERATING EXPENSE"/>
    <s v="PPLEOM: OPERATION AND MAINTENANCE"/>
    <s v="PPLTIS: TOTAL INCOME STATEMENT"/>
    <x v="6"/>
    <x v="3"/>
    <n v="35849.81"/>
  </r>
  <r>
    <x v="0"/>
    <x v="0"/>
    <x v="1"/>
    <x v="41"/>
    <x v="1"/>
    <s v="PPLETO: TOTAL OPERATING EXPENSE"/>
    <s v="PPLEOM: OPERATION AND MAINTENANCE"/>
    <s v="PPLTIS: TOTAL INCOME STATEMENT"/>
    <x v="7"/>
    <x v="3"/>
    <n v="8669.93"/>
  </r>
  <r>
    <x v="0"/>
    <x v="0"/>
    <x v="1"/>
    <x v="41"/>
    <x v="1"/>
    <s v="PPLETO: TOTAL OPERATING EXPENSE"/>
    <s v="PPLEOM: OPERATION AND MAINTENANCE"/>
    <s v="PPLTIS: TOTAL INCOME STATEMENT"/>
    <x v="10"/>
    <x v="4"/>
    <n v="33.53"/>
  </r>
  <r>
    <x v="0"/>
    <x v="0"/>
    <x v="1"/>
    <x v="36"/>
    <x v="1"/>
    <s v="PPLETO: TOTAL OPERATING EXPENSE"/>
    <s v="PPLEOM: OPERATION AND MAINTENANCE"/>
    <s v="PPLTIS: TOTAL INCOME STATEMENT"/>
    <x v="1"/>
    <x v="1"/>
    <n v="857003.69"/>
  </r>
  <r>
    <x v="0"/>
    <x v="0"/>
    <x v="1"/>
    <x v="36"/>
    <x v="1"/>
    <s v="PPLETO: TOTAL OPERATING EXPENSE"/>
    <s v="PPLEOM: OPERATION AND MAINTENANCE"/>
    <s v="PPLTIS: TOTAL INCOME STATEMENT"/>
    <x v="12"/>
    <x v="1"/>
    <n v="104030.51"/>
  </r>
  <r>
    <x v="0"/>
    <x v="0"/>
    <x v="1"/>
    <x v="36"/>
    <x v="1"/>
    <s v="PPLETO: TOTAL OPERATING EXPENSE"/>
    <s v="PPLEOM: OPERATION AND MAINTENANCE"/>
    <s v="PPLTIS: TOTAL INCOME STATEMENT"/>
    <x v="11"/>
    <x v="5"/>
    <n v="49780.4"/>
  </r>
  <r>
    <x v="0"/>
    <x v="0"/>
    <x v="1"/>
    <x v="36"/>
    <x v="1"/>
    <s v="PPLETO: TOTAL OPERATING EXPENSE"/>
    <s v="PPLEOM: OPERATION AND MAINTENANCE"/>
    <s v="PPLTIS: TOTAL INCOME STATEMENT"/>
    <x v="13"/>
    <x v="6"/>
    <n v="15851.83"/>
  </r>
  <r>
    <x v="0"/>
    <x v="0"/>
    <x v="1"/>
    <x v="36"/>
    <x v="1"/>
    <s v="PPLETO: TOTAL OPERATING EXPENSE"/>
    <s v="PPLEOM: OPERATION AND MAINTENANCE"/>
    <s v="PPLTIS: TOTAL INCOME STATEMENT"/>
    <x v="17"/>
    <x v="6"/>
    <n v="865.28"/>
  </r>
  <r>
    <x v="0"/>
    <x v="0"/>
    <x v="1"/>
    <x v="36"/>
    <x v="1"/>
    <s v="PPLETO: TOTAL OPERATING EXPENSE"/>
    <s v="PPLEOM: OPERATION AND MAINTENANCE"/>
    <s v="PPLTIS: TOTAL INCOME STATEMENT"/>
    <x v="0"/>
    <x v="0"/>
    <n v="5933.55"/>
  </r>
  <r>
    <x v="0"/>
    <x v="0"/>
    <x v="1"/>
    <x v="36"/>
    <x v="1"/>
    <s v="PPLETO: TOTAL OPERATING EXPENSE"/>
    <s v="PPLEOM: OPERATION AND MAINTENANCE"/>
    <s v="PPLTIS: TOTAL INCOME STATEMENT"/>
    <x v="3"/>
    <x v="3"/>
    <n v="10089.36"/>
  </r>
  <r>
    <x v="0"/>
    <x v="0"/>
    <x v="1"/>
    <x v="36"/>
    <x v="1"/>
    <s v="PPLETO: TOTAL OPERATING EXPENSE"/>
    <s v="PPLEOM: OPERATION AND MAINTENANCE"/>
    <s v="PPLTIS: TOTAL INCOME STATEMENT"/>
    <x v="4"/>
    <x v="3"/>
    <n v="44800.37"/>
  </r>
  <r>
    <x v="0"/>
    <x v="0"/>
    <x v="1"/>
    <x v="36"/>
    <x v="1"/>
    <s v="PPLETO: TOTAL OPERATING EXPENSE"/>
    <s v="PPLEOM: OPERATION AND MAINTENANCE"/>
    <s v="PPLTIS: TOTAL INCOME STATEMENT"/>
    <x v="5"/>
    <x v="4"/>
    <n v="110095.39"/>
  </r>
  <r>
    <x v="0"/>
    <x v="0"/>
    <x v="1"/>
    <x v="36"/>
    <x v="1"/>
    <s v="PPLETO: TOTAL OPERATING EXPENSE"/>
    <s v="PPLEOM: OPERATION AND MAINTENANCE"/>
    <s v="PPLTIS: TOTAL INCOME STATEMENT"/>
    <x v="6"/>
    <x v="3"/>
    <n v="94222.81"/>
  </r>
  <r>
    <x v="0"/>
    <x v="0"/>
    <x v="1"/>
    <x v="36"/>
    <x v="1"/>
    <s v="PPLETO: TOTAL OPERATING EXPENSE"/>
    <s v="PPLEOM: OPERATION AND MAINTENANCE"/>
    <s v="PPLTIS: TOTAL INCOME STATEMENT"/>
    <x v="7"/>
    <x v="3"/>
    <n v="22674.32"/>
  </r>
  <r>
    <x v="0"/>
    <x v="0"/>
    <x v="1"/>
    <x v="36"/>
    <x v="1"/>
    <s v="PPLETO: TOTAL OPERATING EXPENSE"/>
    <s v="PPLEOM: OPERATION AND MAINTENANCE"/>
    <s v="PPLTIS: TOTAL INCOME STATEMENT"/>
    <x v="10"/>
    <x v="4"/>
    <n v="5636.99"/>
  </r>
  <r>
    <x v="0"/>
    <x v="0"/>
    <x v="1"/>
    <x v="42"/>
    <x v="1"/>
    <s v="PPLETO: TOTAL OPERATING EXPENSE"/>
    <s v="PPLEOM: OPERATION AND MAINTENANCE"/>
    <s v="PPLTIS: TOTAL INCOME STATEMENT"/>
    <x v="0"/>
    <x v="0"/>
    <n v="4500"/>
  </r>
  <r>
    <x v="0"/>
    <x v="0"/>
    <x v="1"/>
    <x v="43"/>
    <x v="1"/>
    <s v="PPLETO: TOTAL OPERATING EXPENSE"/>
    <s v="PPLEOM: OPERATION AND MAINTENANCE"/>
    <s v="PPLTIS: TOTAL INCOME STATEMENT"/>
    <x v="0"/>
    <x v="0"/>
    <n v="35702.36"/>
  </r>
  <r>
    <x v="0"/>
    <x v="0"/>
    <x v="1"/>
    <x v="44"/>
    <x v="1"/>
    <s v="PPLETO: TOTAL OPERATING EXPENSE"/>
    <s v="PPLEOM: OPERATION AND MAINTENANCE"/>
    <s v="PPLTIS: TOTAL INCOME STATEMENT"/>
    <x v="0"/>
    <x v="0"/>
    <n v="-0.01"/>
  </r>
  <r>
    <x v="0"/>
    <x v="0"/>
    <x v="1"/>
    <x v="45"/>
    <x v="1"/>
    <s v="PPLETO: TOTAL OPERATING EXPENSE"/>
    <s v="PPLEOM: OPERATION AND MAINTENANCE"/>
    <s v="PPLTIS: TOTAL INCOME STATEMENT"/>
    <x v="0"/>
    <x v="0"/>
    <n v="0"/>
  </r>
  <r>
    <x v="0"/>
    <x v="0"/>
    <x v="1"/>
    <x v="46"/>
    <x v="1"/>
    <s v="PPLETO: TOTAL OPERATING EXPENSE"/>
    <s v="PPLEOM: OPERATION AND MAINTENANCE"/>
    <s v="PPLTIS: TOTAL INCOME STATEMENT"/>
    <x v="0"/>
    <x v="0"/>
    <n v="0.21"/>
  </r>
  <r>
    <x v="0"/>
    <x v="0"/>
    <x v="1"/>
    <x v="47"/>
    <x v="1"/>
    <s v="PPLETO: TOTAL OPERATING EXPENSE"/>
    <s v="PPLEOM: OPERATION AND MAINTENANCE"/>
    <s v="PPLTIS: TOTAL INCOME STATEMENT"/>
    <x v="0"/>
    <x v="0"/>
    <n v="0.01"/>
  </r>
  <r>
    <x v="0"/>
    <x v="0"/>
    <x v="1"/>
    <x v="48"/>
    <x v="1"/>
    <s v="PPLETO: TOTAL OPERATING EXPENSE"/>
    <s v="PPLEOM: OPERATION AND MAINTENANCE"/>
    <s v="PPLTIS: TOTAL INCOME STATEMENT"/>
    <x v="0"/>
    <x v="0"/>
    <n v="0"/>
  </r>
  <r>
    <x v="0"/>
    <x v="0"/>
    <x v="1"/>
    <x v="49"/>
    <x v="1"/>
    <s v="PPLETO: TOTAL OPERATING EXPENSE"/>
    <s v="PPLEOM: OPERATION AND MAINTENANCE"/>
    <s v="PPLTIS: TOTAL INCOME STATEMENT"/>
    <x v="0"/>
    <x v="0"/>
    <n v="0.02"/>
  </r>
  <r>
    <x v="0"/>
    <x v="0"/>
    <x v="1"/>
    <x v="50"/>
    <x v="1"/>
    <s v="PPLETO: TOTAL OPERATING EXPENSE"/>
    <s v="PPLEOM: OPERATION AND MAINTENANCE"/>
    <s v="PPLTIS: TOTAL INCOME STATEMENT"/>
    <x v="0"/>
    <x v="0"/>
    <n v="0.48"/>
  </r>
  <r>
    <x v="0"/>
    <x v="0"/>
    <x v="1"/>
    <x v="51"/>
    <x v="1"/>
    <s v="PPLETO: TOTAL OPERATING EXPENSE"/>
    <s v="PPLEOM: OPERATION AND MAINTENANCE"/>
    <s v="PPLTIS: TOTAL INCOME STATEMENT"/>
    <x v="0"/>
    <x v="0"/>
    <n v="0.1"/>
  </r>
  <r>
    <x v="0"/>
    <x v="0"/>
    <x v="1"/>
    <x v="51"/>
    <x v="1"/>
    <s v="PPLETO: TOTAL OPERATING EXPENSE"/>
    <s v="PPLEOM: OPERATION AND MAINTENANCE"/>
    <s v="PPLTIS: TOTAL INCOME STATEMENT"/>
    <x v="2"/>
    <x v="2"/>
    <n v="17643.439999999999"/>
  </r>
  <r>
    <x v="0"/>
    <x v="0"/>
    <x v="1"/>
    <x v="52"/>
    <x v="1"/>
    <s v="PPLETO: TOTAL OPERATING EXPENSE"/>
    <s v="PPLEOM: OPERATION AND MAINTENANCE"/>
    <s v="PPLTIS: TOTAL INCOME STATEMENT"/>
    <x v="0"/>
    <x v="0"/>
    <n v="0.01"/>
  </r>
  <r>
    <x v="0"/>
    <x v="0"/>
    <x v="1"/>
    <x v="53"/>
    <x v="1"/>
    <s v="PPLETO: TOTAL OPERATING EXPENSE"/>
    <s v="PPLEOM: OPERATION AND MAINTENANCE"/>
    <s v="PPLTIS: TOTAL INCOME STATEMENT"/>
    <x v="0"/>
    <x v="0"/>
    <n v="0.05"/>
  </r>
  <r>
    <x v="0"/>
    <x v="0"/>
    <x v="1"/>
    <x v="37"/>
    <x v="1"/>
    <s v="PPLETO: TOTAL OPERATING EXPENSE"/>
    <s v="PPLEOM: OPERATION AND MAINTENANCE"/>
    <s v="PPLTIS: TOTAL INCOME STATEMENT"/>
    <x v="0"/>
    <x v="0"/>
    <n v="0"/>
  </r>
  <r>
    <x v="0"/>
    <x v="0"/>
    <x v="1"/>
    <x v="37"/>
    <x v="1"/>
    <s v="PPLETO: TOTAL OPERATING EXPENSE"/>
    <s v="PPLEOM: OPERATION AND MAINTENANCE"/>
    <s v="PPLTIS: TOTAL INCOME STATEMENT"/>
    <x v="8"/>
    <x v="2"/>
    <n v="3816.7"/>
  </r>
  <r>
    <x v="0"/>
    <x v="0"/>
    <x v="1"/>
    <x v="54"/>
    <x v="1"/>
    <s v="PPLETO: TOTAL OPERATING EXPENSE"/>
    <s v="PPLEOM: OPERATION AND MAINTENANCE"/>
    <s v="PPLTIS: TOTAL INCOME STATEMENT"/>
    <x v="2"/>
    <x v="2"/>
    <n v="43251.34"/>
  </r>
  <r>
    <x v="0"/>
    <x v="0"/>
    <x v="1"/>
    <x v="55"/>
    <x v="1"/>
    <s v="PPLETO: TOTAL OPERATING EXPENSE"/>
    <s v="PPLEOM: OPERATION AND MAINTENANCE"/>
    <s v="PPLTIS: TOTAL INCOME STATEMENT"/>
    <x v="8"/>
    <x v="2"/>
    <n v="7835.74"/>
  </r>
  <r>
    <x v="0"/>
    <x v="0"/>
    <x v="1"/>
    <x v="56"/>
    <x v="1"/>
    <s v="PPLETO: TOTAL OPERATING EXPENSE"/>
    <s v="PPLEOM: OPERATION AND MAINTENANCE"/>
    <s v="PPLTIS: TOTAL INCOME STATEMENT"/>
    <x v="1"/>
    <x v="1"/>
    <n v="16060.41"/>
  </r>
  <r>
    <x v="0"/>
    <x v="0"/>
    <x v="1"/>
    <x v="56"/>
    <x v="1"/>
    <s v="PPLETO: TOTAL OPERATING EXPENSE"/>
    <s v="PPLEOM: OPERATION AND MAINTENANCE"/>
    <s v="PPLTIS: TOTAL INCOME STATEMENT"/>
    <x v="3"/>
    <x v="3"/>
    <n v="166.2"/>
  </r>
  <r>
    <x v="0"/>
    <x v="0"/>
    <x v="1"/>
    <x v="56"/>
    <x v="1"/>
    <s v="PPLETO: TOTAL OPERATING EXPENSE"/>
    <s v="PPLEOM: OPERATION AND MAINTENANCE"/>
    <s v="PPLTIS: TOTAL INCOME STATEMENT"/>
    <x v="4"/>
    <x v="3"/>
    <n v="763.83"/>
  </r>
  <r>
    <x v="0"/>
    <x v="0"/>
    <x v="1"/>
    <x v="56"/>
    <x v="1"/>
    <s v="PPLETO: TOTAL OPERATING EXPENSE"/>
    <s v="PPLEOM: OPERATION AND MAINTENANCE"/>
    <s v="PPLTIS: TOTAL INCOME STATEMENT"/>
    <x v="5"/>
    <x v="4"/>
    <n v="1801.16"/>
  </r>
  <r>
    <x v="0"/>
    <x v="0"/>
    <x v="1"/>
    <x v="56"/>
    <x v="1"/>
    <s v="PPLETO: TOTAL OPERATING EXPENSE"/>
    <s v="PPLEOM: OPERATION AND MAINTENANCE"/>
    <s v="PPLTIS: TOTAL INCOME STATEMENT"/>
    <x v="6"/>
    <x v="3"/>
    <n v="1541.97"/>
  </r>
  <r>
    <x v="0"/>
    <x v="0"/>
    <x v="1"/>
    <x v="56"/>
    <x v="1"/>
    <s v="PPLETO: TOTAL OPERATING EXPENSE"/>
    <s v="PPLEOM: OPERATION AND MAINTENANCE"/>
    <s v="PPLTIS: TOTAL INCOME STATEMENT"/>
    <x v="7"/>
    <x v="3"/>
    <n v="347.85"/>
  </r>
  <r>
    <x v="0"/>
    <x v="0"/>
    <x v="1"/>
    <x v="57"/>
    <x v="1"/>
    <s v="PPLETO: TOTAL OPERATING EXPENSE"/>
    <s v="PPLEOM: OPERATION AND MAINTENANCE"/>
    <s v="PPLTIS: TOTAL INCOME STATEMENT"/>
    <x v="1"/>
    <x v="1"/>
    <n v="145445.35"/>
  </r>
  <r>
    <x v="0"/>
    <x v="0"/>
    <x v="1"/>
    <x v="57"/>
    <x v="1"/>
    <s v="PPLETO: TOTAL OPERATING EXPENSE"/>
    <s v="PPLEOM: OPERATION AND MAINTENANCE"/>
    <s v="PPLTIS: TOTAL INCOME STATEMENT"/>
    <x v="12"/>
    <x v="1"/>
    <n v="7855.26"/>
  </r>
  <r>
    <x v="0"/>
    <x v="0"/>
    <x v="1"/>
    <x v="57"/>
    <x v="1"/>
    <s v="PPLETO: TOTAL OPERATING EXPENSE"/>
    <s v="PPLEOM: OPERATION AND MAINTENANCE"/>
    <s v="PPLTIS: TOTAL INCOME STATEMENT"/>
    <x v="11"/>
    <x v="5"/>
    <n v="721.06"/>
  </r>
  <r>
    <x v="0"/>
    <x v="0"/>
    <x v="1"/>
    <x v="57"/>
    <x v="1"/>
    <s v="PPLETO: TOTAL OPERATING EXPENSE"/>
    <s v="PPLEOM: OPERATION AND MAINTENANCE"/>
    <s v="PPLTIS: TOTAL INCOME STATEMENT"/>
    <x v="18"/>
    <x v="6"/>
    <n v="139.91"/>
  </r>
  <r>
    <x v="0"/>
    <x v="0"/>
    <x v="1"/>
    <x v="57"/>
    <x v="1"/>
    <s v="PPLETO: TOTAL OPERATING EXPENSE"/>
    <s v="PPLEOM: OPERATION AND MAINTENANCE"/>
    <s v="PPLTIS: TOTAL INCOME STATEMENT"/>
    <x v="3"/>
    <x v="3"/>
    <n v="1599.59"/>
  </r>
  <r>
    <x v="0"/>
    <x v="0"/>
    <x v="1"/>
    <x v="57"/>
    <x v="1"/>
    <s v="PPLETO: TOTAL OPERATING EXPENSE"/>
    <s v="PPLEOM: OPERATION AND MAINTENANCE"/>
    <s v="PPLTIS: TOTAL INCOME STATEMENT"/>
    <x v="4"/>
    <x v="3"/>
    <n v="7156.3"/>
  </r>
  <r>
    <x v="0"/>
    <x v="0"/>
    <x v="1"/>
    <x v="57"/>
    <x v="1"/>
    <s v="PPLETO: TOTAL OPERATING EXPENSE"/>
    <s v="PPLEOM: OPERATION AND MAINTENANCE"/>
    <s v="PPLTIS: TOTAL INCOME STATEMENT"/>
    <x v="5"/>
    <x v="4"/>
    <n v="17671.419999999998"/>
  </r>
  <r>
    <x v="0"/>
    <x v="0"/>
    <x v="1"/>
    <x v="57"/>
    <x v="1"/>
    <s v="PPLETO: TOTAL OPERATING EXPENSE"/>
    <s v="PPLEOM: OPERATION AND MAINTENANCE"/>
    <s v="PPLTIS: TOTAL INCOME STATEMENT"/>
    <x v="6"/>
    <x v="3"/>
    <n v="14830.67"/>
  </r>
  <r>
    <x v="0"/>
    <x v="0"/>
    <x v="1"/>
    <x v="57"/>
    <x v="1"/>
    <s v="PPLETO: TOTAL OPERATING EXPENSE"/>
    <s v="PPLEOM: OPERATION AND MAINTENANCE"/>
    <s v="PPLTIS: TOTAL INCOME STATEMENT"/>
    <x v="7"/>
    <x v="3"/>
    <n v="3523.54"/>
  </r>
  <r>
    <x v="0"/>
    <x v="0"/>
    <x v="1"/>
    <x v="57"/>
    <x v="1"/>
    <s v="PPLETO: TOTAL OPERATING EXPENSE"/>
    <s v="PPLEOM: OPERATION AND MAINTENANCE"/>
    <s v="PPLTIS: TOTAL INCOME STATEMENT"/>
    <x v="10"/>
    <x v="4"/>
    <n v="71.709999999999994"/>
  </r>
  <r>
    <x v="0"/>
    <x v="0"/>
    <x v="2"/>
    <x v="36"/>
    <x v="1"/>
    <s v="PPLETO: TOTAL OPERATING EXPENSE"/>
    <s v="PPLEOM: OPERATION AND MAINTENANCE"/>
    <s v="PPLTIS: TOTAL INCOME STATEMENT"/>
    <x v="14"/>
    <x v="1"/>
    <n v="736.34"/>
  </r>
  <r>
    <x v="0"/>
    <x v="0"/>
    <x v="2"/>
    <x v="36"/>
    <x v="1"/>
    <s v="PPLETO: TOTAL OPERATING EXPENSE"/>
    <s v="PPLEOM: OPERATION AND MAINTENANCE"/>
    <s v="PPLTIS: TOTAL INCOME STATEMENT"/>
    <x v="3"/>
    <x v="3"/>
    <n v="-3.58"/>
  </r>
  <r>
    <x v="0"/>
    <x v="0"/>
    <x v="2"/>
    <x v="36"/>
    <x v="1"/>
    <s v="PPLETO: TOTAL OPERATING EXPENSE"/>
    <s v="PPLEOM: OPERATION AND MAINTENANCE"/>
    <s v="PPLTIS: TOTAL INCOME STATEMENT"/>
    <x v="4"/>
    <x v="3"/>
    <n v="37.159999999999997"/>
  </r>
  <r>
    <x v="0"/>
    <x v="0"/>
    <x v="2"/>
    <x v="36"/>
    <x v="1"/>
    <s v="PPLETO: TOTAL OPERATING EXPENSE"/>
    <s v="PPLEOM: OPERATION AND MAINTENANCE"/>
    <s v="PPLTIS: TOTAL INCOME STATEMENT"/>
    <x v="5"/>
    <x v="4"/>
    <n v="62.7"/>
  </r>
  <r>
    <x v="0"/>
    <x v="0"/>
    <x v="2"/>
    <x v="36"/>
    <x v="1"/>
    <s v="PPLETO: TOTAL OPERATING EXPENSE"/>
    <s v="PPLEOM: OPERATION AND MAINTENANCE"/>
    <s v="PPLTIS: TOTAL INCOME STATEMENT"/>
    <x v="6"/>
    <x v="3"/>
    <n v="68.349999999999994"/>
  </r>
  <r>
    <x v="0"/>
    <x v="0"/>
    <x v="2"/>
    <x v="36"/>
    <x v="1"/>
    <s v="PPLETO: TOTAL OPERATING EXPENSE"/>
    <s v="PPLEOM: OPERATION AND MAINTENANCE"/>
    <s v="PPLTIS: TOTAL INCOME STATEMENT"/>
    <x v="7"/>
    <x v="3"/>
    <n v="26.7"/>
  </r>
  <r>
    <x v="0"/>
    <x v="0"/>
    <x v="2"/>
    <x v="51"/>
    <x v="1"/>
    <s v="PPLETO: TOTAL OPERATING EXPENSE"/>
    <s v="PPLEOM: OPERATION AND MAINTENANCE"/>
    <s v="PPLTIS: TOTAL INCOME STATEMENT"/>
    <x v="2"/>
    <x v="2"/>
    <n v="44.77"/>
  </r>
  <r>
    <x v="0"/>
    <x v="0"/>
    <x v="2"/>
    <x v="37"/>
    <x v="1"/>
    <s v="PPLETO: TOTAL OPERATING EXPENSE"/>
    <s v="PPLEOM: OPERATION AND MAINTENANCE"/>
    <s v="PPLTIS: TOTAL INCOME STATEMENT"/>
    <x v="8"/>
    <x v="2"/>
    <n v="4.62"/>
  </r>
  <r>
    <x v="0"/>
    <x v="0"/>
    <x v="2"/>
    <x v="56"/>
    <x v="1"/>
    <s v="PPLETO: TOTAL OPERATING EXPENSE"/>
    <s v="PPLEOM: OPERATION AND MAINTENANCE"/>
    <s v="PPLTIS: TOTAL INCOME STATEMENT"/>
    <x v="14"/>
    <x v="1"/>
    <n v="135.56"/>
  </r>
  <r>
    <x v="0"/>
    <x v="0"/>
    <x v="2"/>
    <x v="56"/>
    <x v="1"/>
    <s v="PPLETO: TOTAL OPERATING EXPENSE"/>
    <s v="PPLEOM: OPERATION AND MAINTENANCE"/>
    <s v="PPLTIS: TOTAL INCOME STATEMENT"/>
    <x v="9"/>
    <x v="5"/>
    <n v="63.7"/>
  </r>
  <r>
    <x v="0"/>
    <x v="0"/>
    <x v="2"/>
    <x v="56"/>
    <x v="1"/>
    <s v="PPLETO: TOTAL OPERATING EXPENSE"/>
    <s v="PPLEOM: OPERATION AND MAINTENANCE"/>
    <s v="PPLTIS: TOTAL INCOME STATEMENT"/>
    <x v="3"/>
    <x v="3"/>
    <n v="-1.29"/>
  </r>
  <r>
    <x v="0"/>
    <x v="0"/>
    <x v="2"/>
    <x v="56"/>
    <x v="1"/>
    <s v="PPLETO: TOTAL OPERATING EXPENSE"/>
    <s v="PPLEOM: OPERATION AND MAINTENANCE"/>
    <s v="PPLTIS: TOTAL INCOME STATEMENT"/>
    <x v="4"/>
    <x v="3"/>
    <n v="7.49"/>
  </r>
  <r>
    <x v="0"/>
    <x v="0"/>
    <x v="2"/>
    <x v="56"/>
    <x v="1"/>
    <s v="PPLETO: TOTAL OPERATING EXPENSE"/>
    <s v="PPLEOM: OPERATION AND MAINTENANCE"/>
    <s v="PPLTIS: TOTAL INCOME STATEMENT"/>
    <x v="5"/>
    <x v="4"/>
    <n v="12.13"/>
  </r>
  <r>
    <x v="0"/>
    <x v="0"/>
    <x v="2"/>
    <x v="56"/>
    <x v="1"/>
    <s v="PPLETO: TOTAL OPERATING EXPENSE"/>
    <s v="PPLEOM: OPERATION AND MAINTENANCE"/>
    <s v="PPLTIS: TOTAL INCOME STATEMENT"/>
    <x v="6"/>
    <x v="3"/>
    <n v="12.07"/>
  </r>
  <r>
    <x v="0"/>
    <x v="0"/>
    <x v="2"/>
    <x v="56"/>
    <x v="1"/>
    <s v="PPLETO: TOTAL OPERATING EXPENSE"/>
    <s v="PPLEOM: OPERATION AND MAINTENANCE"/>
    <s v="PPLTIS: TOTAL INCOME STATEMENT"/>
    <x v="7"/>
    <x v="3"/>
    <n v="4.7"/>
  </r>
  <r>
    <x v="0"/>
    <x v="0"/>
    <x v="2"/>
    <x v="56"/>
    <x v="1"/>
    <s v="PPLETO: TOTAL OPERATING EXPENSE"/>
    <s v="PPLEOM: OPERATION AND MAINTENANCE"/>
    <s v="PPLTIS: TOTAL INCOME STATEMENT"/>
    <x v="10"/>
    <x v="4"/>
    <n v="5.71"/>
  </r>
  <r>
    <x v="0"/>
    <x v="0"/>
    <x v="3"/>
    <x v="36"/>
    <x v="1"/>
    <s v="PPLETO: TOTAL OPERATING EXPENSE"/>
    <s v="PPLEOM: OPERATION AND MAINTENANCE"/>
    <s v="PPLTIS: TOTAL INCOME STATEMENT"/>
    <x v="12"/>
    <x v="1"/>
    <n v="731.84"/>
  </r>
  <r>
    <x v="0"/>
    <x v="0"/>
    <x v="3"/>
    <x v="36"/>
    <x v="1"/>
    <s v="PPLETO: TOTAL OPERATING EXPENSE"/>
    <s v="PPLEOM: OPERATION AND MAINTENANCE"/>
    <s v="PPLTIS: TOTAL INCOME STATEMENT"/>
    <x v="11"/>
    <x v="5"/>
    <n v="230.72"/>
  </r>
  <r>
    <x v="0"/>
    <x v="0"/>
    <x v="3"/>
    <x v="36"/>
    <x v="1"/>
    <s v="PPLETO: TOTAL OPERATING EXPENSE"/>
    <s v="PPLEOM: OPERATION AND MAINTENANCE"/>
    <s v="PPLTIS: TOTAL INCOME STATEMENT"/>
    <x v="3"/>
    <x v="3"/>
    <n v="8.4700000000000006"/>
  </r>
  <r>
    <x v="0"/>
    <x v="0"/>
    <x v="3"/>
    <x v="36"/>
    <x v="1"/>
    <s v="PPLETO: TOTAL OPERATING EXPENSE"/>
    <s v="PPLEOM: OPERATION AND MAINTENANCE"/>
    <s v="PPLTIS: TOTAL INCOME STATEMENT"/>
    <x v="4"/>
    <x v="3"/>
    <n v="35.4"/>
  </r>
  <r>
    <x v="0"/>
    <x v="0"/>
    <x v="3"/>
    <x v="36"/>
    <x v="1"/>
    <s v="PPLETO: TOTAL OPERATING EXPENSE"/>
    <s v="PPLEOM: OPERATION AND MAINTENANCE"/>
    <s v="PPLTIS: TOTAL INCOME STATEMENT"/>
    <x v="5"/>
    <x v="4"/>
    <n v="56.31"/>
  </r>
  <r>
    <x v="0"/>
    <x v="0"/>
    <x v="3"/>
    <x v="36"/>
    <x v="1"/>
    <s v="PPLETO: TOTAL OPERATING EXPENSE"/>
    <s v="PPLEOM: OPERATION AND MAINTENANCE"/>
    <s v="PPLTIS: TOTAL INCOME STATEMENT"/>
    <x v="6"/>
    <x v="3"/>
    <n v="70.53"/>
  </r>
  <r>
    <x v="0"/>
    <x v="0"/>
    <x v="3"/>
    <x v="36"/>
    <x v="1"/>
    <s v="PPLETO: TOTAL OPERATING EXPENSE"/>
    <s v="PPLEOM: OPERATION AND MAINTENANCE"/>
    <s v="PPLTIS: TOTAL INCOME STATEMENT"/>
    <x v="7"/>
    <x v="3"/>
    <n v="35.799999999999997"/>
  </r>
  <r>
    <x v="0"/>
    <x v="0"/>
    <x v="3"/>
    <x v="36"/>
    <x v="1"/>
    <s v="PPLETO: TOTAL OPERATING EXPENSE"/>
    <s v="PPLEOM: OPERATION AND MAINTENANCE"/>
    <s v="PPLTIS: TOTAL INCOME STATEMENT"/>
    <x v="10"/>
    <x v="4"/>
    <n v="18.350000000000001"/>
  </r>
  <r>
    <x v="0"/>
    <x v="0"/>
    <x v="3"/>
    <x v="51"/>
    <x v="1"/>
    <s v="PPLETO: TOTAL OPERATING EXPENSE"/>
    <s v="PPLEOM: OPERATION AND MAINTENANCE"/>
    <s v="PPLTIS: TOTAL INCOME STATEMENT"/>
    <x v="2"/>
    <x v="2"/>
    <n v="501.67"/>
  </r>
  <r>
    <x v="0"/>
    <x v="0"/>
    <x v="3"/>
    <x v="37"/>
    <x v="1"/>
    <s v="PPLETO: TOTAL OPERATING EXPENSE"/>
    <s v="PPLEOM: OPERATION AND MAINTENANCE"/>
    <s v="PPLTIS: TOTAL INCOME STATEMENT"/>
    <x v="8"/>
    <x v="2"/>
    <n v="58.52"/>
  </r>
  <r>
    <x v="0"/>
    <x v="0"/>
    <x v="3"/>
    <x v="56"/>
    <x v="1"/>
    <s v="PPLETO: TOTAL OPERATING EXPENSE"/>
    <s v="PPLEOM: OPERATION AND MAINTENANCE"/>
    <s v="PPLTIS: TOTAL INCOME STATEMENT"/>
    <x v="12"/>
    <x v="1"/>
    <n v="8301.83"/>
  </r>
  <r>
    <x v="0"/>
    <x v="0"/>
    <x v="3"/>
    <x v="56"/>
    <x v="1"/>
    <s v="PPLETO: TOTAL OPERATING EXPENSE"/>
    <s v="PPLEOM: OPERATION AND MAINTENANCE"/>
    <s v="PPLTIS: TOTAL INCOME STATEMENT"/>
    <x v="11"/>
    <x v="5"/>
    <n v="2253.23"/>
  </r>
  <r>
    <x v="0"/>
    <x v="0"/>
    <x v="3"/>
    <x v="56"/>
    <x v="1"/>
    <s v="PPLETO: TOTAL OPERATING EXPENSE"/>
    <s v="PPLEOM: OPERATION AND MAINTENANCE"/>
    <s v="PPLTIS: TOTAL INCOME STATEMENT"/>
    <x v="3"/>
    <x v="3"/>
    <n v="106.3"/>
  </r>
  <r>
    <x v="0"/>
    <x v="0"/>
    <x v="3"/>
    <x v="56"/>
    <x v="1"/>
    <s v="PPLETO: TOTAL OPERATING EXPENSE"/>
    <s v="PPLEOM: OPERATION AND MAINTENANCE"/>
    <s v="PPLTIS: TOTAL INCOME STATEMENT"/>
    <x v="4"/>
    <x v="3"/>
    <n v="390.72"/>
  </r>
  <r>
    <x v="0"/>
    <x v="0"/>
    <x v="3"/>
    <x v="56"/>
    <x v="1"/>
    <s v="PPLETO: TOTAL OPERATING EXPENSE"/>
    <s v="PPLEOM: OPERATION AND MAINTENANCE"/>
    <s v="PPLTIS: TOTAL INCOME STATEMENT"/>
    <x v="5"/>
    <x v="4"/>
    <n v="643.29999999999995"/>
  </r>
  <r>
    <x v="0"/>
    <x v="0"/>
    <x v="3"/>
    <x v="56"/>
    <x v="1"/>
    <s v="PPLETO: TOTAL OPERATING EXPENSE"/>
    <s v="PPLEOM: OPERATION AND MAINTENANCE"/>
    <s v="PPLTIS: TOTAL INCOME STATEMENT"/>
    <x v="6"/>
    <x v="3"/>
    <n v="810.7"/>
  </r>
  <r>
    <x v="0"/>
    <x v="0"/>
    <x v="3"/>
    <x v="56"/>
    <x v="1"/>
    <s v="PPLETO: TOTAL OPERATING EXPENSE"/>
    <s v="PPLEOM: OPERATION AND MAINTENANCE"/>
    <s v="PPLTIS: TOTAL INCOME STATEMENT"/>
    <x v="7"/>
    <x v="3"/>
    <n v="431.54"/>
  </r>
  <r>
    <x v="0"/>
    <x v="0"/>
    <x v="3"/>
    <x v="56"/>
    <x v="1"/>
    <s v="PPLETO: TOTAL OPERATING EXPENSE"/>
    <s v="PPLEOM: OPERATION AND MAINTENANCE"/>
    <s v="PPLTIS: TOTAL INCOME STATEMENT"/>
    <x v="10"/>
    <x v="4"/>
    <n v="176.49"/>
  </r>
  <r>
    <x v="0"/>
    <x v="1"/>
    <x v="1"/>
    <x v="38"/>
    <x v="1"/>
    <s v="PPLETO: TOTAL OPERATING EXPENSE"/>
    <s v="PPLEOM: OPERATION AND MAINTENANCE"/>
    <s v="PPLTIS: TOTAL INCOME STATEMENT"/>
    <x v="0"/>
    <x v="0"/>
    <n v="-0.11"/>
  </r>
  <r>
    <x v="0"/>
    <x v="1"/>
    <x v="1"/>
    <x v="39"/>
    <x v="1"/>
    <s v="PPLETO: TOTAL OPERATING EXPENSE"/>
    <s v="PPLEOM: OPERATION AND MAINTENANCE"/>
    <s v="PPLTIS: TOTAL INCOME STATEMENT"/>
    <x v="0"/>
    <x v="0"/>
    <n v="-12.66"/>
  </r>
  <r>
    <x v="0"/>
    <x v="1"/>
    <x v="1"/>
    <x v="40"/>
    <x v="1"/>
    <s v="PPLETO: TOTAL OPERATING EXPENSE"/>
    <s v="PPLEOM: OPERATION AND MAINTENANCE"/>
    <s v="PPLTIS: TOTAL INCOME STATEMENT"/>
    <x v="0"/>
    <x v="0"/>
    <n v="-0.24"/>
  </r>
  <r>
    <x v="0"/>
    <x v="1"/>
    <x v="1"/>
    <x v="41"/>
    <x v="1"/>
    <s v="PPLETO: TOTAL OPERATING EXPENSE"/>
    <s v="PPLEOM: OPERATION AND MAINTENANCE"/>
    <s v="PPLTIS: TOTAL INCOME STATEMENT"/>
    <x v="12"/>
    <x v="1"/>
    <n v="128"/>
  </r>
  <r>
    <x v="0"/>
    <x v="1"/>
    <x v="1"/>
    <x v="41"/>
    <x v="1"/>
    <s v="PPLETO: TOTAL OPERATING EXPENSE"/>
    <s v="PPLEOM: OPERATION AND MAINTENANCE"/>
    <s v="PPLTIS: TOTAL INCOME STATEMENT"/>
    <x v="11"/>
    <x v="5"/>
    <n v="0"/>
  </r>
  <r>
    <x v="0"/>
    <x v="1"/>
    <x v="1"/>
    <x v="41"/>
    <x v="1"/>
    <s v="PPLETO: TOTAL OPERATING EXPENSE"/>
    <s v="PPLEOM: OPERATION AND MAINTENANCE"/>
    <s v="PPLTIS: TOTAL INCOME STATEMENT"/>
    <x v="0"/>
    <x v="0"/>
    <n v="-165.36"/>
  </r>
  <r>
    <x v="0"/>
    <x v="1"/>
    <x v="1"/>
    <x v="41"/>
    <x v="1"/>
    <s v="PPLETO: TOTAL OPERATING EXPENSE"/>
    <s v="PPLEOM: OPERATION AND MAINTENANCE"/>
    <s v="PPLTIS: TOTAL INCOME STATEMENT"/>
    <x v="3"/>
    <x v="3"/>
    <n v="1.1100000000000001"/>
  </r>
  <r>
    <x v="0"/>
    <x v="1"/>
    <x v="1"/>
    <x v="41"/>
    <x v="1"/>
    <s v="PPLETO: TOTAL OPERATING EXPENSE"/>
    <s v="PPLEOM: OPERATION AND MAINTENANCE"/>
    <s v="PPLTIS: TOTAL INCOME STATEMENT"/>
    <x v="4"/>
    <x v="3"/>
    <n v="5.96"/>
  </r>
  <r>
    <x v="0"/>
    <x v="1"/>
    <x v="1"/>
    <x v="41"/>
    <x v="1"/>
    <s v="PPLETO: TOTAL OPERATING EXPENSE"/>
    <s v="PPLEOM: OPERATION AND MAINTENANCE"/>
    <s v="PPLTIS: TOTAL INCOME STATEMENT"/>
    <x v="5"/>
    <x v="4"/>
    <n v="16.059999999999999"/>
  </r>
  <r>
    <x v="0"/>
    <x v="1"/>
    <x v="1"/>
    <x v="41"/>
    <x v="1"/>
    <s v="PPLETO: TOTAL OPERATING EXPENSE"/>
    <s v="PPLEOM: OPERATION AND MAINTENANCE"/>
    <s v="PPLTIS: TOTAL INCOME STATEMENT"/>
    <x v="6"/>
    <x v="3"/>
    <n v="10.96"/>
  </r>
  <r>
    <x v="0"/>
    <x v="1"/>
    <x v="1"/>
    <x v="41"/>
    <x v="1"/>
    <s v="PPLETO: TOTAL OPERATING EXPENSE"/>
    <s v="PPLEOM: OPERATION AND MAINTENANCE"/>
    <s v="PPLTIS: TOTAL INCOME STATEMENT"/>
    <x v="7"/>
    <x v="3"/>
    <n v="3.27"/>
  </r>
  <r>
    <x v="0"/>
    <x v="1"/>
    <x v="1"/>
    <x v="41"/>
    <x v="1"/>
    <s v="PPLETO: TOTAL OPERATING EXPENSE"/>
    <s v="PPLEOM: OPERATION AND MAINTENANCE"/>
    <s v="PPLTIS: TOTAL INCOME STATEMENT"/>
    <x v="10"/>
    <x v="4"/>
    <n v="0"/>
  </r>
  <r>
    <x v="0"/>
    <x v="1"/>
    <x v="1"/>
    <x v="44"/>
    <x v="1"/>
    <s v="PPLETO: TOTAL OPERATING EXPENSE"/>
    <s v="PPLEOM: OPERATION AND MAINTENANCE"/>
    <s v="PPLTIS: TOTAL INCOME STATEMENT"/>
    <x v="0"/>
    <x v="0"/>
    <n v="-7.0000000000000007E-2"/>
  </r>
  <r>
    <x v="0"/>
    <x v="1"/>
    <x v="1"/>
    <x v="45"/>
    <x v="1"/>
    <s v="PPLETO: TOTAL OPERATING EXPENSE"/>
    <s v="PPLEOM: OPERATION AND MAINTENANCE"/>
    <s v="PPLTIS: TOTAL INCOME STATEMENT"/>
    <x v="0"/>
    <x v="0"/>
    <n v="-0.66"/>
  </r>
  <r>
    <x v="0"/>
    <x v="1"/>
    <x v="1"/>
    <x v="46"/>
    <x v="1"/>
    <s v="PPLETO: TOTAL OPERATING EXPENSE"/>
    <s v="PPLEOM: OPERATION AND MAINTENANCE"/>
    <s v="PPLTIS: TOTAL INCOME STATEMENT"/>
    <x v="0"/>
    <x v="0"/>
    <n v="-14.64"/>
  </r>
  <r>
    <x v="0"/>
    <x v="1"/>
    <x v="1"/>
    <x v="47"/>
    <x v="1"/>
    <s v="PPLETO: TOTAL OPERATING EXPENSE"/>
    <s v="PPLEOM: OPERATION AND MAINTENANCE"/>
    <s v="PPLTIS: TOTAL INCOME STATEMENT"/>
    <x v="0"/>
    <x v="0"/>
    <n v="-0.88"/>
  </r>
  <r>
    <x v="0"/>
    <x v="1"/>
    <x v="1"/>
    <x v="48"/>
    <x v="1"/>
    <s v="PPLETO: TOTAL OPERATING EXPENSE"/>
    <s v="PPLEOM: OPERATION AND MAINTENANCE"/>
    <s v="PPLTIS: TOTAL INCOME STATEMENT"/>
    <x v="0"/>
    <x v="0"/>
    <n v="-0.39"/>
  </r>
  <r>
    <x v="0"/>
    <x v="1"/>
    <x v="1"/>
    <x v="49"/>
    <x v="1"/>
    <s v="PPLETO: TOTAL OPERATING EXPENSE"/>
    <s v="PPLEOM: OPERATION AND MAINTENANCE"/>
    <s v="PPLTIS: TOTAL INCOME STATEMENT"/>
    <x v="0"/>
    <x v="0"/>
    <n v="-1.87"/>
  </r>
  <r>
    <x v="0"/>
    <x v="1"/>
    <x v="1"/>
    <x v="50"/>
    <x v="1"/>
    <s v="PPLETO: TOTAL OPERATING EXPENSE"/>
    <s v="PPLEOM: OPERATION AND MAINTENANCE"/>
    <s v="PPLTIS: TOTAL INCOME STATEMENT"/>
    <x v="0"/>
    <x v="0"/>
    <n v="-34.799999999999997"/>
  </r>
  <r>
    <x v="0"/>
    <x v="1"/>
    <x v="1"/>
    <x v="51"/>
    <x v="1"/>
    <s v="PPLETO: TOTAL OPERATING EXPENSE"/>
    <s v="PPLEOM: OPERATION AND MAINTENANCE"/>
    <s v="PPLTIS: TOTAL INCOME STATEMENT"/>
    <x v="0"/>
    <x v="0"/>
    <n v="-6.53"/>
  </r>
  <r>
    <x v="0"/>
    <x v="1"/>
    <x v="1"/>
    <x v="51"/>
    <x v="1"/>
    <s v="PPLETO: TOTAL OPERATING EXPENSE"/>
    <s v="PPLEOM: OPERATION AND MAINTENANCE"/>
    <s v="PPLTIS: TOTAL INCOME STATEMENT"/>
    <x v="2"/>
    <x v="2"/>
    <n v="6.53"/>
  </r>
  <r>
    <x v="0"/>
    <x v="1"/>
    <x v="1"/>
    <x v="52"/>
    <x v="1"/>
    <s v="PPLETO: TOTAL OPERATING EXPENSE"/>
    <s v="PPLEOM: OPERATION AND MAINTENANCE"/>
    <s v="PPLTIS: TOTAL INCOME STATEMENT"/>
    <x v="0"/>
    <x v="0"/>
    <n v="-0.73"/>
  </r>
  <r>
    <x v="0"/>
    <x v="1"/>
    <x v="1"/>
    <x v="53"/>
    <x v="1"/>
    <s v="PPLETO: TOTAL OPERATING EXPENSE"/>
    <s v="PPLEOM: OPERATION AND MAINTENANCE"/>
    <s v="PPLTIS: TOTAL INCOME STATEMENT"/>
    <x v="0"/>
    <x v="0"/>
    <n v="-2.81"/>
  </r>
  <r>
    <x v="0"/>
    <x v="1"/>
    <x v="1"/>
    <x v="37"/>
    <x v="1"/>
    <s v="PPLETO: TOTAL OPERATING EXPENSE"/>
    <s v="PPLEOM: OPERATION AND MAINTENANCE"/>
    <s v="PPLTIS: TOTAL INCOME STATEMENT"/>
    <x v="0"/>
    <x v="0"/>
    <n v="-0.78"/>
  </r>
  <r>
    <x v="0"/>
    <x v="1"/>
    <x v="1"/>
    <x v="37"/>
    <x v="1"/>
    <s v="PPLETO: TOTAL OPERATING EXPENSE"/>
    <s v="PPLEOM: OPERATION AND MAINTENANCE"/>
    <s v="PPLTIS: TOTAL INCOME STATEMENT"/>
    <x v="8"/>
    <x v="2"/>
    <n v="0.78"/>
  </r>
  <r>
    <x v="1"/>
    <x v="2"/>
    <x v="1"/>
    <x v="38"/>
    <x v="1"/>
    <s v="PPLETO: TOTAL OPERATING EXPENSE"/>
    <s v="PPLEOM: OPERATION AND MAINTENANCE"/>
    <s v="PPLTIS: TOTAL INCOME STATEMENT"/>
    <x v="0"/>
    <x v="0"/>
    <n v="0.03"/>
  </r>
  <r>
    <x v="1"/>
    <x v="2"/>
    <x v="1"/>
    <x v="39"/>
    <x v="1"/>
    <s v="PPLETO: TOTAL OPERATING EXPENSE"/>
    <s v="PPLEOM: OPERATION AND MAINTENANCE"/>
    <s v="PPLTIS: TOTAL INCOME STATEMENT"/>
    <x v="0"/>
    <x v="0"/>
    <n v="6.17"/>
  </r>
  <r>
    <x v="1"/>
    <x v="2"/>
    <x v="1"/>
    <x v="40"/>
    <x v="1"/>
    <s v="PPLETO: TOTAL OPERATING EXPENSE"/>
    <s v="PPLEOM: OPERATION AND MAINTENANCE"/>
    <s v="PPLTIS: TOTAL INCOME STATEMENT"/>
    <x v="0"/>
    <x v="0"/>
    <n v="0.1"/>
  </r>
  <r>
    <x v="1"/>
    <x v="2"/>
    <x v="1"/>
    <x v="58"/>
    <x v="1"/>
    <s v="PPLETO: TOTAL OPERATING EXPENSE"/>
    <s v="PPLEOM: OPERATION AND MAINTENANCE"/>
    <s v="PPLTIS: TOTAL INCOME STATEMENT"/>
    <x v="1"/>
    <x v="1"/>
    <n v="93673.47"/>
  </r>
  <r>
    <x v="1"/>
    <x v="2"/>
    <x v="1"/>
    <x v="58"/>
    <x v="1"/>
    <s v="PPLETO: TOTAL OPERATING EXPENSE"/>
    <s v="PPLEOM: OPERATION AND MAINTENANCE"/>
    <s v="PPLTIS: TOTAL INCOME STATEMENT"/>
    <x v="12"/>
    <x v="1"/>
    <n v="1613.22"/>
  </r>
  <r>
    <x v="1"/>
    <x v="2"/>
    <x v="1"/>
    <x v="58"/>
    <x v="1"/>
    <s v="PPLETO: TOTAL OPERATING EXPENSE"/>
    <s v="PPLEOM: OPERATION AND MAINTENANCE"/>
    <s v="PPLTIS: TOTAL INCOME STATEMENT"/>
    <x v="13"/>
    <x v="6"/>
    <n v="477.67"/>
  </r>
  <r>
    <x v="1"/>
    <x v="2"/>
    <x v="1"/>
    <x v="58"/>
    <x v="1"/>
    <s v="PPLETO: TOTAL OPERATING EXPENSE"/>
    <s v="PPLEOM: OPERATION AND MAINTENANCE"/>
    <s v="PPLTIS: TOTAL INCOME STATEMENT"/>
    <x v="3"/>
    <x v="3"/>
    <n v="993.59"/>
  </r>
  <r>
    <x v="1"/>
    <x v="2"/>
    <x v="1"/>
    <x v="58"/>
    <x v="1"/>
    <s v="PPLETO: TOTAL OPERATING EXPENSE"/>
    <s v="PPLEOM: OPERATION AND MAINTENANCE"/>
    <s v="PPLTIS: TOTAL INCOME STATEMENT"/>
    <x v="4"/>
    <x v="3"/>
    <n v="4430.96"/>
  </r>
  <r>
    <x v="1"/>
    <x v="2"/>
    <x v="1"/>
    <x v="58"/>
    <x v="1"/>
    <s v="PPLETO: TOTAL OPERATING EXPENSE"/>
    <s v="PPLEOM: OPERATION AND MAINTENANCE"/>
    <s v="PPLTIS: TOTAL INCOME STATEMENT"/>
    <x v="5"/>
    <x v="4"/>
    <n v="11188.69"/>
  </r>
  <r>
    <x v="1"/>
    <x v="2"/>
    <x v="1"/>
    <x v="58"/>
    <x v="1"/>
    <s v="PPLETO: TOTAL OPERATING EXPENSE"/>
    <s v="PPLEOM: OPERATION AND MAINTENANCE"/>
    <s v="PPLTIS: TOTAL INCOME STATEMENT"/>
    <x v="6"/>
    <x v="3"/>
    <n v="9089.0300000000007"/>
  </r>
  <r>
    <x v="1"/>
    <x v="2"/>
    <x v="1"/>
    <x v="58"/>
    <x v="1"/>
    <s v="PPLETO: TOTAL OPERATING EXPENSE"/>
    <s v="PPLEOM: OPERATION AND MAINTENANCE"/>
    <s v="PPLTIS: TOTAL INCOME STATEMENT"/>
    <x v="7"/>
    <x v="3"/>
    <n v="2135.63"/>
  </r>
  <r>
    <x v="1"/>
    <x v="2"/>
    <x v="1"/>
    <x v="59"/>
    <x v="1"/>
    <s v="PPLETO: TOTAL OPERATING EXPENSE"/>
    <s v="PPLEOM: OPERATION AND MAINTENANCE"/>
    <s v="PPLTIS: TOTAL INCOME STATEMENT"/>
    <x v="1"/>
    <x v="1"/>
    <n v="844257.07"/>
  </r>
  <r>
    <x v="1"/>
    <x v="2"/>
    <x v="1"/>
    <x v="59"/>
    <x v="1"/>
    <s v="PPLETO: TOTAL OPERATING EXPENSE"/>
    <s v="PPLEOM: OPERATION AND MAINTENANCE"/>
    <s v="PPLTIS: TOTAL INCOME STATEMENT"/>
    <x v="12"/>
    <x v="1"/>
    <n v="173087.26"/>
  </r>
  <r>
    <x v="1"/>
    <x v="2"/>
    <x v="1"/>
    <x v="59"/>
    <x v="1"/>
    <s v="PPLETO: TOTAL OPERATING EXPENSE"/>
    <s v="PPLEOM: OPERATION AND MAINTENANCE"/>
    <s v="PPLTIS: TOTAL INCOME STATEMENT"/>
    <x v="11"/>
    <x v="5"/>
    <n v="2652.73"/>
  </r>
  <r>
    <x v="1"/>
    <x v="2"/>
    <x v="1"/>
    <x v="59"/>
    <x v="1"/>
    <s v="PPLETO: TOTAL OPERATING EXPENSE"/>
    <s v="PPLEOM: OPERATION AND MAINTENANCE"/>
    <s v="PPLTIS: TOTAL INCOME STATEMENT"/>
    <x v="13"/>
    <x v="6"/>
    <n v="8519.14"/>
  </r>
  <r>
    <x v="1"/>
    <x v="2"/>
    <x v="1"/>
    <x v="59"/>
    <x v="1"/>
    <s v="PPLETO: TOTAL OPERATING EXPENSE"/>
    <s v="PPLEOM: OPERATION AND MAINTENANCE"/>
    <s v="PPLTIS: TOTAL INCOME STATEMENT"/>
    <x v="0"/>
    <x v="0"/>
    <n v="4206.83"/>
  </r>
  <r>
    <x v="1"/>
    <x v="2"/>
    <x v="1"/>
    <x v="59"/>
    <x v="1"/>
    <s v="PPLETO: TOTAL OPERATING EXPENSE"/>
    <s v="PPLEOM: OPERATION AND MAINTENANCE"/>
    <s v="PPLTIS: TOTAL INCOME STATEMENT"/>
    <x v="3"/>
    <x v="3"/>
    <n v="10499.09"/>
  </r>
  <r>
    <x v="1"/>
    <x v="2"/>
    <x v="1"/>
    <x v="59"/>
    <x v="1"/>
    <s v="PPLETO: TOTAL OPERATING EXPENSE"/>
    <s v="PPLEOM: OPERATION AND MAINTENANCE"/>
    <s v="PPLTIS: TOTAL INCOME STATEMENT"/>
    <x v="4"/>
    <x v="3"/>
    <n v="47302.28"/>
  </r>
  <r>
    <x v="1"/>
    <x v="2"/>
    <x v="1"/>
    <x v="59"/>
    <x v="1"/>
    <s v="PPLETO: TOTAL OPERATING EXPENSE"/>
    <s v="PPLEOM: OPERATION AND MAINTENANCE"/>
    <s v="PPLTIS: TOTAL INCOME STATEMENT"/>
    <x v="5"/>
    <x v="4"/>
    <n v="119252"/>
  </r>
  <r>
    <x v="1"/>
    <x v="2"/>
    <x v="1"/>
    <x v="59"/>
    <x v="1"/>
    <s v="PPLETO: TOTAL OPERATING EXPENSE"/>
    <s v="PPLEOM: OPERATION AND MAINTENANCE"/>
    <s v="PPLTIS: TOTAL INCOME STATEMENT"/>
    <x v="6"/>
    <x v="3"/>
    <n v="96852"/>
  </r>
  <r>
    <x v="1"/>
    <x v="2"/>
    <x v="1"/>
    <x v="59"/>
    <x v="1"/>
    <s v="PPLETO: TOTAL OPERATING EXPENSE"/>
    <s v="PPLEOM: OPERATION AND MAINTENANCE"/>
    <s v="PPLTIS: TOTAL INCOME STATEMENT"/>
    <x v="7"/>
    <x v="3"/>
    <n v="23264.09"/>
  </r>
  <r>
    <x v="1"/>
    <x v="2"/>
    <x v="1"/>
    <x v="59"/>
    <x v="1"/>
    <s v="PPLETO: TOTAL OPERATING EXPENSE"/>
    <s v="PPLEOM: OPERATION AND MAINTENANCE"/>
    <s v="PPLTIS: TOTAL INCOME STATEMENT"/>
    <x v="10"/>
    <x v="4"/>
    <n v="283.73"/>
  </r>
  <r>
    <x v="1"/>
    <x v="2"/>
    <x v="1"/>
    <x v="60"/>
    <x v="1"/>
    <s v="PPLETO: TOTAL OPERATING EXPENSE"/>
    <s v="PPLEFH: FUEL HANDLING EXPENSE"/>
    <s v="PPLTIS: TOTAL INCOME STATEMENT"/>
    <x v="1"/>
    <x v="1"/>
    <n v="241691.77"/>
  </r>
  <r>
    <x v="1"/>
    <x v="2"/>
    <x v="1"/>
    <x v="60"/>
    <x v="1"/>
    <s v="PPLETO: TOTAL OPERATING EXPENSE"/>
    <s v="PPLEFH: FUEL HANDLING EXPENSE"/>
    <s v="PPLTIS: TOTAL INCOME STATEMENT"/>
    <x v="12"/>
    <x v="1"/>
    <n v="40101.379999999997"/>
  </r>
  <r>
    <x v="1"/>
    <x v="2"/>
    <x v="1"/>
    <x v="60"/>
    <x v="1"/>
    <s v="PPLETO: TOTAL OPERATING EXPENSE"/>
    <s v="PPLEFH: FUEL HANDLING EXPENSE"/>
    <s v="PPLTIS: TOTAL INCOME STATEMENT"/>
    <x v="11"/>
    <x v="5"/>
    <n v="438.39"/>
  </r>
  <r>
    <x v="1"/>
    <x v="2"/>
    <x v="1"/>
    <x v="60"/>
    <x v="1"/>
    <s v="PPLETO: TOTAL OPERATING EXPENSE"/>
    <s v="PPLEFH: FUEL HANDLING EXPENSE"/>
    <s v="PPLTIS: TOTAL INCOME STATEMENT"/>
    <x v="3"/>
    <x v="3"/>
    <n v="2958.7"/>
  </r>
  <r>
    <x v="1"/>
    <x v="2"/>
    <x v="1"/>
    <x v="60"/>
    <x v="1"/>
    <s v="PPLETO: TOTAL OPERATING EXPENSE"/>
    <s v="PPLEFH: FUEL HANDLING EXPENSE"/>
    <s v="PPLTIS: TOTAL INCOME STATEMENT"/>
    <x v="4"/>
    <x v="3"/>
    <n v="13096.18"/>
  </r>
  <r>
    <x v="1"/>
    <x v="2"/>
    <x v="1"/>
    <x v="60"/>
    <x v="1"/>
    <s v="PPLETO: TOTAL OPERATING EXPENSE"/>
    <s v="PPLEFH: FUEL HANDLING EXPENSE"/>
    <s v="PPLTIS: TOTAL INCOME STATEMENT"/>
    <x v="5"/>
    <x v="4"/>
    <n v="32486.720000000001"/>
  </r>
  <r>
    <x v="1"/>
    <x v="2"/>
    <x v="1"/>
    <x v="60"/>
    <x v="1"/>
    <s v="PPLETO: TOTAL OPERATING EXPENSE"/>
    <s v="PPLEFH: FUEL HANDLING EXPENSE"/>
    <s v="PPLTIS: TOTAL INCOME STATEMENT"/>
    <x v="6"/>
    <x v="3"/>
    <n v="27385.62"/>
  </r>
  <r>
    <x v="1"/>
    <x v="2"/>
    <x v="1"/>
    <x v="60"/>
    <x v="1"/>
    <s v="PPLETO: TOTAL OPERATING EXPENSE"/>
    <s v="PPLEFH: FUEL HANDLING EXPENSE"/>
    <s v="PPLTIS: TOTAL INCOME STATEMENT"/>
    <x v="7"/>
    <x v="3"/>
    <n v="6548.81"/>
  </r>
  <r>
    <x v="1"/>
    <x v="2"/>
    <x v="1"/>
    <x v="60"/>
    <x v="1"/>
    <s v="PPLETO: TOTAL OPERATING EXPENSE"/>
    <s v="PPLEFH: FUEL HANDLING EXPENSE"/>
    <s v="PPLTIS: TOTAL INCOME STATEMENT"/>
    <x v="10"/>
    <x v="4"/>
    <n v="58.68"/>
  </r>
  <r>
    <x v="1"/>
    <x v="2"/>
    <x v="1"/>
    <x v="61"/>
    <x v="1"/>
    <s v="PPLETO: TOTAL OPERATING EXPENSE"/>
    <s v="PPLEFH: FUEL HANDLING EXPENSE"/>
    <s v="PPLTIS: TOTAL INCOME STATEMENT"/>
    <x v="1"/>
    <x v="1"/>
    <n v="356461.7"/>
  </r>
  <r>
    <x v="1"/>
    <x v="2"/>
    <x v="1"/>
    <x v="61"/>
    <x v="1"/>
    <s v="PPLETO: TOTAL OPERATING EXPENSE"/>
    <s v="PPLEFH: FUEL HANDLING EXPENSE"/>
    <s v="PPLTIS: TOTAL INCOME STATEMENT"/>
    <x v="12"/>
    <x v="1"/>
    <n v="56847.02"/>
  </r>
  <r>
    <x v="1"/>
    <x v="2"/>
    <x v="1"/>
    <x v="61"/>
    <x v="1"/>
    <s v="PPLETO: TOTAL OPERATING EXPENSE"/>
    <s v="PPLEFH: FUEL HANDLING EXPENSE"/>
    <s v="PPLTIS: TOTAL INCOME STATEMENT"/>
    <x v="11"/>
    <x v="5"/>
    <n v="45.68"/>
  </r>
  <r>
    <x v="1"/>
    <x v="2"/>
    <x v="1"/>
    <x v="61"/>
    <x v="1"/>
    <s v="PPLETO: TOTAL OPERATING EXPENSE"/>
    <s v="PPLEFH: FUEL HANDLING EXPENSE"/>
    <s v="PPLTIS: TOTAL INCOME STATEMENT"/>
    <x v="3"/>
    <x v="3"/>
    <n v="4308.57"/>
  </r>
  <r>
    <x v="1"/>
    <x v="2"/>
    <x v="1"/>
    <x v="61"/>
    <x v="1"/>
    <s v="PPLETO: TOTAL OPERATING EXPENSE"/>
    <s v="PPLEFH: FUEL HANDLING EXPENSE"/>
    <s v="PPLTIS: TOTAL INCOME STATEMENT"/>
    <x v="4"/>
    <x v="3"/>
    <n v="19203.099999999999"/>
  </r>
  <r>
    <x v="1"/>
    <x v="2"/>
    <x v="1"/>
    <x v="61"/>
    <x v="1"/>
    <s v="PPLETO: TOTAL OPERATING EXPENSE"/>
    <s v="PPLEFH: FUEL HANDLING EXPENSE"/>
    <s v="PPLTIS: TOTAL INCOME STATEMENT"/>
    <x v="5"/>
    <x v="4"/>
    <n v="48041.72"/>
  </r>
  <r>
    <x v="1"/>
    <x v="2"/>
    <x v="1"/>
    <x v="61"/>
    <x v="1"/>
    <s v="PPLETO: TOTAL OPERATING EXPENSE"/>
    <s v="PPLEFH: FUEL HANDLING EXPENSE"/>
    <s v="PPLTIS: TOTAL INCOME STATEMENT"/>
    <x v="6"/>
    <x v="3"/>
    <n v="39722.81"/>
  </r>
  <r>
    <x v="1"/>
    <x v="2"/>
    <x v="1"/>
    <x v="61"/>
    <x v="1"/>
    <s v="PPLETO: TOTAL OPERATING EXPENSE"/>
    <s v="PPLEFH: FUEL HANDLING EXPENSE"/>
    <s v="PPLTIS: TOTAL INCOME STATEMENT"/>
    <x v="7"/>
    <x v="3"/>
    <n v="9490.64"/>
  </r>
  <r>
    <x v="1"/>
    <x v="2"/>
    <x v="1"/>
    <x v="61"/>
    <x v="1"/>
    <s v="PPLETO: TOTAL OPERATING EXPENSE"/>
    <s v="PPLEFH: FUEL HANDLING EXPENSE"/>
    <s v="PPLTIS: TOTAL INCOME STATEMENT"/>
    <x v="10"/>
    <x v="4"/>
    <n v="5.93"/>
  </r>
  <r>
    <x v="1"/>
    <x v="2"/>
    <x v="1"/>
    <x v="62"/>
    <x v="1"/>
    <s v="PPLETO: TOTAL OPERATING EXPENSE"/>
    <s v="PPLEOM: OPERATION AND MAINTENANCE"/>
    <s v="PPLTIS: TOTAL INCOME STATEMENT"/>
    <x v="1"/>
    <x v="1"/>
    <n v="334.08"/>
  </r>
  <r>
    <x v="1"/>
    <x v="2"/>
    <x v="1"/>
    <x v="62"/>
    <x v="1"/>
    <s v="PPLETO: TOTAL OPERATING EXPENSE"/>
    <s v="PPLEOM: OPERATION AND MAINTENANCE"/>
    <s v="PPLTIS: TOTAL INCOME STATEMENT"/>
    <x v="3"/>
    <x v="3"/>
    <n v="3.41"/>
  </r>
  <r>
    <x v="1"/>
    <x v="2"/>
    <x v="1"/>
    <x v="62"/>
    <x v="1"/>
    <s v="PPLETO: TOTAL OPERATING EXPENSE"/>
    <s v="PPLEOM: OPERATION AND MAINTENANCE"/>
    <s v="PPLTIS: TOTAL INCOME STATEMENT"/>
    <x v="4"/>
    <x v="3"/>
    <n v="14.58"/>
  </r>
  <r>
    <x v="1"/>
    <x v="2"/>
    <x v="1"/>
    <x v="62"/>
    <x v="1"/>
    <s v="PPLETO: TOTAL OPERATING EXPENSE"/>
    <s v="PPLEOM: OPERATION AND MAINTENANCE"/>
    <s v="PPLTIS: TOTAL INCOME STATEMENT"/>
    <x v="5"/>
    <x v="4"/>
    <n v="45.71"/>
  </r>
  <r>
    <x v="1"/>
    <x v="2"/>
    <x v="1"/>
    <x v="62"/>
    <x v="1"/>
    <s v="PPLETO: TOTAL OPERATING EXPENSE"/>
    <s v="PPLEOM: OPERATION AND MAINTENANCE"/>
    <s v="PPLTIS: TOTAL INCOME STATEMENT"/>
    <x v="6"/>
    <x v="3"/>
    <n v="29.99"/>
  </r>
  <r>
    <x v="1"/>
    <x v="2"/>
    <x v="1"/>
    <x v="62"/>
    <x v="1"/>
    <s v="PPLETO: TOTAL OPERATING EXPENSE"/>
    <s v="PPLEOM: OPERATION AND MAINTENANCE"/>
    <s v="PPLTIS: TOTAL INCOME STATEMENT"/>
    <x v="7"/>
    <x v="3"/>
    <n v="8.07"/>
  </r>
  <r>
    <x v="1"/>
    <x v="2"/>
    <x v="1"/>
    <x v="63"/>
    <x v="1"/>
    <s v="PPLETO: TOTAL OPERATING EXPENSE"/>
    <s v="PPLEOM: OPERATION AND MAINTENANCE"/>
    <s v="PPLTIS: TOTAL INCOME STATEMENT"/>
    <x v="1"/>
    <x v="1"/>
    <n v="42310.37"/>
  </r>
  <r>
    <x v="1"/>
    <x v="2"/>
    <x v="1"/>
    <x v="63"/>
    <x v="1"/>
    <s v="PPLETO: TOTAL OPERATING EXPENSE"/>
    <s v="PPLEOM: OPERATION AND MAINTENANCE"/>
    <s v="PPLTIS: TOTAL INCOME STATEMENT"/>
    <x v="12"/>
    <x v="1"/>
    <n v="22859.8"/>
  </r>
  <r>
    <x v="1"/>
    <x v="2"/>
    <x v="1"/>
    <x v="63"/>
    <x v="1"/>
    <s v="PPLETO: TOTAL OPERATING EXPENSE"/>
    <s v="PPLEOM: OPERATION AND MAINTENANCE"/>
    <s v="PPLTIS: TOTAL INCOME STATEMENT"/>
    <x v="11"/>
    <x v="5"/>
    <n v="84.54"/>
  </r>
  <r>
    <x v="1"/>
    <x v="2"/>
    <x v="1"/>
    <x v="63"/>
    <x v="1"/>
    <s v="PPLETO: TOTAL OPERATING EXPENSE"/>
    <s v="PPLEOM: OPERATION AND MAINTENANCE"/>
    <s v="PPLTIS: TOTAL INCOME STATEMENT"/>
    <x v="3"/>
    <x v="3"/>
    <n v="676.29"/>
  </r>
  <r>
    <x v="1"/>
    <x v="2"/>
    <x v="1"/>
    <x v="63"/>
    <x v="1"/>
    <s v="PPLETO: TOTAL OPERATING EXPENSE"/>
    <s v="PPLEOM: OPERATION AND MAINTENANCE"/>
    <s v="PPLTIS: TOTAL INCOME STATEMENT"/>
    <x v="4"/>
    <x v="3"/>
    <n v="3002.41"/>
  </r>
  <r>
    <x v="1"/>
    <x v="2"/>
    <x v="1"/>
    <x v="63"/>
    <x v="1"/>
    <s v="PPLETO: TOTAL OPERATING EXPENSE"/>
    <s v="PPLEOM: OPERATION AND MAINTENANCE"/>
    <s v="PPLTIS: TOTAL INCOME STATEMENT"/>
    <x v="5"/>
    <x v="4"/>
    <n v="7758.23"/>
  </r>
  <r>
    <x v="1"/>
    <x v="2"/>
    <x v="1"/>
    <x v="63"/>
    <x v="1"/>
    <s v="PPLETO: TOTAL OPERATING EXPENSE"/>
    <s v="PPLEOM: OPERATION AND MAINTENANCE"/>
    <s v="PPLTIS: TOTAL INCOME STATEMENT"/>
    <x v="6"/>
    <x v="3"/>
    <n v="6135.14"/>
  </r>
  <r>
    <x v="1"/>
    <x v="2"/>
    <x v="1"/>
    <x v="63"/>
    <x v="1"/>
    <s v="PPLETO: TOTAL OPERATING EXPENSE"/>
    <s v="PPLEOM: OPERATION AND MAINTENANCE"/>
    <s v="PPLTIS: TOTAL INCOME STATEMENT"/>
    <x v="7"/>
    <x v="3"/>
    <n v="1468.19"/>
  </r>
  <r>
    <x v="1"/>
    <x v="2"/>
    <x v="1"/>
    <x v="63"/>
    <x v="1"/>
    <s v="PPLETO: TOTAL OPERATING EXPENSE"/>
    <s v="PPLEOM: OPERATION AND MAINTENANCE"/>
    <s v="PPLTIS: TOTAL INCOME STATEMENT"/>
    <x v="10"/>
    <x v="4"/>
    <n v="11.33"/>
  </r>
  <r>
    <x v="1"/>
    <x v="2"/>
    <x v="1"/>
    <x v="64"/>
    <x v="1"/>
    <s v="PPLETO: TOTAL OPERATING EXPENSE"/>
    <s v="PPLEOM: OPERATION AND MAINTENANCE"/>
    <s v="PPLTIS: TOTAL INCOME STATEMENT"/>
    <x v="1"/>
    <x v="1"/>
    <n v="334.08"/>
  </r>
  <r>
    <x v="1"/>
    <x v="2"/>
    <x v="1"/>
    <x v="64"/>
    <x v="1"/>
    <s v="PPLETO: TOTAL OPERATING EXPENSE"/>
    <s v="PPLEOM: OPERATION AND MAINTENANCE"/>
    <s v="PPLTIS: TOTAL INCOME STATEMENT"/>
    <x v="3"/>
    <x v="3"/>
    <n v="3.41"/>
  </r>
  <r>
    <x v="1"/>
    <x v="2"/>
    <x v="1"/>
    <x v="64"/>
    <x v="1"/>
    <s v="PPLETO: TOTAL OPERATING EXPENSE"/>
    <s v="PPLEOM: OPERATION AND MAINTENANCE"/>
    <s v="PPLTIS: TOTAL INCOME STATEMENT"/>
    <x v="4"/>
    <x v="3"/>
    <n v="14.58"/>
  </r>
  <r>
    <x v="1"/>
    <x v="2"/>
    <x v="1"/>
    <x v="64"/>
    <x v="1"/>
    <s v="PPLETO: TOTAL OPERATING EXPENSE"/>
    <s v="PPLEOM: OPERATION AND MAINTENANCE"/>
    <s v="PPLTIS: TOTAL INCOME STATEMENT"/>
    <x v="5"/>
    <x v="4"/>
    <n v="45.71"/>
  </r>
  <r>
    <x v="1"/>
    <x v="2"/>
    <x v="1"/>
    <x v="64"/>
    <x v="1"/>
    <s v="PPLETO: TOTAL OPERATING EXPENSE"/>
    <s v="PPLEOM: OPERATION AND MAINTENANCE"/>
    <s v="PPLTIS: TOTAL INCOME STATEMENT"/>
    <x v="6"/>
    <x v="3"/>
    <n v="29.99"/>
  </r>
  <r>
    <x v="1"/>
    <x v="2"/>
    <x v="1"/>
    <x v="64"/>
    <x v="1"/>
    <s v="PPLETO: TOTAL OPERATING EXPENSE"/>
    <s v="PPLEOM: OPERATION AND MAINTENANCE"/>
    <s v="PPLTIS: TOTAL INCOME STATEMENT"/>
    <x v="7"/>
    <x v="3"/>
    <n v="8.07"/>
  </r>
  <r>
    <x v="1"/>
    <x v="2"/>
    <x v="1"/>
    <x v="65"/>
    <x v="1"/>
    <s v="PPLETO: TOTAL OPERATING EXPENSE"/>
    <s v="PPLEOM: OPERATION AND MAINTENANCE"/>
    <s v="PPLTIS: TOTAL INCOME STATEMENT"/>
    <x v="1"/>
    <x v="1"/>
    <n v="19378.09"/>
  </r>
  <r>
    <x v="1"/>
    <x v="2"/>
    <x v="1"/>
    <x v="65"/>
    <x v="1"/>
    <s v="PPLETO: TOTAL OPERATING EXPENSE"/>
    <s v="PPLEOM: OPERATION AND MAINTENANCE"/>
    <s v="PPLTIS: TOTAL INCOME STATEMENT"/>
    <x v="12"/>
    <x v="1"/>
    <n v="804"/>
  </r>
  <r>
    <x v="1"/>
    <x v="2"/>
    <x v="1"/>
    <x v="65"/>
    <x v="1"/>
    <s v="PPLETO: TOTAL OPERATING EXPENSE"/>
    <s v="PPLEOM: OPERATION AND MAINTENANCE"/>
    <s v="PPLTIS: TOTAL INCOME STATEMENT"/>
    <x v="3"/>
    <x v="3"/>
    <n v="200.18"/>
  </r>
  <r>
    <x v="1"/>
    <x v="2"/>
    <x v="1"/>
    <x v="65"/>
    <x v="1"/>
    <s v="PPLETO: TOTAL OPERATING EXPENSE"/>
    <s v="PPLEOM: OPERATION AND MAINTENANCE"/>
    <s v="PPLTIS: TOTAL INCOME STATEMENT"/>
    <x v="4"/>
    <x v="3"/>
    <n v="929.25"/>
  </r>
  <r>
    <x v="1"/>
    <x v="2"/>
    <x v="1"/>
    <x v="65"/>
    <x v="1"/>
    <s v="PPLETO: TOTAL OPERATING EXPENSE"/>
    <s v="PPLEOM: OPERATION AND MAINTENANCE"/>
    <s v="PPLTIS: TOTAL INCOME STATEMENT"/>
    <x v="5"/>
    <x v="4"/>
    <n v="2478.02"/>
  </r>
  <r>
    <x v="1"/>
    <x v="2"/>
    <x v="1"/>
    <x v="65"/>
    <x v="1"/>
    <s v="PPLETO: TOTAL OPERATING EXPENSE"/>
    <s v="PPLEOM: OPERATION AND MAINTENANCE"/>
    <s v="PPLTIS: TOTAL INCOME STATEMENT"/>
    <x v="6"/>
    <x v="3"/>
    <n v="1794.86"/>
  </r>
  <r>
    <x v="1"/>
    <x v="2"/>
    <x v="1"/>
    <x v="65"/>
    <x v="1"/>
    <s v="PPLETO: TOTAL OPERATING EXPENSE"/>
    <s v="PPLEOM: OPERATION AND MAINTENANCE"/>
    <s v="PPLTIS: TOTAL INCOME STATEMENT"/>
    <x v="7"/>
    <x v="3"/>
    <n v="437.46"/>
  </r>
  <r>
    <x v="1"/>
    <x v="2"/>
    <x v="1"/>
    <x v="66"/>
    <x v="1"/>
    <s v="PPLETO: TOTAL OPERATING EXPENSE"/>
    <s v="PPLEOM: OPERATION AND MAINTENANCE"/>
    <s v="PPLTIS: TOTAL INCOME STATEMENT"/>
    <x v="1"/>
    <x v="1"/>
    <n v="222.72"/>
  </r>
  <r>
    <x v="1"/>
    <x v="2"/>
    <x v="1"/>
    <x v="66"/>
    <x v="1"/>
    <s v="PPLETO: TOTAL OPERATING EXPENSE"/>
    <s v="PPLEOM: OPERATION AND MAINTENANCE"/>
    <s v="PPLTIS: TOTAL INCOME STATEMENT"/>
    <x v="3"/>
    <x v="3"/>
    <n v="2.27"/>
  </r>
  <r>
    <x v="1"/>
    <x v="2"/>
    <x v="1"/>
    <x v="66"/>
    <x v="1"/>
    <s v="PPLETO: TOTAL OPERATING EXPENSE"/>
    <s v="PPLEOM: OPERATION AND MAINTENANCE"/>
    <s v="PPLTIS: TOTAL INCOME STATEMENT"/>
    <x v="4"/>
    <x v="3"/>
    <n v="9.7100000000000009"/>
  </r>
  <r>
    <x v="1"/>
    <x v="2"/>
    <x v="1"/>
    <x v="66"/>
    <x v="1"/>
    <s v="PPLETO: TOTAL OPERATING EXPENSE"/>
    <s v="PPLEOM: OPERATION AND MAINTENANCE"/>
    <s v="PPLTIS: TOTAL INCOME STATEMENT"/>
    <x v="5"/>
    <x v="4"/>
    <n v="30.47"/>
  </r>
  <r>
    <x v="1"/>
    <x v="2"/>
    <x v="1"/>
    <x v="66"/>
    <x v="1"/>
    <s v="PPLETO: TOTAL OPERATING EXPENSE"/>
    <s v="PPLEOM: OPERATION AND MAINTENANCE"/>
    <s v="PPLTIS: TOTAL INCOME STATEMENT"/>
    <x v="6"/>
    <x v="3"/>
    <n v="19.989999999999998"/>
  </r>
  <r>
    <x v="1"/>
    <x v="2"/>
    <x v="1"/>
    <x v="66"/>
    <x v="1"/>
    <s v="PPLETO: TOTAL OPERATING EXPENSE"/>
    <s v="PPLEOM: OPERATION AND MAINTENANCE"/>
    <s v="PPLTIS: TOTAL INCOME STATEMENT"/>
    <x v="7"/>
    <x v="3"/>
    <n v="5.38"/>
  </r>
  <r>
    <x v="1"/>
    <x v="2"/>
    <x v="1"/>
    <x v="67"/>
    <x v="1"/>
    <s v="PPLETO: TOTAL OPERATING EXPENSE"/>
    <s v="PPLEOM: OPERATION AND MAINTENANCE"/>
    <s v="PPLTIS: TOTAL INCOME STATEMENT"/>
    <x v="1"/>
    <x v="1"/>
    <n v="410628.79"/>
  </r>
  <r>
    <x v="1"/>
    <x v="2"/>
    <x v="1"/>
    <x v="67"/>
    <x v="1"/>
    <s v="PPLETO: TOTAL OPERATING EXPENSE"/>
    <s v="PPLEOM: OPERATION AND MAINTENANCE"/>
    <s v="PPLTIS: TOTAL INCOME STATEMENT"/>
    <x v="12"/>
    <x v="1"/>
    <n v="40373.730000000003"/>
  </r>
  <r>
    <x v="1"/>
    <x v="2"/>
    <x v="1"/>
    <x v="67"/>
    <x v="1"/>
    <s v="PPLETO: TOTAL OPERATING EXPENSE"/>
    <s v="PPLEOM: OPERATION AND MAINTENANCE"/>
    <s v="PPLTIS: TOTAL INCOME STATEMENT"/>
    <x v="11"/>
    <x v="5"/>
    <n v="2372.85"/>
  </r>
  <r>
    <x v="1"/>
    <x v="2"/>
    <x v="1"/>
    <x v="67"/>
    <x v="1"/>
    <s v="PPLETO: TOTAL OPERATING EXPENSE"/>
    <s v="PPLEOM: OPERATION AND MAINTENANCE"/>
    <s v="PPLTIS: TOTAL INCOME STATEMENT"/>
    <x v="13"/>
    <x v="6"/>
    <n v="13109.04"/>
  </r>
  <r>
    <x v="1"/>
    <x v="2"/>
    <x v="1"/>
    <x v="67"/>
    <x v="1"/>
    <s v="PPLETO: TOTAL OPERATING EXPENSE"/>
    <s v="PPLEOM: OPERATION AND MAINTENANCE"/>
    <s v="PPLTIS: TOTAL INCOME STATEMENT"/>
    <x v="17"/>
    <x v="6"/>
    <n v="68.44"/>
  </r>
  <r>
    <x v="1"/>
    <x v="2"/>
    <x v="1"/>
    <x v="67"/>
    <x v="1"/>
    <s v="PPLETO: TOTAL OPERATING EXPENSE"/>
    <s v="PPLEOM: OPERATION AND MAINTENANCE"/>
    <s v="PPLTIS: TOTAL INCOME STATEMENT"/>
    <x v="18"/>
    <x v="6"/>
    <n v="5.96"/>
  </r>
  <r>
    <x v="1"/>
    <x v="2"/>
    <x v="1"/>
    <x v="67"/>
    <x v="1"/>
    <s v="PPLETO: TOTAL OPERATING EXPENSE"/>
    <s v="PPLEOM: OPERATION AND MAINTENANCE"/>
    <s v="PPLTIS: TOTAL INCOME STATEMENT"/>
    <x v="0"/>
    <x v="0"/>
    <n v="1242.28"/>
  </r>
  <r>
    <x v="1"/>
    <x v="2"/>
    <x v="1"/>
    <x v="67"/>
    <x v="1"/>
    <s v="PPLETO: TOTAL OPERATING EXPENSE"/>
    <s v="PPLEOM: OPERATION AND MAINTENANCE"/>
    <s v="PPLTIS: TOTAL INCOME STATEMENT"/>
    <x v="3"/>
    <x v="3"/>
    <n v="4669.7700000000004"/>
  </r>
  <r>
    <x v="1"/>
    <x v="2"/>
    <x v="1"/>
    <x v="67"/>
    <x v="1"/>
    <s v="PPLETO: TOTAL OPERATING EXPENSE"/>
    <s v="PPLEOM: OPERATION AND MAINTENANCE"/>
    <s v="PPLTIS: TOTAL INCOME STATEMENT"/>
    <x v="4"/>
    <x v="3"/>
    <n v="20959.75"/>
  </r>
  <r>
    <x v="1"/>
    <x v="2"/>
    <x v="1"/>
    <x v="67"/>
    <x v="1"/>
    <s v="PPLETO: TOTAL OPERATING EXPENSE"/>
    <s v="PPLEOM: OPERATION AND MAINTENANCE"/>
    <s v="PPLTIS: TOTAL INCOME STATEMENT"/>
    <x v="5"/>
    <x v="4"/>
    <n v="54637.49"/>
  </r>
  <r>
    <x v="1"/>
    <x v="2"/>
    <x v="1"/>
    <x v="67"/>
    <x v="1"/>
    <s v="PPLETO: TOTAL OPERATING EXPENSE"/>
    <s v="PPLEOM: OPERATION AND MAINTENANCE"/>
    <s v="PPLTIS: TOTAL INCOME STATEMENT"/>
    <x v="6"/>
    <x v="3"/>
    <n v="43078.46"/>
  </r>
  <r>
    <x v="1"/>
    <x v="2"/>
    <x v="1"/>
    <x v="67"/>
    <x v="1"/>
    <s v="PPLETO: TOTAL OPERATING EXPENSE"/>
    <s v="PPLEOM: OPERATION AND MAINTENANCE"/>
    <s v="PPLTIS: TOTAL INCOME STATEMENT"/>
    <x v="7"/>
    <x v="3"/>
    <n v="10342.799999999999"/>
  </r>
  <r>
    <x v="1"/>
    <x v="2"/>
    <x v="1"/>
    <x v="67"/>
    <x v="1"/>
    <s v="PPLETO: TOTAL OPERATING EXPENSE"/>
    <s v="PPLEOM: OPERATION AND MAINTENANCE"/>
    <s v="PPLTIS: TOTAL INCOME STATEMENT"/>
    <x v="10"/>
    <x v="4"/>
    <n v="326.54000000000002"/>
  </r>
  <r>
    <x v="1"/>
    <x v="2"/>
    <x v="1"/>
    <x v="68"/>
    <x v="1"/>
    <s v="PPLETO: TOTAL OPERATING EXPENSE"/>
    <s v="PPLEOM: OPERATION AND MAINTENANCE"/>
    <s v="PPLTIS: TOTAL INCOME STATEMENT"/>
    <x v="1"/>
    <x v="1"/>
    <n v="1363.12"/>
  </r>
  <r>
    <x v="1"/>
    <x v="2"/>
    <x v="1"/>
    <x v="68"/>
    <x v="1"/>
    <s v="PPLETO: TOTAL OPERATING EXPENSE"/>
    <s v="PPLEOM: OPERATION AND MAINTENANCE"/>
    <s v="PPLTIS: TOTAL INCOME STATEMENT"/>
    <x v="3"/>
    <x v="3"/>
    <n v="15.52"/>
  </r>
  <r>
    <x v="1"/>
    <x v="2"/>
    <x v="1"/>
    <x v="68"/>
    <x v="1"/>
    <s v="PPLETO: TOTAL OPERATING EXPENSE"/>
    <s v="PPLEOM: OPERATION AND MAINTENANCE"/>
    <s v="PPLTIS: TOTAL INCOME STATEMENT"/>
    <x v="4"/>
    <x v="3"/>
    <n v="61.22"/>
  </r>
  <r>
    <x v="1"/>
    <x v="2"/>
    <x v="1"/>
    <x v="68"/>
    <x v="1"/>
    <s v="PPLETO: TOTAL OPERATING EXPENSE"/>
    <s v="PPLEOM: OPERATION AND MAINTENANCE"/>
    <s v="PPLTIS: TOTAL INCOME STATEMENT"/>
    <x v="5"/>
    <x v="4"/>
    <n v="155.37"/>
  </r>
  <r>
    <x v="1"/>
    <x v="2"/>
    <x v="1"/>
    <x v="68"/>
    <x v="1"/>
    <s v="PPLETO: TOTAL OPERATING EXPENSE"/>
    <s v="PPLEOM: OPERATION AND MAINTENANCE"/>
    <s v="PPLTIS: TOTAL INCOME STATEMENT"/>
    <x v="6"/>
    <x v="3"/>
    <n v="143.07"/>
  </r>
  <r>
    <x v="1"/>
    <x v="2"/>
    <x v="1"/>
    <x v="68"/>
    <x v="1"/>
    <s v="PPLETO: TOTAL OPERATING EXPENSE"/>
    <s v="PPLEOM: OPERATION AND MAINTENANCE"/>
    <s v="PPLTIS: TOTAL INCOME STATEMENT"/>
    <x v="7"/>
    <x v="3"/>
    <n v="35.39"/>
  </r>
  <r>
    <x v="1"/>
    <x v="2"/>
    <x v="1"/>
    <x v="69"/>
    <x v="1"/>
    <s v="PPLETO: TOTAL OPERATING EXPENSE"/>
    <s v="PPLEOM: OPERATION AND MAINTENANCE"/>
    <s v="PPLTIS: TOTAL INCOME STATEMENT"/>
    <x v="1"/>
    <x v="1"/>
    <n v="15790.17"/>
  </r>
  <r>
    <x v="1"/>
    <x v="2"/>
    <x v="1"/>
    <x v="69"/>
    <x v="1"/>
    <s v="PPLETO: TOTAL OPERATING EXPENSE"/>
    <s v="PPLEOM: OPERATION AND MAINTENANCE"/>
    <s v="PPLTIS: TOTAL INCOME STATEMENT"/>
    <x v="3"/>
    <x v="3"/>
    <n v="137.85"/>
  </r>
  <r>
    <x v="1"/>
    <x v="2"/>
    <x v="1"/>
    <x v="69"/>
    <x v="1"/>
    <s v="PPLETO: TOTAL OPERATING EXPENSE"/>
    <s v="PPLEOM: OPERATION AND MAINTENANCE"/>
    <s v="PPLTIS: TOTAL INCOME STATEMENT"/>
    <x v="4"/>
    <x v="3"/>
    <n v="754.96"/>
  </r>
  <r>
    <x v="1"/>
    <x v="2"/>
    <x v="1"/>
    <x v="69"/>
    <x v="1"/>
    <s v="PPLETO: TOTAL OPERATING EXPENSE"/>
    <s v="PPLEOM: OPERATION AND MAINTENANCE"/>
    <s v="PPLTIS: TOTAL INCOME STATEMENT"/>
    <x v="5"/>
    <x v="4"/>
    <n v="1995.9"/>
  </r>
  <r>
    <x v="1"/>
    <x v="2"/>
    <x v="1"/>
    <x v="69"/>
    <x v="1"/>
    <s v="PPLETO: TOTAL OPERATING EXPENSE"/>
    <s v="PPLEOM: OPERATION AND MAINTENANCE"/>
    <s v="PPLTIS: TOTAL INCOME STATEMENT"/>
    <x v="6"/>
    <x v="3"/>
    <n v="1280.8599999999999"/>
  </r>
  <r>
    <x v="1"/>
    <x v="2"/>
    <x v="1"/>
    <x v="69"/>
    <x v="1"/>
    <s v="PPLETO: TOTAL OPERATING EXPENSE"/>
    <s v="PPLEOM: OPERATION AND MAINTENANCE"/>
    <s v="PPLTIS: TOTAL INCOME STATEMENT"/>
    <x v="7"/>
    <x v="3"/>
    <n v="319.81"/>
  </r>
  <r>
    <x v="1"/>
    <x v="2"/>
    <x v="1"/>
    <x v="70"/>
    <x v="1"/>
    <s v="PPLETO: TOTAL OPERATING EXPENSE"/>
    <s v="PPLEOM: OPERATION AND MAINTENANCE"/>
    <s v="PPLTIS: TOTAL INCOME STATEMENT"/>
    <x v="1"/>
    <x v="1"/>
    <n v="97951.79"/>
  </r>
  <r>
    <x v="1"/>
    <x v="2"/>
    <x v="1"/>
    <x v="70"/>
    <x v="1"/>
    <s v="PPLETO: TOTAL OPERATING EXPENSE"/>
    <s v="PPLEOM: OPERATION AND MAINTENANCE"/>
    <s v="PPLTIS: TOTAL INCOME STATEMENT"/>
    <x v="11"/>
    <x v="5"/>
    <n v="17.22"/>
  </r>
  <r>
    <x v="1"/>
    <x v="2"/>
    <x v="1"/>
    <x v="70"/>
    <x v="1"/>
    <s v="PPLETO: TOTAL OPERATING EXPENSE"/>
    <s v="PPLEOM: OPERATION AND MAINTENANCE"/>
    <s v="PPLTIS: TOTAL INCOME STATEMENT"/>
    <x v="0"/>
    <x v="0"/>
    <n v="3199.39"/>
  </r>
  <r>
    <x v="1"/>
    <x v="2"/>
    <x v="1"/>
    <x v="70"/>
    <x v="1"/>
    <s v="PPLETO: TOTAL OPERATING EXPENSE"/>
    <s v="PPLEOM: OPERATION AND MAINTENANCE"/>
    <s v="PPLTIS: TOTAL INCOME STATEMENT"/>
    <x v="3"/>
    <x v="3"/>
    <n v="927.64"/>
  </r>
  <r>
    <x v="1"/>
    <x v="2"/>
    <x v="1"/>
    <x v="70"/>
    <x v="1"/>
    <s v="PPLETO: TOTAL OPERATING EXPENSE"/>
    <s v="PPLEOM: OPERATION AND MAINTENANCE"/>
    <s v="PPLTIS: TOTAL INCOME STATEMENT"/>
    <x v="4"/>
    <x v="3"/>
    <n v="4526"/>
  </r>
  <r>
    <x v="1"/>
    <x v="2"/>
    <x v="1"/>
    <x v="70"/>
    <x v="1"/>
    <s v="PPLETO: TOTAL OPERATING EXPENSE"/>
    <s v="PPLEOM: OPERATION AND MAINTENANCE"/>
    <s v="PPLTIS: TOTAL INCOME STATEMENT"/>
    <x v="5"/>
    <x v="4"/>
    <n v="12733.95"/>
  </r>
  <r>
    <x v="1"/>
    <x v="2"/>
    <x v="1"/>
    <x v="70"/>
    <x v="1"/>
    <s v="PPLETO: TOTAL OPERATING EXPENSE"/>
    <s v="PPLEOM: OPERATION AND MAINTENANCE"/>
    <s v="PPLTIS: TOTAL INCOME STATEMENT"/>
    <x v="6"/>
    <x v="3"/>
    <n v="8243.85"/>
  </r>
  <r>
    <x v="1"/>
    <x v="2"/>
    <x v="1"/>
    <x v="70"/>
    <x v="1"/>
    <s v="PPLETO: TOTAL OPERATING EXPENSE"/>
    <s v="PPLEOM: OPERATION AND MAINTENANCE"/>
    <s v="PPLTIS: TOTAL INCOME STATEMENT"/>
    <x v="7"/>
    <x v="3"/>
    <n v="2022.07"/>
  </r>
  <r>
    <x v="1"/>
    <x v="2"/>
    <x v="1"/>
    <x v="70"/>
    <x v="1"/>
    <s v="PPLETO: TOTAL OPERATING EXPENSE"/>
    <s v="PPLEOM: OPERATION AND MAINTENANCE"/>
    <s v="PPLTIS: TOTAL INCOME STATEMENT"/>
    <x v="10"/>
    <x v="4"/>
    <n v="2.25"/>
  </r>
  <r>
    <x v="1"/>
    <x v="2"/>
    <x v="1"/>
    <x v="71"/>
    <x v="1"/>
    <s v="PPLETO: TOTAL OPERATING EXPENSE"/>
    <s v="PPLEOM: OPERATION AND MAINTENANCE"/>
    <s v="PPLTIS: TOTAL INCOME STATEMENT"/>
    <x v="1"/>
    <x v="1"/>
    <n v="66774.100000000006"/>
  </r>
  <r>
    <x v="1"/>
    <x v="2"/>
    <x v="1"/>
    <x v="71"/>
    <x v="1"/>
    <s v="PPLETO: TOTAL OPERATING EXPENSE"/>
    <s v="PPLEOM: OPERATION AND MAINTENANCE"/>
    <s v="PPLTIS: TOTAL INCOME STATEMENT"/>
    <x v="0"/>
    <x v="0"/>
    <n v="2905.49"/>
  </r>
  <r>
    <x v="1"/>
    <x v="2"/>
    <x v="1"/>
    <x v="71"/>
    <x v="1"/>
    <s v="PPLETO: TOTAL OPERATING EXPENSE"/>
    <s v="PPLEOM: OPERATION AND MAINTENANCE"/>
    <s v="PPLTIS: TOTAL INCOME STATEMENT"/>
    <x v="3"/>
    <x v="3"/>
    <n v="740.88"/>
  </r>
  <r>
    <x v="1"/>
    <x v="2"/>
    <x v="1"/>
    <x v="71"/>
    <x v="1"/>
    <s v="PPLETO: TOTAL OPERATING EXPENSE"/>
    <s v="PPLEOM: OPERATION AND MAINTENANCE"/>
    <s v="PPLTIS: TOTAL INCOME STATEMENT"/>
    <x v="4"/>
    <x v="3"/>
    <n v="3152.45"/>
  </r>
  <r>
    <x v="1"/>
    <x v="2"/>
    <x v="1"/>
    <x v="71"/>
    <x v="1"/>
    <s v="PPLETO: TOTAL OPERATING EXPENSE"/>
    <s v="PPLEOM: OPERATION AND MAINTENANCE"/>
    <s v="PPLTIS: TOTAL INCOME STATEMENT"/>
    <x v="5"/>
    <x v="4"/>
    <n v="6879.81"/>
  </r>
  <r>
    <x v="1"/>
    <x v="2"/>
    <x v="1"/>
    <x v="71"/>
    <x v="1"/>
    <s v="PPLETO: TOTAL OPERATING EXPENSE"/>
    <s v="PPLEOM: OPERATION AND MAINTENANCE"/>
    <s v="PPLTIS: TOTAL INCOME STATEMENT"/>
    <x v="6"/>
    <x v="3"/>
    <n v="7138.32"/>
  </r>
  <r>
    <x v="1"/>
    <x v="2"/>
    <x v="1"/>
    <x v="71"/>
    <x v="1"/>
    <s v="PPLETO: TOTAL OPERATING EXPENSE"/>
    <s v="PPLEOM: OPERATION AND MAINTENANCE"/>
    <s v="PPLTIS: TOTAL INCOME STATEMENT"/>
    <x v="7"/>
    <x v="3"/>
    <n v="1689.3"/>
  </r>
  <r>
    <x v="1"/>
    <x v="2"/>
    <x v="1"/>
    <x v="72"/>
    <x v="1"/>
    <s v="PPLETO: TOTAL OPERATING EXPENSE"/>
    <s v="PPLEOM: OPERATION AND MAINTENANCE"/>
    <s v="PPLTIS: TOTAL INCOME STATEMENT"/>
    <x v="1"/>
    <x v="1"/>
    <n v="745.74"/>
  </r>
  <r>
    <x v="1"/>
    <x v="2"/>
    <x v="1"/>
    <x v="72"/>
    <x v="1"/>
    <s v="PPLETO: TOTAL OPERATING EXPENSE"/>
    <s v="PPLEOM: OPERATION AND MAINTENANCE"/>
    <s v="PPLTIS: TOTAL INCOME STATEMENT"/>
    <x v="3"/>
    <x v="3"/>
    <n v="7.6"/>
  </r>
  <r>
    <x v="1"/>
    <x v="2"/>
    <x v="1"/>
    <x v="72"/>
    <x v="1"/>
    <s v="PPLETO: TOTAL OPERATING EXPENSE"/>
    <s v="PPLEOM: OPERATION AND MAINTENANCE"/>
    <s v="PPLTIS: TOTAL INCOME STATEMENT"/>
    <x v="4"/>
    <x v="3"/>
    <n v="32.53"/>
  </r>
  <r>
    <x v="1"/>
    <x v="2"/>
    <x v="1"/>
    <x v="72"/>
    <x v="1"/>
    <s v="PPLETO: TOTAL OPERATING EXPENSE"/>
    <s v="PPLEOM: OPERATION AND MAINTENANCE"/>
    <s v="PPLTIS: TOTAL INCOME STATEMENT"/>
    <x v="5"/>
    <x v="4"/>
    <n v="102.02"/>
  </r>
  <r>
    <x v="1"/>
    <x v="2"/>
    <x v="1"/>
    <x v="72"/>
    <x v="1"/>
    <s v="PPLETO: TOTAL OPERATING EXPENSE"/>
    <s v="PPLEOM: OPERATION AND MAINTENANCE"/>
    <s v="PPLTIS: TOTAL INCOME STATEMENT"/>
    <x v="6"/>
    <x v="3"/>
    <n v="66.94"/>
  </r>
  <r>
    <x v="1"/>
    <x v="2"/>
    <x v="1"/>
    <x v="72"/>
    <x v="1"/>
    <s v="PPLETO: TOTAL OPERATING EXPENSE"/>
    <s v="PPLEOM: OPERATION AND MAINTENANCE"/>
    <s v="PPLTIS: TOTAL INCOME STATEMENT"/>
    <x v="7"/>
    <x v="3"/>
    <n v="18.010000000000002"/>
  </r>
  <r>
    <x v="1"/>
    <x v="2"/>
    <x v="1"/>
    <x v="73"/>
    <x v="1"/>
    <s v="PPLETO: TOTAL OPERATING EXPENSE"/>
    <s v="PPLEOM: OPERATION AND MAINTENANCE"/>
    <s v="PPLTIS: TOTAL INCOME STATEMENT"/>
    <x v="1"/>
    <x v="1"/>
    <n v="9301.2900000000009"/>
  </r>
  <r>
    <x v="1"/>
    <x v="2"/>
    <x v="1"/>
    <x v="73"/>
    <x v="1"/>
    <s v="PPLETO: TOTAL OPERATING EXPENSE"/>
    <s v="PPLEOM: OPERATION AND MAINTENANCE"/>
    <s v="PPLTIS: TOTAL INCOME STATEMENT"/>
    <x v="12"/>
    <x v="1"/>
    <n v="626.03"/>
  </r>
  <r>
    <x v="1"/>
    <x v="2"/>
    <x v="1"/>
    <x v="73"/>
    <x v="1"/>
    <s v="PPLETO: TOTAL OPERATING EXPENSE"/>
    <s v="PPLEOM: OPERATION AND MAINTENANCE"/>
    <s v="PPLTIS: TOTAL INCOME STATEMENT"/>
    <x v="18"/>
    <x v="6"/>
    <n v="6.94"/>
  </r>
  <r>
    <x v="1"/>
    <x v="2"/>
    <x v="1"/>
    <x v="73"/>
    <x v="1"/>
    <s v="PPLETO: TOTAL OPERATING EXPENSE"/>
    <s v="PPLEOM: OPERATION AND MAINTENANCE"/>
    <s v="PPLTIS: TOTAL INCOME STATEMENT"/>
    <x v="3"/>
    <x v="3"/>
    <n v="94.42"/>
  </r>
  <r>
    <x v="1"/>
    <x v="2"/>
    <x v="1"/>
    <x v="73"/>
    <x v="1"/>
    <s v="PPLETO: TOTAL OPERATING EXPENSE"/>
    <s v="PPLEOM: OPERATION AND MAINTENANCE"/>
    <s v="PPLTIS: TOTAL INCOME STATEMENT"/>
    <x v="4"/>
    <x v="3"/>
    <n v="451.55"/>
  </r>
  <r>
    <x v="1"/>
    <x v="2"/>
    <x v="1"/>
    <x v="73"/>
    <x v="1"/>
    <s v="PPLETO: TOTAL OPERATING EXPENSE"/>
    <s v="PPLEOM: OPERATION AND MAINTENANCE"/>
    <s v="PPLTIS: TOTAL INCOME STATEMENT"/>
    <x v="5"/>
    <x v="4"/>
    <n v="1260.8800000000001"/>
  </r>
  <r>
    <x v="1"/>
    <x v="2"/>
    <x v="1"/>
    <x v="73"/>
    <x v="1"/>
    <s v="PPLETO: TOTAL OPERATING EXPENSE"/>
    <s v="PPLEOM: OPERATION AND MAINTENANCE"/>
    <s v="PPLTIS: TOTAL INCOME STATEMENT"/>
    <x v="6"/>
    <x v="3"/>
    <n v="889.92"/>
  </r>
  <r>
    <x v="1"/>
    <x v="2"/>
    <x v="1"/>
    <x v="73"/>
    <x v="1"/>
    <s v="PPLETO: TOTAL OPERATING EXPENSE"/>
    <s v="PPLEOM: OPERATION AND MAINTENANCE"/>
    <s v="PPLTIS: TOTAL INCOME STATEMENT"/>
    <x v="7"/>
    <x v="3"/>
    <n v="249.46"/>
  </r>
  <r>
    <x v="1"/>
    <x v="2"/>
    <x v="1"/>
    <x v="74"/>
    <x v="1"/>
    <s v="PPLETO: TOTAL OPERATING EXPENSE"/>
    <s v="PPLEOM: OPERATION AND MAINTENANCE"/>
    <s v="PPLTIS: TOTAL INCOME STATEMENT"/>
    <x v="12"/>
    <x v="1"/>
    <n v="8683.2000000000007"/>
  </r>
  <r>
    <x v="1"/>
    <x v="2"/>
    <x v="1"/>
    <x v="74"/>
    <x v="1"/>
    <s v="PPLETO: TOTAL OPERATING EXPENSE"/>
    <s v="PPLEOM: OPERATION AND MAINTENANCE"/>
    <s v="PPLTIS: TOTAL INCOME STATEMENT"/>
    <x v="11"/>
    <x v="5"/>
    <n v="557.85"/>
  </r>
  <r>
    <x v="1"/>
    <x v="2"/>
    <x v="1"/>
    <x v="74"/>
    <x v="1"/>
    <s v="PPLETO: TOTAL OPERATING EXPENSE"/>
    <s v="PPLEOM: OPERATION AND MAINTENANCE"/>
    <s v="PPLTIS: TOTAL INCOME STATEMENT"/>
    <x v="3"/>
    <x v="3"/>
    <n v="82.56"/>
  </r>
  <r>
    <x v="1"/>
    <x v="2"/>
    <x v="1"/>
    <x v="74"/>
    <x v="1"/>
    <s v="PPLETO: TOTAL OPERATING EXPENSE"/>
    <s v="PPLEOM: OPERATION AND MAINTENANCE"/>
    <s v="PPLTIS: TOTAL INCOME STATEMENT"/>
    <x v="4"/>
    <x v="3"/>
    <n v="390.12"/>
  </r>
  <r>
    <x v="1"/>
    <x v="2"/>
    <x v="1"/>
    <x v="74"/>
    <x v="1"/>
    <s v="PPLETO: TOTAL OPERATING EXPENSE"/>
    <s v="PPLEOM: OPERATION AND MAINTENANCE"/>
    <s v="PPLTIS: TOTAL INCOME STATEMENT"/>
    <x v="5"/>
    <x v="4"/>
    <n v="1144.32"/>
  </r>
  <r>
    <x v="1"/>
    <x v="2"/>
    <x v="1"/>
    <x v="74"/>
    <x v="1"/>
    <s v="PPLETO: TOTAL OPERATING EXPENSE"/>
    <s v="PPLEOM: OPERATION AND MAINTENANCE"/>
    <s v="PPLTIS: TOTAL INCOME STATEMENT"/>
    <x v="6"/>
    <x v="3"/>
    <n v="763.2"/>
  </r>
  <r>
    <x v="1"/>
    <x v="2"/>
    <x v="1"/>
    <x v="74"/>
    <x v="1"/>
    <s v="PPLETO: TOTAL OPERATING EXPENSE"/>
    <s v="PPLEOM: OPERATION AND MAINTENANCE"/>
    <s v="PPLTIS: TOTAL INCOME STATEMENT"/>
    <x v="7"/>
    <x v="3"/>
    <n v="214.8"/>
  </r>
  <r>
    <x v="1"/>
    <x v="2"/>
    <x v="1"/>
    <x v="74"/>
    <x v="1"/>
    <s v="PPLETO: TOTAL OPERATING EXPENSE"/>
    <s v="PPLEOM: OPERATION AND MAINTENANCE"/>
    <s v="PPLTIS: TOTAL INCOME STATEMENT"/>
    <x v="10"/>
    <x v="4"/>
    <n v="73.569999999999993"/>
  </r>
  <r>
    <x v="1"/>
    <x v="2"/>
    <x v="1"/>
    <x v="75"/>
    <x v="1"/>
    <s v="PPLETO: TOTAL OPERATING EXPENSE"/>
    <s v="PPLEOM: OPERATION AND MAINTENANCE"/>
    <s v="PPLTIS: TOTAL INCOME STATEMENT"/>
    <x v="1"/>
    <x v="1"/>
    <n v="378.06"/>
  </r>
  <r>
    <x v="1"/>
    <x v="2"/>
    <x v="1"/>
    <x v="75"/>
    <x v="1"/>
    <s v="PPLETO: TOTAL OPERATING EXPENSE"/>
    <s v="PPLEOM: OPERATION AND MAINTENANCE"/>
    <s v="PPLTIS: TOTAL INCOME STATEMENT"/>
    <x v="3"/>
    <x v="3"/>
    <n v="5.95"/>
  </r>
  <r>
    <x v="1"/>
    <x v="2"/>
    <x v="1"/>
    <x v="75"/>
    <x v="1"/>
    <s v="PPLETO: TOTAL OPERATING EXPENSE"/>
    <s v="PPLEOM: OPERATION AND MAINTENANCE"/>
    <s v="PPLTIS: TOTAL INCOME STATEMENT"/>
    <x v="4"/>
    <x v="3"/>
    <n v="19.89"/>
  </r>
  <r>
    <x v="1"/>
    <x v="2"/>
    <x v="1"/>
    <x v="75"/>
    <x v="1"/>
    <s v="PPLETO: TOTAL OPERATING EXPENSE"/>
    <s v="PPLEOM: OPERATION AND MAINTENANCE"/>
    <s v="PPLTIS: TOTAL INCOME STATEMENT"/>
    <x v="5"/>
    <x v="4"/>
    <n v="4.9000000000000004"/>
  </r>
  <r>
    <x v="1"/>
    <x v="2"/>
    <x v="1"/>
    <x v="75"/>
    <x v="1"/>
    <s v="PPLETO: TOTAL OPERATING EXPENSE"/>
    <s v="PPLEOM: OPERATION AND MAINTENANCE"/>
    <s v="PPLTIS: TOTAL INCOME STATEMENT"/>
    <x v="6"/>
    <x v="3"/>
    <n v="62.6"/>
  </r>
  <r>
    <x v="1"/>
    <x v="2"/>
    <x v="1"/>
    <x v="75"/>
    <x v="1"/>
    <s v="PPLETO: TOTAL OPERATING EXPENSE"/>
    <s v="PPLEOM: OPERATION AND MAINTENANCE"/>
    <s v="PPLTIS: TOTAL INCOME STATEMENT"/>
    <x v="7"/>
    <x v="3"/>
    <n v="11.79"/>
  </r>
  <r>
    <x v="1"/>
    <x v="2"/>
    <x v="1"/>
    <x v="76"/>
    <x v="1"/>
    <s v="PPLETO: TOTAL OPERATING EXPENSE"/>
    <s v="PPLEOM: OPERATION AND MAINTENANCE"/>
    <s v="PPLTIS: TOTAL INCOME STATEMENT"/>
    <x v="1"/>
    <x v="1"/>
    <n v="1105438.26"/>
  </r>
  <r>
    <x v="1"/>
    <x v="2"/>
    <x v="1"/>
    <x v="76"/>
    <x v="1"/>
    <s v="PPLETO: TOTAL OPERATING EXPENSE"/>
    <s v="PPLEOM: OPERATION AND MAINTENANCE"/>
    <s v="PPLTIS: TOTAL INCOME STATEMENT"/>
    <x v="3"/>
    <x v="3"/>
    <n v="11671.66"/>
  </r>
  <r>
    <x v="1"/>
    <x v="2"/>
    <x v="1"/>
    <x v="76"/>
    <x v="1"/>
    <s v="PPLETO: TOTAL OPERATING EXPENSE"/>
    <s v="PPLEOM: OPERATION AND MAINTENANCE"/>
    <s v="PPLTIS: TOTAL INCOME STATEMENT"/>
    <x v="4"/>
    <x v="3"/>
    <n v="51419.34"/>
  </r>
  <r>
    <x v="1"/>
    <x v="2"/>
    <x v="1"/>
    <x v="76"/>
    <x v="1"/>
    <s v="PPLETO: TOTAL OPERATING EXPENSE"/>
    <s v="PPLEOM: OPERATION AND MAINTENANCE"/>
    <s v="PPLTIS: TOTAL INCOME STATEMENT"/>
    <x v="5"/>
    <x v="4"/>
    <n v="125285.08"/>
  </r>
  <r>
    <x v="1"/>
    <x v="2"/>
    <x v="1"/>
    <x v="76"/>
    <x v="1"/>
    <s v="PPLETO: TOTAL OPERATING EXPENSE"/>
    <s v="PPLEOM: OPERATION AND MAINTENANCE"/>
    <s v="PPLTIS: TOTAL INCOME STATEMENT"/>
    <x v="6"/>
    <x v="3"/>
    <n v="108141.08"/>
  </r>
  <r>
    <x v="1"/>
    <x v="2"/>
    <x v="1"/>
    <x v="76"/>
    <x v="1"/>
    <s v="PPLETO: TOTAL OPERATING EXPENSE"/>
    <s v="PPLEOM: OPERATION AND MAINTENANCE"/>
    <s v="PPLTIS: TOTAL INCOME STATEMENT"/>
    <x v="7"/>
    <x v="3"/>
    <n v="25743.27"/>
  </r>
  <r>
    <x v="1"/>
    <x v="2"/>
    <x v="1"/>
    <x v="77"/>
    <x v="1"/>
    <s v="PPLETO: TOTAL OPERATING EXPENSE"/>
    <s v="PPLEOM: OPERATION AND MAINTENANCE"/>
    <s v="PPLTIS: TOTAL INCOME STATEMENT"/>
    <x v="1"/>
    <x v="1"/>
    <n v="23012"/>
  </r>
  <r>
    <x v="1"/>
    <x v="2"/>
    <x v="1"/>
    <x v="77"/>
    <x v="1"/>
    <s v="PPLETO: TOTAL OPERATING EXPENSE"/>
    <s v="PPLEOM: OPERATION AND MAINTENANCE"/>
    <s v="PPLTIS: TOTAL INCOME STATEMENT"/>
    <x v="12"/>
    <x v="1"/>
    <n v="9436.89"/>
  </r>
  <r>
    <x v="1"/>
    <x v="2"/>
    <x v="1"/>
    <x v="77"/>
    <x v="1"/>
    <s v="PPLETO: TOTAL OPERATING EXPENSE"/>
    <s v="PPLEOM: OPERATION AND MAINTENANCE"/>
    <s v="PPLTIS: TOTAL INCOME STATEMENT"/>
    <x v="3"/>
    <x v="3"/>
    <n v="347.86"/>
  </r>
  <r>
    <x v="1"/>
    <x v="2"/>
    <x v="1"/>
    <x v="77"/>
    <x v="1"/>
    <s v="PPLETO: TOTAL OPERATING EXPENSE"/>
    <s v="PPLEOM: OPERATION AND MAINTENANCE"/>
    <s v="PPLTIS: TOTAL INCOME STATEMENT"/>
    <x v="4"/>
    <x v="3"/>
    <n v="1500.58"/>
  </r>
  <r>
    <x v="1"/>
    <x v="2"/>
    <x v="1"/>
    <x v="77"/>
    <x v="1"/>
    <s v="PPLETO: TOTAL OPERATING EXPENSE"/>
    <s v="PPLEOM: OPERATION AND MAINTENANCE"/>
    <s v="PPLTIS: TOTAL INCOME STATEMENT"/>
    <x v="5"/>
    <x v="4"/>
    <n v="3711.95"/>
  </r>
  <r>
    <x v="1"/>
    <x v="2"/>
    <x v="1"/>
    <x v="77"/>
    <x v="1"/>
    <s v="PPLETO: TOTAL OPERATING EXPENSE"/>
    <s v="PPLEOM: OPERATION AND MAINTENANCE"/>
    <s v="PPLTIS: TOTAL INCOME STATEMENT"/>
    <x v="6"/>
    <x v="3"/>
    <n v="3194.07"/>
  </r>
  <r>
    <x v="1"/>
    <x v="2"/>
    <x v="1"/>
    <x v="77"/>
    <x v="1"/>
    <s v="PPLETO: TOTAL OPERATING EXPENSE"/>
    <s v="PPLEOM: OPERATION AND MAINTENANCE"/>
    <s v="PPLTIS: TOTAL INCOME STATEMENT"/>
    <x v="7"/>
    <x v="3"/>
    <n v="753.28"/>
  </r>
  <r>
    <x v="1"/>
    <x v="2"/>
    <x v="1"/>
    <x v="78"/>
    <x v="1"/>
    <s v="PPLETO: TOTAL OPERATING EXPENSE"/>
    <s v="PPLEOM: OPERATION AND MAINTENANCE"/>
    <s v="PPLTIS: TOTAL INCOME STATEMENT"/>
    <x v="1"/>
    <x v="1"/>
    <n v="439148.19"/>
  </r>
  <r>
    <x v="1"/>
    <x v="2"/>
    <x v="1"/>
    <x v="78"/>
    <x v="1"/>
    <s v="PPLETO: TOTAL OPERATING EXPENSE"/>
    <s v="PPLEOM: OPERATION AND MAINTENANCE"/>
    <s v="PPLTIS: TOTAL INCOME STATEMENT"/>
    <x v="12"/>
    <x v="1"/>
    <n v="28986.34"/>
  </r>
  <r>
    <x v="1"/>
    <x v="2"/>
    <x v="1"/>
    <x v="78"/>
    <x v="1"/>
    <s v="PPLETO: TOTAL OPERATING EXPENSE"/>
    <s v="PPLEOM: OPERATION AND MAINTENANCE"/>
    <s v="PPLTIS: TOTAL INCOME STATEMENT"/>
    <x v="11"/>
    <x v="5"/>
    <n v="93.5"/>
  </r>
  <r>
    <x v="1"/>
    <x v="2"/>
    <x v="1"/>
    <x v="78"/>
    <x v="1"/>
    <s v="PPLETO: TOTAL OPERATING EXPENSE"/>
    <s v="PPLEOM: OPERATION AND MAINTENANCE"/>
    <s v="PPLTIS: TOTAL INCOME STATEMENT"/>
    <x v="13"/>
    <x v="6"/>
    <n v="39101.65"/>
  </r>
  <r>
    <x v="1"/>
    <x v="2"/>
    <x v="1"/>
    <x v="78"/>
    <x v="1"/>
    <s v="PPLETO: TOTAL OPERATING EXPENSE"/>
    <s v="PPLEOM: OPERATION AND MAINTENANCE"/>
    <s v="PPLTIS: TOTAL INCOME STATEMENT"/>
    <x v="3"/>
    <x v="3"/>
    <n v="4898.22"/>
  </r>
  <r>
    <x v="1"/>
    <x v="2"/>
    <x v="1"/>
    <x v="78"/>
    <x v="1"/>
    <s v="PPLETO: TOTAL OPERATING EXPENSE"/>
    <s v="PPLEOM: OPERATION AND MAINTENANCE"/>
    <s v="PPLTIS: TOTAL INCOME STATEMENT"/>
    <x v="4"/>
    <x v="3"/>
    <n v="21731.29"/>
  </r>
  <r>
    <x v="1"/>
    <x v="2"/>
    <x v="1"/>
    <x v="78"/>
    <x v="1"/>
    <s v="PPLETO: TOTAL OPERATING EXPENSE"/>
    <s v="PPLEOM: OPERATION AND MAINTENANCE"/>
    <s v="PPLTIS: TOTAL INCOME STATEMENT"/>
    <x v="5"/>
    <x v="4"/>
    <n v="58716.55"/>
  </r>
  <r>
    <x v="1"/>
    <x v="2"/>
    <x v="1"/>
    <x v="78"/>
    <x v="1"/>
    <s v="PPLETO: TOTAL OPERATING EXPENSE"/>
    <s v="PPLEOM: OPERATION AND MAINTENANCE"/>
    <s v="PPLTIS: TOTAL INCOME STATEMENT"/>
    <x v="6"/>
    <x v="3"/>
    <n v="45381.47"/>
  </r>
  <r>
    <x v="1"/>
    <x v="2"/>
    <x v="1"/>
    <x v="78"/>
    <x v="1"/>
    <s v="PPLETO: TOTAL OPERATING EXPENSE"/>
    <s v="PPLEOM: OPERATION AND MAINTENANCE"/>
    <s v="PPLTIS: TOTAL INCOME STATEMENT"/>
    <x v="7"/>
    <x v="3"/>
    <n v="10930.31"/>
  </r>
  <r>
    <x v="1"/>
    <x v="2"/>
    <x v="1"/>
    <x v="78"/>
    <x v="1"/>
    <s v="PPLETO: TOTAL OPERATING EXPENSE"/>
    <s v="PPLEOM: OPERATION AND MAINTENANCE"/>
    <s v="PPLTIS: TOTAL INCOME STATEMENT"/>
    <x v="10"/>
    <x v="4"/>
    <n v="11.73"/>
  </r>
  <r>
    <x v="1"/>
    <x v="2"/>
    <x v="1"/>
    <x v="79"/>
    <x v="1"/>
    <s v="PPLETO: TOTAL OPERATING EXPENSE"/>
    <s v="PPLEOM: OPERATION AND MAINTENANCE"/>
    <s v="PPLTIS: TOTAL INCOME STATEMENT"/>
    <x v="1"/>
    <x v="1"/>
    <n v="33092.65"/>
  </r>
  <r>
    <x v="1"/>
    <x v="2"/>
    <x v="1"/>
    <x v="79"/>
    <x v="1"/>
    <s v="PPLETO: TOTAL OPERATING EXPENSE"/>
    <s v="PPLEOM: OPERATION AND MAINTENANCE"/>
    <s v="PPLTIS: TOTAL INCOME STATEMENT"/>
    <x v="3"/>
    <x v="3"/>
    <n v="363.15"/>
  </r>
  <r>
    <x v="1"/>
    <x v="2"/>
    <x v="1"/>
    <x v="79"/>
    <x v="1"/>
    <s v="PPLETO: TOTAL OPERATING EXPENSE"/>
    <s v="PPLEOM: OPERATION AND MAINTENANCE"/>
    <s v="PPLTIS: TOTAL INCOME STATEMENT"/>
    <x v="4"/>
    <x v="3"/>
    <n v="1493.99"/>
  </r>
  <r>
    <x v="1"/>
    <x v="2"/>
    <x v="1"/>
    <x v="79"/>
    <x v="1"/>
    <s v="PPLETO: TOTAL OPERATING EXPENSE"/>
    <s v="PPLEOM: OPERATION AND MAINTENANCE"/>
    <s v="PPLTIS: TOTAL INCOME STATEMENT"/>
    <x v="5"/>
    <x v="4"/>
    <n v="3846.07"/>
  </r>
  <r>
    <x v="1"/>
    <x v="2"/>
    <x v="1"/>
    <x v="79"/>
    <x v="1"/>
    <s v="PPLETO: TOTAL OPERATING EXPENSE"/>
    <s v="PPLEOM: OPERATION AND MAINTENANCE"/>
    <s v="PPLTIS: TOTAL INCOME STATEMENT"/>
    <x v="6"/>
    <x v="3"/>
    <n v="3331.53"/>
  </r>
  <r>
    <x v="1"/>
    <x v="2"/>
    <x v="1"/>
    <x v="79"/>
    <x v="1"/>
    <s v="PPLETO: TOTAL OPERATING EXPENSE"/>
    <s v="PPLEOM: OPERATION AND MAINTENANCE"/>
    <s v="PPLTIS: TOTAL INCOME STATEMENT"/>
    <x v="7"/>
    <x v="3"/>
    <n v="826.77"/>
  </r>
  <r>
    <x v="1"/>
    <x v="2"/>
    <x v="1"/>
    <x v="80"/>
    <x v="1"/>
    <s v="PPLETO: TOTAL OPERATING EXPENSE"/>
    <s v="PPLEOM: OPERATION AND MAINTENANCE"/>
    <s v="PPLTIS: TOTAL INCOME STATEMENT"/>
    <x v="1"/>
    <x v="1"/>
    <n v="722382.78"/>
  </r>
  <r>
    <x v="1"/>
    <x v="2"/>
    <x v="1"/>
    <x v="80"/>
    <x v="1"/>
    <s v="PPLETO: TOTAL OPERATING EXPENSE"/>
    <s v="PPLEOM: OPERATION AND MAINTENANCE"/>
    <s v="PPLTIS: TOTAL INCOME STATEMENT"/>
    <x v="18"/>
    <x v="6"/>
    <n v="6384.93"/>
  </r>
  <r>
    <x v="1"/>
    <x v="2"/>
    <x v="1"/>
    <x v="80"/>
    <x v="1"/>
    <s v="PPLETO: TOTAL OPERATING EXPENSE"/>
    <s v="PPLEOM: OPERATION AND MAINTENANCE"/>
    <s v="PPLTIS: TOTAL INCOME STATEMENT"/>
    <x v="0"/>
    <x v="0"/>
    <n v="6394.14"/>
  </r>
  <r>
    <x v="1"/>
    <x v="2"/>
    <x v="1"/>
    <x v="80"/>
    <x v="1"/>
    <s v="PPLETO: TOTAL OPERATING EXPENSE"/>
    <s v="PPLEOM: OPERATION AND MAINTENANCE"/>
    <s v="PPLTIS: TOTAL INCOME STATEMENT"/>
    <x v="3"/>
    <x v="3"/>
    <n v="7866.85"/>
  </r>
  <r>
    <x v="1"/>
    <x v="2"/>
    <x v="1"/>
    <x v="80"/>
    <x v="1"/>
    <s v="PPLETO: TOTAL OPERATING EXPENSE"/>
    <s v="PPLEOM: OPERATION AND MAINTENANCE"/>
    <s v="PPLTIS: TOTAL INCOME STATEMENT"/>
    <x v="4"/>
    <x v="3"/>
    <n v="34302.25"/>
  </r>
  <r>
    <x v="1"/>
    <x v="2"/>
    <x v="1"/>
    <x v="80"/>
    <x v="1"/>
    <s v="PPLETO: TOTAL OPERATING EXPENSE"/>
    <s v="PPLEOM: OPERATION AND MAINTENANCE"/>
    <s v="PPLTIS: TOTAL INCOME STATEMENT"/>
    <x v="5"/>
    <x v="4"/>
    <n v="75028"/>
  </r>
  <r>
    <x v="1"/>
    <x v="2"/>
    <x v="1"/>
    <x v="80"/>
    <x v="1"/>
    <s v="PPLETO: TOTAL OPERATING EXPENSE"/>
    <s v="PPLEOM: OPERATION AND MAINTENANCE"/>
    <s v="PPLTIS: TOTAL INCOME STATEMENT"/>
    <x v="6"/>
    <x v="3"/>
    <n v="74346.12"/>
  </r>
  <r>
    <x v="1"/>
    <x v="2"/>
    <x v="1"/>
    <x v="80"/>
    <x v="1"/>
    <s v="PPLETO: TOTAL OPERATING EXPENSE"/>
    <s v="PPLEOM: OPERATION AND MAINTENANCE"/>
    <s v="PPLTIS: TOTAL INCOME STATEMENT"/>
    <x v="7"/>
    <x v="3"/>
    <n v="16900.900000000001"/>
  </r>
  <r>
    <x v="1"/>
    <x v="2"/>
    <x v="1"/>
    <x v="81"/>
    <x v="1"/>
    <s v="PPLETO: TOTAL OPERATING EXPENSE"/>
    <s v="PPLEOM: OPERATION AND MAINTENANCE"/>
    <s v="PPLTIS: TOTAL INCOME STATEMENT"/>
    <x v="1"/>
    <x v="1"/>
    <n v="287696.44"/>
  </r>
  <r>
    <x v="1"/>
    <x v="2"/>
    <x v="1"/>
    <x v="81"/>
    <x v="1"/>
    <s v="PPLETO: TOTAL OPERATING EXPENSE"/>
    <s v="PPLEOM: OPERATION AND MAINTENANCE"/>
    <s v="PPLTIS: TOTAL INCOME STATEMENT"/>
    <x v="12"/>
    <x v="1"/>
    <n v="7829.12"/>
  </r>
  <r>
    <x v="1"/>
    <x v="2"/>
    <x v="1"/>
    <x v="81"/>
    <x v="1"/>
    <s v="PPLETO: TOTAL OPERATING EXPENSE"/>
    <s v="PPLEOM: OPERATION AND MAINTENANCE"/>
    <s v="PPLTIS: TOTAL INCOME STATEMENT"/>
    <x v="11"/>
    <x v="5"/>
    <n v="82.91"/>
  </r>
  <r>
    <x v="1"/>
    <x v="2"/>
    <x v="1"/>
    <x v="81"/>
    <x v="1"/>
    <s v="PPLETO: TOTAL OPERATING EXPENSE"/>
    <s v="PPLEOM: OPERATION AND MAINTENANCE"/>
    <s v="PPLTIS: TOTAL INCOME STATEMENT"/>
    <x v="0"/>
    <x v="0"/>
    <n v="12778.97"/>
  </r>
  <r>
    <x v="1"/>
    <x v="2"/>
    <x v="1"/>
    <x v="81"/>
    <x v="1"/>
    <s v="PPLETO: TOTAL OPERATING EXPENSE"/>
    <s v="PPLEOM: OPERATION AND MAINTENANCE"/>
    <s v="PPLTIS: TOTAL INCOME STATEMENT"/>
    <x v="3"/>
    <x v="3"/>
    <n v="3097.55"/>
  </r>
  <r>
    <x v="1"/>
    <x v="2"/>
    <x v="1"/>
    <x v="81"/>
    <x v="1"/>
    <s v="PPLETO: TOTAL OPERATING EXPENSE"/>
    <s v="PPLEOM: OPERATION AND MAINTENANCE"/>
    <s v="PPLTIS: TOTAL INCOME STATEMENT"/>
    <x v="4"/>
    <x v="3"/>
    <n v="13671.81"/>
  </r>
  <r>
    <x v="1"/>
    <x v="2"/>
    <x v="1"/>
    <x v="81"/>
    <x v="1"/>
    <s v="PPLETO: TOTAL OPERATING EXPENSE"/>
    <s v="PPLEOM: OPERATION AND MAINTENANCE"/>
    <s v="PPLTIS: TOTAL INCOME STATEMENT"/>
    <x v="5"/>
    <x v="4"/>
    <n v="34607.480000000003"/>
  </r>
  <r>
    <x v="1"/>
    <x v="2"/>
    <x v="1"/>
    <x v="81"/>
    <x v="1"/>
    <s v="PPLETO: TOTAL OPERATING EXPENSE"/>
    <s v="PPLEOM: OPERATION AND MAINTENANCE"/>
    <s v="PPLTIS: TOTAL INCOME STATEMENT"/>
    <x v="6"/>
    <x v="3"/>
    <n v="28365.18"/>
  </r>
  <r>
    <x v="1"/>
    <x v="2"/>
    <x v="1"/>
    <x v="81"/>
    <x v="1"/>
    <s v="PPLETO: TOTAL OPERATING EXPENSE"/>
    <s v="PPLEOM: OPERATION AND MAINTENANCE"/>
    <s v="PPLTIS: TOTAL INCOME STATEMENT"/>
    <x v="7"/>
    <x v="3"/>
    <n v="6759.4"/>
  </r>
  <r>
    <x v="1"/>
    <x v="2"/>
    <x v="1"/>
    <x v="81"/>
    <x v="1"/>
    <s v="PPLETO: TOTAL OPERATING EXPENSE"/>
    <s v="PPLEOM: OPERATION AND MAINTENANCE"/>
    <s v="PPLTIS: TOTAL INCOME STATEMENT"/>
    <x v="10"/>
    <x v="4"/>
    <n v="10.4"/>
  </r>
  <r>
    <x v="1"/>
    <x v="2"/>
    <x v="1"/>
    <x v="82"/>
    <x v="1"/>
    <s v="PPLETO: TOTAL OPERATING EXPENSE"/>
    <s v="PPLEOM: OPERATION AND MAINTENANCE"/>
    <s v="PPLTIS: TOTAL INCOME STATEMENT"/>
    <x v="1"/>
    <x v="1"/>
    <n v="2613.2199999999998"/>
  </r>
  <r>
    <x v="1"/>
    <x v="2"/>
    <x v="1"/>
    <x v="82"/>
    <x v="1"/>
    <s v="PPLETO: TOTAL OPERATING EXPENSE"/>
    <s v="PPLEOM: OPERATION AND MAINTENANCE"/>
    <s v="PPLTIS: TOTAL INCOME STATEMENT"/>
    <x v="3"/>
    <x v="3"/>
    <n v="23.32"/>
  </r>
  <r>
    <x v="1"/>
    <x v="2"/>
    <x v="1"/>
    <x v="82"/>
    <x v="1"/>
    <s v="PPLETO: TOTAL OPERATING EXPENSE"/>
    <s v="PPLEOM: OPERATION AND MAINTENANCE"/>
    <s v="PPLTIS: TOTAL INCOME STATEMENT"/>
    <x v="4"/>
    <x v="3"/>
    <n v="124.56"/>
  </r>
  <r>
    <x v="1"/>
    <x v="2"/>
    <x v="1"/>
    <x v="82"/>
    <x v="1"/>
    <s v="PPLETO: TOTAL OPERATING EXPENSE"/>
    <s v="PPLEOM: OPERATION AND MAINTENANCE"/>
    <s v="PPLTIS: TOTAL INCOME STATEMENT"/>
    <x v="5"/>
    <x v="4"/>
    <n v="343.28"/>
  </r>
  <r>
    <x v="1"/>
    <x v="2"/>
    <x v="1"/>
    <x v="82"/>
    <x v="1"/>
    <s v="PPLETO: TOTAL OPERATING EXPENSE"/>
    <s v="PPLEOM: OPERATION AND MAINTENANCE"/>
    <s v="PPLTIS: TOTAL INCOME STATEMENT"/>
    <x v="6"/>
    <x v="3"/>
    <n v="212.85"/>
  </r>
  <r>
    <x v="1"/>
    <x v="2"/>
    <x v="1"/>
    <x v="82"/>
    <x v="1"/>
    <s v="PPLETO: TOTAL OPERATING EXPENSE"/>
    <s v="PPLEOM: OPERATION AND MAINTENANCE"/>
    <s v="PPLTIS: TOTAL INCOME STATEMENT"/>
    <x v="7"/>
    <x v="3"/>
    <n v="50.82"/>
  </r>
  <r>
    <x v="1"/>
    <x v="2"/>
    <x v="1"/>
    <x v="83"/>
    <x v="1"/>
    <s v="PPLETO: TOTAL OPERATING EXPENSE"/>
    <s v="PPLEOM: OPERATION AND MAINTENANCE"/>
    <s v="PPLTIS: TOTAL INCOME STATEMENT"/>
    <x v="1"/>
    <x v="1"/>
    <n v="306515.07"/>
  </r>
  <r>
    <x v="1"/>
    <x v="2"/>
    <x v="1"/>
    <x v="83"/>
    <x v="1"/>
    <s v="PPLETO: TOTAL OPERATING EXPENSE"/>
    <s v="PPLEOM: OPERATION AND MAINTENANCE"/>
    <s v="PPLTIS: TOTAL INCOME STATEMENT"/>
    <x v="14"/>
    <x v="1"/>
    <n v="883.45"/>
  </r>
  <r>
    <x v="1"/>
    <x v="2"/>
    <x v="1"/>
    <x v="83"/>
    <x v="1"/>
    <s v="PPLETO: TOTAL OPERATING EXPENSE"/>
    <s v="PPLEOM: OPERATION AND MAINTENANCE"/>
    <s v="PPLTIS: TOTAL INCOME STATEMENT"/>
    <x v="12"/>
    <x v="1"/>
    <n v="2613"/>
  </r>
  <r>
    <x v="1"/>
    <x v="2"/>
    <x v="1"/>
    <x v="83"/>
    <x v="1"/>
    <s v="PPLETO: TOTAL OPERATING EXPENSE"/>
    <s v="PPLEOM: OPERATION AND MAINTENANCE"/>
    <s v="PPLTIS: TOTAL INCOME STATEMENT"/>
    <x v="18"/>
    <x v="6"/>
    <n v="6029.15"/>
  </r>
  <r>
    <x v="1"/>
    <x v="2"/>
    <x v="1"/>
    <x v="83"/>
    <x v="1"/>
    <s v="PPLETO: TOTAL OPERATING EXPENSE"/>
    <s v="PPLEOM: OPERATION AND MAINTENANCE"/>
    <s v="PPLTIS: TOTAL INCOME STATEMENT"/>
    <x v="3"/>
    <x v="3"/>
    <n v="3067.03"/>
  </r>
  <r>
    <x v="1"/>
    <x v="2"/>
    <x v="1"/>
    <x v="83"/>
    <x v="1"/>
    <s v="PPLETO: TOTAL OPERATING EXPENSE"/>
    <s v="PPLEOM: OPERATION AND MAINTENANCE"/>
    <s v="PPLTIS: TOTAL INCOME STATEMENT"/>
    <x v="4"/>
    <x v="3"/>
    <n v="13816.12"/>
  </r>
  <r>
    <x v="1"/>
    <x v="2"/>
    <x v="1"/>
    <x v="83"/>
    <x v="1"/>
    <s v="PPLETO: TOTAL OPERATING EXPENSE"/>
    <s v="PPLEOM: OPERATION AND MAINTENANCE"/>
    <s v="PPLTIS: TOTAL INCOME STATEMENT"/>
    <x v="5"/>
    <x v="4"/>
    <n v="41939.03"/>
  </r>
  <r>
    <x v="1"/>
    <x v="2"/>
    <x v="1"/>
    <x v="83"/>
    <x v="1"/>
    <s v="PPLETO: TOTAL OPERATING EXPENSE"/>
    <s v="PPLEOM: OPERATION AND MAINTENANCE"/>
    <s v="PPLTIS: TOTAL INCOME STATEMENT"/>
    <x v="6"/>
    <x v="3"/>
    <n v="27112.78"/>
  </r>
  <r>
    <x v="1"/>
    <x v="2"/>
    <x v="1"/>
    <x v="83"/>
    <x v="1"/>
    <s v="PPLETO: TOTAL OPERATING EXPENSE"/>
    <s v="PPLEOM: OPERATION AND MAINTENANCE"/>
    <s v="PPLTIS: TOTAL INCOME STATEMENT"/>
    <x v="7"/>
    <x v="3"/>
    <n v="7122.26"/>
  </r>
  <r>
    <x v="1"/>
    <x v="2"/>
    <x v="1"/>
    <x v="84"/>
    <x v="1"/>
    <s v="PPLETO: TOTAL OPERATING EXPENSE"/>
    <s v="PPLEOM: OPERATION AND MAINTENANCE"/>
    <s v="PPLTIS: TOTAL INCOME STATEMENT"/>
    <x v="1"/>
    <x v="1"/>
    <n v="527.29"/>
  </r>
  <r>
    <x v="1"/>
    <x v="2"/>
    <x v="1"/>
    <x v="84"/>
    <x v="1"/>
    <s v="PPLETO: TOTAL OPERATING EXPENSE"/>
    <s v="PPLEOM: OPERATION AND MAINTENANCE"/>
    <s v="PPLTIS: TOTAL INCOME STATEMENT"/>
    <x v="14"/>
    <x v="1"/>
    <n v="82.16"/>
  </r>
  <r>
    <x v="1"/>
    <x v="2"/>
    <x v="1"/>
    <x v="84"/>
    <x v="1"/>
    <s v="PPLETO: TOTAL OPERATING EXPENSE"/>
    <s v="PPLEOM: OPERATION AND MAINTENANCE"/>
    <s v="PPLTIS: TOTAL INCOME STATEMENT"/>
    <x v="12"/>
    <x v="1"/>
    <n v="11429.51"/>
  </r>
  <r>
    <x v="1"/>
    <x v="2"/>
    <x v="1"/>
    <x v="84"/>
    <x v="1"/>
    <s v="PPLETO: TOTAL OPERATING EXPENSE"/>
    <s v="PPLEOM: OPERATION AND MAINTENANCE"/>
    <s v="PPLTIS: TOTAL INCOME STATEMENT"/>
    <x v="11"/>
    <x v="5"/>
    <n v="2050.96"/>
  </r>
  <r>
    <x v="1"/>
    <x v="2"/>
    <x v="1"/>
    <x v="84"/>
    <x v="1"/>
    <s v="PPLETO: TOTAL OPERATING EXPENSE"/>
    <s v="PPLEOM: OPERATION AND MAINTENANCE"/>
    <s v="PPLTIS: TOTAL INCOME STATEMENT"/>
    <x v="18"/>
    <x v="6"/>
    <n v="-8.4600000000000009"/>
  </r>
  <r>
    <x v="1"/>
    <x v="2"/>
    <x v="1"/>
    <x v="84"/>
    <x v="1"/>
    <s v="PPLETO: TOTAL OPERATING EXPENSE"/>
    <s v="PPLEOM: OPERATION AND MAINTENANCE"/>
    <s v="PPLTIS: TOTAL INCOME STATEMENT"/>
    <x v="3"/>
    <x v="3"/>
    <n v="117.16"/>
  </r>
  <r>
    <x v="1"/>
    <x v="2"/>
    <x v="1"/>
    <x v="84"/>
    <x v="1"/>
    <s v="PPLETO: TOTAL OPERATING EXPENSE"/>
    <s v="PPLEOM: OPERATION AND MAINTENANCE"/>
    <s v="PPLTIS: TOTAL INCOME STATEMENT"/>
    <x v="4"/>
    <x v="3"/>
    <n v="542.04"/>
  </r>
  <r>
    <x v="1"/>
    <x v="2"/>
    <x v="1"/>
    <x v="84"/>
    <x v="1"/>
    <s v="PPLETO: TOTAL OPERATING EXPENSE"/>
    <s v="PPLEOM: OPERATION AND MAINTENANCE"/>
    <s v="PPLTIS: TOTAL INCOME STATEMENT"/>
    <x v="5"/>
    <x v="4"/>
    <n v="1604.93"/>
  </r>
  <r>
    <x v="1"/>
    <x v="2"/>
    <x v="1"/>
    <x v="84"/>
    <x v="1"/>
    <s v="PPLETO: TOTAL OPERATING EXPENSE"/>
    <s v="PPLEOM: OPERATION AND MAINTENANCE"/>
    <s v="PPLTIS: TOTAL INCOME STATEMENT"/>
    <x v="6"/>
    <x v="3"/>
    <n v="1039.92"/>
  </r>
  <r>
    <x v="1"/>
    <x v="2"/>
    <x v="1"/>
    <x v="84"/>
    <x v="1"/>
    <s v="PPLETO: TOTAL OPERATING EXPENSE"/>
    <s v="PPLEOM: OPERATION AND MAINTENANCE"/>
    <s v="PPLTIS: TOTAL INCOME STATEMENT"/>
    <x v="7"/>
    <x v="3"/>
    <n v="270.74"/>
  </r>
  <r>
    <x v="1"/>
    <x v="2"/>
    <x v="1"/>
    <x v="84"/>
    <x v="1"/>
    <s v="PPLETO: TOTAL OPERATING EXPENSE"/>
    <s v="PPLEOM: OPERATION AND MAINTENANCE"/>
    <s v="PPLTIS: TOTAL INCOME STATEMENT"/>
    <x v="10"/>
    <x v="4"/>
    <n v="233.61"/>
  </r>
  <r>
    <x v="1"/>
    <x v="2"/>
    <x v="1"/>
    <x v="85"/>
    <x v="1"/>
    <s v="PPLETO: TOTAL OPERATING EXPENSE"/>
    <s v="PPLEOM: OPERATION AND MAINTENANCE"/>
    <s v="PPLTIS: TOTAL INCOME STATEMENT"/>
    <x v="1"/>
    <x v="1"/>
    <n v="20447"/>
  </r>
  <r>
    <x v="1"/>
    <x v="2"/>
    <x v="1"/>
    <x v="85"/>
    <x v="1"/>
    <s v="PPLETO: TOTAL OPERATING EXPENSE"/>
    <s v="PPLEOM: OPERATION AND MAINTENANCE"/>
    <s v="PPLTIS: TOTAL INCOME STATEMENT"/>
    <x v="3"/>
    <x v="3"/>
    <n v="196.41"/>
  </r>
  <r>
    <x v="1"/>
    <x v="2"/>
    <x v="1"/>
    <x v="85"/>
    <x v="1"/>
    <s v="PPLETO: TOTAL OPERATING EXPENSE"/>
    <s v="PPLEOM: OPERATION AND MAINTENANCE"/>
    <s v="PPLTIS: TOTAL INCOME STATEMENT"/>
    <x v="4"/>
    <x v="3"/>
    <n v="933.51"/>
  </r>
  <r>
    <x v="1"/>
    <x v="2"/>
    <x v="1"/>
    <x v="85"/>
    <x v="1"/>
    <s v="PPLETO: TOTAL OPERATING EXPENSE"/>
    <s v="PPLEOM: OPERATION AND MAINTENANCE"/>
    <s v="PPLTIS: TOTAL INCOME STATEMENT"/>
    <x v="5"/>
    <x v="4"/>
    <n v="2677.52"/>
  </r>
  <r>
    <x v="1"/>
    <x v="2"/>
    <x v="1"/>
    <x v="85"/>
    <x v="1"/>
    <s v="PPLETO: TOTAL OPERATING EXPENSE"/>
    <s v="PPLEOM: OPERATION AND MAINTENANCE"/>
    <s v="PPLTIS: TOTAL INCOME STATEMENT"/>
    <x v="6"/>
    <x v="3"/>
    <n v="1764.87"/>
  </r>
  <r>
    <x v="1"/>
    <x v="2"/>
    <x v="1"/>
    <x v="85"/>
    <x v="1"/>
    <s v="PPLETO: TOTAL OPERATING EXPENSE"/>
    <s v="PPLEOM: OPERATION AND MAINTENANCE"/>
    <s v="PPLTIS: TOTAL INCOME STATEMENT"/>
    <x v="7"/>
    <x v="3"/>
    <n v="451.92"/>
  </r>
  <r>
    <x v="1"/>
    <x v="2"/>
    <x v="1"/>
    <x v="86"/>
    <x v="1"/>
    <s v="PPLETO: TOTAL OPERATING EXPENSE"/>
    <s v="PPLEOM: OPERATION AND MAINTENANCE"/>
    <s v="PPLTIS: TOTAL INCOME STATEMENT"/>
    <x v="1"/>
    <x v="1"/>
    <n v="213.78"/>
  </r>
  <r>
    <x v="1"/>
    <x v="2"/>
    <x v="1"/>
    <x v="86"/>
    <x v="1"/>
    <s v="PPLETO: TOTAL OPERATING EXPENSE"/>
    <s v="PPLEOM: OPERATION AND MAINTENANCE"/>
    <s v="PPLTIS: TOTAL INCOME STATEMENT"/>
    <x v="12"/>
    <x v="1"/>
    <n v="2774.58"/>
  </r>
  <r>
    <x v="1"/>
    <x v="2"/>
    <x v="1"/>
    <x v="86"/>
    <x v="1"/>
    <s v="PPLETO: TOTAL OPERATING EXPENSE"/>
    <s v="PPLEOM: OPERATION AND MAINTENANCE"/>
    <s v="PPLTIS: TOTAL INCOME STATEMENT"/>
    <x v="11"/>
    <x v="5"/>
    <n v="5851.78"/>
  </r>
  <r>
    <x v="1"/>
    <x v="2"/>
    <x v="1"/>
    <x v="86"/>
    <x v="1"/>
    <s v="PPLETO: TOTAL OPERATING EXPENSE"/>
    <s v="PPLEOM: OPERATION AND MAINTENANCE"/>
    <s v="PPLTIS: TOTAL INCOME STATEMENT"/>
    <x v="3"/>
    <x v="3"/>
    <n v="28.45"/>
  </r>
  <r>
    <x v="1"/>
    <x v="2"/>
    <x v="1"/>
    <x v="86"/>
    <x v="1"/>
    <s v="PPLETO: TOTAL OPERATING EXPENSE"/>
    <s v="PPLEOM: OPERATION AND MAINTENANCE"/>
    <s v="PPLTIS: TOTAL INCOME STATEMENT"/>
    <x v="4"/>
    <x v="3"/>
    <n v="136.25"/>
  </r>
  <r>
    <x v="1"/>
    <x v="2"/>
    <x v="1"/>
    <x v="86"/>
    <x v="1"/>
    <s v="PPLETO: TOTAL OPERATING EXPENSE"/>
    <s v="PPLEOM: OPERATION AND MAINTENANCE"/>
    <s v="PPLTIS: TOTAL INCOME STATEMENT"/>
    <x v="5"/>
    <x v="4"/>
    <n v="386.89"/>
  </r>
  <r>
    <x v="1"/>
    <x v="2"/>
    <x v="1"/>
    <x v="86"/>
    <x v="1"/>
    <s v="PPLETO: TOTAL OPERATING EXPENSE"/>
    <s v="PPLEOM: OPERATION AND MAINTENANCE"/>
    <s v="PPLTIS: TOTAL INCOME STATEMENT"/>
    <x v="6"/>
    <x v="3"/>
    <n v="254.69"/>
  </r>
  <r>
    <x v="1"/>
    <x v="2"/>
    <x v="1"/>
    <x v="86"/>
    <x v="1"/>
    <s v="PPLETO: TOTAL OPERATING EXPENSE"/>
    <s v="PPLEOM: OPERATION AND MAINTENANCE"/>
    <s v="PPLTIS: TOTAL INCOME STATEMENT"/>
    <x v="7"/>
    <x v="3"/>
    <n v="65.63"/>
  </r>
  <r>
    <x v="1"/>
    <x v="2"/>
    <x v="1"/>
    <x v="86"/>
    <x v="1"/>
    <s v="PPLETO: TOTAL OPERATING EXPENSE"/>
    <s v="PPLEOM: OPERATION AND MAINTENANCE"/>
    <s v="PPLTIS: TOTAL INCOME STATEMENT"/>
    <x v="10"/>
    <x v="4"/>
    <n v="753.18"/>
  </r>
  <r>
    <x v="1"/>
    <x v="2"/>
    <x v="1"/>
    <x v="87"/>
    <x v="1"/>
    <s v="PPLETO: TOTAL OPERATING EXPENSE"/>
    <s v="PPLEOM: OPERATION AND MAINTENANCE"/>
    <s v="PPLTIS: TOTAL INCOME STATEMENT"/>
    <x v="1"/>
    <x v="1"/>
    <n v="8296.7199999999993"/>
  </r>
  <r>
    <x v="1"/>
    <x v="2"/>
    <x v="1"/>
    <x v="87"/>
    <x v="1"/>
    <s v="PPLETO: TOTAL OPERATING EXPENSE"/>
    <s v="PPLEOM: OPERATION AND MAINTENANCE"/>
    <s v="PPLTIS: TOTAL INCOME STATEMENT"/>
    <x v="12"/>
    <x v="1"/>
    <n v="10292.700000000001"/>
  </r>
  <r>
    <x v="1"/>
    <x v="2"/>
    <x v="1"/>
    <x v="87"/>
    <x v="1"/>
    <s v="PPLETO: TOTAL OPERATING EXPENSE"/>
    <s v="PPLEOM: OPERATION AND MAINTENANCE"/>
    <s v="PPLTIS: TOTAL INCOME STATEMENT"/>
    <x v="3"/>
    <x v="3"/>
    <n v="187.5"/>
  </r>
  <r>
    <x v="1"/>
    <x v="2"/>
    <x v="1"/>
    <x v="87"/>
    <x v="1"/>
    <s v="PPLETO: TOTAL OPERATING EXPENSE"/>
    <s v="PPLEOM: OPERATION AND MAINTENANCE"/>
    <s v="PPLTIS: TOTAL INCOME STATEMENT"/>
    <x v="4"/>
    <x v="3"/>
    <n v="852.38"/>
  </r>
  <r>
    <x v="1"/>
    <x v="2"/>
    <x v="1"/>
    <x v="87"/>
    <x v="1"/>
    <s v="PPLETO: TOTAL OPERATING EXPENSE"/>
    <s v="PPLEOM: OPERATION AND MAINTENANCE"/>
    <s v="PPLTIS: TOTAL INCOME STATEMENT"/>
    <x v="5"/>
    <x v="4"/>
    <n v="2303.73"/>
  </r>
  <r>
    <x v="1"/>
    <x v="2"/>
    <x v="1"/>
    <x v="87"/>
    <x v="1"/>
    <s v="PPLETO: TOTAL OPERATING EXPENSE"/>
    <s v="PPLEOM: OPERATION AND MAINTENANCE"/>
    <s v="PPLTIS: TOTAL INCOME STATEMENT"/>
    <x v="6"/>
    <x v="3"/>
    <n v="1712.54"/>
  </r>
  <r>
    <x v="1"/>
    <x v="2"/>
    <x v="1"/>
    <x v="87"/>
    <x v="1"/>
    <s v="PPLETO: TOTAL OPERATING EXPENSE"/>
    <s v="PPLEOM: OPERATION AND MAINTENANCE"/>
    <s v="PPLTIS: TOTAL INCOME STATEMENT"/>
    <x v="7"/>
    <x v="3"/>
    <n v="428.4"/>
  </r>
  <r>
    <x v="1"/>
    <x v="2"/>
    <x v="1"/>
    <x v="88"/>
    <x v="1"/>
    <s v="PPLETO: TOTAL OPERATING EXPENSE"/>
    <s v="PPLEOM: OPERATION AND MAINTENANCE"/>
    <s v="PPLTIS: TOTAL INCOME STATEMENT"/>
    <x v="1"/>
    <x v="1"/>
    <n v="3664.65"/>
  </r>
  <r>
    <x v="1"/>
    <x v="2"/>
    <x v="1"/>
    <x v="88"/>
    <x v="1"/>
    <s v="PPLETO: TOTAL OPERATING EXPENSE"/>
    <s v="PPLEOM: OPERATION AND MAINTENANCE"/>
    <s v="PPLTIS: TOTAL INCOME STATEMENT"/>
    <x v="14"/>
    <x v="1"/>
    <n v="20.54"/>
  </r>
  <r>
    <x v="1"/>
    <x v="2"/>
    <x v="1"/>
    <x v="88"/>
    <x v="1"/>
    <s v="PPLETO: TOTAL OPERATING EXPENSE"/>
    <s v="PPLEOM: OPERATION AND MAINTENANCE"/>
    <s v="PPLTIS: TOTAL INCOME STATEMENT"/>
    <x v="12"/>
    <x v="1"/>
    <n v="583.48"/>
  </r>
  <r>
    <x v="1"/>
    <x v="2"/>
    <x v="1"/>
    <x v="88"/>
    <x v="1"/>
    <s v="PPLETO: TOTAL OPERATING EXPENSE"/>
    <s v="PPLEOM: OPERATION AND MAINTENANCE"/>
    <s v="PPLTIS: TOTAL INCOME STATEMENT"/>
    <x v="11"/>
    <x v="5"/>
    <n v="339.32"/>
  </r>
  <r>
    <x v="1"/>
    <x v="2"/>
    <x v="1"/>
    <x v="88"/>
    <x v="1"/>
    <s v="PPLETO: TOTAL OPERATING EXPENSE"/>
    <s v="PPLEOM: OPERATION AND MAINTENANCE"/>
    <s v="PPLTIS: TOTAL INCOME STATEMENT"/>
    <x v="18"/>
    <x v="6"/>
    <n v="8.4"/>
  </r>
  <r>
    <x v="1"/>
    <x v="2"/>
    <x v="1"/>
    <x v="88"/>
    <x v="1"/>
    <s v="PPLETO: TOTAL OPERATING EXPENSE"/>
    <s v="PPLEOM: OPERATION AND MAINTENANCE"/>
    <s v="PPLTIS: TOTAL INCOME STATEMENT"/>
    <x v="3"/>
    <x v="3"/>
    <n v="40.99"/>
  </r>
  <r>
    <x v="1"/>
    <x v="2"/>
    <x v="1"/>
    <x v="88"/>
    <x v="1"/>
    <s v="PPLETO: TOTAL OPERATING EXPENSE"/>
    <s v="PPLEOM: OPERATION AND MAINTENANCE"/>
    <s v="PPLTIS: TOTAL INCOME STATEMENT"/>
    <x v="4"/>
    <x v="3"/>
    <n v="197.71"/>
  </r>
  <r>
    <x v="1"/>
    <x v="2"/>
    <x v="1"/>
    <x v="88"/>
    <x v="1"/>
    <s v="PPLETO: TOTAL OPERATING EXPENSE"/>
    <s v="PPLEOM: OPERATION AND MAINTENANCE"/>
    <s v="PPLTIS: TOTAL INCOME STATEMENT"/>
    <x v="5"/>
    <x v="4"/>
    <n v="560.30999999999995"/>
  </r>
  <r>
    <x v="1"/>
    <x v="2"/>
    <x v="1"/>
    <x v="88"/>
    <x v="1"/>
    <s v="PPLETO: TOTAL OPERATING EXPENSE"/>
    <s v="PPLEOM: OPERATION AND MAINTENANCE"/>
    <s v="PPLTIS: TOTAL INCOME STATEMENT"/>
    <x v="6"/>
    <x v="3"/>
    <n v="358.67"/>
  </r>
  <r>
    <x v="1"/>
    <x v="2"/>
    <x v="1"/>
    <x v="88"/>
    <x v="1"/>
    <s v="PPLETO: TOTAL OPERATING EXPENSE"/>
    <s v="PPLEOM: OPERATION AND MAINTENANCE"/>
    <s v="PPLTIS: TOTAL INCOME STATEMENT"/>
    <x v="7"/>
    <x v="3"/>
    <n v="83.76"/>
  </r>
  <r>
    <x v="1"/>
    <x v="2"/>
    <x v="1"/>
    <x v="88"/>
    <x v="1"/>
    <s v="PPLETO: TOTAL OPERATING EXPENSE"/>
    <s v="PPLEOM: OPERATION AND MAINTENANCE"/>
    <s v="PPLTIS: TOTAL INCOME STATEMENT"/>
    <x v="10"/>
    <x v="4"/>
    <n v="44.08"/>
  </r>
  <r>
    <x v="1"/>
    <x v="2"/>
    <x v="1"/>
    <x v="89"/>
    <x v="1"/>
    <s v="PPLETO: TOTAL OPERATING EXPENSE"/>
    <s v="PPLEOM: OPERATION AND MAINTENANCE"/>
    <s v="PPLTIS: TOTAL INCOME STATEMENT"/>
    <x v="1"/>
    <x v="1"/>
    <n v="43659.44"/>
  </r>
  <r>
    <x v="1"/>
    <x v="2"/>
    <x v="1"/>
    <x v="89"/>
    <x v="1"/>
    <s v="PPLETO: TOTAL OPERATING EXPENSE"/>
    <s v="PPLEOM: OPERATION AND MAINTENANCE"/>
    <s v="PPLTIS: TOTAL INCOME STATEMENT"/>
    <x v="3"/>
    <x v="3"/>
    <n v="437.58"/>
  </r>
  <r>
    <x v="1"/>
    <x v="2"/>
    <x v="1"/>
    <x v="89"/>
    <x v="1"/>
    <s v="PPLETO: TOTAL OPERATING EXPENSE"/>
    <s v="PPLEOM: OPERATION AND MAINTENANCE"/>
    <s v="PPLTIS: TOTAL INCOME STATEMENT"/>
    <x v="4"/>
    <x v="3"/>
    <n v="2023.33"/>
  </r>
  <r>
    <x v="1"/>
    <x v="2"/>
    <x v="1"/>
    <x v="89"/>
    <x v="1"/>
    <s v="PPLETO: TOTAL OPERATING EXPENSE"/>
    <s v="PPLEOM: OPERATION AND MAINTENANCE"/>
    <s v="PPLTIS: TOTAL INCOME STATEMENT"/>
    <x v="5"/>
    <x v="4"/>
    <n v="5385.45"/>
  </r>
  <r>
    <x v="1"/>
    <x v="2"/>
    <x v="1"/>
    <x v="89"/>
    <x v="1"/>
    <s v="PPLETO: TOTAL OPERATING EXPENSE"/>
    <s v="PPLEOM: OPERATION AND MAINTENANCE"/>
    <s v="PPLTIS: TOTAL INCOME STATEMENT"/>
    <x v="6"/>
    <x v="3"/>
    <n v="4006.2"/>
  </r>
  <r>
    <x v="1"/>
    <x v="2"/>
    <x v="1"/>
    <x v="89"/>
    <x v="1"/>
    <s v="PPLETO: TOTAL OPERATING EXPENSE"/>
    <s v="PPLEOM: OPERATION AND MAINTENANCE"/>
    <s v="PPLTIS: TOTAL INCOME STATEMENT"/>
    <x v="7"/>
    <x v="3"/>
    <n v="977.16"/>
  </r>
  <r>
    <x v="1"/>
    <x v="2"/>
    <x v="1"/>
    <x v="90"/>
    <x v="1"/>
    <s v="PPLETO: TOTAL OPERATING EXPENSE"/>
    <s v="PPLEOM: OPERATION AND MAINTENANCE"/>
    <s v="PPLTIS: TOTAL INCOME STATEMENT"/>
    <x v="1"/>
    <x v="1"/>
    <n v="199.7"/>
  </r>
  <r>
    <x v="1"/>
    <x v="2"/>
    <x v="1"/>
    <x v="90"/>
    <x v="1"/>
    <s v="PPLETO: TOTAL OPERATING EXPENSE"/>
    <s v="PPLEOM: OPERATION AND MAINTENANCE"/>
    <s v="PPLTIS: TOTAL INCOME STATEMENT"/>
    <x v="3"/>
    <x v="3"/>
    <n v="2.04"/>
  </r>
  <r>
    <x v="1"/>
    <x v="2"/>
    <x v="1"/>
    <x v="90"/>
    <x v="1"/>
    <s v="PPLETO: TOTAL OPERATING EXPENSE"/>
    <s v="PPLEOM: OPERATION AND MAINTENANCE"/>
    <s v="PPLTIS: TOTAL INCOME STATEMENT"/>
    <x v="4"/>
    <x v="3"/>
    <n v="8.7100000000000009"/>
  </r>
  <r>
    <x v="1"/>
    <x v="2"/>
    <x v="1"/>
    <x v="90"/>
    <x v="1"/>
    <s v="PPLETO: TOTAL OPERATING EXPENSE"/>
    <s v="PPLEOM: OPERATION AND MAINTENANCE"/>
    <s v="PPLTIS: TOTAL INCOME STATEMENT"/>
    <x v="5"/>
    <x v="4"/>
    <n v="27.32"/>
  </r>
  <r>
    <x v="1"/>
    <x v="2"/>
    <x v="1"/>
    <x v="90"/>
    <x v="1"/>
    <s v="PPLETO: TOTAL OPERATING EXPENSE"/>
    <s v="PPLEOM: OPERATION AND MAINTENANCE"/>
    <s v="PPLTIS: TOTAL INCOME STATEMENT"/>
    <x v="6"/>
    <x v="3"/>
    <n v="17.93"/>
  </r>
  <r>
    <x v="1"/>
    <x v="2"/>
    <x v="1"/>
    <x v="90"/>
    <x v="1"/>
    <s v="PPLETO: TOTAL OPERATING EXPENSE"/>
    <s v="PPLEOM: OPERATION AND MAINTENANCE"/>
    <s v="PPLTIS: TOTAL INCOME STATEMENT"/>
    <x v="7"/>
    <x v="3"/>
    <n v="4.82"/>
  </r>
  <r>
    <x v="1"/>
    <x v="2"/>
    <x v="1"/>
    <x v="91"/>
    <x v="1"/>
    <s v="PPLETO: TOTAL OPERATING EXPENSE"/>
    <s v="PPLEOM: OPERATION AND MAINTENANCE"/>
    <s v="PPLTIS: TOTAL INCOME STATEMENT"/>
    <x v="1"/>
    <x v="1"/>
    <n v="631513.32999999996"/>
  </r>
  <r>
    <x v="1"/>
    <x v="2"/>
    <x v="1"/>
    <x v="91"/>
    <x v="1"/>
    <s v="PPLETO: TOTAL OPERATING EXPENSE"/>
    <s v="PPLEOM: OPERATION AND MAINTENANCE"/>
    <s v="PPLTIS: TOTAL INCOME STATEMENT"/>
    <x v="12"/>
    <x v="1"/>
    <n v="69856.52"/>
  </r>
  <r>
    <x v="1"/>
    <x v="2"/>
    <x v="1"/>
    <x v="91"/>
    <x v="1"/>
    <s v="PPLETO: TOTAL OPERATING EXPENSE"/>
    <s v="PPLEOM: OPERATION AND MAINTENANCE"/>
    <s v="PPLTIS: TOTAL INCOME STATEMENT"/>
    <x v="11"/>
    <x v="5"/>
    <n v="46229.17"/>
  </r>
  <r>
    <x v="1"/>
    <x v="2"/>
    <x v="1"/>
    <x v="91"/>
    <x v="1"/>
    <s v="PPLETO: TOTAL OPERATING EXPENSE"/>
    <s v="PPLEOM: OPERATION AND MAINTENANCE"/>
    <s v="PPLTIS: TOTAL INCOME STATEMENT"/>
    <x v="18"/>
    <x v="6"/>
    <n v="3241.39"/>
  </r>
  <r>
    <x v="1"/>
    <x v="2"/>
    <x v="1"/>
    <x v="91"/>
    <x v="1"/>
    <s v="PPLETO: TOTAL OPERATING EXPENSE"/>
    <s v="PPLEOM: OPERATION AND MAINTENANCE"/>
    <s v="PPLTIS: TOTAL INCOME STATEMENT"/>
    <x v="0"/>
    <x v="0"/>
    <n v="12654.66"/>
  </r>
  <r>
    <x v="1"/>
    <x v="2"/>
    <x v="1"/>
    <x v="91"/>
    <x v="1"/>
    <s v="PPLETO: TOTAL OPERATING EXPENSE"/>
    <s v="PPLEOM: OPERATION AND MAINTENANCE"/>
    <s v="PPLTIS: TOTAL INCOME STATEMENT"/>
    <x v="3"/>
    <x v="3"/>
    <n v="7302.22"/>
  </r>
  <r>
    <x v="1"/>
    <x v="2"/>
    <x v="1"/>
    <x v="91"/>
    <x v="1"/>
    <s v="PPLETO: TOTAL OPERATING EXPENSE"/>
    <s v="PPLEOM: OPERATION AND MAINTENANCE"/>
    <s v="PPLTIS: TOTAL INCOME STATEMENT"/>
    <x v="4"/>
    <x v="3"/>
    <n v="32478.14"/>
  </r>
  <r>
    <x v="1"/>
    <x v="2"/>
    <x v="1"/>
    <x v="91"/>
    <x v="1"/>
    <s v="PPLETO: TOTAL OPERATING EXPENSE"/>
    <s v="PPLEOM: OPERATION AND MAINTENANCE"/>
    <s v="PPLTIS: TOTAL INCOME STATEMENT"/>
    <x v="5"/>
    <x v="4"/>
    <n v="82670.06"/>
  </r>
  <r>
    <x v="1"/>
    <x v="2"/>
    <x v="1"/>
    <x v="91"/>
    <x v="1"/>
    <s v="PPLETO: TOTAL OPERATING EXPENSE"/>
    <s v="PPLEOM: OPERATION AND MAINTENANCE"/>
    <s v="PPLTIS: TOTAL INCOME STATEMENT"/>
    <x v="6"/>
    <x v="3"/>
    <n v="67416.36"/>
  </r>
  <r>
    <x v="1"/>
    <x v="2"/>
    <x v="1"/>
    <x v="91"/>
    <x v="1"/>
    <s v="PPLETO: TOTAL OPERATING EXPENSE"/>
    <s v="PPLEOM: OPERATION AND MAINTENANCE"/>
    <s v="PPLTIS: TOTAL INCOME STATEMENT"/>
    <x v="7"/>
    <x v="3"/>
    <n v="16315.44"/>
  </r>
  <r>
    <x v="1"/>
    <x v="2"/>
    <x v="1"/>
    <x v="91"/>
    <x v="1"/>
    <s v="PPLETO: TOTAL OPERATING EXPENSE"/>
    <s v="PPLEOM: OPERATION AND MAINTENANCE"/>
    <s v="PPLTIS: TOTAL INCOME STATEMENT"/>
    <x v="10"/>
    <x v="4"/>
    <n v="6139.76"/>
  </r>
  <r>
    <x v="1"/>
    <x v="2"/>
    <x v="1"/>
    <x v="92"/>
    <x v="1"/>
    <s v="PPLETO: TOTAL OPERATING EXPENSE"/>
    <s v="PPLEOM: OPERATION AND MAINTENANCE"/>
    <s v="PPLTIS: TOTAL INCOME STATEMENT"/>
    <x v="1"/>
    <x v="1"/>
    <n v="70210.78"/>
  </r>
  <r>
    <x v="1"/>
    <x v="2"/>
    <x v="1"/>
    <x v="92"/>
    <x v="1"/>
    <s v="PPLETO: TOTAL OPERATING EXPENSE"/>
    <s v="PPLEOM: OPERATION AND MAINTENANCE"/>
    <s v="PPLTIS: TOTAL INCOME STATEMENT"/>
    <x v="12"/>
    <x v="1"/>
    <n v="13637.98"/>
  </r>
  <r>
    <x v="1"/>
    <x v="2"/>
    <x v="1"/>
    <x v="92"/>
    <x v="1"/>
    <s v="PPLETO: TOTAL OPERATING EXPENSE"/>
    <s v="PPLEOM: OPERATION AND MAINTENANCE"/>
    <s v="PPLTIS: TOTAL INCOME STATEMENT"/>
    <x v="3"/>
    <x v="3"/>
    <n v="880.6"/>
  </r>
  <r>
    <x v="1"/>
    <x v="2"/>
    <x v="1"/>
    <x v="92"/>
    <x v="1"/>
    <s v="PPLETO: TOTAL OPERATING EXPENSE"/>
    <s v="PPLEOM: OPERATION AND MAINTENANCE"/>
    <s v="PPLTIS: TOTAL INCOME STATEMENT"/>
    <x v="4"/>
    <x v="3"/>
    <n v="3869.83"/>
  </r>
  <r>
    <x v="1"/>
    <x v="2"/>
    <x v="1"/>
    <x v="92"/>
    <x v="1"/>
    <s v="PPLETO: TOTAL OPERATING EXPENSE"/>
    <s v="PPLEOM: OPERATION AND MAINTENANCE"/>
    <s v="PPLTIS: TOTAL INCOME STATEMENT"/>
    <x v="5"/>
    <x v="4"/>
    <n v="9822.1200000000008"/>
  </r>
  <r>
    <x v="1"/>
    <x v="2"/>
    <x v="1"/>
    <x v="92"/>
    <x v="1"/>
    <s v="PPLETO: TOTAL OPERATING EXPENSE"/>
    <s v="PPLEOM: OPERATION AND MAINTENANCE"/>
    <s v="PPLTIS: TOTAL INCOME STATEMENT"/>
    <x v="6"/>
    <x v="3"/>
    <n v="8060.14"/>
  </r>
  <r>
    <x v="1"/>
    <x v="2"/>
    <x v="1"/>
    <x v="92"/>
    <x v="1"/>
    <s v="PPLETO: TOTAL OPERATING EXPENSE"/>
    <s v="PPLEOM: OPERATION AND MAINTENANCE"/>
    <s v="PPLTIS: TOTAL INCOME STATEMENT"/>
    <x v="7"/>
    <x v="3"/>
    <n v="1930.9"/>
  </r>
  <r>
    <x v="1"/>
    <x v="2"/>
    <x v="1"/>
    <x v="93"/>
    <x v="1"/>
    <s v="PPLETO: TOTAL OPERATING EXPENSE"/>
    <s v="PPLEOM: OPERATION AND MAINTENANCE"/>
    <s v="PPLTIS: TOTAL INCOME STATEMENT"/>
    <x v="1"/>
    <x v="1"/>
    <n v="443847.58"/>
  </r>
  <r>
    <x v="1"/>
    <x v="2"/>
    <x v="1"/>
    <x v="93"/>
    <x v="1"/>
    <s v="PPLETO: TOTAL OPERATING EXPENSE"/>
    <s v="PPLEOM: OPERATION AND MAINTENANCE"/>
    <s v="PPLTIS: TOTAL INCOME STATEMENT"/>
    <x v="14"/>
    <x v="1"/>
    <n v="530.04999999999995"/>
  </r>
  <r>
    <x v="1"/>
    <x v="2"/>
    <x v="1"/>
    <x v="93"/>
    <x v="1"/>
    <s v="PPLETO: TOTAL OPERATING EXPENSE"/>
    <s v="PPLEOM: OPERATION AND MAINTENANCE"/>
    <s v="PPLTIS: TOTAL INCOME STATEMENT"/>
    <x v="12"/>
    <x v="1"/>
    <n v="1306.5"/>
  </r>
  <r>
    <x v="1"/>
    <x v="2"/>
    <x v="1"/>
    <x v="93"/>
    <x v="1"/>
    <s v="PPLETO: TOTAL OPERATING EXPENSE"/>
    <s v="PPLEOM: OPERATION AND MAINTENANCE"/>
    <s v="PPLTIS: TOTAL INCOME STATEMENT"/>
    <x v="18"/>
    <x v="6"/>
    <n v="7067.27"/>
  </r>
  <r>
    <x v="1"/>
    <x v="2"/>
    <x v="1"/>
    <x v="93"/>
    <x v="1"/>
    <s v="PPLETO: TOTAL OPERATING EXPENSE"/>
    <s v="PPLEOM: OPERATION AND MAINTENANCE"/>
    <s v="PPLTIS: TOTAL INCOME STATEMENT"/>
    <x v="3"/>
    <x v="3"/>
    <n v="4729.7700000000004"/>
  </r>
  <r>
    <x v="1"/>
    <x v="2"/>
    <x v="1"/>
    <x v="93"/>
    <x v="1"/>
    <s v="PPLETO: TOTAL OPERATING EXPENSE"/>
    <s v="PPLEOM: OPERATION AND MAINTENANCE"/>
    <s v="PPLTIS: TOTAL INCOME STATEMENT"/>
    <x v="4"/>
    <x v="3"/>
    <n v="20802.04"/>
  </r>
  <r>
    <x v="1"/>
    <x v="2"/>
    <x v="1"/>
    <x v="93"/>
    <x v="1"/>
    <s v="PPLETO: TOTAL OPERATING EXPENSE"/>
    <s v="PPLEOM: OPERATION AND MAINTENANCE"/>
    <s v="PPLTIS: TOTAL INCOME STATEMENT"/>
    <x v="5"/>
    <x v="4"/>
    <n v="50903.08"/>
  </r>
  <r>
    <x v="1"/>
    <x v="2"/>
    <x v="1"/>
    <x v="93"/>
    <x v="1"/>
    <s v="PPLETO: TOTAL OPERATING EXPENSE"/>
    <s v="PPLEOM: OPERATION AND MAINTENANCE"/>
    <s v="PPLTIS: TOTAL INCOME STATEMENT"/>
    <x v="6"/>
    <x v="3"/>
    <n v="44097"/>
  </r>
  <r>
    <x v="1"/>
    <x v="2"/>
    <x v="1"/>
    <x v="93"/>
    <x v="1"/>
    <s v="PPLETO: TOTAL OPERATING EXPENSE"/>
    <s v="PPLEOM: OPERATION AND MAINTENANCE"/>
    <s v="PPLTIS: TOTAL INCOME STATEMENT"/>
    <x v="7"/>
    <x v="3"/>
    <n v="10467.57"/>
  </r>
  <r>
    <x v="1"/>
    <x v="2"/>
    <x v="1"/>
    <x v="94"/>
    <x v="1"/>
    <s v="PPLETO: TOTAL OPERATING EXPENSE"/>
    <s v="PPLEOM: OPERATION AND MAINTENANCE"/>
    <s v="PPLTIS: TOTAL INCOME STATEMENT"/>
    <x v="1"/>
    <x v="1"/>
    <n v="83357.919999999998"/>
  </r>
  <r>
    <x v="1"/>
    <x v="2"/>
    <x v="1"/>
    <x v="94"/>
    <x v="1"/>
    <s v="PPLETO: TOTAL OPERATING EXPENSE"/>
    <s v="PPLEOM: OPERATION AND MAINTENANCE"/>
    <s v="PPLTIS: TOTAL INCOME STATEMENT"/>
    <x v="3"/>
    <x v="3"/>
    <n v="865.09"/>
  </r>
  <r>
    <x v="1"/>
    <x v="2"/>
    <x v="1"/>
    <x v="94"/>
    <x v="1"/>
    <s v="PPLETO: TOTAL OPERATING EXPENSE"/>
    <s v="PPLEOM: OPERATION AND MAINTENANCE"/>
    <s v="PPLTIS: TOTAL INCOME STATEMENT"/>
    <x v="4"/>
    <x v="3"/>
    <n v="3864.04"/>
  </r>
  <r>
    <x v="1"/>
    <x v="2"/>
    <x v="1"/>
    <x v="94"/>
    <x v="1"/>
    <s v="PPLETO: TOTAL OPERATING EXPENSE"/>
    <s v="PPLEOM: OPERATION AND MAINTENANCE"/>
    <s v="PPLTIS: TOTAL INCOME STATEMENT"/>
    <x v="5"/>
    <x v="4"/>
    <n v="9831.61"/>
  </r>
  <r>
    <x v="1"/>
    <x v="2"/>
    <x v="1"/>
    <x v="94"/>
    <x v="1"/>
    <s v="PPLETO: TOTAL OPERATING EXPENSE"/>
    <s v="PPLEOM: OPERATION AND MAINTENANCE"/>
    <s v="PPLTIS: TOTAL INCOME STATEMENT"/>
    <x v="6"/>
    <x v="3"/>
    <n v="7955.25"/>
  </r>
  <r>
    <x v="1"/>
    <x v="2"/>
    <x v="1"/>
    <x v="94"/>
    <x v="1"/>
    <s v="PPLETO: TOTAL OPERATING EXPENSE"/>
    <s v="PPLEOM: OPERATION AND MAINTENANCE"/>
    <s v="PPLTIS: TOTAL INCOME STATEMENT"/>
    <x v="7"/>
    <x v="3"/>
    <n v="1909.98"/>
  </r>
  <r>
    <x v="1"/>
    <x v="2"/>
    <x v="1"/>
    <x v="95"/>
    <x v="1"/>
    <s v="PPLETO: TOTAL OPERATING EXPENSE"/>
    <s v="PPLEOM: OPERATION AND MAINTENANCE"/>
    <s v="PPLTIS: TOTAL INCOME STATEMENT"/>
    <x v="1"/>
    <x v="1"/>
    <n v="3877.93"/>
  </r>
  <r>
    <x v="1"/>
    <x v="2"/>
    <x v="1"/>
    <x v="95"/>
    <x v="1"/>
    <s v="PPLETO: TOTAL OPERATING EXPENSE"/>
    <s v="PPLEOM: OPERATION AND MAINTENANCE"/>
    <s v="PPLTIS: TOTAL INCOME STATEMENT"/>
    <x v="3"/>
    <x v="3"/>
    <n v="39.56"/>
  </r>
  <r>
    <x v="1"/>
    <x v="2"/>
    <x v="1"/>
    <x v="95"/>
    <x v="1"/>
    <s v="PPLETO: TOTAL OPERATING EXPENSE"/>
    <s v="PPLEOM: OPERATION AND MAINTENANCE"/>
    <s v="PPLTIS: TOTAL INCOME STATEMENT"/>
    <x v="4"/>
    <x v="3"/>
    <n v="169.2"/>
  </r>
  <r>
    <x v="1"/>
    <x v="2"/>
    <x v="1"/>
    <x v="95"/>
    <x v="1"/>
    <s v="PPLETO: TOTAL OPERATING EXPENSE"/>
    <s v="PPLEOM: OPERATION AND MAINTENANCE"/>
    <s v="PPLTIS: TOTAL INCOME STATEMENT"/>
    <x v="5"/>
    <x v="4"/>
    <n v="530.58000000000004"/>
  </r>
  <r>
    <x v="1"/>
    <x v="2"/>
    <x v="1"/>
    <x v="95"/>
    <x v="1"/>
    <s v="PPLETO: TOTAL OPERATING EXPENSE"/>
    <s v="PPLEOM: OPERATION AND MAINTENANCE"/>
    <s v="PPLTIS: TOTAL INCOME STATEMENT"/>
    <x v="6"/>
    <x v="3"/>
    <n v="348.12"/>
  </r>
  <r>
    <x v="1"/>
    <x v="2"/>
    <x v="1"/>
    <x v="95"/>
    <x v="1"/>
    <s v="PPLETO: TOTAL OPERATING EXPENSE"/>
    <s v="PPLEOM: OPERATION AND MAINTENANCE"/>
    <s v="PPLTIS: TOTAL INCOME STATEMENT"/>
    <x v="7"/>
    <x v="3"/>
    <n v="93.65"/>
  </r>
  <r>
    <x v="1"/>
    <x v="2"/>
    <x v="1"/>
    <x v="96"/>
    <x v="1"/>
    <s v="PPLETO: TOTAL OPERATING EXPENSE"/>
    <s v="PPLEOM: OPERATION AND MAINTENANCE"/>
    <s v="PPLTIS: TOTAL INCOME STATEMENT"/>
    <x v="1"/>
    <x v="1"/>
    <n v="11908.05"/>
  </r>
  <r>
    <x v="1"/>
    <x v="2"/>
    <x v="1"/>
    <x v="96"/>
    <x v="1"/>
    <s v="PPLETO: TOTAL OPERATING EXPENSE"/>
    <s v="PPLEOM: OPERATION AND MAINTENANCE"/>
    <s v="PPLTIS: TOTAL INCOME STATEMENT"/>
    <x v="3"/>
    <x v="3"/>
    <n v="123.57"/>
  </r>
  <r>
    <x v="1"/>
    <x v="2"/>
    <x v="1"/>
    <x v="96"/>
    <x v="1"/>
    <s v="PPLETO: TOTAL OPERATING EXPENSE"/>
    <s v="PPLEOM: OPERATION AND MAINTENANCE"/>
    <s v="PPLTIS: TOTAL INCOME STATEMENT"/>
    <x v="4"/>
    <x v="3"/>
    <n v="551.98"/>
  </r>
  <r>
    <x v="1"/>
    <x v="2"/>
    <x v="1"/>
    <x v="96"/>
    <x v="1"/>
    <s v="PPLETO: TOTAL OPERATING EXPENSE"/>
    <s v="PPLEOM: OPERATION AND MAINTENANCE"/>
    <s v="PPLTIS: TOTAL INCOME STATEMENT"/>
    <x v="5"/>
    <x v="4"/>
    <n v="1404.51"/>
  </r>
  <r>
    <x v="1"/>
    <x v="2"/>
    <x v="1"/>
    <x v="96"/>
    <x v="1"/>
    <s v="PPLETO: TOTAL OPERATING EXPENSE"/>
    <s v="PPLEOM: OPERATION AND MAINTENANCE"/>
    <s v="PPLTIS: TOTAL INCOME STATEMENT"/>
    <x v="6"/>
    <x v="3"/>
    <n v="1136.3900000000001"/>
  </r>
  <r>
    <x v="1"/>
    <x v="2"/>
    <x v="1"/>
    <x v="96"/>
    <x v="1"/>
    <s v="PPLETO: TOTAL OPERATING EXPENSE"/>
    <s v="PPLEOM: OPERATION AND MAINTENANCE"/>
    <s v="PPLTIS: TOTAL INCOME STATEMENT"/>
    <x v="7"/>
    <x v="3"/>
    <n v="272.88"/>
  </r>
  <r>
    <x v="1"/>
    <x v="2"/>
    <x v="1"/>
    <x v="97"/>
    <x v="1"/>
    <s v="PPLETO: TOTAL OPERATING EXPENSE"/>
    <s v="PPLEOM: OPERATION AND MAINTENANCE"/>
    <s v="PPLTIS: TOTAL INCOME STATEMENT"/>
    <x v="1"/>
    <x v="1"/>
    <n v="256931.92"/>
  </r>
  <r>
    <x v="1"/>
    <x v="2"/>
    <x v="1"/>
    <x v="97"/>
    <x v="1"/>
    <s v="PPLETO: TOTAL OPERATING EXPENSE"/>
    <s v="PPLEOM: OPERATION AND MAINTENANCE"/>
    <s v="PPLTIS: TOTAL INCOME STATEMENT"/>
    <x v="12"/>
    <x v="1"/>
    <n v="234981.35"/>
  </r>
  <r>
    <x v="1"/>
    <x v="2"/>
    <x v="1"/>
    <x v="97"/>
    <x v="1"/>
    <s v="PPLETO: TOTAL OPERATING EXPENSE"/>
    <s v="PPLEOM: OPERATION AND MAINTENANCE"/>
    <s v="PPLTIS: TOTAL INCOME STATEMENT"/>
    <x v="11"/>
    <x v="5"/>
    <n v="6258.91"/>
  </r>
  <r>
    <x v="1"/>
    <x v="2"/>
    <x v="1"/>
    <x v="97"/>
    <x v="1"/>
    <s v="PPLETO: TOTAL OPERATING EXPENSE"/>
    <s v="PPLEOM: OPERATION AND MAINTENANCE"/>
    <s v="PPLTIS: TOTAL INCOME STATEMENT"/>
    <x v="3"/>
    <x v="3"/>
    <n v="5126.91"/>
  </r>
  <r>
    <x v="1"/>
    <x v="2"/>
    <x v="1"/>
    <x v="97"/>
    <x v="1"/>
    <s v="PPLETO: TOTAL OPERATING EXPENSE"/>
    <s v="PPLEOM: OPERATION AND MAINTENANCE"/>
    <s v="PPLTIS: TOTAL INCOME STATEMENT"/>
    <x v="4"/>
    <x v="3"/>
    <n v="22843.35"/>
  </r>
  <r>
    <x v="1"/>
    <x v="2"/>
    <x v="1"/>
    <x v="97"/>
    <x v="1"/>
    <s v="PPLETO: TOTAL OPERATING EXPENSE"/>
    <s v="PPLEOM: OPERATION AND MAINTENANCE"/>
    <s v="PPLTIS: TOTAL INCOME STATEMENT"/>
    <x v="5"/>
    <x v="4"/>
    <n v="57032.03"/>
  </r>
  <r>
    <x v="1"/>
    <x v="2"/>
    <x v="1"/>
    <x v="97"/>
    <x v="1"/>
    <s v="PPLETO: TOTAL OPERATING EXPENSE"/>
    <s v="PPLEOM: OPERATION AND MAINTENANCE"/>
    <s v="PPLTIS: TOTAL INCOME STATEMENT"/>
    <x v="6"/>
    <x v="3"/>
    <n v="47847.59"/>
  </r>
  <r>
    <x v="1"/>
    <x v="2"/>
    <x v="1"/>
    <x v="97"/>
    <x v="1"/>
    <s v="PPLETO: TOTAL OPERATING EXPENSE"/>
    <s v="PPLEOM: OPERATION AND MAINTENANCE"/>
    <s v="PPLTIS: TOTAL INCOME STATEMENT"/>
    <x v="7"/>
    <x v="3"/>
    <n v="11682.79"/>
  </r>
  <r>
    <x v="1"/>
    <x v="2"/>
    <x v="1"/>
    <x v="97"/>
    <x v="1"/>
    <s v="PPLETO: TOTAL OPERATING EXPENSE"/>
    <s v="PPLEOM: OPERATION AND MAINTENANCE"/>
    <s v="PPLTIS: TOTAL INCOME STATEMENT"/>
    <x v="10"/>
    <x v="4"/>
    <n v="660.99"/>
  </r>
  <r>
    <x v="1"/>
    <x v="2"/>
    <x v="1"/>
    <x v="98"/>
    <x v="1"/>
    <s v="PPLETO: TOTAL OPERATING EXPENSE"/>
    <s v="PPLEOM: OPERATION AND MAINTENANCE"/>
    <s v="PPLTIS: TOTAL INCOME STATEMENT"/>
    <x v="1"/>
    <x v="1"/>
    <n v="441721.82"/>
  </r>
  <r>
    <x v="1"/>
    <x v="2"/>
    <x v="1"/>
    <x v="98"/>
    <x v="1"/>
    <s v="PPLETO: TOTAL OPERATING EXPENSE"/>
    <s v="PPLEOM: OPERATION AND MAINTENANCE"/>
    <s v="PPLTIS: TOTAL INCOME STATEMENT"/>
    <x v="12"/>
    <x v="1"/>
    <n v="41552.239999999998"/>
  </r>
  <r>
    <x v="1"/>
    <x v="2"/>
    <x v="1"/>
    <x v="98"/>
    <x v="1"/>
    <s v="PPLETO: TOTAL OPERATING EXPENSE"/>
    <s v="PPLEOM: OPERATION AND MAINTENANCE"/>
    <s v="PPLTIS: TOTAL INCOME STATEMENT"/>
    <x v="11"/>
    <x v="5"/>
    <n v="7942.09"/>
  </r>
  <r>
    <x v="1"/>
    <x v="2"/>
    <x v="1"/>
    <x v="98"/>
    <x v="1"/>
    <s v="PPLETO: TOTAL OPERATING EXPENSE"/>
    <s v="PPLEOM: OPERATION AND MAINTENANCE"/>
    <s v="PPLTIS: TOTAL INCOME STATEMENT"/>
    <x v="3"/>
    <x v="3"/>
    <n v="5030.38"/>
  </r>
  <r>
    <x v="1"/>
    <x v="2"/>
    <x v="1"/>
    <x v="98"/>
    <x v="1"/>
    <s v="PPLETO: TOTAL OPERATING EXPENSE"/>
    <s v="PPLEOM: OPERATION AND MAINTENANCE"/>
    <s v="PPLTIS: TOTAL INCOME STATEMENT"/>
    <x v="4"/>
    <x v="3"/>
    <n v="22447.79"/>
  </r>
  <r>
    <x v="1"/>
    <x v="2"/>
    <x v="1"/>
    <x v="98"/>
    <x v="1"/>
    <s v="PPLETO: TOTAL OPERATING EXPENSE"/>
    <s v="PPLEOM: OPERATION AND MAINTENANCE"/>
    <s v="PPLTIS: TOTAL INCOME STATEMENT"/>
    <x v="5"/>
    <x v="4"/>
    <n v="56299.66"/>
  </r>
  <r>
    <x v="1"/>
    <x v="2"/>
    <x v="1"/>
    <x v="98"/>
    <x v="1"/>
    <s v="PPLETO: TOTAL OPERATING EXPENSE"/>
    <s v="PPLEOM: OPERATION AND MAINTENANCE"/>
    <s v="PPLTIS: TOTAL INCOME STATEMENT"/>
    <x v="6"/>
    <x v="3"/>
    <n v="46428.74"/>
  </r>
  <r>
    <x v="1"/>
    <x v="2"/>
    <x v="1"/>
    <x v="98"/>
    <x v="1"/>
    <s v="PPLETO: TOTAL OPERATING EXPENSE"/>
    <s v="PPLEOM: OPERATION AND MAINTENANCE"/>
    <s v="PPLTIS: TOTAL INCOME STATEMENT"/>
    <x v="7"/>
    <x v="3"/>
    <n v="11133.04"/>
  </r>
  <r>
    <x v="1"/>
    <x v="2"/>
    <x v="1"/>
    <x v="98"/>
    <x v="1"/>
    <s v="PPLETO: TOTAL OPERATING EXPENSE"/>
    <s v="PPLEOM: OPERATION AND MAINTENANCE"/>
    <s v="PPLTIS: TOTAL INCOME STATEMENT"/>
    <x v="10"/>
    <x v="4"/>
    <n v="1026.8900000000001"/>
  </r>
  <r>
    <x v="1"/>
    <x v="2"/>
    <x v="1"/>
    <x v="99"/>
    <x v="1"/>
    <s v="PPLETO: TOTAL OPERATING EXPENSE"/>
    <s v="PPLEOM: OPERATION AND MAINTENANCE"/>
    <s v="PPLTIS: TOTAL INCOME STATEMENT"/>
    <x v="1"/>
    <x v="1"/>
    <n v="183150.54"/>
  </r>
  <r>
    <x v="1"/>
    <x v="2"/>
    <x v="1"/>
    <x v="99"/>
    <x v="1"/>
    <s v="PPLETO: TOTAL OPERATING EXPENSE"/>
    <s v="PPLEOM: OPERATION AND MAINTENANCE"/>
    <s v="PPLTIS: TOTAL INCOME STATEMENT"/>
    <x v="12"/>
    <x v="1"/>
    <n v="36640.28"/>
  </r>
  <r>
    <x v="1"/>
    <x v="2"/>
    <x v="1"/>
    <x v="99"/>
    <x v="1"/>
    <s v="PPLETO: TOTAL OPERATING EXPENSE"/>
    <s v="PPLEOM: OPERATION AND MAINTENANCE"/>
    <s v="PPLTIS: TOTAL INCOME STATEMENT"/>
    <x v="11"/>
    <x v="5"/>
    <n v="2575.9299999999998"/>
  </r>
  <r>
    <x v="1"/>
    <x v="2"/>
    <x v="1"/>
    <x v="99"/>
    <x v="1"/>
    <s v="PPLETO: TOTAL OPERATING EXPENSE"/>
    <s v="PPLEOM: OPERATION AND MAINTENANCE"/>
    <s v="PPLTIS: TOTAL INCOME STATEMENT"/>
    <x v="3"/>
    <x v="3"/>
    <n v="2316.44"/>
  </r>
  <r>
    <x v="1"/>
    <x v="2"/>
    <x v="1"/>
    <x v="99"/>
    <x v="1"/>
    <s v="PPLETO: TOTAL OPERATING EXPENSE"/>
    <s v="PPLEOM: OPERATION AND MAINTENANCE"/>
    <s v="PPLTIS: TOTAL INCOME STATEMENT"/>
    <x v="4"/>
    <x v="3"/>
    <n v="10235.75"/>
  </r>
  <r>
    <x v="1"/>
    <x v="2"/>
    <x v="1"/>
    <x v="99"/>
    <x v="1"/>
    <s v="PPLETO: TOTAL OPERATING EXPENSE"/>
    <s v="PPLEOM: OPERATION AND MAINTENANCE"/>
    <s v="PPLTIS: TOTAL INCOME STATEMENT"/>
    <x v="5"/>
    <x v="4"/>
    <n v="25082.59"/>
  </r>
  <r>
    <x v="1"/>
    <x v="2"/>
    <x v="1"/>
    <x v="99"/>
    <x v="1"/>
    <s v="PPLETO: TOTAL OPERATING EXPENSE"/>
    <s v="PPLEOM: OPERATION AND MAINTENANCE"/>
    <s v="PPLTIS: TOTAL INCOME STATEMENT"/>
    <x v="6"/>
    <x v="3"/>
    <n v="21460.68"/>
  </r>
  <r>
    <x v="1"/>
    <x v="2"/>
    <x v="1"/>
    <x v="99"/>
    <x v="1"/>
    <s v="PPLETO: TOTAL OPERATING EXPENSE"/>
    <s v="PPLEOM: OPERATION AND MAINTENANCE"/>
    <s v="PPLTIS: TOTAL INCOME STATEMENT"/>
    <x v="7"/>
    <x v="3"/>
    <n v="5097.45"/>
  </r>
  <r>
    <x v="1"/>
    <x v="2"/>
    <x v="1"/>
    <x v="99"/>
    <x v="1"/>
    <s v="PPLETO: TOTAL OPERATING EXPENSE"/>
    <s v="PPLEOM: OPERATION AND MAINTENANCE"/>
    <s v="PPLTIS: TOTAL INCOME STATEMENT"/>
    <x v="10"/>
    <x v="4"/>
    <n v="251.94"/>
  </r>
  <r>
    <x v="1"/>
    <x v="2"/>
    <x v="1"/>
    <x v="100"/>
    <x v="1"/>
    <s v="PPLETO: TOTAL OPERATING EXPENSE"/>
    <s v="PPLEOM: OPERATION AND MAINTENANCE"/>
    <s v="PPLTIS: TOTAL INCOME STATEMENT"/>
    <x v="1"/>
    <x v="1"/>
    <n v="3180.3"/>
  </r>
  <r>
    <x v="1"/>
    <x v="2"/>
    <x v="1"/>
    <x v="100"/>
    <x v="1"/>
    <s v="PPLETO: TOTAL OPERATING EXPENSE"/>
    <s v="PPLEOM: OPERATION AND MAINTENANCE"/>
    <s v="PPLTIS: TOTAL INCOME STATEMENT"/>
    <x v="3"/>
    <x v="3"/>
    <n v="30.89"/>
  </r>
  <r>
    <x v="1"/>
    <x v="2"/>
    <x v="1"/>
    <x v="100"/>
    <x v="1"/>
    <s v="PPLETO: TOTAL OPERATING EXPENSE"/>
    <s v="PPLEOM: OPERATION AND MAINTENANCE"/>
    <s v="PPLTIS: TOTAL INCOME STATEMENT"/>
    <x v="4"/>
    <x v="3"/>
    <n v="143.27000000000001"/>
  </r>
  <r>
    <x v="1"/>
    <x v="2"/>
    <x v="1"/>
    <x v="100"/>
    <x v="1"/>
    <s v="PPLETO: TOTAL OPERATING EXPENSE"/>
    <s v="PPLEOM: OPERATION AND MAINTENANCE"/>
    <s v="PPLTIS: TOTAL INCOME STATEMENT"/>
    <x v="5"/>
    <x v="4"/>
    <n v="415.53"/>
  </r>
  <r>
    <x v="1"/>
    <x v="2"/>
    <x v="1"/>
    <x v="100"/>
    <x v="1"/>
    <s v="PPLETO: TOTAL OPERATING EXPENSE"/>
    <s v="PPLEOM: OPERATION AND MAINTENANCE"/>
    <s v="PPLTIS: TOTAL INCOME STATEMENT"/>
    <x v="6"/>
    <x v="3"/>
    <n v="274.72000000000003"/>
  </r>
  <r>
    <x v="1"/>
    <x v="2"/>
    <x v="1"/>
    <x v="100"/>
    <x v="1"/>
    <s v="PPLETO: TOTAL OPERATING EXPENSE"/>
    <s v="PPLEOM: OPERATION AND MAINTENANCE"/>
    <s v="PPLTIS: TOTAL INCOME STATEMENT"/>
    <x v="7"/>
    <x v="3"/>
    <n v="71.75"/>
  </r>
  <r>
    <x v="1"/>
    <x v="2"/>
    <x v="1"/>
    <x v="101"/>
    <x v="1"/>
    <s v="PPLETO: TOTAL OPERATING EXPENSE"/>
    <s v="PPLEOM: OPERATION AND MAINTENANCE"/>
    <s v="PPLTIS: TOTAL INCOME STATEMENT"/>
    <x v="1"/>
    <x v="1"/>
    <n v="649.63"/>
  </r>
  <r>
    <x v="1"/>
    <x v="2"/>
    <x v="1"/>
    <x v="101"/>
    <x v="1"/>
    <s v="PPLETO: TOTAL OPERATING EXPENSE"/>
    <s v="PPLEOM: OPERATION AND MAINTENANCE"/>
    <s v="PPLTIS: TOTAL INCOME STATEMENT"/>
    <x v="3"/>
    <x v="3"/>
    <n v="6.18"/>
  </r>
  <r>
    <x v="1"/>
    <x v="2"/>
    <x v="1"/>
    <x v="101"/>
    <x v="1"/>
    <s v="PPLETO: TOTAL OPERATING EXPENSE"/>
    <s v="PPLEOM: OPERATION AND MAINTENANCE"/>
    <s v="PPLTIS: TOTAL INCOME STATEMENT"/>
    <x v="4"/>
    <x v="3"/>
    <n v="29.71"/>
  </r>
  <r>
    <x v="1"/>
    <x v="2"/>
    <x v="1"/>
    <x v="101"/>
    <x v="1"/>
    <s v="PPLETO: TOTAL OPERATING EXPENSE"/>
    <s v="PPLEOM: OPERATION AND MAINTENANCE"/>
    <s v="PPLTIS: TOTAL INCOME STATEMENT"/>
    <x v="5"/>
    <x v="4"/>
    <n v="87.05"/>
  </r>
  <r>
    <x v="1"/>
    <x v="2"/>
    <x v="1"/>
    <x v="101"/>
    <x v="1"/>
    <s v="PPLETO: TOTAL OPERATING EXPENSE"/>
    <s v="PPLEOM: OPERATION AND MAINTENANCE"/>
    <s v="PPLTIS: TOTAL INCOME STATEMENT"/>
    <x v="6"/>
    <x v="3"/>
    <n v="55.5"/>
  </r>
  <r>
    <x v="1"/>
    <x v="2"/>
    <x v="1"/>
    <x v="101"/>
    <x v="1"/>
    <s v="PPLETO: TOTAL OPERATING EXPENSE"/>
    <s v="PPLEOM: OPERATION AND MAINTENANCE"/>
    <s v="PPLTIS: TOTAL INCOME STATEMENT"/>
    <x v="7"/>
    <x v="3"/>
    <n v="14.1"/>
  </r>
  <r>
    <x v="1"/>
    <x v="2"/>
    <x v="1"/>
    <x v="102"/>
    <x v="1"/>
    <s v="PPLETO: TOTAL OPERATING EXPENSE"/>
    <s v="PPLEOM: OPERATION AND MAINTENANCE"/>
    <s v="PPLTIS: TOTAL INCOME STATEMENT"/>
    <x v="1"/>
    <x v="1"/>
    <n v="10379.81"/>
  </r>
  <r>
    <x v="1"/>
    <x v="2"/>
    <x v="1"/>
    <x v="102"/>
    <x v="1"/>
    <s v="PPLETO: TOTAL OPERATING EXPENSE"/>
    <s v="PPLEOM: OPERATION AND MAINTENANCE"/>
    <s v="PPLTIS: TOTAL INCOME STATEMENT"/>
    <x v="9"/>
    <x v="5"/>
    <n v="1.23"/>
  </r>
  <r>
    <x v="1"/>
    <x v="2"/>
    <x v="1"/>
    <x v="102"/>
    <x v="1"/>
    <s v="PPLETO: TOTAL OPERATING EXPENSE"/>
    <s v="PPLEOM: OPERATION AND MAINTENANCE"/>
    <s v="PPLTIS: TOTAL INCOME STATEMENT"/>
    <x v="12"/>
    <x v="1"/>
    <n v="121.6"/>
  </r>
  <r>
    <x v="1"/>
    <x v="2"/>
    <x v="1"/>
    <x v="102"/>
    <x v="1"/>
    <s v="PPLETO: TOTAL OPERATING EXPENSE"/>
    <s v="PPLEOM: OPERATION AND MAINTENANCE"/>
    <s v="PPLTIS: TOTAL INCOME STATEMENT"/>
    <x v="3"/>
    <x v="3"/>
    <n v="102.7"/>
  </r>
  <r>
    <x v="1"/>
    <x v="2"/>
    <x v="1"/>
    <x v="102"/>
    <x v="1"/>
    <s v="PPLETO: TOTAL OPERATING EXPENSE"/>
    <s v="PPLEOM: OPERATION AND MAINTENANCE"/>
    <s v="PPLTIS: TOTAL INCOME STATEMENT"/>
    <x v="4"/>
    <x v="3"/>
    <n v="473.76"/>
  </r>
  <r>
    <x v="1"/>
    <x v="2"/>
    <x v="1"/>
    <x v="102"/>
    <x v="1"/>
    <s v="PPLETO: TOTAL OPERATING EXPENSE"/>
    <s v="PPLEOM: OPERATION AND MAINTENANCE"/>
    <s v="PPLTIS: TOTAL INCOME STATEMENT"/>
    <x v="5"/>
    <x v="4"/>
    <n v="1413.86"/>
  </r>
  <r>
    <x v="1"/>
    <x v="2"/>
    <x v="1"/>
    <x v="102"/>
    <x v="1"/>
    <s v="PPLETO: TOTAL OPERATING EXPENSE"/>
    <s v="PPLEOM: OPERATION AND MAINTENANCE"/>
    <s v="PPLTIS: TOTAL INCOME STATEMENT"/>
    <x v="6"/>
    <x v="3"/>
    <n v="907.98"/>
  </r>
  <r>
    <x v="1"/>
    <x v="2"/>
    <x v="1"/>
    <x v="102"/>
    <x v="1"/>
    <s v="PPLETO: TOTAL OPERATING EXPENSE"/>
    <s v="PPLEOM: OPERATION AND MAINTENANCE"/>
    <s v="PPLTIS: TOTAL INCOME STATEMENT"/>
    <x v="7"/>
    <x v="3"/>
    <n v="231.13"/>
  </r>
  <r>
    <x v="1"/>
    <x v="2"/>
    <x v="1"/>
    <x v="102"/>
    <x v="1"/>
    <s v="PPLETO: TOTAL OPERATING EXPENSE"/>
    <s v="PPLEOM: OPERATION AND MAINTENANCE"/>
    <s v="PPLTIS: TOTAL INCOME STATEMENT"/>
    <x v="10"/>
    <x v="4"/>
    <n v="0.17"/>
  </r>
  <r>
    <x v="1"/>
    <x v="2"/>
    <x v="1"/>
    <x v="103"/>
    <x v="1"/>
    <s v="PPLETO: TOTAL OPERATING EXPENSE"/>
    <s v="PPLEOM: OPERATION AND MAINTENANCE"/>
    <s v="PPLTIS: TOTAL INCOME STATEMENT"/>
    <x v="12"/>
    <x v="1"/>
    <n v="500"/>
  </r>
  <r>
    <x v="1"/>
    <x v="2"/>
    <x v="1"/>
    <x v="103"/>
    <x v="1"/>
    <s v="PPLETO: TOTAL OPERATING EXPENSE"/>
    <s v="PPLEOM: OPERATION AND MAINTENANCE"/>
    <s v="PPLTIS: TOTAL INCOME STATEMENT"/>
    <x v="11"/>
    <x v="5"/>
    <n v="609.38"/>
  </r>
  <r>
    <x v="1"/>
    <x v="2"/>
    <x v="1"/>
    <x v="103"/>
    <x v="1"/>
    <s v="PPLETO: TOTAL OPERATING EXPENSE"/>
    <s v="PPLEOM: OPERATION AND MAINTENANCE"/>
    <s v="PPLTIS: TOTAL INCOME STATEMENT"/>
    <x v="3"/>
    <x v="3"/>
    <n v="5.0999999999999996"/>
  </r>
  <r>
    <x v="1"/>
    <x v="2"/>
    <x v="1"/>
    <x v="103"/>
    <x v="1"/>
    <s v="PPLETO: TOTAL OPERATING EXPENSE"/>
    <s v="PPLEOM: OPERATION AND MAINTENANCE"/>
    <s v="PPLTIS: TOTAL INCOME STATEMENT"/>
    <x v="4"/>
    <x v="3"/>
    <n v="21.82"/>
  </r>
  <r>
    <x v="1"/>
    <x v="2"/>
    <x v="1"/>
    <x v="103"/>
    <x v="1"/>
    <s v="PPLETO: TOTAL OPERATING EXPENSE"/>
    <s v="PPLEOM: OPERATION AND MAINTENANCE"/>
    <s v="PPLTIS: TOTAL INCOME STATEMENT"/>
    <x v="5"/>
    <x v="4"/>
    <n v="68.41"/>
  </r>
  <r>
    <x v="1"/>
    <x v="2"/>
    <x v="1"/>
    <x v="103"/>
    <x v="1"/>
    <s v="PPLETO: TOTAL OPERATING EXPENSE"/>
    <s v="PPLEOM: OPERATION AND MAINTENANCE"/>
    <s v="PPLTIS: TOTAL INCOME STATEMENT"/>
    <x v="6"/>
    <x v="3"/>
    <n v="44.89"/>
  </r>
  <r>
    <x v="1"/>
    <x v="2"/>
    <x v="1"/>
    <x v="103"/>
    <x v="1"/>
    <s v="PPLETO: TOTAL OPERATING EXPENSE"/>
    <s v="PPLEOM: OPERATION AND MAINTENANCE"/>
    <s v="PPLTIS: TOTAL INCOME STATEMENT"/>
    <x v="7"/>
    <x v="3"/>
    <n v="12.08"/>
  </r>
  <r>
    <x v="1"/>
    <x v="2"/>
    <x v="1"/>
    <x v="103"/>
    <x v="1"/>
    <s v="PPLETO: TOTAL OPERATING EXPENSE"/>
    <s v="PPLEOM: OPERATION AND MAINTENANCE"/>
    <s v="PPLTIS: TOTAL INCOME STATEMENT"/>
    <x v="10"/>
    <x v="4"/>
    <n v="83.38"/>
  </r>
  <r>
    <x v="1"/>
    <x v="2"/>
    <x v="1"/>
    <x v="104"/>
    <x v="1"/>
    <s v="PPLETO: TOTAL OPERATING EXPENSE"/>
    <s v="PPLEOM: OPERATION AND MAINTENANCE"/>
    <s v="PPLTIS: TOTAL INCOME STATEMENT"/>
    <x v="1"/>
    <x v="1"/>
    <n v="79645.679999999993"/>
  </r>
  <r>
    <x v="1"/>
    <x v="2"/>
    <x v="1"/>
    <x v="104"/>
    <x v="1"/>
    <s v="PPLETO: TOTAL OPERATING EXPENSE"/>
    <s v="PPLEOM: OPERATION AND MAINTENANCE"/>
    <s v="PPLTIS: TOTAL INCOME STATEMENT"/>
    <x v="3"/>
    <x v="3"/>
    <n v="818.37"/>
  </r>
  <r>
    <x v="1"/>
    <x v="2"/>
    <x v="1"/>
    <x v="104"/>
    <x v="1"/>
    <s v="PPLETO: TOTAL OPERATING EXPENSE"/>
    <s v="PPLEOM: OPERATION AND MAINTENANCE"/>
    <s v="PPLTIS: TOTAL INCOME STATEMENT"/>
    <x v="4"/>
    <x v="3"/>
    <n v="3677.52"/>
  </r>
  <r>
    <x v="1"/>
    <x v="2"/>
    <x v="1"/>
    <x v="104"/>
    <x v="1"/>
    <s v="PPLETO: TOTAL OPERATING EXPENSE"/>
    <s v="PPLEOM: OPERATION AND MAINTENANCE"/>
    <s v="PPLTIS: TOTAL INCOME STATEMENT"/>
    <x v="5"/>
    <x v="4"/>
    <n v="9569.32"/>
  </r>
  <r>
    <x v="1"/>
    <x v="2"/>
    <x v="1"/>
    <x v="104"/>
    <x v="1"/>
    <s v="PPLETO: TOTAL OPERATING EXPENSE"/>
    <s v="PPLEOM: OPERATION AND MAINTENANCE"/>
    <s v="PPLTIS: TOTAL INCOME STATEMENT"/>
    <x v="6"/>
    <x v="3"/>
    <n v="7481.74"/>
  </r>
  <r>
    <x v="1"/>
    <x v="2"/>
    <x v="1"/>
    <x v="104"/>
    <x v="1"/>
    <s v="PPLETO: TOTAL OPERATING EXPENSE"/>
    <s v="PPLEOM: OPERATION AND MAINTENANCE"/>
    <s v="PPLTIS: TOTAL INCOME STATEMENT"/>
    <x v="7"/>
    <x v="3"/>
    <n v="1812.62"/>
  </r>
  <r>
    <x v="1"/>
    <x v="2"/>
    <x v="1"/>
    <x v="105"/>
    <x v="1"/>
    <s v="PPLETO: TOTAL OPERATING EXPENSE"/>
    <s v="PPLEOM: OPERATION AND MAINTENANCE"/>
    <s v="PPLTIS: TOTAL INCOME STATEMENT"/>
    <x v="1"/>
    <x v="1"/>
    <n v="35903.050000000003"/>
  </r>
  <r>
    <x v="1"/>
    <x v="2"/>
    <x v="1"/>
    <x v="105"/>
    <x v="1"/>
    <s v="PPLETO: TOTAL OPERATING EXPENSE"/>
    <s v="PPLEOM: OPERATION AND MAINTENANCE"/>
    <s v="PPLTIS: TOTAL INCOME STATEMENT"/>
    <x v="12"/>
    <x v="1"/>
    <n v="8102.52"/>
  </r>
  <r>
    <x v="1"/>
    <x v="2"/>
    <x v="1"/>
    <x v="105"/>
    <x v="1"/>
    <s v="PPLETO: TOTAL OPERATING EXPENSE"/>
    <s v="PPLEOM: OPERATION AND MAINTENANCE"/>
    <s v="PPLTIS: TOTAL INCOME STATEMENT"/>
    <x v="11"/>
    <x v="5"/>
    <n v="7087.62"/>
  </r>
  <r>
    <x v="1"/>
    <x v="2"/>
    <x v="1"/>
    <x v="105"/>
    <x v="1"/>
    <s v="PPLETO: TOTAL OPERATING EXPENSE"/>
    <s v="PPLEOM: OPERATION AND MAINTENANCE"/>
    <s v="PPLTIS: TOTAL INCOME STATEMENT"/>
    <x v="3"/>
    <x v="3"/>
    <n v="453.96"/>
  </r>
  <r>
    <x v="1"/>
    <x v="2"/>
    <x v="1"/>
    <x v="105"/>
    <x v="1"/>
    <s v="PPLETO: TOTAL OPERATING EXPENSE"/>
    <s v="PPLEOM: OPERATION AND MAINTENANCE"/>
    <s v="PPLTIS: TOTAL INCOME STATEMENT"/>
    <x v="4"/>
    <x v="3"/>
    <n v="1940.83"/>
  </r>
  <r>
    <x v="1"/>
    <x v="2"/>
    <x v="1"/>
    <x v="105"/>
    <x v="1"/>
    <s v="PPLETO: TOTAL OPERATING EXPENSE"/>
    <s v="PPLEOM: OPERATION AND MAINTENANCE"/>
    <s v="PPLTIS: TOTAL INCOME STATEMENT"/>
    <x v="5"/>
    <x v="4"/>
    <n v="5932.63"/>
  </r>
  <r>
    <x v="1"/>
    <x v="2"/>
    <x v="1"/>
    <x v="105"/>
    <x v="1"/>
    <s v="PPLETO: TOTAL OPERATING EXPENSE"/>
    <s v="PPLEOM: OPERATION AND MAINTENANCE"/>
    <s v="PPLTIS: TOTAL INCOME STATEMENT"/>
    <x v="6"/>
    <x v="3"/>
    <n v="3844.87"/>
  </r>
  <r>
    <x v="1"/>
    <x v="2"/>
    <x v="1"/>
    <x v="105"/>
    <x v="1"/>
    <s v="PPLETO: TOTAL OPERATING EXPENSE"/>
    <s v="PPLEOM: OPERATION AND MAINTENANCE"/>
    <s v="PPLTIS: TOTAL INCOME STATEMENT"/>
    <x v="7"/>
    <x v="3"/>
    <n v="937.88"/>
  </r>
  <r>
    <x v="1"/>
    <x v="2"/>
    <x v="1"/>
    <x v="105"/>
    <x v="1"/>
    <s v="PPLETO: TOTAL OPERATING EXPENSE"/>
    <s v="PPLEOM: OPERATION AND MAINTENANCE"/>
    <s v="PPLTIS: TOTAL INCOME STATEMENT"/>
    <x v="10"/>
    <x v="4"/>
    <n v="940.77"/>
  </r>
  <r>
    <x v="1"/>
    <x v="2"/>
    <x v="1"/>
    <x v="106"/>
    <x v="1"/>
    <s v="PPLETO: TOTAL OPERATING EXPENSE"/>
    <s v="PPLEOM: OPERATION AND MAINTENANCE"/>
    <s v="PPLTIS: TOTAL INCOME STATEMENT"/>
    <x v="13"/>
    <x v="6"/>
    <n v="2745.9"/>
  </r>
  <r>
    <x v="1"/>
    <x v="2"/>
    <x v="1"/>
    <x v="106"/>
    <x v="1"/>
    <s v="PPLETO: TOTAL OPERATING EXPENSE"/>
    <s v="PPLEOM: OPERATION AND MAINTENANCE"/>
    <s v="PPLTIS: TOTAL INCOME STATEMENT"/>
    <x v="5"/>
    <x v="4"/>
    <n v="364.75"/>
  </r>
  <r>
    <x v="1"/>
    <x v="2"/>
    <x v="1"/>
    <x v="107"/>
    <x v="1"/>
    <s v="PPLETO: TOTAL OPERATING EXPENSE"/>
    <s v="PPLEOM: OPERATION AND MAINTENANCE"/>
    <s v="PPLTIS: TOTAL INCOME STATEMENT"/>
    <x v="1"/>
    <x v="1"/>
    <n v="990.76"/>
  </r>
  <r>
    <x v="1"/>
    <x v="2"/>
    <x v="1"/>
    <x v="107"/>
    <x v="1"/>
    <s v="PPLETO: TOTAL OPERATING EXPENSE"/>
    <s v="PPLEOM: OPERATION AND MAINTENANCE"/>
    <s v="PPLTIS: TOTAL INCOME STATEMENT"/>
    <x v="3"/>
    <x v="3"/>
    <n v="14.93"/>
  </r>
  <r>
    <x v="1"/>
    <x v="2"/>
    <x v="1"/>
    <x v="107"/>
    <x v="1"/>
    <s v="PPLETO: TOTAL OPERATING EXPENSE"/>
    <s v="PPLEOM: OPERATION AND MAINTENANCE"/>
    <s v="PPLTIS: TOTAL INCOME STATEMENT"/>
    <x v="4"/>
    <x v="3"/>
    <n v="47.7"/>
  </r>
  <r>
    <x v="1"/>
    <x v="2"/>
    <x v="1"/>
    <x v="107"/>
    <x v="1"/>
    <s v="PPLETO: TOTAL OPERATING EXPENSE"/>
    <s v="PPLEOM: OPERATION AND MAINTENANCE"/>
    <s v="PPLTIS: TOTAL INCOME STATEMENT"/>
    <x v="5"/>
    <x v="4"/>
    <n v="55.11"/>
  </r>
  <r>
    <x v="1"/>
    <x v="2"/>
    <x v="1"/>
    <x v="107"/>
    <x v="1"/>
    <s v="PPLETO: TOTAL OPERATING EXPENSE"/>
    <s v="PPLEOM: OPERATION AND MAINTENANCE"/>
    <s v="PPLTIS: TOTAL INCOME STATEMENT"/>
    <x v="6"/>
    <x v="3"/>
    <n v="134.69999999999999"/>
  </r>
  <r>
    <x v="1"/>
    <x v="2"/>
    <x v="1"/>
    <x v="107"/>
    <x v="1"/>
    <s v="PPLETO: TOTAL OPERATING EXPENSE"/>
    <s v="PPLEOM: OPERATION AND MAINTENANCE"/>
    <s v="PPLTIS: TOTAL INCOME STATEMENT"/>
    <x v="7"/>
    <x v="3"/>
    <n v="21.83"/>
  </r>
  <r>
    <x v="1"/>
    <x v="2"/>
    <x v="1"/>
    <x v="108"/>
    <x v="1"/>
    <s v="PPLETO: TOTAL OPERATING EXPENSE"/>
    <s v="PPLEOM: OPERATION AND MAINTENANCE"/>
    <s v="PPLTIS: TOTAL INCOME STATEMENT"/>
    <x v="13"/>
    <x v="6"/>
    <n v="2712"/>
  </r>
  <r>
    <x v="1"/>
    <x v="2"/>
    <x v="1"/>
    <x v="108"/>
    <x v="1"/>
    <s v="PPLETO: TOTAL OPERATING EXPENSE"/>
    <s v="PPLEOM: OPERATION AND MAINTENANCE"/>
    <s v="PPLTIS: TOTAL INCOME STATEMENT"/>
    <x v="5"/>
    <x v="4"/>
    <n v="360.49"/>
  </r>
  <r>
    <x v="1"/>
    <x v="2"/>
    <x v="1"/>
    <x v="109"/>
    <x v="1"/>
    <s v="PPLETO: TOTAL OPERATING EXPENSE"/>
    <s v="PPLEOM: OPERATION AND MAINTENANCE"/>
    <s v="PPLTIS: TOTAL INCOME STATEMENT"/>
    <x v="1"/>
    <x v="1"/>
    <n v="779.19"/>
  </r>
  <r>
    <x v="1"/>
    <x v="2"/>
    <x v="1"/>
    <x v="109"/>
    <x v="1"/>
    <s v="PPLETO: TOTAL OPERATING EXPENSE"/>
    <s v="PPLEOM: OPERATION AND MAINTENANCE"/>
    <s v="PPLTIS: TOTAL INCOME STATEMENT"/>
    <x v="3"/>
    <x v="3"/>
    <n v="7.95"/>
  </r>
  <r>
    <x v="1"/>
    <x v="2"/>
    <x v="1"/>
    <x v="109"/>
    <x v="1"/>
    <s v="PPLETO: TOTAL OPERATING EXPENSE"/>
    <s v="PPLEOM: OPERATION AND MAINTENANCE"/>
    <s v="PPLTIS: TOTAL INCOME STATEMENT"/>
    <x v="4"/>
    <x v="3"/>
    <n v="34"/>
  </r>
  <r>
    <x v="1"/>
    <x v="2"/>
    <x v="1"/>
    <x v="109"/>
    <x v="1"/>
    <s v="PPLETO: TOTAL OPERATING EXPENSE"/>
    <s v="PPLEOM: OPERATION AND MAINTENANCE"/>
    <s v="PPLTIS: TOTAL INCOME STATEMENT"/>
    <x v="5"/>
    <x v="4"/>
    <n v="106.61"/>
  </r>
  <r>
    <x v="1"/>
    <x v="2"/>
    <x v="1"/>
    <x v="109"/>
    <x v="1"/>
    <s v="PPLETO: TOTAL OPERATING EXPENSE"/>
    <s v="PPLEOM: OPERATION AND MAINTENANCE"/>
    <s v="PPLTIS: TOTAL INCOME STATEMENT"/>
    <x v="6"/>
    <x v="3"/>
    <n v="69.95"/>
  </r>
  <r>
    <x v="1"/>
    <x v="2"/>
    <x v="1"/>
    <x v="109"/>
    <x v="1"/>
    <s v="PPLETO: TOTAL OPERATING EXPENSE"/>
    <s v="PPLEOM: OPERATION AND MAINTENANCE"/>
    <s v="PPLTIS: TOTAL INCOME STATEMENT"/>
    <x v="7"/>
    <x v="3"/>
    <n v="18.82"/>
  </r>
  <r>
    <x v="1"/>
    <x v="2"/>
    <x v="1"/>
    <x v="110"/>
    <x v="1"/>
    <s v="PPLETO: TOTAL OPERATING EXPENSE"/>
    <s v="PPLEOM: OPERATION AND MAINTENANCE"/>
    <s v="PPLTIS: TOTAL INCOME STATEMENT"/>
    <x v="13"/>
    <x v="6"/>
    <n v="372.9"/>
  </r>
  <r>
    <x v="1"/>
    <x v="2"/>
    <x v="1"/>
    <x v="110"/>
    <x v="1"/>
    <s v="PPLETO: TOTAL OPERATING EXPENSE"/>
    <s v="PPLEOM: OPERATION AND MAINTENANCE"/>
    <s v="PPLTIS: TOTAL INCOME STATEMENT"/>
    <x v="5"/>
    <x v="4"/>
    <n v="49.48"/>
  </r>
  <r>
    <x v="1"/>
    <x v="2"/>
    <x v="1"/>
    <x v="111"/>
    <x v="1"/>
    <s v="PPLETO: TOTAL OPERATING EXPENSE"/>
    <s v="PPLEOM: OPERATION AND MAINTENANCE"/>
    <s v="PPLTIS: TOTAL INCOME STATEMENT"/>
    <x v="1"/>
    <x v="1"/>
    <n v="404890.24"/>
  </r>
  <r>
    <x v="1"/>
    <x v="2"/>
    <x v="1"/>
    <x v="111"/>
    <x v="1"/>
    <s v="PPLETO: TOTAL OPERATING EXPENSE"/>
    <s v="PPLEOM: OPERATION AND MAINTENANCE"/>
    <s v="PPLTIS: TOTAL INCOME STATEMENT"/>
    <x v="12"/>
    <x v="1"/>
    <n v="14097.2"/>
  </r>
  <r>
    <x v="1"/>
    <x v="2"/>
    <x v="1"/>
    <x v="111"/>
    <x v="1"/>
    <s v="PPLETO: TOTAL OPERATING EXPENSE"/>
    <s v="PPLEOM: OPERATION AND MAINTENANCE"/>
    <s v="PPLTIS: TOTAL INCOME STATEMENT"/>
    <x v="0"/>
    <x v="0"/>
    <n v="2157.92"/>
  </r>
  <r>
    <x v="1"/>
    <x v="2"/>
    <x v="1"/>
    <x v="111"/>
    <x v="1"/>
    <s v="PPLETO: TOTAL OPERATING EXPENSE"/>
    <s v="PPLEOM: OPERATION AND MAINTENANCE"/>
    <s v="PPLTIS: TOTAL INCOME STATEMENT"/>
    <x v="3"/>
    <x v="3"/>
    <n v="4400.46"/>
  </r>
  <r>
    <x v="1"/>
    <x v="2"/>
    <x v="1"/>
    <x v="111"/>
    <x v="1"/>
    <s v="PPLETO: TOTAL OPERATING EXPENSE"/>
    <s v="PPLEOM: OPERATION AND MAINTENANCE"/>
    <s v="PPLTIS: TOTAL INCOME STATEMENT"/>
    <x v="4"/>
    <x v="3"/>
    <n v="19480.04"/>
  </r>
  <r>
    <x v="1"/>
    <x v="2"/>
    <x v="1"/>
    <x v="111"/>
    <x v="1"/>
    <s v="PPLETO: TOTAL OPERATING EXPENSE"/>
    <s v="PPLEOM: OPERATION AND MAINTENANCE"/>
    <s v="PPLTIS: TOTAL INCOME STATEMENT"/>
    <x v="5"/>
    <x v="4"/>
    <n v="48264.45"/>
  </r>
  <r>
    <x v="1"/>
    <x v="2"/>
    <x v="1"/>
    <x v="111"/>
    <x v="1"/>
    <s v="PPLETO: TOTAL OPERATING EXPENSE"/>
    <s v="PPLEOM: OPERATION AND MAINTENANCE"/>
    <s v="PPLTIS: TOTAL INCOME STATEMENT"/>
    <x v="6"/>
    <x v="3"/>
    <n v="40689.160000000003"/>
  </r>
  <r>
    <x v="1"/>
    <x v="2"/>
    <x v="1"/>
    <x v="111"/>
    <x v="1"/>
    <s v="PPLETO: TOTAL OPERATING EXPENSE"/>
    <s v="PPLEOM: OPERATION AND MAINTENANCE"/>
    <s v="PPLTIS: TOTAL INCOME STATEMENT"/>
    <x v="7"/>
    <x v="3"/>
    <n v="9700.16"/>
  </r>
  <r>
    <x v="1"/>
    <x v="2"/>
    <x v="1"/>
    <x v="112"/>
    <x v="1"/>
    <s v="PPLETO: TOTAL OPERATING EXPENSE"/>
    <s v="PPLEOM: OPERATION AND MAINTENANCE"/>
    <s v="PPLTIS: TOTAL INCOME STATEMENT"/>
    <x v="1"/>
    <x v="1"/>
    <n v="73975.72"/>
  </r>
  <r>
    <x v="1"/>
    <x v="2"/>
    <x v="1"/>
    <x v="112"/>
    <x v="1"/>
    <s v="PPLETO: TOTAL OPERATING EXPENSE"/>
    <s v="PPLEOM: OPERATION AND MAINTENANCE"/>
    <s v="PPLTIS: TOTAL INCOME STATEMENT"/>
    <x v="12"/>
    <x v="1"/>
    <n v="18218.060000000001"/>
  </r>
  <r>
    <x v="1"/>
    <x v="2"/>
    <x v="1"/>
    <x v="112"/>
    <x v="1"/>
    <s v="PPLETO: TOTAL OPERATING EXPENSE"/>
    <s v="PPLEOM: OPERATION AND MAINTENANCE"/>
    <s v="PPLTIS: TOTAL INCOME STATEMENT"/>
    <x v="3"/>
    <x v="3"/>
    <n v="966.35"/>
  </r>
  <r>
    <x v="1"/>
    <x v="2"/>
    <x v="1"/>
    <x v="112"/>
    <x v="1"/>
    <s v="PPLETO: TOTAL OPERATING EXPENSE"/>
    <s v="PPLEOM: OPERATION AND MAINTENANCE"/>
    <s v="PPLTIS: TOTAL INCOME STATEMENT"/>
    <x v="4"/>
    <x v="3"/>
    <n v="4278.93"/>
  </r>
  <r>
    <x v="1"/>
    <x v="2"/>
    <x v="1"/>
    <x v="112"/>
    <x v="1"/>
    <s v="PPLETO: TOTAL OPERATING EXPENSE"/>
    <s v="PPLEOM: OPERATION AND MAINTENANCE"/>
    <s v="PPLTIS: TOTAL INCOME STATEMENT"/>
    <x v="5"/>
    <x v="4"/>
    <n v="10718.5"/>
  </r>
  <r>
    <x v="1"/>
    <x v="2"/>
    <x v="1"/>
    <x v="112"/>
    <x v="1"/>
    <s v="PPLETO: TOTAL OPERATING EXPENSE"/>
    <s v="PPLEOM: OPERATION AND MAINTENANCE"/>
    <s v="PPLTIS: TOTAL INCOME STATEMENT"/>
    <x v="6"/>
    <x v="3"/>
    <n v="8884.4500000000007"/>
  </r>
  <r>
    <x v="1"/>
    <x v="2"/>
    <x v="1"/>
    <x v="112"/>
    <x v="1"/>
    <s v="PPLETO: TOTAL OPERATING EXPENSE"/>
    <s v="PPLEOM: OPERATION AND MAINTENANCE"/>
    <s v="PPLTIS: TOTAL INCOME STATEMENT"/>
    <x v="7"/>
    <x v="3"/>
    <n v="2110.96"/>
  </r>
  <r>
    <x v="1"/>
    <x v="2"/>
    <x v="1"/>
    <x v="113"/>
    <x v="1"/>
    <s v="PPLETO: TOTAL OPERATING EXPENSE"/>
    <s v="PPLEOM: OPERATION AND MAINTENANCE"/>
    <s v="PPLTIS: TOTAL INCOME STATEMENT"/>
    <x v="13"/>
    <x v="6"/>
    <n v="372.9"/>
  </r>
  <r>
    <x v="1"/>
    <x v="2"/>
    <x v="1"/>
    <x v="113"/>
    <x v="1"/>
    <s v="PPLETO: TOTAL OPERATING EXPENSE"/>
    <s v="PPLEOM: OPERATION AND MAINTENANCE"/>
    <s v="PPLTIS: TOTAL INCOME STATEMENT"/>
    <x v="5"/>
    <x v="4"/>
    <n v="49.48"/>
  </r>
  <r>
    <x v="1"/>
    <x v="2"/>
    <x v="1"/>
    <x v="114"/>
    <x v="1"/>
    <s v="PPLETO: TOTAL OPERATING EXPENSE"/>
    <s v="PPLEOM: OPERATION AND MAINTENANCE"/>
    <s v="PPLTIS: TOTAL INCOME STATEMENT"/>
    <x v="1"/>
    <x v="1"/>
    <n v="973081.8"/>
  </r>
  <r>
    <x v="1"/>
    <x v="2"/>
    <x v="1"/>
    <x v="114"/>
    <x v="1"/>
    <s v="PPLETO: TOTAL OPERATING EXPENSE"/>
    <s v="PPLEOM: OPERATION AND MAINTENANCE"/>
    <s v="PPLTIS: TOTAL INCOME STATEMENT"/>
    <x v="12"/>
    <x v="1"/>
    <n v="53249.97"/>
  </r>
  <r>
    <x v="1"/>
    <x v="2"/>
    <x v="1"/>
    <x v="114"/>
    <x v="1"/>
    <s v="PPLETO: TOTAL OPERATING EXPENSE"/>
    <s v="PPLEOM: OPERATION AND MAINTENANCE"/>
    <s v="PPLTIS: TOTAL INCOME STATEMENT"/>
    <x v="11"/>
    <x v="5"/>
    <n v="116.83"/>
  </r>
  <r>
    <x v="1"/>
    <x v="2"/>
    <x v="1"/>
    <x v="114"/>
    <x v="1"/>
    <s v="PPLETO: TOTAL OPERATING EXPENSE"/>
    <s v="PPLEOM: OPERATION AND MAINTENANCE"/>
    <s v="PPLTIS: TOTAL INCOME STATEMENT"/>
    <x v="13"/>
    <x v="6"/>
    <n v="8687.5300000000007"/>
  </r>
  <r>
    <x v="1"/>
    <x v="2"/>
    <x v="1"/>
    <x v="114"/>
    <x v="1"/>
    <s v="PPLETO: TOTAL OPERATING EXPENSE"/>
    <s v="PPLEOM: OPERATION AND MAINTENANCE"/>
    <s v="PPLTIS: TOTAL INCOME STATEMENT"/>
    <x v="3"/>
    <x v="3"/>
    <n v="10697.76"/>
  </r>
  <r>
    <x v="1"/>
    <x v="2"/>
    <x v="1"/>
    <x v="114"/>
    <x v="1"/>
    <s v="PPLETO: TOTAL OPERATING EXPENSE"/>
    <s v="PPLEOM: OPERATION AND MAINTENANCE"/>
    <s v="PPLTIS: TOTAL INCOME STATEMENT"/>
    <x v="4"/>
    <x v="3"/>
    <n v="47610.92"/>
  </r>
  <r>
    <x v="1"/>
    <x v="2"/>
    <x v="1"/>
    <x v="114"/>
    <x v="1"/>
    <s v="PPLETO: TOTAL OPERATING EXPENSE"/>
    <s v="PPLEOM: OPERATION AND MAINTENANCE"/>
    <s v="PPLTIS: TOTAL INCOME STATEMENT"/>
    <x v="5"/>
    <x v="4"/>
    <n v="119588.97"/>
  </r>
  <r>
    <x v="1"/>
    <x v="2"/>
    <x v="1"/>
    <x v="114"/>
    <x v="1"/>
    <s v="PPLETO: TOTAL OPERATING EXPENSE"/>
    <s v="PPLEOM: OPERATION AND MAINTENANCE"/>
    <s v="PPLTIS: TOTAL INCOME STATEMENT"/>
    <x v="6"/>
    <x v="3"/>
    <n v="98704.67"/>
  </r>
  <r>
    <x v="1"/>
    <x v="2"/>
    <x v="1"/>
    <x v="114"/>
    <x v="1"/>
    <s v="PPLETO: TOTAL OPERATING EXPENSE"/>
    <s v="PPLEOM: OPERATION AND MAINTENANCE"/>
    <s v="PPLTIS: TOTAL INCOME STATEMENT"/>
    <x v="7"/>
    <x v="3"/>
    <n v="23729"/>
  </r>
  <r>
    <x v="1"/>
    <x v="2"/>
    <x v="1"/>
    <x v="114"/>
    <x v="1"/>
    <s v="PPLETO: TOTAL OPERATING EXPENSE"/>
    <s v="PPLEOM: OPERATION AND MAINTENANCE"/>
    <s v="PPLTIS: TOTAL INCOME STATEMENT"/>
    <x v="10"/>
    <x v="4"/>
    <n v="15.41"/>
  </r>
  <r>
    <x v="1"/>
    <x v="2"/>
    <x v="1"/>
    <x v="115"/>
    <x v="1"/>
    <s v="PPLETO: TOTAL OPERATING EXPENSE"/>
    <s v="PPLEOM: OPERATION AND MAINTENANCE"/>
    <s v="PPLTIS: TOTAL INCOME STATEMENT"/>
    <x v="1"/>
    <x v="1"/>
    <n v="194928.61"/>
  </r>
  <r>
    <x v="1"/>
    <x v="2"/>
    <x v="1"/>
    <x v="115"/>
    <x v="1"/>
    <s v="PPLETO: TOTAL OPERATING EXPENSE"/>
    <s v="PPLEOM: OPERATION AND MAINTENANCE"/>
    <s v="PPLTIS: TOTAL INCOME STATEMENT"/>
    <x v="12"/>
    <x v="1"/>
    <n v="1800.96"/>
  </r>
  <r>
    <x v="1"/>
    <x v="2"/>
    <x v="1"/>
    <x v="115"/>
    <x v="1"/>
    <s v="PPLETO: TOTAL OPERATING EXPENSE"/>
    <s v="PPLEOM: OPERATION AND MAINTENANCE"/>
    <s v="PPLTIS: TOTAL INCOME STATEMENT"/>
    <x v="18"/>
    <x v="6"/>
    <n v="375"/>
  </r>
  <r>
    <x v="1"/>
    <x v="2"/>
    <x v="1"/>
    <x v="115"/>
    <x v="1"/>
    <s v="PPLETO: TOTAL OPERATING EXPENSE"/>
    <s v="PPLEOM: OPERATION AND MAINTENANCE"/>
    <s v="PPLTIS: TOTAL INCOME STATEMENT"/>
    <x v="0"/>
    <x v="0"/>
    <n v="1500"/>
  </r>
  <r>
    <x v="1"/>
    <x v="2"/>
    <x v="1"/>
    <x v="115"/>
    <x v="1"/>
    <s v="PPLETO: TOTAL OPERATING EXPENSE"/>
    <s v="PPLEOM: OPERATION AND MAINTENANCE"/>
    <s v="PPLTIS: TOTAL INCOME STATEMENT"/>
    <x v="3"/>
    <x v="3"/>
    <n v="2044.57"/>
  </r>
  <r>
    <x v="1"/>
    <x v="2"/>
    <x v="1"/>
    <x v="115"/>
    <x v="1"/>
    <s v="PPLETO: TOTAL OPERATING EXPENSE"/>
    <s v="PPLEOM: OPERATION AND MAINTENANCE"/>
    <s v="PPLTIS: TOTAL INCOME STATEMENT"/>
    <x v="4"/>
    <x v="3"/>
    <n v="9124.6"/>
  </r>
  <r>
    <x v="1"/>
    <x v="2"/>
    <x v="1"/>
    <x v="115"/>
    <x v="1"/>
    <s v="PPLETO: TOTAL OPERATING EXPENSE"/>
    <s v="PPLEOM: OPERATION AND MAINTENANCE"/>
    <s v="PPLTIS: TOTAL INCOME STATEMENT"/>
    <x v="5"/>
    <x v="4"/>
    <n v="23153.88"/>
  </r>
  <r>
    <x v="1"/>
    <x v="2"/>
    <x v="1"/>
    <x v="115"/>
    <x v="1"/>
    <s v="PPLETO: TOTAL OPERATING EXPENSE"/>
    <s v="PPLEOM: OPERATION AND MAINTENANCE"/>
    <s v="PPLTIS: TOTAL INCOME STATEMENT"/>
    <x v="6"/>
    <x v="3"/>
    <n v="18784.98"/>
  </r>
  <r>
    <x v="1"/>
    <x v="2"/>
    <x v="1"/>
    <x v="115"/>
    <x v="1"/>
    <s v="PPLETO: TOTAL OPERATING EXPENSE"/>
    <s v="PPLEOM: OPERATION AND MAINTENANCE"/>
    <s v="PPLTIS: TOTAL INCOME STATEMENT"/>
    <x v="7"/>
    <x v="3"/>
    <n v="4492.7"/>
  </r>
  <r>
    <x v="1"/>
    <x v="2"/>
    <x v="1"/>
    <x v="116"/>
    <x v="1"/>
    <s v="PPLETO: TOTAL OPERATING EXPENSE"/>
    <s v="PPLEOM: OPERATION AND MAINTENANCE"/>
    <s v="PPLTIS: TOTAL INCOME STATEMENT"/>
    <x v="1"/>
    <x v="1"/>
    <n v="51812.18"/>
  </r>
  <r>
    <x v="1"/>
    <x v="2"/>
    <x v="1"/>
    <x v="116"/>
    <x v="1"/>
    <s v="PPLETO: TOTAL OPERATING EXPENSE"/>
    <s v="PPLEOM: OPERATION AND MAINTENANCE"/>
    <s v="PPLTIS: TOTAL INCOME STATEMENT"/>
    <x v="12"/>
    <x v="1"/>
    <n v="77634.58"/>
  </r>
  <r>
    <x v="1"/>
    <x v="2"/>
    <x v="1"/>
    <x v="116"/>
    <x v="1"/>
    <s v="PPLETO: TOTAL OPERATING EXPENSE"/>
    <s v="PPLEOM: OPERATION AND MAINTENANCE"/>
    <s v="PPLTIS: TOTAL INCOME STATEMENT"/>
    <x v="11"/>
    <x v="5"/>
    <n v="121.7"/>
  </r>
  <r>
    <x v="1"/>
    <x v="2"/>
    <x v="1"/>
    <x v="116"/>
    <x v="1"/>
    <s v="PPLETO: TOTAL OPERATING EXPENSE"/>
    <s v="PPLEOM: OPERATION AND MAINTENANCE"/>
    <s v="PPLTIS: TOTAL INCOME STATEMENT"/>
    <x v="3"/>
    <x v="3"/>
    <n v="1364.91"/>
  </r>
  <r>
    <x v="1"/>
    <x v="2"/>
    <x v="1"/>
    <x v="116"/>
    <x v="1"/>
    <s v="PPLETO: TOTAL OPERATING EXPENSE"/>
    <s v="PPLEOM: OPERATION AND MAINTENANCE"/>
    <s v="PPLTIS: TOTAL INCOME STATEMENT"/>
    <x v="4"/>
    <x v="3"/>
    <n v="6032.72"/>
  </r>
  <r>
    <x v="1"/>
    <x v="2"/>
    <x v="1"/>
    <x v="116"/>
    <x v="1"/>
    <s v="PPLETO: TOTAL OPERATING EXPENSE"/>
    <s v="PPLEOM: OPERATION AND MAINTENANCE"/>
    <s v="PPLTIS: TOTAL INCOME STATEMENT"/>
    <x v="5"/>
    <x v="4"/>
    <n v="14633.78"/>
  </r>
  <r>
    <x v="1"/>
    <x v="2"/>
    <x v="1"/>
    <x v="116"/>
    <x v="1"/>
    <s v="PPLETO: TOTAL OPERATING EXPENSE"/>
    <s v="PPLEOM: OPERATION AND MAINTENANCE"/>
    <s v="PPLTIS: TOTAL INCOME STATEMENT"/>
    <x v="6"/>
    <x v="3"/>
    <n v="12834.81"/>
  </r>
  <r>
    <x v="1"/>
    <x v="2"/>
    <x v="1"/>
    <x v="116"/>
    <x v="1"/>
    <s v="PPLETO: TOTAL OPERATING EXPENSE"/>
    <s v="PPLEOM: OPERATION AND MAINTENANCE"/>
    <s v="PPLTIS: TOTAL INCOME STATEMENT"/>
    <x v="7"/>
    <x v="3"/>
    <n v="3119.18"/>
  </r>
  <r>
    <x v="1"/>
    <x v="2"/>
    <x v="1"/>
    <x v="116"/>
    <x v="1"/>
    <s v="PPLETO: TOTAL OPERATING EXPENSE"/>
    <s v="PPLEOM: OPERATION AND MAINTENANCE"/>
    <s v="PPLTIS: TOTAL INCOME STATEMENT"/>
    <x v="10"/>
    <x v="4"/>
    <n v="15.74"/>
  </r>
  <r>
    <x v="1"/>
    <x v="2"/>
    <x v="1"/>
    <x v="117"/>
    <x v="1"/>
    <s v="PPLETO: TOTAL OPERATING EXPENSE"/>
    <s v="PPLEOM: OPERATION AND MAINTENANCE"/>
    <s v="PPLTIS: TOTAL INCOME STATEMENT"/>
    <x v="1"/>
    <x v="1"/>
    <n v="48552.56"/>
  </r>
  <r>
    <x v="1"/>
    <x v="2"/>
    <x v="1"/>
    <x v="117"/>
    <x v="1"/>
    <s v="PPLETO: TOTAL OPERATING EXPENSE"/>
    <s v="PPLEOM: OPERATION AND MAINTENANCE"/>
    <s v="PPLTIS: TOTAL INCOME STATEMENT"/>
    <x v="12"/>
    <x v="1"/>
    <n v="584591.93000000005"/>
  </r>
  <r>
    <x v="1"/>
    <x v="2"/>
    <x v="1"/>
    <x v="117"/>
    <x v="1"/>
    <s v="PPLETO: TOTAL OPERATING EXPENSE"/>
    <s v="PPLEOM: OPERATION AND MAINTENANCE"/>
    <s v="PPLTIS: TOTAL INCOME STATEMENT"/>
    <x v="11"/>
    <x v="5"/>
    <n v="11567.3"/>
  </r>
  <r>
    <x v="1"/>
    <x v="2"/>
    <x v="1"/>
    <x v="117"/>
    <x v="1"/>
    <s v="PPLETO: TOTAL OPERATING EXPENSE"/>
    <s v="PPLEOM: OPERATION AND MAINTENANCE"/>
    <s v="PPLTIS: TOTAL INCOME STATEMENT"/>
    <x v="13"/>
    <x v="6"/>
    <n v="14145.02"/>
  </r>
  <r>
    <x v="1"/>
    <x v="2"/>
    <x v="1"/>
    <x v="117"/>
    <x v="1"/>
    <s v="PPLETO: TOTAL OPERATING EXPENSE"/>
    <s v="PPLEOM: OPERATION AND MAINTENANCE"/>
    <s v="PPLTIS: TOTAL INCOME STATEMENT"/>
    <x v="3"/>
    <x v="3"/>
    <n v="6802.55"/>
  </r>
  <r>
    <x v="1"/>
    <x v="2"/>
    <x v="1"/>
    <x v="117"/>
    <x v="1"/>
    <s v="PPLETO: TOTAL OPERATING EXPENSE"/>
    <s v="PPLEOM: OPERATION AND MAINTENANCE"/>
    <s v="PPLTIS: TOTAL INCOME STATEMENT"/>
    <x v="4"/>
    <x v="3"/>
    <n v="29788.16"/>
  </r>
  <r>
    <x v="1"/>
    <x v="2"/>
    <x v="1"/>
    <x v="117"/>
    <x v="1"/>
    <s v="PPLETO: TOTAL OPERATING EXPENSE"/>
    <s v="PPLEOM: OPERATION AND MAINTENANCE"/>
    <s v="PPLTIS: TOTAL INCOME STATEMENT"/>
    <x v="5"/>
    <x v="4"/>
    <n v="69951.100000000006"/>
  </r>
  <r>
    <x v="1"/>
    <x v="2"/>
    <x v="1"/>
    <x v="117"/>
    <x v="1"/>
    <s v="PPLETO: TOTAL OPERATING EXPENSE"/>
    <s v="PPLEOM: OPERATION AND MAINTENANCE"/>
    <s v="PPLTIS: TOTAL INCOME STATEMENT"/>
    <x v="6"/>
    <x v="3"/>
    <n v="64878.95"/>
  </r>
  <r>
    <x v="1"/>
    <x v="2"/>
    <x v="1"/>
    <x v="117"/>
    <x v="1"/>
    <s v="PPLETO: TOTAL OPERATING EXPENSE"/>
    <s v="PPLEOM: OPERATION AND MAINTENANCE"/>
    <s v="PPLTIS: TOTAL INCOME STATEMENT"/>
    <x v="7"/>
    <x v="3"/>
    <n v="15519.05"/>
  </r>
  <r>
    <x v="1"/>
    <x v="2"/>
    <x v="1"/>
    <x v="117"/>
    <x v="1"/>
    <s v="PPLETO: TOTAL OPERATING EXPENSE"/>
    <s v="PPLEOM: OPERATION AND MAINTENANCE"/>
    <s v="PPLTIS: TOTAL INCOME STATEMENT"/>
    <x v="10"/>
    <x v="4"/>
    <n v="1150.6400000000001"/>
  </r>
  <r>
    <x v="1"/>
    <x v="2"/>
    <x v="1"/>
    <x v="118"/>
    <x v="1"/>
    <s v="PPLETO: TOTAL OPERATING EXPENSE"/>
    <s v="PPLEOM: OPERATION AND MAINTENANCE"/>
    <s v="PPLTIS: TOTAL INCOME STATEMENT"/>
    <x v="1"/>
    <x v="1"/>
    <n v="2915.31"/>
  </r>
  <r>
    <x v="1"/>
    <x v="2"/>
    <x v="1"/>
    <x v="118"/>
    <x v="1"/>
    <s v="PPLETO: TOTAL OPERATING EXPENSE"/>
    <s v="PPLEOM: OPERATION AND MAINTENANCE"/>
    <s v="PPLTIS: TOTAL INCOME STATEMENT"/>
    <x v="12"/>
    <x v="1"/>
    <n v="356.13"/>
  </r>
  <r>
    <x v="1"/>
    <x v="2"/>
    <x v="1"/>
    <x v="118"/>
    <x v="1"/>
    <s v="PPLETO: TOTAL OPERATING EXPENSE"/>
    <s v="PPLEOM: OPERATION AND MAINTENANCE"/>
    <s v="PPLTIS: TOTAL INCOME STATEMENT"/>
    <x v="3"/>
    <x v="3"/>
    <n v="28.77"/>
  </r>
  <r>
    <x v="1"/>
    <x v="2"/>
    <x v="1"/>
    <x v="118"/>
    <x v="1"/>
    <s v="PPLETO: TOTAL OPERATING EXPENSE"/>
    <s v="PPLEOM: OPERATION AND MAINTENANCE"/>
    <s v="PPLTIS: TOTAL INCOME STATEMENT"/>
    <x v="4"/>
    <x v="3"/>
    <n v="154.57"/>
  </r>
  <r>
    <x v="1"/>
    <x v="2"/>
    <x v="1"/>
    <x v="118"/>
    <x v="1"/>
    <s v="PPLETO: TOTAL OPERATING EXPENSE"/>
    <s v="PPLEOM: OPERATION AND MAINTENANCE"/>
    <s v="PPLTIS: TOTAL INCOME STATEMENT"/>
    <x v="5"/>
    <x v="4"/>
    <n v="421.31"/>
  </r>
  <r>
    <x v="1"/>
    <x v="2"/>
    <x v="1"/>
    <x v="118"/>
    <x v="1"/>
    <s v="PPLETO: TOTAL OPERATING EXPENSE"/>
    <s v="PPLEOM: OPERATION AND MAINTENANCE"/>
    <s v="PPLTIS: TOTAL INCOME STATEMENT"/>
    <x v="6"/>
    <x v="3"/>
    <n v="271.66000000000003"/>
  </r>
  <r>
    <x v="1"/>
    <x v="2"/>
    <x v="1"/>
    <x v="118"/>
    <x v="1"/>
    <s v="PPLETO: TOTAL OPERATING EXPENSE"/>
    <s v="PPLEOM: OPERATION AND MAINTENANCE"/>
    <s v="PPLTIS: TOTAL INCOME STATEMENT"/>
    <x v="7"/>
    <x v="3"/>
    <n v="71.739999999999995"/>
  </r>
  <r>
    <x v="1"/>
    <x v="2"/>
    <x v="1"/>
    <x v="119"/>
    <x v="1"/>
    <s v="PPLETO: TOTAL OPERATING EXPENSE"/>
    <s v="PPLEOM: OPERATION AND MAINTENANCE"/>
    <s v="PPLTIS: TOTAL INCOME STATEMENT"/>
    <x v="1"/>
    <x v="1"/>
    <n v="29643.87"/>
  </r>
  <r>
    <x v="1"/>
    <x v="2"/>
    <x v="1"/>
    <x v="119"/>
    <x v="1"/>
    <s v="PPLETO: TOTAL OPERATING EXPENSE"/>
    <s v="PPLEOM: OPERATION AND MAINTENANCE"/>
    <s v="PPLTIS: TOTAL INCOME STATEMENT"/>
    <x v="12"/>
    <x v="1"/>
    <n v="19173.21"/>
  </r>
  <r>
    <x v="1"/>
    <x v="2"/>
    <x v="1"/>
    <x v="119"/>
    <x v="1"/>
    <s v="PPLETO: TOTAL OPERATING EXPENSE"/>
    <s v="PPLEOM: OPERATION AND MAINTENANCE"/>
    <s v="PPLTIS: TOTAL INCOME STATEMENT"/>
    <x v="11"/>
    <x v="5"/>
    <n v="138.11000000000001"/>
  </r>
  <r>
    <x v="1"/>
    <x v="2"/>
    <x v="1"/>
    <x v="119"/>
    <x v="1"/>
    <s v="PPLETO: TOTAL OPERATING EXPENSE"/>
    <s v="PPLEOM: OPERATION AND MAINTENANCE"/>
    <s v="PPLTIS: TOTAL INCOME STATEMENT"/>
    <x v="3"/>
    <x v="3"/>
    <n v="515.15"/>
  </r>
  <r>
    <x v="1"/>
    <x v="2"/>
    <x v="1"/>
    <x v="119"/>
    <x v="1"/>
    <s v="PPLETO: TOTAL OPERATING EXPENSE"/>
    <s v="PPLEOM: OPERATION AND MAINTENANCE"/>
    <s v="PPLTIS: TOTAL INCOME STATEMENT"/>
    <x v="4"/>
    <x v="3"/>
    <n v="2280.06"/>
  </r>
  <r>
    <x v="1"/>
    <x v="2"/>
    <x v="1"/>
    <x v="119"/>
    <x v="1"/>
    <s v="PPLETO: TOTAL OPERATING EXPENSE"/>
    <s v="PPLEOM: OPERATION AND MAINTENANCE"/>
    <s v="PPLTIS: TOTAL INCOME STATEMENT"/>
    <x v="5"/>
    <x v="4"/>
    <n v="5537.24"/>
  </r>
  <r>
    <x v="1"/>
    <x v="2"/>
    <x v="1"/>
    <x v="119"/>
    <x v="1"/>
    <s v="PPLETO: TOTAL OPERATING EXPENSE"/>
    <s v="PPLEOM: OPERATION AND MAINTENANCE"/>
    <s v="PPLTIS: TOTAL INCOME STATEMENT"/>
    <x v="6"/>
    <x v="3"/>
    <n v="4789.53"/>
  </r>
  <r>
    <x v="1"/>
    <x v="2"/>
    <x v="1"/>
    <x v="119"/>
    <x v="1"/>
    <s v="PPLETO: TOTAL OPERATING EXPENSE"/>
    <s v="PPLEOM: OPERATION AND MAINTENANCE"/>
    <s v="PPLTIS: TOTAL INCOME STATEMENT"/>
    <x v="7"/>
    <x v="3"/>
    <n v="1133.3800000000001"/>
  </r>
  <r>
    <x v="1"/>
    <x v="2"/>
    <x v="1"/>
    <x v="119"/>
    <x v="1"/>
    <s v="PPLETO: TOTAL OPERATING EXPENSE"/>
    <s v="PPLEOM: OPERATION AND MAINTENANCE"/>
    <s v="PPLTIS: TOTAL INCOME STATEMENT"/>
    <x v="10"/>
    <x v="4"/>
    <n v="17.95"/>
  </r>
  <r>
    <x v="1"/>
    <x v="2"/>
    <x v="1"/>
    <x v="120"/>
    <x v="1"/>
    <s v="PPLETO: TOTAL OPERATING EXPENSE"/>
    <s v="PPLEOM: OPERATION AND MAINTENANCE"/>
    <s v="PPLTIS: TOTAL INCOME STATEMENT"/>
    <x v="1"/>
    <x v="1"/>
    <n v="14996.86"/>
  </r>
  <r>
    <x v="1"/>
    <x v="2"/>
    <x v="1"/>
    <x v="120"/>
    <x v="1"/>
    <s v="PPLETO: TOTAL OPERATING EXPENSE"/>
    <s v="PPLEOM: OPERATION AND MAINTENANCE"/>
    <s v="PPLTIS: TOTAL INCOME STATEMENT"/>
    <x v="12"/>
    <x v="1"/>
    <n v="-549.28"/>
  </r>
  <r>
    <x v="1"/>
    <x v="2"/>
    <x v="1"/>
    <x v="120"/>
    <x v="1"/>
    <s v="PPLETO: TOTAL OPERATING EXPENSE"/>
    <s v="PPLEOM: OPERATION AND MAINTENANCE"/>
    <s v="PPLTIS: TOTAL INCOME STATEMENT"/>
    <x v="3"/>
    <x v="3"/>
    <n v="148.94999999999999"/>
  </r>
  <r>
    <x v="1"/>
    <x v="2"/>
    <x v="1"/>
    <x v="120"/>
    <x v="1"/>
    <s v="PPLETO: TOTAL OPERATING EXPENSE"/>
    <s v="PPLEOM: OPERATION AND MAINTENANCE"/>
    <s v="PPLTIS: TOTAL INCOME STATEMENT"/>
    <x v="4"/>
    <x v="3"/>
    <n v="671.3"/>
  </r>
  <r>
    <x v="1"/>
    <x v="2"/>
    <x v="1"/>
    <x v="120"/>
    <x v="1"/>
    <s v="PPLETO: TOTAL OPERATING EXPENSE"/>
    <s v="PPLEOM: OPERATION AND MAINTENANCE"/>
    <s v="PPLTIS: TOTAL INCOME STATEMENT"/>
    <x v="5"/>
    <x v="4"/>
    <n v="1691.8"/>
  </r>
  <r>
    <x v="1"/>
    <x v="2"/>
    <x v="1"/>
    <x v="120"/>
    <x v="1"/>
    <s v="PPLETO: TOTAL OPERATING EXPENSE"/>
    <s v="PPLEOM: OPERATION AND MAINTENANCE"/>
    <s v="PPLTIS: TOTAL INCOME STATEMENT"/>
    <x v="6"/>
    <x v="3"/>
    <n v="1396.17"/>
  </r>
  <r>
    <x v="1"/>
    <x v="2"/>
    <x v="1"/>
    <x v="120"/>
    <x v="1"/>
    <s v="PPLETO: TOTAL OPERATING EXPENSE"/>
    <s v="PPLEOM: OPERATION AND MAINTENANCE"/>
    <s v="PPLTIS: TOTAL INCOME STATEMENT"/>
    <x v="7"/>
    <x v="3"/>
    <n v="345.03"/>
  </r>
  <r>
    <x v="1"/>
    <x v="2"/>
    <x v="1"/>
    <x v="121"/>
    <x v="1"/>
    <s v="PPLETO: TOTAL OPERATING EXPENSE"/>
    <s v="PPLEOM: OPERATION AND MAINTENANCE"/>
    <s v="PPLTIS: TOTAL INCOME STATEMENT"/>
    <x v="1"/>
    <x v="1"/>
    <n v="151120.39000000001"/>
  </r>
  <r>
    <x v="1"/>
    <x v="2"/>
    <x v="1"/>
    <x v="121"/>
    <x v="1"/>
    <s v="PPLETO: TOTAL OPERATING EXPENSE"/>
    <s v="PPLEOM: OPERATION AND MAINTENANCE"/>
    <s v="PPLTIS: TOTAL INCOME STATEMENT"/>
    <x v="3"/>
    <x v="3"/>
    <n v="1576.27"/>
  </r>
  <r>
    <x v="1"/>
    <x v="2"/>
    <x v="1"/>
    <x v="121"/>
    <x v="1"/>
    <s v="PPLETO: TOTAL OPERATING EXPENSE"/>
    <s v="PPLEOM: OPERATION AND MAINTENANCE"/>
    <s v="PPLTIS: TOTAL INCOME STATEMENT"/>
    <x v="4"/>
    <x v="3"/>
    <n v="7026.01"/>
  </r>
  <r>
    <x v="1"/>
    <x v="2"/>
    <x v="1"/>
    <x v="121"/>
    <x v="1"/>
    <s v="PPLETO: TOTAL OPERATING EXPENSE"/>
    <s v="PPLEOM: OPERATION AND MAINTENANCE"/>
    <s v="PPLTIS: TOTAL INCOME STATEMENT"/>
    <x v="5"/>
    <x v="4"/>
    <n v="17568.740000000002"/>
  </r>
  <r>
    <x v="1"/>
    <x v="2"/>
    <x v="1"/>
    <x v="121"/>
    <x v="1"/>
    <s v="PPLETO: TOTAL OPERATING EXPENSE"/>
    <s v="PPLEOM: OPERATION AND MAINTENANCE"/>
    <s v="PPLTIS: TOTAL INCOME STATEMENT"/>
    <x v="6"/>
    <x v="3"/>
    <n v="14545.28"/>
  </r>
  <r>
    <x v="1"/>
    <x v="2"/>
    <x v="1"/>
    <x v="121"/>
    <x v="1"/>
    <s v="PPLETO: TOTAL OPERATING EXPENSE"/>
    <s v="PPLEOM: OPERATION AND MAINTENANCE"/>
    <s v="PPLTIS: TOTAL INCOME STATEMENT"/>
    <x v="7"/>
    <x v="3"/>
    <n v="3470.87"/>
  </r>
  <r>
    <x v="1"/>
    <x v="2"/>
    <x v="1"/>
    <x v="122"/>
    <x v="1"/>
    <s v="PPLETO: TOTAL OPERATING EXPENSE"/>
    <s v="PPLEOM: OPERATION AND MAINTENANCE"/>
    <s v="PPLTIS: TOTAL INCOME STATEMENT"/>
    <x v="1"/>
    <x v="1"/>
    <n v="18780.900000000001"/>
  </r>
  <r>
    <x v="1"/>
    <x v="2"/>
    <x v="1"/>
    <x v="122"/>
    <x v="1"/>
    <s v="PPLETO: TOTAL OPERATING EXPENSE"/>
    <s v="PPLEOM: OPERATION AND MAINTENANCE"/>
    <s v="PPLTIS: TOTAL INCOME STATEMENT"/>
    <x v="12"/>
    <x v="1"/>
    <n v="2488.5500000000002"/>
  </r>
  <r>
    <x v="1"/>
    <x v="2"/>
    <x v="1"/>
    <x v="122"/>
    <x v="1"/>
    <s v="PPLETO: TOTAL OPERATING EXPENSE"/>
    <s v="PPLEOM: OPERATION AND MAINTENANCE"/>
    <s v="PPLTIS: TOTAL INCOME STATEMENT"/>
    <x v="11"/>
    <x v="5"/>
    <n v="139.31"/>
  </r>
  <r>
    <x v="1"/>
    <x v="2"/>
    <x v="1"/>
    <x v="122"/>
    <x v="1"/>
    <s v="PPLETO: TOTAL OPERATING EXPENSE"/>
    <s v="PPLEOM: OPERATION AND MAINTENANCE"/>
    <s v="PPLTIS: TOTAL INCOME STATEMENT"/>
    <x v="3"/>
    <x v="3"/>
    <n v="212.64"/>
  </r>
  <r>
    <x v="1"/>
    <x v="2"/>
    <x v="1"/>
    <x v="122"/>
    <x v="1"/>
    <s v="PPLETO: TOTAL OPERATING EXPENSE"/>
    <s v="PPLEOM: OPERATION AND MAINTENANCE"/>
    <s v="PPLTIS: TOTAL INCOME STATEMENT"/>
    <x v="4"/>
    <x v="3"/>
    <n v="990.67"/>
  </r>
  <r>
    <x v="1"/>
    <x v="2"/>
    <x v="1"/>
    <x v="122"/>
    <x v="1"/>
    <s v="PPLETO: TOTAL OPERATING EXPENSE"/>
    <s v="PPLEOM: OPERATION AND MAINTENANCE"/>
    <s v="PPLTIS: TOTAL INCOME STATEMENT"/>
    <x v="5"/>
    <x v="4"/>
    <n v="2549.73"/>
  </r>
  <r>
    <x v="1"/>
    <x v="2"/>
    <x v="1"/>
    <x v="122"/>
    <x v="1"/>
    <s v="PPLETO: TOTAL OPERATING EXPENSE"/>
    <s v="PPLEOM: OPERATION AND MAINTENANCE"/>
    <s v="PPLTIS: TOTAL INCOME STATEMENT"/>
    <x v="6"/>
    <x v="3"/>
    <n v="1992.88"/>
  </r>
  <r>
    <x v="1"/>
    <x v="2"/>
    <x v="1"/>
    <x v="122"/>
    <x v="1"/>
    <s v="PPLETO: TOTAL OPERATING EXPENSE"/>
    <s v="PPLEOM: OPERATION AND MAINTENANCE"/>
    <s v="PPLTIS: TOTAL INCOME STATEMENT"/>
    <x v="7"/>
    <x v="3"/>
    <n v="499.07"/>
  </r>
  <r>
    <x v="1"/>
    <x v="2"/>
    <x v="1"/>
    <x v="122"/>
    <x v="1"/>
    <s v="PPLETO: TOTAL OPERATING EXPENSE"/>
    <s v="PPLEOM: OPERATION AND MAINTENANCE"/>
    <s v="PPLTIS: TOTAL INCOME STATEMENT"/>
    <x v="10"/>
    <x v="4"/>
    <n v="17.47"/>
  </r>
  <r>
    <x v="1"/>
    <x v="2"/>
    <x v="1"/>
    <x v="123"/>
    <x v="1"/>
    <s v="PPLETO: TOTAL OPERATING EXPENSE"/>
    <s v="PPLEOM: OPERATION AND MAINTENANCE"/>
    <s v="PPLTIS: TOTAL INCOME STATEMENT"/>
    <x v="12"/>
    <x v="1"/>
    <n v="-549.27"/>
  </r>
  <r>
    <x v="1"/>
    <x v="2"/>
    <x v="1"/>
    <x v="123"/>
    <x v="1"/>
    <s v="PPLETO: TOTAL OPERATING EXPENSE"/>
    <s v="PPLEOM: OPERATION AND MAINTENANCE"/>
    <s v="PPLTIS: TOTAL INCOME STATEMENT"/>
    <x v="3"/>
    <x v="3"/>
    <n v="-4.76"/>
  </r>
  <r>
    <x v="1"/>
    <x v="2"/>
    <x v="1"/>
    <x v="123"/>
    <x v="1"/>
    <s v="PPLETO: TOTAL OPERATING EXPENSE"/>
    <s v="PPLEOM: OPERATION AND MAINTENANCE"/>
    <s v="PPLTIS: TOTAL INCOME STATEMENT"/>
    <x v="4"/>
    <x v="3"/>
    <n v="-25.56"/>
  </r>
  <r>
    <x v="1"/>
    <x v="2"/>
    <x v="1"/>
    <x v="123"/>
    <x v="1"/>
    <s v="PPLETO: TOTAL OPERATING EXPENSE"/>
    <s v="PPLEOM: OPERATION AND MAINTENANCE"/>
    <s v="PPLTIS: TOTAL INCOME STATEMENT"/>
    <x v="5"/>
    <x v="4"/>
    <n v="-68.92"/>
  </r>
  <r>
    <x v="1"/>
    <x v="2"/>
    <x v="1"/>
    <x v="123"/>
    <x v="1"/>
    <s v="PPLETO: TOTAL OPERATING EXPENSE"/>
    <s v="PPLEOM: OPERATION AND MAINTENANCE"/>
    <s v="PPLTIS: TOTAL INCOME STATEMENT"/>
    <x v="6"/>
    <x v="3"/>
    <n v="-46.97"/>
  </r>
  <r>
    <x v="1"/>
    <x v="2"/>
    <x v="1"/>
    <x v="123"/>
    <x v="1"/>
    <s v="PPLETO: TOTAL OPERATING EXPENSE"/>
    <s v="PPLEOM: OPERATION AND MAINTENANCE"/>
    <s v="PPLTIS: TOTAL INCOME STATEMENT"/>
    <x v="7"/>
    <x v="3"/>
    <n v="-14"/>
  </r>
  <r>
    <x v="1"/>
    <x v="2"/>
    <x v="1"/>
    <x v="124"/>
    <x v="1"/>
    <s v="PPLETO: TOTAL OPERATING EXPENSE"/>
    <s v="PPLEOM: OPERATION AND MAINTENANCE"/>
    <s v="PPLTIS: TOTAL INCOME STATEMENT"/>
    <x v="12"/>
    <x v="1"/>
    <n v="12351.95"/>
  </r>
  <r>
    <x v="1"/>
    <x v="2"/>
    <x v="1"/>
    <x v="124"/>
    <x v="1"/>
    <s v="PPLETO: TOTAL OPERATING EXPENSE"/>
    <s v="PPLEOM: OPERATION AND MAINTENANCE"/>
    <s v="PPLTIS: TOTAL INCOME STATEMENT"/>
    <x v="3"/>
    <x v="3"/>
    <n v="119.49"/>
  </r>
  <r>
    <x v="1"/>
    <x v="2"/>
    <x v="1"/>
    <x v="124"/>
    <x v="1"/>
    <s v="PPLETO: TOTAL OPERATING EXPENSE"/>
    <s v="PPLEOM: OPERATION AND MAINTENANCE"/>
    <s v="PPLTIS: TOTAL INCOME STATEMENT"/>
    <x v="4"/>
    <x v="3"/>
    <n v="551.17999999999995"/>
  </r>
  <r>
    <x v="1"/>
    <x v="2"/>
    <x v="1"/>
    <x v="124"/>
    <x v="1"/>
    <s v="PPLETO: TOTAL OPERATING EXPENSE"/>
    <s v="PPLEOM: OPERATION AND MAINTENANCE"/>
    <s v="PPLTIS: TOTAL INCOME STATEMENT"/>
    <x v="5"/>
    <x v="4"/>
    <n v="1642.03"/>
  </r>
  <r>
    <x v="1"/>
    <x v="2"/>
    <x v="1"/>
    <x v="124"/>
    <x v="1"/>
    <s v="PPLETO: TOTAL OPERATING EXPENSE"/>
    <s v="PPLEOM: OPERATION AND MAINTENANCE"/>
    <s v="PPLTIS: TOTAL INCOME STATEMENT"/>
    <x v="6"/>
    <x v="3"/>
    <n v="1090.82"/>
  </r>
  <r>
    <x v="1"/>
    <x v="2"/>
    <x v="1"/>
    <x v="124"/>
    <x v="1"/>
    <s v="PPLETO: TOTAL OPERATING EXPENSE"/>
    <s v="PPLEOM: OPERATION AND MAINTENANCE"/>
    <s v="PPLTIS: TOTAL INCOME STATEMENT"/>
    <x v="7"/>
    <x v="3"/>
    <n v="303.94"/>
  </r>
  <r>
    <x v="1"/>
    <x v="2"/>
    <x v="1"/>
    <x v="125"/>
    <x v="1"/>
    <s v="PPLETO: TOTAL OPERATING EXPENSE"/>
    <s v="PPLEOM: OPERATION AND MAINTENANCE"/>
    <s v="PPLTIS: TOTAL INCOME STATEMENT"/>
    <x v="1"/>
    <x v="1"/>
    <n v="36015.72"/>
  </r>
  <r>
    <x v="1"/>
    <x v="2"/>
    <x v="1"/>
    <x v="125"/>
    <x v="1"/>
    <s v="PPLETO: TOTAL OPERATING EXPENSE"/>
    <s v="PPLEOM: OPERATION AND MAINTENANCE"/>
    <s v="PPLTIS: TOTAL INCOME STATEMENT"/>
    <x v="12"/>
    <x v="1"/>
    <n v="88.48"/>
  </r>
  <r>
    <x v="1"/>
    <x v="2"/>
    <x v="1"/>
    <x v="125"/>
    <x v="1"/>
    <s v="PPLETO: TOTAL OPERATING EXPENSE"/>
    <s v="PPLEOM: OPERATION AND MAINTENANCE"/>
    <s v="PPLTIS: TOTAL INCOME STATEMENT"/>
    <x v="11"/>
    <x v="5"/>
    <n v="326.75"/>
  </r>
  <r>
    <x v="1"/>
    <x v="2"/>
    <x v="1"/>
    <x v="125"/>
    <x v="1"/>
    <s v="PPLETO: TOTAL OPERATING EXPENSE"/>
    <s v="PPLEOM: OPERATION AND MAINTENANCE"/>
    <s v="PPLTIS: TOTAL INCOME STATEMENT"/>
    <x v="3"/>
    <x v="3"/>
    <n v="380.14"/>
  </r>
  <r>
    <x v="1"/>
    <x v="2"/>
    <x v="1"/>
    <x v="125"/>
    <x v="1"/>
    <s v="PPLETO: TOTAL OPERATING EXPENSE"/>
    <s v="PPLEOM: OPERATION AND MAINTENANCE"/>
    <s v="PPLTIS: TOTAL INCOME STATEMENT"/>
    <x v="4"/>
    <x v="3"/>
    <n v="1679.72"/>
  </r>
  <r>
    <x v="1"/>
    <x v="2"/>
    <x v="1"/>
    <x v="125"/>
    <x v="1"/>
    <s v="PPLETO: TOTAL OPERATING EXPENSE"/>
    <s v="PPLEOM: OPERATION AND MAINTENANCE"/>
    <s v="PPLTIS: TOTAL INCOME STATEMENT"/>
    <x v="5"/>
    <x v="4"/>
    <n v="4144.33"/>
  </r>
  <r>
    <x v="1"/>
    <x v="2"/>
    <x v="1"/>
    <x v="125"/>
    <x v="1"/>
    <s v="PPLETO: TOTAL OPERATING EXPENSE"/>
    <s v="PPLEOM: OPERATION AND MAINTENANCE"/>
    <s v="PPLTIS: TOTAL INCOME STATEMENT"/>
    <x v="6"/>
    <x v="3"/>
    <n v="3515.77"/>
  </r>
  <r>
    <x v="1"/>
    <x v="2"/>
    <x v="1"/>
    <x v="125"/>
    <x v="1"/>
    <s v="PPLETO: TOTAL OPERATING EXPENSE"/>
    <s v="PPLEOM: OPERATION AND MAINTENANCE"/>
    <s v="PPLTIS: TOTAL INCOME STATEMENT"/>
    <x v="7"/>
    <x v="3"/>
    <n v="835.62"/>
  </r>
  <r>
    <x v="1"/>
    <x v="2"/>
    <x v="1"/>
    <x v="125"/>
    <x v="1"/>
    <s v="PPLETO: TOTAL OPERATING EXPENSE"/>
    <s v="PPLEOM: OPERATION AND MAINTENANCE"/>
    <s v="PPLTIS: TOTAL INCOME STATEMENT"/>
    <x v="10"/>
    <x v="4"/>
    <n v="37.36"/>
  </r>
  <r>
    <x v="1"/>
    <x v="2"/>
    <x v="1"/>
    <x v="126"/>
    <x v="1"/>
    <s v="PPLETO: TOTAL OPERATING EXPENSE"/>
    <s v="PPLEOM: OPERATION AND MAINTENANCE"/>
    <s v="PPLTIS: TOTAL INCOME STATEMENT"/>
    <x v="1"/>
    <x v="1"/>
    <n v="77525.240000000005"/>
  </r>
  <r>
    <x v="1"/>
    <x v="2"/>
    <x v="1"/>
    <x v="126"/>
    <x v="1"/>
    <s v="PPLETO: TOTAL OPERATING EXPENSE"/>
    <s v="PPLEOM: OPERATION AND MAINTENANCE"/>
    <s v="PPLTIS: TOTAL INCOME STATEMENT"/>
    <x v="12"/>
    <x v="1"/>
    <n v="50963.66"/>
  </r>
  <r>
    <x v="1"/>
    <x v="2"/>
    <x v="1"/>
    <x v="126"/>
    <x v="1"/>
    <s v="PPLETO: TOTAL OPERATING EXPENSE"/>
    <s v="PPLEOM: OPERATION AND MAINTENANCE"/>
    <s v="PPLTIS: TOTAL INCOME STATEMENT"/>
    <x v="3"/>
    <x v="3"/>
    <n v="1349.49"/>
  </r>
  <r>
    <x v="1"/>
    <x v="2"/>
    <x v="1"/>
    <x v="126"/>
    <x v="1"/>
    <s v="PPLETO: TOTAL OPERATING EXPENSE"/>
    <s v="PPLEOM: OPERATION AND MAINTENANCE"/>
    <s v="PPLTIS: TOTAL INCOME STATEMENT"/>
    <x v="4"/>
    <x v="3"/>
    <n v="5968.56"/>
  </r>
  <r>
    <x v="1"/>
    <x v="2"/>
    <x v="1"/>
    <x v="126"/>
    <x v="1"/>
    <s v="PPLETO: TOTAL OPERATING EXPENSE"/>
    <s v="PPLEOM: OPERATION AND MAINTENANCE"/>
    <s v="PPLTIS: TOTAL INCOME STATEMENT"/>
    <x v="5"/>
    <x v="4"/>
    <n v="14837.25"/>
  </r>
  <r>
    <x v="1"/>
    <x v="2"/>
    <x v="1"/>
    <x v="126"/>
    <x v="1"/>
    <s v="PPLETO: TOTAL OPERATING EXPENSE"/>
    <s v="PPLEOM: OPERATION AND MAINTENANCE"/>
    <s v="PPLTIS: TOTAL INCOME STATEMENT"/>
    <x v="6"/>
    <x v="3"/>
    <n v="12471.24"/>
  </r>
  <r>
    <x v="1"/>
    <x v="2"/>
    <x v="1"/>
    <x v="126"/>
    <x v="1"/>
    <s v="PPLETO: TOTAL OPERATING EXPENSE"/>
    <s v="PPLEOM: OPERATION AND MAINTENANCE"/>
    <s v="PPLTIS: TOTAL INCOME STATEMENT"/>
    <x v="7"/>
    <x v="3"/>
    <n v="2978.12"/>
  </r>
  <r>
    <x v="1"/>
    <x v="2"/>
    <x v="1"/>
    <x v="127"/>
    <x v="1"/>
    <s v="PPLETO: TOTAL OPERATING EXPENSE"/>
    <s v="PPLEOM: OPERATION AND MAINTENANCE"/>
    <s v="PPLTIS: TOTAL INCOME STATEMENT"/>
    <x v="1"/>
    <x v="1"/>
    <n v="43025.67"/>
  </r>
  <r>
    <x v="1"/>
    <x v="2"/>
    <x v="1"/>
    <x v="127"/>
    <x v="1"/>
    <s v="PPLETO: TOTAL OPERATING EXPENSE"/>
    <s v="PPLEOM: OPERATION AND MAINTENANCE"/>
    <s v="PPLTIS: TOTAL INCOME STATEMENT"/>
    <x v="12"/>
    <x v="1"/>
    <n v="338683.69"/>
  </r>
  <r>
    <x v="1"/>
    <x v="2"/>
    <x v="1"/>
    <x v="127"/>
    <x v="1"/>
    <s v="PPLETO: TOTAL OPERATING EXPENSE"/>
    <s v="PPLEOM: OPERATION AND MAINTENANCE"/>
    <s v="PPLTIS: TOTAL INCOME STATEMENT"/>
    <x v="11"/>
    <x v="5"/>
    <n v="143.63999999999999"/>
  </r>
  <r>
    <x v="1"/>
    <x v="2"/>
    <x v="1"/>
    <x v="127"/>
    <x v="1"/>
    <s v="PPLETO: TOTAL OPERATING EXPENSE"/>
    <s v="PPLEOM: OPERATION AND MAINTENANCE"/>
    <s v="PPLTIS: TOTAL INCOME STATEMENT"/>
    <x v="3"/>
    <x v="3"/>
    <n v="3994.41"/>
  </r>
  <r>
    <x v="1"/>
    <x v="2"/>
    <x v="1"/>
    <x v="127"/>
    <x v="1"/>
    <s v="PPLETO: TOTAL OPERATING EXPENSE"/>
    <s v="PPLEOM: OPERATION AND MAINTENANCE"/>
    <s v="PPLTIS: TOTAL INCOME STATEMENT"/>
    <x v="4"/>
    <x v="3"/>
    <n v="17789.310000000001"/>
  </r>
  <r>
    <x v="1"/>
    <x v="2"/>
    <x v="1"/>
    <x v="127"/>
    <x v="1"/>
    <s v="PPLETO: TOTAL OPERATING EXPENSE"/>
    <s v="PPLEOM: OPERATION AND MAINTENANCE"/>
    <s v="PPLTIS: TOTAL INCOME STATEMENT"/>
    <x v="5"/>
    <x v="4"/>
    <n v="43664.04"/>
  </r>
  <r>
    <x v="1"/>
    <x v="2"/>
    <x v="1"/>
    <x v="127"/>
    <x v="1"/>
    <s v="PPLETO: TOTAL OPERATING EXPENSE"/>
    <s v="PPLEOM: OPERATION AND MAINTENANCE"/>
    <s v="PPLTIS: TOTAL INCOME STATEMENT"/>
    <x v="6"/>
    <x v="3"/>
    <n v="37600.239999999998"/>
  </r>
  <r>
    <x v="1"/>
    <x v="2"/>
    <x v="1"/>
    <x v="127"/>
    <x v="1"/>
    <s v="PPLETO: TOTAL OPERATING EXPENSE"/>
    <s v="PPLEOM: OPERATION AND MAINTENANCE"/>
    <s v="PPLTIS: TOTAL INCOME STATEMENT"/>
    <x v="7"/>
    <x v="3"/>
    <n v="9189.74"/>
  </r>
  <r>
    <x v="1"/>
    <x v="2"/>
    <x v="1"/>
    <x v="127"/>
    <x v="1"/>
    <s v="PPLETO: TOTAL OPERATING EXPENSE"/>
    <s v="PPLEOM: OPERATION AND MAINTENANCE"/>
    <s v="PPLTIS: TOTAL INCOME STATEMENT"/>
    <x v="10"/>
    <x v="4"/>
    <n v="19.22"/>
  </r>
  <r>
    <x v="1"/>
    <x v="2"/>
    <x v="1"/>
    <x v="128"/>
    <x v="1"/>
    <s v="PPLETO: TOTAL OPERATING EXPENSE"/>
    <s v="PPLEOM: OPERATION AND MAINTENANCE"/>
    <s v="PPLTIS: TOTAL INCOME STATEMENT"/>
    <x v="1"/>
    <x v="1"/>
    <n v="1698.82"/>
  </r>
  <r>
    <x v="1"/>
    <x v="2"/>
    <x v="1"/>
    <x v="128"/>
    <x v="1"/>
    <s v="PPLETO: TOTAL OPERATING EXPENSE"/>
    <s v="PPLEOM: OPERATION AND MAINTENANCE"/>
    <s v="PPLTIS: TOTAL INCOME STATEMENT"/>
    <x v="3"/>
    <x v="3"/>
    <n v="16.3"/>
  </r>
  <r>
    <x v="1"/>
    <x v="2"/>
    <x v="1"/>
    <x v="128"/>
    <x v="1"/>
    <s v="PPLETO: TOTAL OPERATING EXPENSE"/>
    <s v="PPLEOM: OPERATION AND MAINTENANCE"/>
    <s v="PPLTIS: TOTAL INCOME STATEMENT"/>
    <x v="4"/>
    <x v="3"/>
    <n v="76.16"/>
  </r>
  <r>
    <x v="1"/>
    <x v="2"/>
    <x v="1"/>
    <x v="128"/>
    <x v="1"/>
    <s v="PPLETO: TOTAL OPERATING EXPENSE"/>
    <s v="PPLEOM: OPERATION AND MAINTENANCE"/>
    <s v="PPLTIS: TOTAL INCOME STATEMENT"/>
    <x v="5"/>
    <x v="4"/>
    <n v="224.25"/>
  </r>
  <r>
    <x v="1"/>
    <x v="2"/>
    <x v="1"/>
    <x v="128"/>
    <x v="1"/>
    <s v="PPLETO: TOTAL OPERATING EXPENSE"/>
    <s v="PPLEOM: OPERATION AND MAINTENANCE"/>
    <s v="PPLTIS: TOTAL INCOME STATEMENT"/>
    <x v="6"/>
    <x v="3"/>
    <n v="149.16999999999999"/>
  </r>
  <r>
    <x v="1"/>
    <x v="2"/>
    <x v="1"/>
    <x v="128"/>
    <x v="1"/>
    <s v="PPLETO: TOTAL OPERATING EXPENSE"/>
    <s v="PPLEOM: OPERATION AND MAINTENANCE"/>
    <s v="PPLTIS: TOTAL INCOME STATEMENT"/>
    <x v="7"/>
    <x v="3"/>
    <n v="41.44"/>
  </r>
  <r>
    <x v="1"/>
    <x v="2"/>
    <x v="1"/>
    <x v="129"/>
    <x v="1"/>
    <s v="PPLETO: TOTAL OPERATING EXPENSE"/>
    <s v="PPLEOM: OPERATION AND MAINTENANCE"/>
    <s v="PPLTIS: TOTAL INCOME STATEMENT"/>
    <x v="1"/>
    <x v="1"/>
    <n v="32430.52"/>
  </r>
  <r>
    <x v="1"/>
    <x v="2"/>
    <x v="1"/>
    <x v="129"/>
    <x v="1"/>
    <s v="PPLETO: TOTAL OPERATING EXPENSE"/>
    <s v="PPLEOM: OPERATION AND MAINTENANCE"/>
    <s v="PPLTIS: TOTAL INCOME STATEMENT"/>
    <x v="12"/>
    <x v="1"/>
    <n v="24468.39"/>
  </r>
  <r>
    <x v="1"/>
    <x v="2"/>
    <x v="1"/>
    <x v="129"/>
    <x v="1"/>
    <s v="PPLETO: TOTAL OPERATING EXPENSE"/>
    <s v="PPLEOM: OPERATION AND MAINTENANCE"/>
    <s v="PPLTIS: TOTAL INCOME STATEMENT"/>
    <x v="11"/>
    <x v="5"/>
    <n v="19.440000000000001"/>
  </r>
  <r>
    <x v="1"/>
    <x v="2"/>
    <x v="1"/>
    <x v="129"/>
    <x v="1"/>
    <s v="PPLETO: TOTAL OPERATING EXPENSE"/>
    <s v="PPLEOM: OPERATION AND MAINTENANCE"/>
    <s v="PPLTIS: TOTAL INCOME STATEMENT"/>
    <x v="3"/>
    <x v="3"/>
    <n v="601.57000000000005"/>
  </r>
  <r>
    <x v="1"/>
    <x v="2"/>
    <x v="1"/>
    <x v="129"/>
    <x v="1"/>
    <s v="PPLETO: TOTAL OPERATING EXPENSE"/>
    <s v="PPLEOM: OPERATION AND MAINTENANCE"/>
    <s v="PPLTIS: TOTAL INCOME STATEMENT"/>
    <x v="4"/>
    <x v="3"/>
    <n v="2646.59"/>
  </r>
  <r>
    <x v="1"/>
    <x v="2"/>
    <x v="1"/>
    <x v="129"/>
    <x v="1"/>
    <s v="PPLETO: TOTAL OPERATING EXPENSE"/>
    <s v="PPLEOM: OPERATION AND MAINTENANCE"/>
    <s v="PPLTIS: TOTAL INCOME STATEMENT"/>
    <x v="5"/>
    <x v="4"/>
    <n v="6491.52"/>
  </r>
  <r>
    <x v="1"/>
    <x v="2"/>
    <x v="1"/>
    <x v="129"/>
    <x v="1"/>
    <s v="PPLETO: TOTAL OPERATING EXPENSE"/>
    <s v="PPLEOM: OPERATION AND MAINTENANCE"/>
    <s v="PPLTIS: TOTAL INCOME STATEMENT"/>
    <x v="6"/>
    <x v="3"/>
    <n v="5573.15"/>
  </r>
  <r>
    <x v="1"/>
    <x v="2"/>
    <x v="1"/>
    <x v="129"/>
    <x v="1"/>
    <s v="PPLETO: TOTAL OPERATING EXPENSE"/>
    <s v="PPLEOM: OPERATION AND MAINTENANCE"/>
    <s v="PPLTIS: TOTAL INCOME STATEMENT"/>
    <x v="7"/>
    <x v="3"/>
    <n v="1325.69"/>
  </r>
  <r>
    <x v="1"/>
    <x v="2"/>
    <x v="1"/>
    <x v="129"/>
    <x v="1"/>
    <s v="PPLETO: TOTAL OPERATING EXPENSE"/>
    <s v="PPLEOM: OPERATION AND MAINTENANCE"/>
    <s v="PPLTIS: TOTAL INCOME STATEMENT"/>
    <x v="10"/>
    <x v="4"/>
    <n v="-2.02"/>
  </r>
  <r>
    <x v="1"/>
    <x v="2"/>
    <x v="1"/>
    <x v="130"/>
    <x v="1"/>
    <s v="PPLETO: TOTAL OPERATING EXPENSE"/>
    <s v="PPLEOM: OPERATION AND MAINTENANCE"/>
    <s v="PPLTIS: TOTAL INCOME STATEMENT"/>
    <x v="1"/>
    <x v="1"/>
    <n v="102811.46"/>
  </r>
  <r>
    <x v="1"/>
    <x v="2"/>
    <x v="1"/>
    <x v="130"/>
    <x v="1"/>
    <s v="PPLETO: TOTAL OPERATING EXPENSE"/>
    <s v="PPLEOM: OPERATION AND MAINTENANCE"/>
    <s v="PPLTIS: TOTAL INCOME STATEMENT"/>
    <x v="12"/>
    <x v="1"/>
    <n v="19250.68"/>
  </r>
  <r>
    <x v="1"/>
    <x v="2"/>
    <x v="1"/>
    <x v="130"/>
    <x v="1"/>
    <s v="PPLETO: TOTAL OPERATING EXPENSE"/>
    <s v="PPLEOM: OPERATION AND MAINTENANCE"/>
    <s v="PPLTIS: TOTAL INCOME STATEMENT"/>
    <x v="11"/>
    <x v="5"/>
    <n v="384.8"/>
  </r>
  <r>
    <x v="1"/>
    <x v="2"/>
    <x v="1"/>
    <x v="130"/>
    <x v="1"/>
    <s v="PPLETO: TOTAL OPERATING EXPENSE"/>
    <s v="PPLEOM: OPERATION AND MAINTENANCE"/>
    <s v="PPLTIS: TOTAL INCOME STATEMENT"/>
    <x v="3"/>
    <x v="3"/>
    <n v="1247.74"/>
  </r>
  <r>
    <x v="1"/>
    <x v="2"/>
    <x v="1"/>
    <x v="130"/>
    <x v="1"/>
    <s v="PPLETO: TOTAL OPERATING EXPENSE"/>
    <s v="PPLEOM: OPERATION AND MAINTENANCE"/>
    <s v="PPLTIS: TOTAL INCOME STATEMENT"/>
    <x v="4"/>
    <x v="3"/>
    <n v="5686.38"/>
  </r>
  <r>
    <x v="1"/>
    <x v="2"/>
    <x v="1"/>
    <x v="130"/>
    <x v="1"/>
    <s v="PPLETO: TOTAL OPERATING EXPENSE"/>
    <s v="PPLEOM: OPERATION AND MAINTENANCE"/>
    <s v="PPLTIS: TOTAL INCOME STATEMENT"/>
    <x v="5"/>
    <x v="4"/>
    <n v="14393.44"/>
  </r>
  <r>
    <x v="1"/>
    <x v="2"/>
    <x v="1"/>
    <x v="130"/>
    <x v="1"/>
    <s v="PPLETO: TOTAL OPERATING EXPENSE"/>
    <s v="PPLEOM: OPERATION AND MAINTENANCE"/>
    <s v="PPLTIS: TOTAL INCOME STATEMENT"/>
    <x v="6"/>
    <x v="3"/>
    <n v="11603.51"/>
  </r>
  <r>
    <x v="1"/>
    <x v="2"/>
    <x v="1"/>
    <x v="130"/>
    <x v="1"/>
    <s v="PPLETO: TOTAL OPERATING EXPENSE"/>
    <s v="PPLEOM: OPERATION AND MAINTENANCE"/>
    <s v="PPLTIS: TOTAL INCOME STATEMENT"/>
    <x v="7"/>
    <x v="3"/>
    <n v="2825.93"/>
  </r>
  <r>
    <x v="1"/>
    <x v="2"/>
    <x v="1"/>
    <x v="130"/>
    <x v="1"/>
    <s v="PPLETO: TOTAL OPERATING EXPENSE"/>
    <s v="PPLEOM: OPERATION AND MAINTENANCE"/>
    <s v="PPLTIS: TOTAL INCOME STATEMENT"/>
    <x v="10"/>
    <x v="4"/>
    <n v="48.28"/>
  </r>
  <r>
    <x v="1"/>
    <x v="2"/>
    <x v="1"/>
    <x v="131"/>
    <x v="1"/>
    <s v="PPLETO: TOTAL OPERATING EXPENSE"/>
    <s v="PPLEOM: OPERATION AND MAINTENANCE"/>
    <s v="PPLTIS: TOTAL INCOME STATEMENT"/>
    <x v="1"/>
    <x v="1"/>
    <n v="222.82"/>
  </r>
  <r>
    <x v="1"/>
    <x v="2"/>
    <x v="1"/>
    <x v="131"/>
    <x v="1"/>
    <s v="PPLETO: TOTAL OPERATING EXPENSE"/>
    <s v="PPLEOM: OPERATION AND MAINTENANCE"/>
    <s v="PPLTIS: TOTAL INCOME STATEMENT"/>
    <x v="3"/>
    <x v="3"/>
    <n v="2.0499999999999998"/>
  </r>
  <r>
    <x v="1"/>
    <x v="2"/>
    <x v="1"/>
    <x v="131"/>
    <x v="1"/>
    <s v="PPLETO: TOTAL OPERATING EXPENSE"/>
    <s v="PPLEOM: OPERATION AND MAINTENANCE"/>
    <s v="PPLTIS: TOTAL INCOME STATEMENT"/>
    <x v="4"/>
    <x v="3"/>
    <n v="10.130000000000001"/>
  </r>
  <r>
    <x v="1"/>
    <x v="2"/>
    <x v="1"/>
    <x v="131"/>
    <x v="1"/>
    <s v="PPLETO: TOTAL OPERATING EXPENSE"/>
    <s v="PPLEOM: OPERATION AND MAINTENANCE"/>
    <s v="PPLTIS: TOTAL INCOME STATEMENT"/>
    <x v="5"/>
    <x v="4"/>
    <n v="28.89"/>
  </r>
  <r>
    <x v="1"/>
    <x v="2"/>
    <x v="1"/>
    <x v="131"/>
    <x v="1"/>
    <s v="PPLETO: TOTAL OPERATING EXPENSE"/>
    <s v="PPLEOM: OPERATION AND MAINTENANCE"/>
    <s v="PPLTIS: TOTAL INCOME STATEMENT"/>
    <x v="6"/>
    <x v="3"/>
    <n v="19.41"/>
  </r>
  <r>
    <x v="1"/>
    <x v="2"/>
    <x v="1"/>
    <x v="131"/>
    <x v="1"/>
    <s v="PPLETO: TOTAL OPERATING EXPENSE"/>
    <s v="PPLEOM: OPERATION AND MAINTENANCE"/>
    <s v="PPLTIS: TOTAL INCOME STATEMENT"/>
    <x v="7"/>
    <x v="3"/>
    <n v="5.57"/>
  </r>
  <r>
    <x v="1"/>
    <x v="2"/>
    <x v="1"/>
    <x v="132"/>
    <x v="1"/>
    <s v="PPLETO: TOTAL OPERATING EXPENSE"/>
    <s v="PPLEOM: OPERATION AND MAINTENANCE"/>
    <s v="PPLTIS: TOTAL INCOME STATEMENT"/>
    <x v="1"/>
    <x v="1"/>
    <n v="5575.01"/>
  </r>
  <r>
    <x v="1"/>
    <x v="2"/>
    <x v="1"/>
    <x v="132"/>
    <x v="1"/>
    <s v="PPLETO: TOTAL OPERATING EXPENSE"/>
    <s v="PPLEOM: OPERATION AND MAINTENANCE"/>
    <s v="PPLTIS: TOTAL INCOME STATEMENT"/>
    <x v="12"/>
    <x v="1"/>
    <n v="150679.97"/>
  </r>
  <r>
    <x v="1"/>
    <x v="2"/>
    <x v="1"/>
    <x v="132"/>
    <x v="1"/>
    <s v="PPLETO: TOTAL OPERATING EXPENSE"/>
    <s v="PPLEOM: OPERATION AND MAINTENANCE"/>
    <s v="PPLTIS: TOTAL INCOME STATEMENT"/>
    <x v="11"/>
    <x v="5"/>
    <n v="15882.37"/>
  </r>
  <r>
    <x v="1"/>
    <x v="2"/>
    <x v="1"/>
    <x v="132"/>
    <x v="1"/>
    <s v="PPLETO: TOTAL OPERATING EXPENSE"/>
    <s v="PPLEOM: OPERATION AND MAINTENANCE"/>
    <s v="PPLTIS: TOTAL INCOME STATEMENT"/>
    <x v="13"/>
    <x v="6"/>
    <n v="7750.02"/>
  </r>
  <r>
    <x v="1"/>
    <x v="2"/>
    <x v="1"/>
    <x v="132"/>
    <x v="1"/>
    <s v="PPLETO: TOTAL OPERATING EXPENSE"/>
    <s v="PPLEOM: OPERATION AND MAINTENANCE"/>
    <s v="PPLTIS: TOTAL INCOME STATEMENT"/>
    <x v="17"/>
    <x v="6"/>
    <n v="178.13"/>
  </r>
  <r>
    <x v="1"/>
    <x v="2"/>
    <x v="1"/>
    <x v="132"/>
    <x v="1"/>
    <s v="PPLETO: TOTAL OPERATING EXPENSE"/>
    <s v="PPLEOM: OPERATION AND MAINTENANCE"/>
    <s v="PPLTIS: TOTAL INCOME STATEMENT"/>
    <x v="18"/>
    <x v="6"/>
    <n v="805"/>
  </r>
  <r>
    <x v="1"/>
    <x v="2"/>
    <x v="1"/>
    <x v="132"/>
    <x v="1"/>
    <s v="PPLETO: TOTAL OPERATING EXPENSE"/>
    <s v="PPLEOM: OPERATION AND MAINTENANCE"/>
    <s v="PPLTIS: TOTAL INCOME STATEMENT"/>
    <x v="3"/>
    <x v="3"/>
    <n v="1661.86"/>
  </r>
  <r>
    <x v="1"/>
    <x v="2"/>
    <x v="1"/>
    <x v="132"/>
    <x v="1"/>
    <s v="PPLETO: TOTAL OPERATING EXPENSE"/>
    <s v="PPLEOM: OPERATION AND MAINTENANCE"/>
    <s v="PPLTIS: TOTAL INCOME STATEMENT"/>
    <x v="4"/>
    <x v="3"/>
    <n v="7302.98"/>
  </r>
  <r>
    <x v="1"/>
    <x v="2"/>
    <x v="1"/>
    <x v="132"/>
    <x v="1"/>
    <s v="PPLETO: TOTAL OPERATING EXPENSE"/>
    <s v="PPLEOM: OPERATION AND MAINTENANCE"/>
    <s v="PPLTIS: TOTAL INCOME STATEMENT"/>
    <x v="5"/>
    <x v="4"/>
    <n v="18208.38"/>
  </r>
  <r>
    <x v="1"/>
    <x v="2"/>
    <x v="1"/>
    <x v="132"/>
    <x v="1"/>
    <s v="PPLETO: TOTAL OPERATING EXPENSE"/>
    <s v="PPLEOM: OPERATION AND MAINTENANCE"/>
    <s v="PPLTIS: TOTAL INCOME STATEMENT"/>
    <x v="6"/>
    <x v="3"/>
    <n v="15473.12"/>
  </r>
  <r>
    <x v="1"/>
    <x v="2"/>
    <x v="1"/>
    <x v="132"/>
    <x v="1"/>
    <s v="PPLETO: TOTAL OPERATING EXPENSE"/>
    <s v="PPLEOM: OPERATION AND MAINTENANCE"/>
    <s v="PPLTIS: TOTAL INCOME STATEMENT"/>
    <x v="7"/>
    <x v="3"/>
    <n v="3645.35"/>
  </r>
  <r>
    <x v="1"/>
    <x v="2"/>
    <x v="1"/>
    <x v="132"/>
    <x v="1"/>
    <s v="PPLETO: TOTAL OPERATING EXPENSE"/>
    <s v="PPLEOM: OPERATION AND MAINTENANCE"/>
    <s v="PPLTIS: TOTAL INCOME STATEMENT"/>
    <x v="10"/>
    <x v="4"/>
    <n v="1856.8"/>
  </r>
  <r>
    <x v="1"/>
    <x v="2"/>
    <x v="1"/>
    <x v="133"/>
    <x v="1"/>
    <s v="PPLETO: TOTAL OPERATING EXPENSE"/>
    <s v="PPLEOM: OPERATION AND MAINTENANCE"/>
    <s v="PPLTIS: TOTAL INCOME STATEMENT"/>
    <x v="1"/>
    <x v="1"/>
    <n v="93230.91"/>
  </r>
  <r>
    <x v="1"/>
    <x v="2"/>
    <x v="1"/>
    <x v="133"/>
    <x v="1"/>
    <s v="PPLETO: TOTAL OPERATING EXPENSE"/>
    <s v="PPLEOM: OPERATION AND MAINTENANCE"/>
    <s v="PPLTIS: TOTAL INCOME STATEMENT"/>
    <x v="12"/>
    <x v="1"/>
    <n v="1699276.36"/>
  </r>
  <r>
    <x v="1"/>
    <x v="2"/>
    <x v="1"/>
    <x v="133"/>
    <x v="1"/>
    <s v="PPLETO: TOTAL OPERATING EXPENSE"/>
    <s v="PPLEOM: OPERATION AND MAINTENANCE"/>
    <s v="PPLTIS: TOTAL INCOME STATEMENT"/>
    <x v="11"/>
    <x v="5"/>
    <n v="215638.47"/>
  </r>
  <r>
    <x v="1"/>
    <x v="2"/>
    <x v="1"/>
    <x v="133"/>
    <x v="1"/>
    <s v="PPLETO: TOTAL OPERATING EXPENSE"/>
    <s v="PPLEOM: OPERATION AND MAINTENANCE"/>
    <s v="PPLTIS: TOTAL INCOME STATEMENT"/>
    <x v="16"/>
    <x v="1"/>
    <n v="119.99"/>
  </r>
  <r>
    <x v="1"/>
    <x v="2"/>
    <x v="1"/>
    <x v="133"/>
    <x v="1"/>
    <s v="PPLETO: TOTAL OPERATING EXPENSE"/>
    <s v="PPLEOM: OPERATION AND MAINTENANCE"/>
    <s v="PPLTIS: TOTAL INCOME STATEMENT"/>
    <x v="18"/>
    <x v="6"/>
    <n v="6655.71"/>
  </r>
  <r>
    <x v="1"/>
    <x v="2"/>
    <x v="1"/>
    <x v="133"/>
    <x v="1"/>
    <s v="PPLETO: TOTAL OPERATING EXPENSE"/>
    <s v="PPLEOM: OPERATION AND MAINTENANCE"/>
    <s v="PPLTIS: TOTAL INCOME STATEMENT"/>
    <x v="3"/>
    <x v="3"/>
    <n v="18943.45"/>
  </r>
  <r>
    <x v="1"/>
    <x v="2"/>
    <x v="1"/>
    <x v="133"/>
    <x v="1"/>
    <s v="PPLETO: TOTAL OPERATING EXPENSE"/>
    <s v="PPLEOM: OPERATION AND MAINTENANCE"/>
    <s v="PPLTIS: TOTAL INCOME STATEMENT"/>
    <x v="4"/>
    <x v="3"/>
    <n v="83750.039999999994"/>
  </r>
  <r>
    <x v="1"/>
    <x v="2"/>
    <x v="1"/>
    <x v="133"/>
    <x v="1"/>
    <s v="PPLETO: TOTAL OPERATING EXPENSE"/>
    <s v="PPLEOM: OPERATION AND MAINTENANCE"/>
    <s v="PPLTIS: TOTAL INCOME STATEMENT"/>
    <x v="5"/>
    <x v="4"/>
    <n v="200080.51"/>
  </r>
  <r>
    <x v="1"/>
    <x v="2"/>
    <x v="1"/>
    <x v="133"/>
    <x v="1"/>
    <s v="PPLETO: TOTAL OPERATING EXPENSE"/>
    <s v="PPLEOM: OPERATION AND MAINTENANCE"/>
    <s v="PPLTIS: TOTAL INCOME STATEMENT"/>
    <x v="6"/>
    <x v="3"/>
    <n v="176496.75"/>
  </r>
  <r>
    <x v="1"/>
    <x v="2"/>
    <x v="1"/>
    <x v="133"/>
    <x v="1"/>
    <s v="PPLETO: TOTAL OPERATING EXPENSE"/>
    <s v="PPLEOM: OPERATION AND MAINTENANCE"/>
    <s v="PPLTIS: TOTAL INCOME STATEMENT"/>
    <x v="7"/>
    <x v="3"/>
    <n v="41843.360000000001"/>
  </r>
  <r>
    <x v="1"/>
    <x v="2"/>
    <x v="1"/>
    <x v="133"/>
    <x v="1"/>
    <s v="PPLETO: TOTAL OPERATING EXPENSE"/>
    <s v="PPLEOM: OPERATION AND MAINTENANCE"/>
    <s v="PPLTIS: TOTAL INCOME STATEMENT"/>
    <x v="10"/>
    <x v="4"/>
    <n v="25181.39"/>
  </r>
  <r>
    <x v="1"/>
    <x v="2"/>
    <x v="1"/>
    <x v="134"/>
    <x v="1"/>
    <s v="PPLETO: TOTAL OPERATING EXPENSE"/>
    <s v="PPLEOM: OPERATION AND MAINTENANCE"/>
    <s v="PPLTIS: TOTAL INCOME STATEMENT"/>
    <x v="1"/>
    <x v="1"/>
    <n v="28885.78"/>
  </r>
  <r>
    <x v="1"/>
    <x v="2"/>
    <x v="1"/>
    <x v="134"/>
    <x v="1"/>
    <s v="PPLETO: TOTAL OPERATING EXPENSE"/>
    <s v="PPLEOM: OPERATION AND MAINTENANCE"/>
    <s v="PPLTIS: TOTAL INCOME STATEMENT"/>
    <x v="12"/>
    <x v="1"/>
    <n v="91594.6"/>
  </r>
  <r>
    <x v="1"/>
    <x v="2"/>
    <x v="1"/>
    <x v="134"/>
    <x v="1"/>
    <s v="PPLETO: TOTAL OPERATING EXPENSE"/>
    <s v="PPLEOM: OPERATION AND MAINTENANCE"/>
    <s v="PPLTIS: TOTAL INCOME STATEMENT"/>
    <x v="11"/>
    <x v="5"/>
    <n v="1099.07"/>
  </r>
  <r>
    <x v="1"/>
    <x v="2"/>
    <x v="1"/>
    <x v="134"/>
    <x v="1"/>
    <s v="PPLETO: TOTAL OPERATING EXPENSE"/>
    <s v="PPLEOM: OPERATION AND MAINTENANCE"/>
    <s v="PPLTIS: TOTAL INCOME STATEMENT"/>
    <x v="3"/>
    <x v="3"/>
    <n v="1278.6400000000001"/>
  </r>
  <r>
    <x v="1"/>
    <x v="2"/>
    <x v="1"/>
    <x v="134"/>
    <x v="1"/>
    <s v="PPLETO: TOTAL OPERATING EXPENSE"/>
    <s v="PPLEOM: OPERATION AND MAINTENANCE"/>
    <s v="PPLTIS: TOTAL INCOME STATEMENT"/>
    <x v="4"/>
    <x v="3"/>
    <n v="5587.36"/>
  </r>
  <r>
    <x v="1"/>
    <x v="2"/>
    <x v="1"/>
    <x v="134"/>
    <x v="1"/>
    <s v="PPLETO: TOTAL OPERATING EXPENSE"/>
    <s v="PPLEOM: OPERATION AND MAINTENANCE"/>
    <s v="PPLTIS: TOTAL INCOME STATEMENT"/>
    <x v="5"/>
    <x v="4"/>
    <n v="13786.6"/>
  </r>
  <r>
    <x v="1"/>
    <x v="2"/>
    <x v="1"/>
    <x v="134"/>
    <x v="1"/>
    <s v="PPLETO: TOTAL OPERATING EXPENSE"/>
    <s v="PPLEOM: OPERATION AND MAINTENANCE"/>
    <s v="PPLTIS: TOTAL INCOME STATEMENT"/>
    <x v="6"/>
    <x v="3"/>
    <n v="11816.52"/>
  </r>
  <r>
    <x v="1"/>
    <x v="2"/>
    <x v="1"/>
    <x v="134"/>
    <x v="1"/>
    <s v="PPLETO: TOTAL OPERATING EXPENSE"/>
    <s v="PPLEOM: OPERATION AND MAINTENANCE"/>
    <s v="PPLTIS: TOTAL INCOME STATEMENT"/>
    <x v="7"/>
    <x v="3"/>
    <n v="2816.31"/>
  </r>
  <r>
    <x v="1"/>
    <x v="2"/>
    <x v="1"/>
    <x v="134"/>
    <x v="1"/>
    <s v="PPLETO: TOTAL OPERATING EXPENSE"/>
    <s v="PPLEOM: OPERATION AND MAINTENANCE"/>
    <s v="PPLTIS: TOTAL INCOME STATEMENT"/>
    <x v="10"/>
    <x v="4"/>
    <n v="150.37"/>
  </r>
  <r>
    <x v="1"/>
    <x v="2"/>
    <x v="1"/>
    <x v="135"/>
    <x v="1"/>
    <s v="PPLETO: TOTAL OPERATING EXPENSE"/>
    <s v="PPLEOM: OPERATION AND MAINTENANCE"/>
    <s v="PPLTIS: TOTAL INCOME STATEMENT"/>
    <x v="1"/>
    <x v="1"/>
    <n v="254736.71"/>
  </r>
  <r>
    <x v="1"/>
    <x v="2"/>
    <x v="1"/>
    <x v="135"/>
    <x v="1"/>
    <s v="PPLETO: TOTAL OPERATING EXPENSE"/>
    <s v="PPLEOM: OPERATION AND MAINTENANCE"/>
    <s v="PPLTIS: TOTAL INCOME STATEMENT"/>
    <x v="12"/>
    <x v="1"/>
    <n v="2129.7399999999998"/>
  </r>
  <r>
    <x v="1"/>
    <x v="2"/>
    <x v="1"/>
    <x v="135"/>
    <x v="1"/>
    <s v="PPLETO: TOTAL OPERATING EXPENSE"/>
    <s v="PPLEOM: OPERATION AND MAINTENANCE"/>
    <s v="PPLTIS: TOTAL INCOME STATEMENT"/>
    <x v="11"/>
    <x v="5"/>
    <n v="5187.41"/>
  </r>
  <r>
    <x v="1"/>
    <x v="2"/>
    <x v="1"/>
    <x v="135"/>
    <x v="1"/>
    <s v="PPLETO: TOTAL OPERATING EXPENSE"/>
    <s v="PPLEOM: OPERATION AND MAINTENANCE"/>
    <s v="PPLTIS: TOTAL INCOME STATEMENT"/>
    <x v="3"/>
    <x v="3"/>
    <n v="2697.75"/>
  </r>
  <r>
    <x v="1"/>
    <x v="2"/>
    <x v="1"/>
    <x v="135"/>
    <x v="1"/>
    <s v="PPLETO: TOTAL OPERATING EXPENSE"/>
    <s v="PPLEOM: OPERATION AND MAINTENANCE"/>
    <s v="PPLTIS: TOTAL INCOME STATEMENT"/>
    <x v="4"/>
    <x v="3"/>
    <n v="11921.94"/>
  </r>
  <r>
    <x v="1"/>
    <x v="2"/>
    <x v="1"/>
    <x v="135"/>
    <x v="1"/>
    <s v="PPLETO: TOTAL OPERATING EXPENSE"/>
    <s v="PPLEOM: OPERATION AND MAINTENANCE"/>
    <s v="PPLTIS: TOTAL INCOME STATEMENT"/>
    <x v="5"/>
    <x v="4"/>
    <n v="29755.47"/>
  </r>
  <r>
    <x v="1"/>
    <x v="2"/>
    <x v="1"/>
    <x v="135"/>
    <x v="1"/>
    <s v="PPLETO: TOTAL OPERATING EXPENSE"/>
    <s v="PPLEOM: OPERATION AND MAINTENANCE"/>
    <s v="PPLTIS: TOTAL INCOME STATEMENT"/>
    <x v="6"/>
    <x v="3"/>
    <n v="24899.24"/>
  </r>
  <r>
    <x v="1"/>
    <x v="2"/>
    <x v="1"/>
    <x v="135"/>
    <x v="1"/>
    <s v="PPLETO: TOTAL OPERATING EXPENSE"/>
    <s v="PPLEOM: OPERATION AND MAINTENANCE"/>
    <s v="PPLTIS: TOTAL INCOME STATEMENT"/>
    <x v="7"/>
    <x v="3"/>
    <n v="5946.7"/>
  </r>
  <r>
    <x v="1"/>
    <x v="2"/>
    <x v="1"/>
    <x v="135"/>
    <x v="1"/>
    <s v="PPLETO: TOTAL OPERATING EXPENSE"/>
    <s v="PPLEOM: OPERATION AND MAINTENANCE"/>
    <s v="PPLTIS: TOTAL INCOME STATEMENT"/>
    <x v="10"/>
    <x v="4"/>
    <n v="687.91"/>
  </r>
  <r>
    <x v="1"/>
    <x v="2"/>
    <x v="1"/>
    <x v="136"/>
    <x v="1"/>
    <s v="PPLETO: TOTAL OPERATING EXPENSE"/>
    <s v="PPLEOM: OPERATION AND MAINTENANCE"/>
    <s v="PPLTIS: TOTAL INCOME STATEMENT"/>
    <x v="12"/>
    <x v="1"/>
    <n v="216.34"/>
  </r>
  <r>
    <x v="1"/>
    <x v="2"/>
    <x v="1"/>
    <x v="136"/>
    <x v="1"/>
    <s v="PPLETO: TOTAL OPERATING EXPENSE"/>
    <s v="PPLEOM: OPERATION AND MAINTENANCE"/>
    <s v="PPLTIS: TOTAL INCOME STATEMENT"/>
    <x v="3"/>
    <x v="3"/>
    <n v="1.87"/>
  </r>
  <r>
    <x v="1"/>
    <x v="2"/>
    <x v="1"/>
    <x v="136"/>
    <x v="1"/>
    <s v="PPLETO: TOTAL OPERATING EXPENSE"/>
    <s v="PPLEOM: OPERATION AND MAINTENANCE"/>
    <s v="PPLTIS: TOTAL INCOME STATEMENT"/>
    <x v="4"/>
    <x v="3"/>
    <n v="10.07"/>
  </r>
  <r>
    <x v="1"/>
    <x v="2"/>
    <x v="1"/>
    <x v="136"/>
    <x v="1"/>
    <s v="PPLETO: TOTAL OPERATING EXPENSE"/>
    <s v="PPLEOM: OPERATION AND MAINTENANCE"/>
    <s v="PPLTIS: TOTAL INCOME STATEMENT"/>
    <x v="5"/>
    <x v="4"/>
    <n v="27.15"/>
  </r>
  <r>
    <x v="1"/>
    <x v="2"/>
    <x v="1"/>
    <x v="136"/>
    <x v="1"/>
    <s v="PPLETO: TOTAL OPERATING EXPENSE"/>
    <s v="PPLEOM: OPERATION AND MAINTENANCE"/>
    <s v="PPLTIS: TOTAL INCOME STATEMENT"/>
    <x v="6"/>
    <x v="3"/>
    <n v="18.489999999999998"/>
  </r>
  <r>
    <x v="1"/>
    <x v="2"/>
    <x v="1"/>
    <x v="136"/>
    <x v="1"/>
    <s v="PPLETO: TOTAL OPERATING EXPENSE"/>
    <s v="PPLEOM: OPERATION AND MAINTENANCE"/>
    <s v="PPLTIS: TOTAL INCOME STATEMENT"/>
    <x v="7"/>
    <x v="3"/>
    <n v="5.52"/>
  </r>
  <r>
    <x v="1"/>
    <x v="2"/>
    <x v="1"/>
    <x v="137"/>
    <x v="1"/>
    <s v="PPLETO: TOTAL OPERATING EXPENSE"/>
    <s v="PPLEOM: OPERATION AND MAINTENANCE"/>
    <s v="PPLTIS: TOTAL INCOME STATEMENT"/>
    <x v="1"/>
    <x v="1"/>
    <n v="63.39"/>
  </r>
  <r>
    <x v="1"/>
    <x v="2"/>
    <x v="1"/>
    <x v="137"/>
    <x v="1"/>
    <s v="PPLETO: TOTAL OPERATING EXPENSE"/>
    <s v="PPLEOM: OPERATION AND MAINTENANCE"/>
    <s v="PPLTIS: TOTAL INCOME STATEMENT"/>
    <x v="12"/>
    <x v="1"/>
    <n v="23635.48"/>
  </r>
  <r>
    <x v="1"/>
    <x v="2"/>
    <x v="1"/>
    <x v="137"/>
    <x v="1"/>
    <s v="PPLETO: TOTAL OPERATING EXPENSE"/>
    <s v="PPLEOM: OPERATION AND MAINTENANCE"/>
    <s v="PPLTIS: TOTAL INCOME STATEMENT"/>
    <x v="11"/>
    <x v="5"/>
    <n v="334.56"/>
  </r>
  <r>
    <x v="1"/>
    <x v="2"/>
    <x v="1"/>
    <x v="137"/>
    <x v="1"/>
    <s v="PPLETO: TOTAL OPERATING EXPENSE"/>
    <s v="PPLEOM: OPERATION AND MAINTENANCE"/>
    <s v="PPLTIS: TOTAL INCOME STATEMENT"/>
    <x v="3"/>
    <x v="3"/>
    <n v="248.36"/>
  </r>
  <r>
    <x v="1"/>
    <x v="2"/>
    <x v="1"/>
    <x v="137"/>
    <x v="1"/>
    <s v="PPLETO: TOTAL OPERATING EXPENSE"/>
    <s v="PPLEOM: OPERATION AND MAINTENANCE"/>
    <s v="PPLTIS: TOTAL INCOME STATEMENT"/>
    <x v="4"/>
    <x v="3"/>
    <n v="1101.7"/>
  </r>
  <r>
    <x v="1"/>
    <x v="2"/>
    <x v="1"/>
    <x v="137"/>
    <x v="1"/>
    <s v="PPLETO: TOTAL OPERATING EXPENSE"/>
    <s v="PPLEOM: OPERATION AND MAINTENANCE"/>
    <s v="PPLTIS: TOTAL INCOME STATEMENT"/>
    <x v="5"/>
    <x v="4"/>
    <n v="2731.86"/>
  </r>
  <r>
    <x v="1"/>
    <x v="2"/>
    <x v="1"/>
    <x v="137"/>
    <x v="1"/>
    <s v="PPLETO: TOTAL OPERATING EXPENSE"/>
    <s v="PPLEOM: OPERATION AND MAINTENANCE"/>
    <s v="PPLTIS: TOTAL INCOME STATEMENT"/>
    <x v="6"/>
    <x v="3"/>
    <n v="2298.0500000000002"/>
  </r>
  <r>
    <x v="1"/>
    <x v="2"/>
    <x v="1"/>
    <x v="137"/>
    <x v="1"/>
    <s v="PPLETO: TOTAL OPERATING EXPENSE"/>
    <s v="PPLEOM: OPERATION AND MAINTENANCE"/>
    <s v="PPLTIS: TOTAL INCOME STATEMENT"/>
    <x v="7"/>
    <x v="3"/>
    <n v="549.77"/>
  </r>
  <r>
    <x v="1"/>
    <x v="2"/>
    <x v="1"/>
    <x v="137"/>
    <x v="1"/>
    <s v="PPLETO: TOTAL OPERATING EXPENSE"/>
    <s v="PPLEOM: OPERATION AND MAINTENANCE"/>
    <s v="PPLTIS: TOTAL INCOME STATEMENT"/>
    <x v="10"/>
    <x v="4"/>
    <n v="45.78"/>
  </r>
  <r>
    <x v="1"/>
    <x v="2"/>
    <x v="1"/>
    <x v="138"/>
    <x v="1"/>
    <s v="PPLETO: TOTAL OPERATING EXPENSE"/>
    <s v="PPLEOM: OPERATION AND MAINTENANCE"/>
    <s v="PPLTIS: TOTAL INCOME STATEMENT"/>
    <x v="1"/>
    <x v="1"/>
    <n v="115785.37"/>
  </r>
  <r>
    <x v="1"/>
    <x v="2"/>
    <x v="1"/>
    <x v="138"/>
    <x v="1"/>
    <s v="PPLETO: TOTAL OPERATING EXPENSE"/>
    <s v="PPLEOM: OPERATION AND MAINTENANCE"/>
    <s v="PPLTIS: TOTAL INCOME STATEMENT"/>
    <x v="3"/>
    <x v="3"/>
    <n v="1192.6600000000001"/>
  </r>
  <r>
    <x v="1"/>
    <x v="2"/>
    <x v="1"/>
    <x v="138"/>
    <x v="1"/>
    <s v="PPLETO: TOTAL OPERATING EXPENSE"/>
    <s v="PPLEOM: OPERATION AND MAINTENANCE"/>
    <s v="PPLTIS: TOTAL INCOME STATEMENT"/>
    <x v="4"/>
    <x v="3"/>
    <n v="5355.26"/>
  </r>
  <r>
    <x v="1"/>
    <x v="2"/>
    <x v="1"/>
    <x v="138"/>
    <x v="1"/>
    <s v="PPLETO: TOTAL OPERATING EXPENSE"/>
    <s v="PPLEOM: OPERATION AND MAINTENANCE"/>
    <s v="PPLTIS: TOTAL INCOME STATEMENT"/>
    <x v="5"/>
    <x v="4"/>
    <n v="13754.66"/>
  </r>
  <r>
    <x v="1"/>
    <x v="2"/>
    <x v="1"/>
    <x v="138"/>
    <x v="1"/>
    <s v="PPLETO: TOTAL OPERATING EXPENSE"/>
    <s v="PPLEOM: OPERATION AND MAINTENANCE"/>
    <s v="PPLTIS: TOTAL INCOME STATEMENT"/>
    <x v="6"/>
    <x v="3"/>
    <n v="10995.18"/>
  </r>
  <r>
    <x v="1"/>
    <x v="2"/>
    <x v="1"/>
    <x v="138"/>
    <x v="1"/>
    <s v="PPLETO: TOTAL OPERATING EXPENSE"/>
    <s v="PPLEOM: OPERATION AND MAINTENANCE"/>
    <s v="PPLTIS: TOTAL INCOME STATEMENT"/>
    <x v="7"/>
    <x v="3"/>
    <n v="2684.06"/>
  </r>
  <r>
    <x v="1"/>
    <x v="2"/>
    <x v="1"/>
    <x v="139"/>
    <x v="1"/>
    <s v="PPLETO: TOTAL OPERATING EXPENSE"/>
    <s v="PPLEOM: OPERATION AND MAINTENANCE"/>
    <s v="PPLTIS: TOTAL INCOME STATEMENT"/>
    <x v="1"/>
    <x v="1"/>
    <n v="123863.28"/>
  </r>
  <r>
    <x v="1"/>
    <x v="2"/>
    <x v="1"/>
    <x v="139"/>
    <x v="1"/>
    <s v="PPLETO: TOTAL OPERATING EXPENSE"/>
    <s v="PPLEOM: OPERATION AND MAINTENANCE"/>
    <s v="PPLTIS: TOTAL INCOME STATEMENT"/>
    <x v="3"/>
    <x v="3"/>
    <n v="1290.93"/>
  </r>
  <r>
    <x v="1"/>
    <x v="2"/>
    <x v="1"/>
    <x v="139"/>
    <x v="1"/>
    <s v="PPLETO: TOTAL OPERATING EXPENSE"/>
    <s v="PPLEOM: OPERATION AND MAINTENANCE"/>
    <s v="PPLTIS: TOTAL INCOME STATEMENT"/>
    <x v="4"/>
    <x v="3"/>
    <n v="5806.1"/>
  </r>
  <r>
    <x v="1"/>
    <x v="2"/>
    <x v="1"/>
    <x v="139"/>
    <x v="1"/>
    <s v="PPLETO: TOTAL OPERATING EXPENSE"/>
    <s v="PPLEOM: OPERATION AND MAINTENANCE"/>
    <s v="PPLTIS: TOTAL INCOME STATEMENT"/>
    <x v="5"/>
    <x v="4"/>
    <n v="14165.33"/>
  </r>
  <r>
    <x v="1"/>
    <x v="2"/>
    <x v="1"/>
    <x v="139"/>
    <x v="1"/>
    <s v="PPLETO: TOTAL OPERATING EXPENSE"/>
    <s v="PPLEOM: OPERATION AND MAINTENANCE"/>
    <s v="PPLTIS: TOTAL INCOME STATEMENT"/>
    <x v="6"/>
    <x v="3"/>
    <n v="12009.06"/>
  </r>
  <r>
    <x v="1"/>
    <x v="2"/>
    <x v="1"/>
    <x v="139"/>
    <x v="1"/>
    <s v="PPLETO: TOTAL OPERATING EXPENSE"/>
    <s v="PPLEOM: OPERATION AND MAINTENANCE"/>
    <s v="PPLTIS: TOTAL INCOME STATEMENT"/>
    <x v="7"/>
    <x v="3"/>
    <n v="2836.22"/>
  </r>
  <r>
    <x v="1"/>
    <x v="2"/>
    <x v="1"/>
    <x v="41"/>
    <x v="1"/>
    <s v="PPLETO: TOTAL OPERATING EXPENSE"/>
    <s v="PPLEOM: OPERATION AND MAINTENANCE"/>
    <s v="PPLTIS: TOTAL INCOME STATEMENT"/>
    <x v="1"/>
    <x v="1"/>
    <n v="1894766.15"/>
  </r>
  <r>
    <x v="1"/>
    <x v="2"/>
    <x v="1"/>
    <x v="41"/>
    <x v="1"/>
    <s v="PPLETO: TOTAL OPERATING EXPENSE"/>
    <s v="PPLEOM: OPERATION AND MAINTENANCE"/>
    <s v="PPLTIS: TOTAL INCOME STATEMENT"/>
    <x v="12"/>
    <x v="1"/>
    <n v="188910.53"/>
  </r>
  <r>
    <x v="1"/>
    <x v="2"/>
    <x v="1"/>
    <x v="41"/>
    <x v="1"/>
    <s v="PPLETO: TOTAL OPERATING EXPENSE"/>
    <s v="PPLEOM: OPERATION AND MAINTENANCE"/>
    <s v="PPLTIS: TOTAL INCOME STATEMENT"/>
    <x v="11"/>
    <x v="5"/>
    <n v="7356.99"/>
  </r>
  <r>
    <x v="1"/>
    <x v="2"/>
    <x v="1"/>
    <x v="41"/>
    <x v="1"/>
    <s v="PPLETO: TOTAL OPERATING EXPENSE"/>
    <s v="PPLEOM: OPERATION AND MAINTENANCE"/>
    <s v="PPLTIS: TOTAL INCOME STATEMENT"/>
    <x v="13"/>
    <x v="6"/>
    <n v="25736.55"/>
  </r>
  <r>
    <x v="1"/>
    <x v="2"/>
    <x v="1"/>
    <x v="41"/>
    <x v="1"/>
    <s v="PPLETO: TOTAL OPERATING EXPENSE"/>
    <s v="PPLEOM: OPERATION AND MAINTENANCE"/>
    <s v="PPLTIS: TOTAL INCOME STATEMENT"/>
    <x v="17"/>
    <x v="6"/>
    <n v="417.56"/>
  </r>
  <r>
    <x v="1"/>
    <x v="2"/>
    <x v="1"/>
    <x v="41"/>
    <x v="1"/>
    <s v="PPLETO: TOTAL OPERATING EXPENSE"/>
    <s v="PPLEOM: OPERATION AND MAINTENANCE"/>
    <s v="PPLTIS: TOTAL INCOME STATEMENT"/>
    <x v="19"/>
    <x v="6"/>
    <n v="73745"/>
  </r>
  <r>
    <x v="1"/>
    <x v="2"/>
    <x v="1"/>
    <x v="41"/>
    <x v="1"/>
    <s v="PPLETO: TOTAL OPERATING EXPENSE"/>
    <s v="PPLEOM: OPERATION AND MAINTENANCE"/>
    <s v="PPLTIS: TOTAL INCOME STATEMENT"/>
    <x v="0"/>
    <x v="0"/>
    <n v="28800.73"/>
  </r>
  <r>
    <x v="1"/>
    <x v="2"/>
    <x v="1"/>
    <x v="41"/>
    <x v="1"/>
    <s v="PPLETO: TOTAL OPERATING EXPENSE"/>
    <s v="PPLEOM: OPERATION AND MAINTENANCE"/>
    <s v="PPLTIS: TOTAL INCOME STATEMENT"/>
    <x v="3"/>
    <x v="3"/>
    <n v="21924.7"/>
  </r>
  <r>
    <x v="1"/>
    <x v="2"/>
    <x v="1"/>
    <x v="41"/>
    <x v="1"/>
    <s v="PPLETO: TOTAL OPERATING EXPENSE"/>
    <s v="PPLEOM: OPERATION AND MAINTENANCE"/>
    <s v="PPLTIS: TOTAL INCOME STATEMENT"/>
    <x v="4"/>
    <x v="3"/>
    <n v="96669.79"/>
  </r>
  <r>
    <x v="1"/>
    <x v="2"/>
    <x v="1"/>
    <x v="41"/>
    <x v="1"/>
    <s v="PPLETO: TOTAL OPERATING EXPENSE"/>
    <s v="PPLEOM: OPERATION AND MAINTENANCE"/>
    <s v="PPLTIS: TOTAL INCOME STATEMENT"/>
    <x v="5"/>
    <x v="4"/>
    <n v="237308.27"/>
  </r>
  <r>
    <x v="1"/>
    <x v="2"/>
    <x v="1"/>
    <x v="41"/>
    <x v="1"/>
    <s v="PPLETO: TOTAL OPERATING EXPENSE"/>
    <s v="PPLEOM: OPERATION AND MAINTENANCE"/>
    <s v="PPLTIS: TOTAL INCOME STATEMENT"/>
    <x v="6"/>
    <x v="3"/>
    <n v="202310.41"/>
  </r>
  <r>
    <x v="1"/>
    <x v="2"/>
    <x v="1"/>
    <x v="41"/>
    <x v="1"/>
    <s v="PPLETO: TOTAL OPERATING EXPENSE"/>
    <s v="PPLEOM: OPERATION AND MAINTENANCE"/>
    <s v="PPLTIS: TOTAL INCOME STATEMENT"/>
    <x v="7"/>
    <x v="3"/>
    <n v="48316.34"/>
  </r>
  <r>
    <x v="1"/>
    <x v="2"/>
    <x v="1"/>
    <x v="41"/>
    <x v="1"/>
    <s v="PPLETO: TOTAL OPERATING EXPENSE"/>
    <s v="PPLEOM: OPERATION AND MAINTENANCE"/>
    <s v="PPLTIS: TOTAL INCOME STATEMENT"/>
    <x v="10"/>
    <x v="4"/>
    <n v="869.68"/>
  </r>
  <r>
    <x v="1"/>
    <x v="2"/>
    <x v="1"/>
    <x v="36"/>
    <x v="1"/>
    <s v="PPLETO: TOTAL OPERATING EXPENSE"/>
    <s v="PPLEOM: OPERATION AND MAINTENANCE"/>
    <s v="PPLTIS: TOTAL INCOME STATEMENT"/>
    <x v="1"/>
    <x v="1"/>
    <n v="12130292.130000001"/>
  </r>
  <r>
    <x v="1"/>
    <x v="2"/>
    <x v="1"/>
    <x v="36"/>
    <x v="1"/>
    <s v="PPLETO: TOTAL OPERATING EXPENSE"/>
    <s v="PPLEOM: OPERATION AND MAINTENANCE"/>
    <s v="PPLTIS: TOTAL INCOME STATEMENT"/>
    <x v="12"/>
    <x v="1"/>
    <n v="1487549.51"/>
  </r>
  <r>
    <x v="1"/>
    <x v="2"/>
    <x v="1"/>
    <x v="36"/>
    <x v="1"/>
    <s v="PPLETO: TOTAL OPERATING EXPENSE"/>
    <s v="PPLEOM: OPERATION AND MAINTENANCE"/>
    <s v="PPLTIS: TOTAL INCOME STATEMENT"/>
    <x v="11"/>
    <x v="5"/>
    <n v="10705.59"/>
  </r>
  <r>
    <x v="1"/>
    <x v="2"/>
    <x v="1"/>
    <x v="36"/>
    <x v="1"/>
    <s v="PPLETO: TOTAL OPERATING EXPENSE"/>
    <s v="PPLEOM: OPERATION AND MAINTENANCE"/>
    <s v="PPLTIS: TOTAL INCOME STATEMENT"/>
    <x v="16"/>
    <x v="1"/>
    <n v="682.72"/>
  </r>
  <r>
    <x v="1"/>
    <x v="2"/>
    <x v="1"/>
    <x v="36"/>
    <x v="1"/>
    <s v="PPLETO: TOTAL OPERATING EXPENSE"/>
    <s v="PPLEOM: OPERATION AND MAINTENANCE"/>
    <s v="PPLTIS: TOTAL INCOME STATEMENT"/>
    <x v="13"/>
    <x v="6"/>
    <n v="82156"/>
  </r>
  <r>
    <x v="1"/>
    <x v="2"/>
    <x v="1"/>
    <x v="36"/>
    <x v="1"/>
    <s v="PPLETO: TOTAL OPERATING EXPENSE"/>
    <s v="PPLEOM: OPERATION AND MAINTENANCE"/>
    <s v="PPLTIS: TOTAL INCOME STATEMENT"/>
    <x v="17"/>
    <x v="6"/>
    <n v="508.79"/>
  </r>
  <r>
    <x v="1"/>
    <x v="2"/>
    <x v="1"/>
    <x v="36"/>
    <x v="1"/>
    <s v="PPLETO: TOTAL OPERATING EXPENSE"/>
    <s v="PPLEOM: OPERATION AND MAINTENANCE"/>
    <s v="PPLTIS: TOTAL INCOME STATEMENT"/>
    <x v="18"/>
    <x v="6"/>
    <n v="4.03"/>
  </r>
  <r>
    <x v="1"/>
    <x v="2"/>
    <x v="1"/>
    <x v="36"/>
    <x v="1"/>
    <s v="PPLETO: TOTAL OPERATING EXPENSE"/>
    <s v="PPLEOM: OPERATION AND MAINTENANCE"/>
    <s v="PPLTIS: TOTAL INCOME STATEMENT"/>
    <x v="0"/>
    <x v="0"/>
    <n v="25282.9"/>
  </r>
  <r>
    <x v="1"/>
    <x v="2"/>
    <x v="1"/>
    <x v="36"/>
    <x v="1"/>
    <s v="PPLETO: TOTAL OPERATING EXPENSE"/>
    <s v="PPLEOM: OPERATION AND MAINTENANCE"/>
    <s v="PPLTIS: TOTAL INCOME STATEMENT"/>
    <x v="3"/>
    <x v="3"/>
    <n v="141977.49"/>
  </r>
  <r>
    <x v="1"/>
    <x v="2"/>
    <x v="1"/>
    <x v="36"/>
    <x v="1"/>
    <s v="PPLETO: TOTAL OPERATING EXPENSE"/>
    <s v="PPLEOM: OPERATION AND MAINTENANCE"/>
    <s v="PPLTIS: TOTAL INCOME STATEMENT"/>
    <x v="4"/>
    <x v="3"/>
    <n v="632763"/>
  </r>
  <r>
    <x v="1"/>
    <x v="2"/>
    <x v="1"/>
    <x v="36"/>
    <x v="1"/>
    <s v="PPLETO: TOTAL OPERATING EXPENSE"/>
    <s v="PPLEOM: OPERATION AND MAINTENANCE"/>
    <s v="PPLTIS: TOTAL INCOME STATEMENT"/>
    <x v="5"/>
    <x v="4"/>
    <n v="1592176.45"/>
  </r>
  <r>
    <x v="1"/>
    <x v="2"/>
    <x v="1"/>
    <x v="36"/>
    <x v="1"/>
    <s v="PPLETO: TOTAL OPERATING EXPENSE"/>
    <s v="PPLEOM: OPERATION AND MAINTENANCE"/>
    <s v="PPLTIS: TOTAL INCOME STATEMENT"/>
    <x v="6"/>
    <x v="3"/>
    <n v="1315142.43"/>
  </r>
  <r>
    <x v="1"/>
    <x v="2"/>
    <x v="1"/>
    <x v="36"/>
    <x v="1"/>
    <s v="PPLETO: TOTAL OPERATING EXPENSE"/>
    <s v="PPLEOM: OPERATION AND MAINTENANCE"/>
    <s v="PPLTIS: TOTAL INCOME STATEMENT"/>
    <x v="7"/>
    <x v="3"/>
    <n v="316591.11"/>
  </r>
  <r>
    <x v="1"/>
    <x v="2"/>
    <x v="1"/>
    <x v="36"/>
    <x v="1"/>
    <s v="PPLETO: TOTAL OPERATING EXPENSE"/>
    <s v="PPLEOM: OPERATION AND MAINTENANCE"/>
    <s v="PPLTIS: TOTAL INCOME STATEMENT"/>
    <x v="10"/>
    <x v="4"/>
    <n v="1171.76"/>
  </r>
  <r>
    <x v="1"/>
    <x v="2"/>
    <x v="1"/>
    <x v="43"/>
    <x v="1"/>
    <s v="PPLETO: TOTAL OPERATING EXPENSE"/>
    <s v="PPLEOM: OPERATION AND MAINTENANCE"/>
    <s v="PPLTIS: TOTAL INCOME STATEMENT"/>
    <x v="0"/>
    <x v="0"/>
    <n v="35250"/>
  </r>
  <r>
    <x v="1"/>
    <x v="2"/>
    <x v="1"/>
    <x v="44"/>
    <x v="1"/>
    <s v="PPLETO: TOTAL OPERATING EXPENSE"/>
    <s v="PPLEOM: OPERATION AND MAINTENANCE"/>
    <s v="PPLTIS: TOTAL INCOME STATEMENT"/>
    <x v="0"/>
    <x v="0"/>
    <n v="0.05"/>
  </r>
  <r>
    <x v="1"/>
    <x v="2"/>
    <x v="1"/>
    <x v="140"/>
    <x v="1"/>
    <s v="PPLETO: TOTAL OPERATING EXPENSE"/>
    <s v="PPLEOM: OPERATION AND MAINTENANCE"/>
    <s v="PPLTIS: TOTAL INCOME STATEMENT"/>
    <x v="1"/>
    <x v="1"/>
    <n v="32936.910000000003"/>
  </r>
  <r>
    <x v="1"/>
    <x v="2"/>
    <x v="1"/>
    <x v="140"/>
    <x v="1"/>
    <s v="PPLETO: TOTAL OPERATING EXPENSE"/>
    <s v="PPLEOM: OPERATION AND MAINTENANCE"/>
    <s v="PPLTIS: TOTAL INCOME STATEMENT"/>
    <x v="3"/>
    <x v="3"/>
    <n v="346.99"/>
  </r>
  <r>
    <x v="1"/>
    <x v="2"/>
    <x v="1"/>
    <x v="140"/>
    <x v="1"/>
    <s v="PPLETO: TOTAL OPERATING EXPENSE"/>
    <s v="PPLEOM: OPERATION AND MAINTENANCE"/>
    <s v="PPLTIS: TOTAL INCOME STATEMENT"/>
    <x v="4"/>
    <x v="3"/>
    <n v="1529.52"/>
  </r>
  <r>
    <x v="1"/>
    <x v="2"/>
    <x v="1"/>
    <x v="140"/>
    <x v="1"/>
    <s v="PPLETO: TOTAL OPERATING EXPENSE"/>
    <s v="PPLEOM: OPERATION AND MAINTENANCE"/>
    <s v="PPLTIS: TOTAL INCOME STATEMENT"/>
    <x v="5"/>
    <x v="4"/>
    <n v="3799.04"/>
  </r>
  <r>
    <x v="1"/>
    <x v="2"/>
    <x v="1"/>
    <x v="140"/>
    <x v="1"/>
    <s v="PPLETO: TOTAL OPERATING EXPENSE"/>
    <s v="PPLEOM: OPERATION AND MAINTENANCE"/>
    <s v="PPLTIS: TOTAL INCOME STATEMENT"/>
    <x v="6"/>
    <x v="3"/>
    <n v="3205.68"/>
  </r>
  <r>
    <x v="1"/>
    <x v="2"/>
    <x v="1"/>
    <x v="140"/>
    <x v="1"/>
    <s v="PPLETO: TOTAL OPERATING EXPENSE"/>
    <s v="PPLEOM: OPERATION AND MAINTENANCE"/>
    <s v="PPLTIS: TOTAL INCOME STATEMENT"/>
    <x v="7"/>
    <x v="3"/>
    <n v="763.97"/>
  </r>
  <r>
    <x v="1"/>
    <x v="2"/>
    <x v="1"/>
    <x v="45"/>
    <x v="1"/>
    <s v="PPLETO: TOTAL OPERATING EXPENSE"/>
    <s v="PPLEOM: OPERATION AND MAINTENANCE"/>
    <s v="PPLTIS: TOTAL INCOME STATEMENT"/>
    <x v="0"/>
    <x v="0"/>
    <n v="0.33"/>
  </r>
  <r>
    <x v="1"/>
    <x v="2"/>
    <x v="1"/>
    <x v="46"/>
    <x v="1"/>
    <s v="PPLETO: TOTAL OPERATING EXPENSE"/>
    <s v="PPLEOM: OPERATION AND MAINTENANCE"/>
    <s v="PPLTIS: TOTAL INCOME STATEMENT"/>
    <x v="0"/>
    <x v="0"/>
    <n v="7.15"/>
  </r>
  <r>
    <x v="1"/>
    <x v="2"/>
    <x v="1"/>
    <x v="47"/>
    <x v="1"/>
    <s v="PPLETO: TOTAL OPERATING EXPENSE"/>
    <s v="PPLEOM: OPERATION AND MAINTENANCE"/>
    <s v="PPLTIS: TOTAL INCOME STATEMENT"/>
    <x v="0"/>
    <x v="0"/>
    <n v="0.43"/>
  </r>
  <r>
    <x v="1"/>
    <x v="2"/>
    <x v="1"/>
    <x v="48"/>
    <x v="1"/>
    <s v="PPLETO: TOTAL OPERATING EXPENSE"/>
    <s v="PPLEOM: OPERATION AND MAINTENANCE"/>
    <s v="PPLTIS: TOTAL INCOME STATEMENT"/>
    <x v="0"/>
    <x v="0"/>
    <n v="0.19"/>
  </r>
  <r>
    <x v="1"/>
    <x v="2"/>
    <x v="1"/>
    <x v="49"/>
    <x v="1"/>
    <s v="PPLETO: TOTAL OPERATING EXPENSE"/>
    <s v="PPLEOM: OPERATION AND MAINTENANCE"/>
    <s v="PPLTIS: TOTAL INCOME STATEMENT"/>
    <x v="0"/>
    <x v="0"/>
    <n v="0.92"/>
  </r>
  <r>
    <x v="1"/>
    <x v="2"/>
    <x v="1"/>
    <x v="50"/>
    <x v="1"/>
    <s v="PPLETO: TOTAL OPERATING EXPENSE"/>
    <s v="PPLEOM: OPERATION AND MAINTENANCE"/>
    <s v="PPLTIS: TOTAL INCOME STATEMENT"/>
    <x v="0"/>
    <x v="0"/>
    <n v="16.989999999999998"/>
  </r>
  <r>
    <x v="1"/>
    <x v="2"/>
    <x v="1"/>
    <x v="51"/>
    <x v="1"/>
    <s v="PPLETO: TOTAL OPERATING EXPENSE"/>
    <s v="PPLEOM: OPERATION AND MAINTENANCE"/>
    <s v="PPLTIS: TOTAL INCOME STATEMENT"/>
    <x v="0"/>
    <x v="0"/>
    <n v="3.18"/>
  </r>
  <r>
    <x v="1"/>
    <x v="2"/>
    <x v="1"/>
    <x v="51"/>
    <x v="1"/>
    <s v="PPLETO: TOTAL OPERATING EXPENSE"/>
    <s v="PPLEOM: OPERATION AND MAINTENANCE"/>
    <s v="PPLTIS: TOTAL INCOME STATEMENT"/>
    <x v="2"/>
    <x v="2"/>
    <n v="617872"/>
  </r>
  <r>
    <x v="1"/>
    <x v="2"/>
    <x v="1"/>
    <x v="52"/>
    <x v="1"/>
    <s v="PPLETO: TOTAL OPERATING EXPENSE"/>
    <s v="PPLEOM: OPERATION AND MAINTENANCE"/>
    <s v="PPLTIS: TOTAL INCOME STATEMENT"/>
    <x v="0"/>
    <x v="0"/>
    <n v="0.35"/>
  </r>
  <r>
    <x v="1"/>
    <x v="2"/>
    <x v="1"/>
    <x v="53"/>
    <x v="1"/>
    <s v="PPLETO: TOTAL OPERATING EXPENSE"/>
    <s v="PPLEOM: OPERATION AND MAINTENANCE"/>
    <s v="PPLTIS: TOTAL INCOME STATEMENT"/>
    <x v="0"/>
    <x v="0"/>
    <n v="1.37"/>
  </r>
  <r>
    <x v="1"/>
    <x v="2"/>
    <x v="1"/>
    <x v="37"/>
    <x v="1"/>
    <s v="PPLETO: TOTAL OPERATING EXPENSE"/>
    <s v="PPLEOM: OPERATION AND MAINTENANCE"/>
    <s v="PPLTIS: TOTAL INCOME STATEMENT"/>
    <x v="0"/>
    <x v="0"/>
    <n v="0.4"/>
  </r>
  <r>
    <x v="1"/>
    <x v="2"/>
    <x v="1"/>
    <x v="37"/>
    <x v="1"/>
    <s v="PPLETO: TOTAL OPERATING EXPENSE"/>
    <s v="PPLEOM: OPERATION AND MAINTENANCE"/>
    <s v="PPLTIS: TOTAL INCOME STATEMENT"/>
    <x v="8"/>
    <x v="2"/>
    <n v="101960.29"/>
  </r>
  <r>
    <x v="1"/>
    <x v="2"/>
    <x v="1"/>
    <x v="141"/>
    <x v="1"/>
    <s v="PPLETO: TOTAL OPERATING EXPENSE"/>
    <s v="PPLEOM: OPERATION AND MAINTENANCE"/>
    <s v="PPLTIS: TOTAL INCOME STATEMENT"/>
    <x v="0"/>
    <x v="0"/>
    <n v="320.87"/>
  </r>
  <r>
    <x v="1"/>
    <x v="2"/>
    <x v="1"/>
    <x v="54"/>
    <x v="1"/>
    <s v="PPLETO: TOTAL OPERATING EXPENSE"/>
    <s v="PPLEOM: OPERATION AND MAINTENANCE"/>
    <s v="PPLTIS: TOTAL INCOME STATEMENT"/>
    <x v="2"/>
    <x v="2"/>
    <n v="939799.29"/>
  </r>
  <r>
    <x v="1"/>
    <x v="2"/>
    <x v="1"/>
    <x v="55"/>
    <x v="1"/>
    <s v="PPLETO: TOTAL OPERATING EXPENSE"/>
    <s v="PPLEOM: OPERATION AND MAINTENANCE"/>
    <s v="PPLTIS: TOTAL INCOME STATEMENT"/>
    <x v="8"/>
    <x v="2"/>
    <n v="162287.42000000001"/>
  </r>
  <r>
    <x v="1"/>
    <x v="2"/>
    <x v="1"/>
    <x v="142"/>
    <x v="1"/>
    <s v="PPLETO: TOTAL OPERATING EXPENSE"/>
    <s v="PPLEOM: OPERATION AND MAINTENANCE"/>
    <s v="PPLTIS: TOTAL INCOME STATEMENT"/>
    <x v="1"/>
    <x v="1"/>
    <n v="21970.71"/>
  </r>
  <r>
    <x v="1"/>
    <x v="2"/>
    <x v="1"/>
    <x v="142"/>
    <x v="1"/>
    <s v="PPLETO: TOTAL OPERATING EXPENSE"/>
    <s v="PPLEOM: OPERATION AND MAINTENANCE"/>
    <s v="PPLTIS: TOTAL INCOME STATEMENT"/>
    <x v="12"/>
    <x v="1"/>
    <n v="1336.74"/>
  </r>
  <r>
    <x v="1"/>
    <x v="2"/>
    <x v="1"/>
    <x v="142"/>
    <x v="1"/>
    <s v="PPLETO: TOTAL OPERATING EXPENSE"/>
    <s v="PPLEOM: OPERATION AND MAINTENANCE"/>
    <s v="PPLTIS: TOTAL INCOME STATEMENT"/>
    <x v="3"/>
    <x v="3"/>
    <n v="243.37"/>
  </r>
  <r>
    <x v="1"/>
    <x v="2"/>
    <x v="1"/>
    <x v="142"/>
    <x v="1"/>
    <s v="PPLETO: TOTAL OPERATING EXPENSE"/>
    <s v="PPLEOM: OPERATION AND MAINTENANCE"/>
    <s v="PPLTIS: TOTAL INCOME STATEMENT"/>
    <x v="4"/>
    <x v="3"/>
    <n v="1113.96"/>
  </r>
  <r>
    <x v="1"/>
    <x v="2"/>
    <x v="1"/>
    <x v="142"/>
    <x v="1"/>
    <s v="PPLETO: TOTAL OPERATING EXPENSE"/>
    <s v="PPLEOM: OPERATION AND MAINTENANCE"/>
    <s v="PPLTIS: TOTAL INCOME STATEMENT"/>
    <x v="5"/>
    <x v="4"/>
    <n v="2572.17"/>
  </r>
  <r>
    <x v="1"/>
    <x v="2"/>
    <x v="1"/>
    <x v="142"/>
    <x v="1"/>
    <s v="PPLETO: TOTAL OPERATING EXPENSE"/>
    <s v="PPLEOM: OPERATION AND MAINTENANCE"/>
    <s v="PPLTIS: TOTAL INCOME STATEMENT"/>
    <x v="6"/>
    <x v="3"/>
    <n v="2301.7800000000002"/>
  </r>
  <r>
    <x v="1"/>
    <x v="2"/>
    <x v="1"/>
    <x v="142"/>
    <x v="1"/>
    <s v="PPLETO: TOTAL OPERATING EXPENSE"/>
    <s v="PPLEOM: OPERATION AND MAINTENANCE"/>
    <s v="PPLTIS: TOTAL INCOME STATEMENT"/>
    <x v="7"/>
    <x v="3"/>
    <n v="525.58000000000004"/>
  </r>
  <r>
    <x v="1"/>
    <x v="2"/>
    <x v="1"/>
    <x v="56"/>
    <x v="1"/>
    <s v="PPLETO: TOTAL OPERATING EXPENSE"/>
    <s v="PPLEOM: OPERATION AND MAINTENANCE"/>
    <s v="PPLTIS: TOTAL INCOME STATEMENT"/>
    <x v="1"/>
    <x v="1"/>
    <n v="375059.62"/>
  </r>
  <r>
    <x v="1"/>
    <x v="2"/>
    <x v="1"/>
    <x v="56"/>
    <x v="1"/>
    <s v="PPLETO: TOTAL OPERATING EXPENSE"/>
    <s v="PPLEOM: OPERATION AND MAINTENANCE"/>
    <s v="PPLTIS: TOTAL INCOME STATEMENT"/>
    <x v="12"/>
    <x v="1"/>
    <n v="3999.69"/>
  </r>
  <r>
    <x v="1"/>
    <x v="2"/>
    <x v="1"/>
    <x v="56"/>
    <x v="1"/>
    <s v="PPLETO: TOTAL OPERATING EXPENSE"/>
    <s v="PPLEOM: OPERATION AND MAINTENANCE"/>
    <s v="PPLTIS: TOTAL INCOME STATEMENT"/>
    <x v="3"/>
    <x v="3"/>
    <n v="3922.45"/>
  </r>
  <r>
    <x v="1"/>
    <x v="2"/>
    <x v="1"/>
    <x v="56"/>
    <x v="1"/>
    <s v="PPLETO: TOTAL OPERATING EXPENSE"/>
    <s v="PPLEOM: OPERATION AND MAINTENANCE"/>
    <s v="PPLTIS: TOTAL INCOME STATEMENT"/>
    <x v="4"/>
    <x v="3"/>
    <n v="17598.13"/>
  </r>
  <r>
    <x v="1"/>
    <x v="2"/>
    <x v="1"/>
    <x v="56"/>
    <x v="1"/>
    <s v="PPLETO: TOTAL OPERATING EXPENSE"/>
    <s v="PPLEOM: OPERATION AND MAINTENANCE"/>
    <s v="PPLTIS: TOTAL INCOME STATEMENT"/>
    <x v="5"/>
    <x v="4"/>
    <n v="44634.94"/>
  </r>
  <r>
    <x v="1"/>
    <x v="2"/>
    <x v="1"/>
    <x v="56"/>
    <x v="1"/>
    <s v="PPLETO: TOTAL OPERATING EXPENSE"/>
    <s v="PPLEOM: OPERATION AND MAINTENANCE"/>
    <s v="PPLTIS: TOTAL INCOME STATEMENT"/>
    <x v="6"/>
    <x v="3"/>
    <n v="36027.56"/>
  </r>
  <r>
    <x v="1"/>
    <x v="2"/>
    <x v="1"/>
    <x v="56"/>
    <x v="1"/>
    <s v="PPLETO: TOTAL OPERATING EXPENSE"/>
    <s v="PPLEOM: OPERATION AND MAINTENANCE"/>
    <s v="PPLTIS: TOTAL INCOME STATEMENT"/>
    <x v="7"/>
    <x v="3"/>
    <n v="8613.52"/>
  </r>
  <r>
    <x v="1"/>
    <x v="2"/>
    <x v="1"/>
    <x v="143"/>
    <x v="1"/>
    <s v="PPLETO: TOTAL OPERATING EXPENSE"/>
    <s v="PPLEOM: OPERATION AND MAINTENANCE"/>
    <s v="PPLTIS: TOTAL INCOME STATEMENT"/>
    <x v="1"/>
    <x v="1"/>
    <n v="15340.14"/>
  </r>
  <r>
    <x v="1"/>
    <x v="2"/>
    <x v="1"/>
    <x v="143"/>
    <x v="1"/>
    <s v="PPLETO: TOTAL OPERATING EXPENSE"/>
    <s v="PPLEOM: OPERATION AND MAINTENANCE"/>
    <s v="PPLTIS: TOTAL INCOME STATEMENT"/>
    <x v="3"/>
    <x v="3"/>
    <n v="159.47"/>
  </r>
  <r>
    <x v="1"/>
    <x v="2"/>
    <x v="1"/>
    <x v="143"/>
    <x v="1"/>
    <s v="PPLETO: TOTAL OPERATING EXPENSE"/>
    <s v="PPLEOM: OPERATION AND MAINTENANCE"/>
    <s v="PPLTIS: TOTAL INCOME STATEMENT"/>
    <x v="4"/>
    <x v="3"/>
    <n v="720.45"/>
  </r>
  <r>
    <x v="1"/>
    <x v="2"/>
    <x v="1"/>
    <x v="143"/>
    <x v="1"/>
    <s v="PPLETO: TOTAL OPERATING EXPENSE"/>
    <s v="PPLEOM: OPERATION AND MAINTENANCE"/>
    <s v="PPLTIS: TOTAL INCOME STATEMENT"/>
    <x v="5"/>
    <x v="4"/>
    <n v="1766.17"/>
  </r>
  <r>
    <x v="1"/>
    <x v="2"/>
    <x v="1"/>
    <x v="143"/>
    <x v="1"/>
    <s v="PPLETO: TOTAL OPERATING EXPENSE"/>
    <s v="PPLEOM: OPERATION AND MAINTENANCE"/>
    <s v="PPLTIS: TOTAL INCOME STATEMENT"/>
    <x v="6"/>
    <x v="3"/>
    <n v="1480.08"/>
  </r>
  <r>
    <x v="1"/>
    <x v="2"/>
    <x v="1"/>
    <x v="143"/>
    <x v="1"/>
    <s v="PPLETO: TOTAL OPERATING EXPENSE"/>
    <s v="PPLEOM: OPERATION AND MAINTENANCE"/>
    <s v="PPLTIS: TOTAL INCOME STATEMENT"/>
    <x v="7"/>
    <x v="3"/>
    <n v="346.7"/>
  </r>
  <r>
    <x v="1"/>
    <x v="2"/>
    <x v="1"/>
    <x v="57"/>
    <x v="1"/>
    <s v="PPLETO: TOTAL OPERATING EXPENSE"/>
    <s v="PPLEOM: OPERATION AND MAINTENANCE"/>
    <s v="PPLTIS: TOTAL INCOME STATEMENT"/>
    <x v="1"/>
    <x v="1"/>
    <n v="3305605.71"/>
  </r>
  <r>
    <x v="1"/>
    <x v="2"/>
    <x v="1"/>
    <x v="57"/>
    <x v="1"/>
    <s v="PPLETO: TOTAL OPERATING EXPENSE"/>
    <s v="PPLEOM: OPERATION AND MAINTENANCE"/>
    <s v="PPLTIS: TOTAL INCOME STATEMENT"/>
    <x v="12"/>
    <x v="1"/>
    <n v="207251.79"/>
  </r>
  <r>
    <x v="1"/>
    <x v="2"/>
    <x v="1"/>
    <x v="57"/>
    <x v="1"/>
    <s v="PPLETO: TOTAL OPERATING EXPENSE"/>
    <s v="PPLEOM: OPERATION AND MAINTENANCE"/>
    <s v="PPLTIS: TOTAL INCOME STATEMENT"/>
    <x v="11"/>
    <x v="5"/>
    <n v="12804.83"/>
  </r>
  <r>
    <x v="1"/>
    <x v="2"/>
    <x v="1"/>
    <x v="57"/>
    <x v="1"/>
    <s v="PPLETO: TOTAL OPERATING EXPENSE"/>
    <s v="PPLEOM: OPERATION AND MAINTENANCE"/>
    <s v="PPLTIS: TOTAL INCOME STATEMENT"/>
    <x v="13"/>
    <x v="6"/>
    <n v="21326.79"/>
  </r>
  <r>
    <x v="1"/>
    <x v="2"/>
    <x v="1"/>
    <x v="57"/>
    <x v="1"/>
    <s v="PPLETO: TOTAL OPERATING EXPENSE"/>
    <s v="PPLEOM: OPERATION AND MAINTENANCE"/>
    <s v="PPLTIS: TOTAL INCOME STATEMENT"/>
    <x v="17"/>
    <x v="6"/>
    <n v="159.22"/>
  </r>
  <r>
    <x v="1"/>
    <x v="2"/>
    <x v="1"/>
    <x v="57"/>
    <x v="1"/>
    <s v="PPLETO: TOTAL OPERATING EXPENSE"/>
    <s v="PPLEOM: OPERATION AND MAINTENANCE"/>
    <s v="PPLTIS: TOTAL INCOME STATEMENT"/>
    <x v="18"/>
    <x v="6"/>
    <n v="4026.7"/>
  </r>
  <r>
    <x v="1"/>
    <x v="2"/>
    <x v="1"/>
    <x v="57"/>
    <x v="1"/>
    <s v="PPLETO: TOTAL OPERATING EXPENSE"/>
    <s v="PPLEOM: OPERATION AND MAINTENANCE"/>
    <s v="PPLTIS: TOTAL INCOME STATEMENT"/>
    <x v="0"/>
    <x v="0"/>
    <n v="9211.5"/>
  </r>
  <r>
    <x v="1"/>
    <x v="2"/>
    <x v="1"/>
    <x v="57"/>
    <x v="1"/>
    <s v="PPLETO: TOTAL OPERATING EXPENSE"/>
    <s v="PPLEOM: OPERATION AND MAINTENANCE"/>
    <s v="PPLTIS: TOTAL INCOME STATEMENT"/>
    <x v="3"/>
    <x v="3"/>
    <n v="35968.949999999997"/>
  </r>
  <r>
    <x v="1"/>
    <x v="2"/>
    <x v="1"/>
    <x v="57"/>
    <x v="1"/>
    <s v="PPLETO: TOTAL OPERATING EXPENSE"/>
    <s v="PPLEOM: OPERATION AND MAINTENANCE"/>
    <s v="PPLTIS: TOTAL INCOME STATEMENT"/>
    <x v="4"/>
    <x v="3"/>
    <n v="162631.17000000001"/>
  </r>
  <r>
    <x v="1"/>
    <x v="2"/>
    <x v="1"/>
    <x v="57"/>
    <x v="1"/>
    <s v="PPLETO: TOTAL OPERATING EXPENSE"/>
    <s v="PPLEOM: OPERATION AND MAINTENANCE"/>
    <s v="PPLTIS: TOTAL INCOME STATEMENT"/>
    <x v="5"/>
    <x v="4"/>
    <n v="420102.71"/>
  </r>
  <r>
    <x v="1"/>
    <x v="2"/>
    <x v="1"/>
    <x v="57"/>
    <x v="1"/>
    <s v="PPLETO: TOTAL OPERATING EXPENSE"/>
    <s v="PPLEOM: OPERATION AND MAINTENANCE"/>
    <s v="PPLTIS: TOTAL INCOME STATEMENT"/>
    <x v="6"/>
    <x v="3"/>
    <n v="329547.26"/>
  </r>
  <r>
    <x v="1"/>
    <x v="2"/>
    <x v="1"/>
    <x v="57"/>
    <x v="1"/>
    <s v="PPLETO: TOTAL OPERATING EXPENSE"/>
    <s v="PPLEOM: OPERATION AND MAINTENANCE"/>
    <s v="PPLTIS: TOTAL INCOME STATEMENT"/>
    <x v="7"/>
    <x v="3"/>
    <n v="79680.22"/>
  </r>
  <r>
    <x v="1"/>
    <x v="2"/>
    <x v="1"/>
    <x v="57"/>
    <x v="1"/>
    <s v="PPLETO: TOTAL OPERATING EXPENSE"/>
    <s v="PPLEOM: OPERATION AND MAINTENANCE"/>
    <s v="PPLTIS: TOTAL INCOME STATEMENT"/>
    <x v="10"/>
    <x v="4"/>
    <n v="1283.8399999999999"/>
  </r>
  <r>
    <x v="1"/>
    <x v="2"/>
    <x v="2"/>
    <x v="38"/>
    <x v="1"/>
    <s v="PPLETO: TOTAL OPERATING EXPENSE"/>
    <s v="PPLEOM: OPERATION AND MAINTENANCE"/>
    <s v="PPLTIS: TOTAL INCOME STATEMENT"/>
    <x v="0"/>
    <x v="0"/>
    <n v="0"/>
  </r>
  <r>
    <x v="1"/>
    <x v="2"/>
    <x v="2"/>
    <x v="39"/>
    <x v="1"/>
    <s v="PPLETO: TOTAL OPERATING EXPENSE"/>
    <s v="PPLEOM: OPERATION AND MAINTENANCE"/>
    <s v="PPLTIS: TOTAL INCOME STATEMENT"/>
    <x v="0"/>
    <x v="0"/>
    <n v="0"/>
  </r>
  <r>
    <x v="1"/>
    <x v="2"/>
    <x v="2"/>
    <x v="40"/>
    <x v="1"/>
    <s v="PPLETO: TOTAL OPERATING EXPENSE"/>
    <s v="PPLEOM: OPERATION AND MAINTENANCE"/>
    <s v="PPLTIS: TOTAL INCOME STATEMENT"/>
    <x v="0"/>
    <x v="0"/>
    <n v="0"/>
  </r>
  <r>
    <x v="1"/>
    <x v="2"/>
    <x v="2"/>
    <x v="58"/>
    <x v="1"/>
    <s v="PPLETO: TOTAL OPERATING EXPENSE"/>
    <s v="PPLEOM: OPERATION AND MAINTENANCE"/>
    <s v="PPLTIS: TOTAL INCOME STATEMENT"/>
    <x v="1"/>
    <x v="1"/>
    <n v="378412.4"/>
  </r>
  <r>
    <x v="1"/>
    <x v="2"/>
    <x v="2"/>
    <x v="58"/>
    <x v="1"/>
    <s v="PPLETO: TOTAL OPERATING EXPENSE"/>
    <s v="PPLEOM: OPERATION AND MAINTENANCE"/>
    <s v="PPLTIS: TOTAL INCOME STATEMENT"/>
    <x v="12"/>
    <x v="1"/>
    <n v="-43.6"/>
  </r>
  <r>
    <x v="1"/>
    <x v="2"/>
    <x v="2"/>
    <x v="58"/>
    <x v="1"/>
    <s v="PPLETO: TOTAL OPERATING EXPENSE"/>
    <s v="PPLEOM: OPERATION AND MAINTENANCE"/>
    <s v="PPLTIS: TOTAL INCOME STATEMENT"/>
    <x v="13"/>
    <x v="6"/>
    <n v="226.25"/>
  </r>
  <r>
    <x v="1"/>
    <x v="2"/>
    <x v="2"/>
    <x v="58"/>
    <x v="1"/>
    <s v="PPLETO: TOTAL OPERATING EXPENSE"/>
    <s v="PPLEOM: OPERATION AND MAINTENANCE"/>
    <s v="PPLTIS: TOTAL INCOME STATEMENT"/>
    <x v="3"/>
    <x v="3"/>
    <n v="-501.83"/>
  </r>
  <r>
    <x v="1"/>
    <x v="2"/>
    <x v="2"/>
    <x v="58"/>
    <x v="1"/>
    <s v="PPLETO: TOTAL OPERATING EXPENSE"/>
    <s v="PPLEOM: OPERATION AND MAINTENANCE"/>
    <s v="PPLTIS: TOTAL INCOME STATEMENT"/>
    <x v="4"/>
    <x v="3"/>
    <n v="18168.02"/>
  </r>
  <r>
    <x v="1"/>
    <x v="2"/>
    <x v="2"/>
    <x v="58"/>
    <x v="1"/>
    <s v="PPLETO: TOTAL OPERATING EXPENSE"/>
    <s v="PPLEOM: OPERATION AND MAINTENANCE"/>
    <s v="PPLTIS: TOTAL INCOME STATEMENT"/>
    <x v="5"/>
    <x v="4"/>
    <n v="29617.599999999999"/>
  </r>
  <r>
    <x v="1"/>
    <x v="2"/>
    <x v="2"/>
    <x v="58"/>
    <x v="1"/>
    <s v="PPLETO: TOTAL OPERATING EXPENSE"/>
    <s v="PPLEOM: OPERATION AND MAINTENANCE"/>
    <s v="PPLTIS: TOTAL INCOME STATEMENT"/>
    <x v="6"/>
    <x v="3"/>
    <n v="34968.959999999999"/>
  </r>
  <r>
    <x v="1"/>
    <x v="2"/>
    <x v="2"/>
    <x v="58"/>
    <x v="1"/>
    <s v="PPLETO: TOTAL OPERATING EXPENSE"/>
    <s v="PPLEOM: OPERATION AND MAINTENANCE"/>
    <s v="PPLTIS: TOTAL INCOME STATEMENT"/>
    <x v="7"/>
    <x v="3"/>
    <n v="14088.21"/>
  </r>
  <r>
    <x v="1"/>
    <x v="2"/>
    <x v="2"/>
    <x v="59"/>
    <x v="1"/>
    <s v="PPLETO: TOTAL OPERATING EXPENSE"/>
    <s v="PPLEOM: OPERATION AND MAINTENANCE"/>
    <s v="PPLTIS: TOTAL INCOME STATEMENT"/>
    <x v="1"/>
    <x v="1"/>
    <n v="-23419.94"/>
  </r>
  <r>
    <x v="1"/>
    <x v="2"/>
    <x v="2"/>
    <x v="59"/>
    <x v="1"/>
    <s v="PPLETO: TOTAL OPERATING EXPENSE"/>
    <s v="PPLEOM: OPERATION AND MAINTENANCE"/>
    <s v="PPLTIS: TOTAL INCOME STATEMENT"/>
    <x v="14"/>
    <x v="1"/>
    <n v="1192.68"/>
  </r>
  <r>
    <x v="1"/>
    <x v="2"/>
    <x v="2"/>
    <x v="59"/>
    <x v="1"/>
    <s v="PPLETO: TOTAL OPERATING EXPENSE"/>
    <s v="PPLEOM: OPERATION AND MAINTENANCE"/>
    <s v="PPLTIS: TOTAL INCOME STATEMENT"/>
    <x v="12"/>
    <x v="1"/>
    <n v="-5162.6499999999996"/>
  </r>
  <r>
    <x v="1"/>
    <x v="2"/>
    <x v="2"/>
    <x v="59"/>
    <x v="1"/>
    <s v="PPLETO: TOTAL OPERATING EXPENSE"/>
    <s v="PPLEOM: OPERATION AND MAINTENANCE"/>
    <s v="PPLTIS: TOTAL INCOME STATEMENT"/>
    <x v="11"/>
    <x v="5"/>
    <n v="-244.15"/>
  </r>
  <r>
    <x v="1"/>
    <x v="2"/>
    <x v="2"/>
    <x v="59"/>
    <x v="1"/>
    <s v="PPLETO: TOTAL OPERATING EXPENSE"/>
    <s v="PPLEOM: OPERATION AND MAINTENANCE"/>
    <s v="PPLTIS: TOTAL INCOME STATEMENT"/>
    <x v="13"/>
    <x v="6"/>
    <n v="122.11"/>
  </r>
  <r>
    <x v="1"/>
    <x v="2"/>
    <x v="2"/>
    <x v="59"/>
    <x v="1"/>
    <s v="PPLETO: TOTAL OPERATING EXPENSE"/>
    <s v="PPLEOM: OPERATION AND MAINTENANCE"/>
    <s v="PPLTIS: TOTAL INCOME STATEMENT"/>
    <x v="0"/>
    <x v="0"/>
    <n v="-113.66"/>
  </r>
  <r>
    <x v="1"/>
    <x v="2"/>
    <x v="2"/>
    <x v="59"/>
    <x v="1"/>
    <s v="PPLETO: TOTAL OPERATING EXPENSE"/>
    <s v="PPLEOM: OPERATION AND MAINTENANCE"/>
    <s v="PPLTIS: TOTAL INCOME STATEMENT"/>
    <x v="3"/>
    <x v="3"/>
    <n v="-296.85000000000002"/>
  </r>
  <r>
    <x v="1"/>
    <x v="2"/>
    <x v="2"/>
    <x v="59"/>
    <x v="1"/>
    <s v="PPLETO: TOTAL OPERATING EXPENSE"/>
    <s v="PPLEOM: OPERATION AND MAINTENANCE"/>
    <s v="PPLTIS: TOTAL INCOME STATEMENT"/>
    <x v="4"/>
    <x v="3"/>
    <n v="-1269.3699999999999"/>
  </r>
  <r>
    <x v="1"/>
    <x v="2"/>
    <x v="2"/>
    <x v="59"/>
    <x v="1"/>
    <s v="PPLETO: TOTAL OPERATING EXPENSE"/>
    <s v="PPLEOM: OPERATION AND MAINTENANCE"/>
    <s v="PPLTIS: TOTAL INCOME STATEMENT"/>
    <x v="5"/>
    <x v="4"/>
    <n v="-3298.85"/>
  </r>
  <r>
    <x v="1"/>
    <x v="2"/>
    <x v="2"/>
    <x v="59"/>
    <x v="1"/>
    <s v="PPLETO: TOTAL OPERATING EXPENSE"/>
    <s v="PPLEOM: OPERATION AND MAINTENANCE"/>
    <s v="PPLTIS: TOTAL INCOME STATEMENT"/>
    <x v="6"/>
    <x v="3"/>
    <n v="-2594.4299999999998"/>
  </r>
  <r>
    <x v="1"/>
    <x v="2"/>
    <x v="2"/>
    <x v="59"/>
    <x v="1"/>
    <s v="PPLETO: TOTAL OPERATING EXPENSE"/>
    <s v="PPLEOM: OPERATION AND MAINTENANCE"/>
    <s v="PPLTIS: TOTAL INCOME STATEMENT"/>
    <x v="7"/>
    <x v="3"/>
    <n v="-610.05999999999995"/>
  </r>
  <r>
    <x v="1"/>
    <x v="2"/>
    <x v="2"/>
    <x v="59"/>
    <x v="1"/>
    <s v="PPLETO: TOTAL OPERATING EXPENSE"/>
    <s v="PPLEOM: OPERATION AND MAINTENANCE"/>
    <s v="PPLTIS: TOTAL INCOME STATEMENT"/>
    <x v="10"/>
    <x v="4"/>
    <n v="-30.09"/>
  </r>
  <r>
    <x v="1"/>
    <x v="2"/>
    <x v="2"/>
    <x v="60"/>
    <x v="1"/>
    <s v="PPLETO: TOTAL OPERATING EXPENSE"/>
    <s v="PPLEFH: FUEL HANDLING EXPENSE"/>
    <s v="PPLTIS: TOTAL INCOME STATEMENT"/>
    <x v="1"/>
    <x v="1"/>
    <n v="377303.78"/>
  </r>
  <r>
    <x v="1"/>
    <x v="2"/>
    <x v="2"/>
    <x v="60"/>
    <x v="1"/>
    <s v="PPLETO: TOTAL OPERATING EXPENSE"/>
    <s v="PPLEFH: FUEL HANDLING EXPENSE"/>
    <s v="PPLTIS: TOTAL INCOME STATEMENT"/>
    <x v="14"/>
    <x v="1"/>
    <n v="1029289.68"/>
  </r>
  <r>
    <x v="1"/>
    <x v="2"/>
    <x v="2"/>
    <x v="60"/>
    <x v="1"/>
    <s v="PPLETO: TOTAL OPERATING EXPENSE"/>
    <s v="PPLEFH: FUEL HANDLING EXPENSE"/>
    <s v="PPLTIS: TOTAL INCOME STATEMENT"/>
    <x v="9"/>
    <x v="5"/>
    <n v="186575.08"/>
  </r>
  <r>
    <x v="1"/>
    <x v="2"/>
    <x v="2"/>
    <x v="60"/>
    <x v="1"/>
    <s v="PPLETO: TOTAL OPERATING EXPENSE"/>
    <s v="PPLEFH: FUEL HANDLING EXPENSE"/>
    <s v="PPLTIS: TOTAL INCOME STATEMENT"/>
    <x v="15"/>
    <x v="5"/>
    <n v="39458.949999999997"/>
  </r>
  <r>
    <x v="1"/>
    <x v="2"/>
    <x v="2"/>
    <x v="60"/>
    <x v="1"/>
    <s v="PPLETO: TOTAL OPERATING EXPENSE"/>
    <s v="PPLEFH: FUEL HANDLING EXPENSE"/>
    <s v="PPLTIS: TOTAL INCOME STATEMENT"/>
    <x v="18"/>
    <x v="6"/>
    <n v="14369.91"/>
  </r>
  <r>
    <x v="1"/>
    <x v="2"/>
    <x v="2"/>
    <x v="60"/>
    <x v="1"/>
    <s v="PPLETO: TOTAL OPERATING EXPENSE"/>
    <s v="PPLEFH: FUEL HANDLING EXPENSE"/>
    <s v="PPLTIS: TOTAL INCOME STATEMENT"/>
    <x v="3"/>
    <x v="3"/>
    <n v="-2372.08"/>
  </r>
  <r>
    <x v="1"/>
    <x v="2"/>
    <x v="2"/>
    <x v="60"/>
    <x v="1"/>
    <s v="PPLETO: TOTAL OPERATING EXPENSE"/>
    <s v="PPLEFH: FUEL HANDLING EXPENSE"/>
    <s v="PPLTIS: TOTAL INCOME STATEMENT"/>
    <x v="4"/>
    <x v="3"/>
    <n v="66906.16"/>
  </r>
  <r>
    <x v="1"/>
    <x v="2"/>
    <x v="2"/>
    <x v="60"/>
    <x v="1"/>
    <s v="PPLETO: TOTAL OPERATING EXPENSE"/>
    <s v="PPLEFH: FUEL HANDLING EXPENSE"/>
    <s v="PPLTIS: TOTAL INCOME STATEMENT"/>
    <x v="5"/>
    <x v="4"/>
    <n v="99593.78"/>
  </r>
  <r>
    <x v="1"/>
    <x v="2"/>
    <x v="2"/>
    <x v="60"/>
    <x v="1"/>
    <s v="PPLETO: TOTAL OPERATING EXPENSE"/>
    <s v="PPLEFH: FUEL HANDLING EXPENSE"/>
    <s v="PPLTIS: TOTAL INCOME STATEMENT"/>
    <x v="6"/>
    <x v="3"/>
    <n v="130105.76"/>
  </r>
  <r>
    <x v="1"/>
    <x v="2"/>
    <x v="2"/>
    <x v="60"/>
    <x v="1"/>
    <s v="PPLETO: TOTAL OPERATING EXPENSE"/>
    <s v="PPLEFH: FUEL HANDLING EXPENSE"/>
    <s v="PPLTIS: TOTAL INCOME STATEMENT"/>
    <x v="7"/>
    <x v="3"/>
    <n v="53644.51"/>
  </r>
  <r>
    <x v="1"/>
    <x v="2"/>
    <x v="2"/>
    <x v="60"/>
    <x v="1"/>
    <s v="PPLETO: TOTAL OPERATING EXPENSE"/>
    <s v="PPLEFH: FUEL HANDLING EXPENSE"/>
    <s v="PPLTIS: TOTAL INCOME STATEMENT"/>
    <x v="10"/>
    <x v="4"/>
    <n v="16691.62"/>
  </r>
  <r>
    <x v="1"/>
    <x v="2"/>
    <x v="2"/>
    <x v="61"/>
    <x v="1"/>
    <s v="PPLETO: TOTAL OPERATING EXPENSE"/>
    <s v="PPLEFH: FUEL HANDLING EXPENSE"/>
    <s v="PPLTIS: TOTAL INCOME STATEMENT"/>
    <x v="14"/>
    <x v="1"/>
    <n v="92.73"/>
  </r>
  <r>
    <x v="1"/>
    <x v="2"/>
    <x v="2"/>
    <x v="61"/>
    <x v="1"/>
    <s v="PPLETO: TOTAL OPERATING EXPENSE"/>
    <s v="PPLEFH: FUEL HANDLING EXPENSE"/>
    <s v="PPLTIS: TOTAL INCOME STATEMENT"/>
    <x v="9"/>
    <x v="5"/>
    <n v="91.18"/>
  </r>
  <r>
    <x v="1"/>
    <x v="2"/>
    <x v="2"/>
    <x v="61"/>
    <x v="1"/>
    <s v="PPLETO: TOTAL OPERATING EXPENSE"/>
    <s v="PPLEFH: FUEL HANDLING EXPENSE"/>
    <s v="PPLTIS: TOTAL INCOME STATEMENT"/>
    <x v="3"/>
    <x v="3"/>
    <n v="0.08"/>
  </r>
  <r>
    <x v="1"/>
    <x v="2"/>
    <x v="2"/>
    <x v="61"/>
    <x v="1"/>
    <s v="PPLETO: TOTAL OPERATING EXPENSE"/>
    <s v="PPLEFH: FUEL HANDLING EXPENSE"/>
    <s v="PPLTIS: TOTAL INCOME STATEMENT"/>
    <x v="4"/>
    <x v="3"/>
    <n v="4.84"/>
  </r>
  <r>
    <x v="1"/>
    <x v="2"/>
    <x v="2"/>
    <x v="61"/>
    <x v="1"/>
    <s v="PPLETO: TOTAL OPERATING EXPENSE"/>
    <s v="PPLEFH: FUEL HANDLING EXPENSE"/>
    <s v="PPLTIS: TOTAL INCOME STATEMENT"/>
    <x v="5"/>
    <x v="4"/>
    <n v="7.88"/>
  </r>
  <r>
    <x v="1"/>
    <x v="2"/>
    <x v="2"/>
    <x v="61"/>
    <x v="1"/>
    <s v="PPLETO: TOTAL OPERATING EXPENSE"/>
    <s v="PPLEFH: FUEL HANDLING EXPENSE"/>
    <s v="PPLTIS: TOTAL INCOME STATEMENT"/>
    <x v="6"/>
    <x v="3"/>
    <n v="8.5"/>
  </r>
  <r>
    <x v="1"/>
    <x v="2"/>
    <x v="2"/>
    <x v="61"/>
    <x v="1"/>
    <s v="PPLETO: TOTAL OPERATING EXPENSE"/>
    <s v="PPLEFH: FUEL HANDLING EXPENSE"/>
    <s v="PPLTIS: TOTAL INCOME STATEMENT"/>
    <x v="7"/>
    <x v="3"/>
    <n v="2.59"/>
  </r>
  <r>
    <x v="1"/>
    <x v="2"/>
    <x v="2"/>
    <x v="61"/>
    <x v="1"/>
    <s v="PPLETO: TOTAL OPERATING EXPENSE"/>
    <s v="PPLEFH: FUEL HANDLING EXPENSE"/>
    <s v="PPLTIS: TOTAL INCOME STATEMENT"/>
    <x v="10"/>
    <x v="4"/>
    <n v="7.79"/>
  </r>
  <r>
    <x v="1"/>
    <x v="2"/>
    <x v="2"/>
    <x v="144"/>
    <x v="1"/>
    <s v="PPLETO: TOTAL OPERATING EXPENSE"/>
    <s v="PPLEOM: OPERATION AND MAINTENANCE"/>
    <s v="PPLTIS: TOTAL INCOME STATEMENT"/>
    <x v="1"/>
    <x v="1"/>
    <n v="982465.22"/>
  </r>
  <r>
    <x v="1"/>
    <x v="2"/>
    <x v="2"/>
    <x v="144"/>
    <x v="1"/>
    <s v="PPLETO: TOTAL OPERATING EXPENSE"/>
    <s v="PPLEOM: OPERATION AND MAINTENANCE"/>
    <s v="PPLTIS: TOTAL INCOME STATEMENT"/>
    <x v="14"/>
    <x v="1"/>
    <n v="4168309.07"/>
  </r>
  <r>
    <x v="1"/>
    <x v="2"/>
    <x v="2"/>
    <x v="144"/>
    <x v="1"/>
    <s v="PPLETO: TOTAL OPERATING EXPENSE"/>
    <s v="PPLEOM: OPERATION AND MAINTENANCE"/>
    <s v="PPLTIS: TOTAL INCOME STATEMENT"/>
    <x v="9"/>
    <x v="5"/>
    <n v="1264640.06"/>
  </r>
  <r>
    <x v="1"/>
    <x v="2"/>
    <x v="2"/>
    <x v="144"/>
    <x v="1"/>
    <s v="PPLETO: TOTAL OPERATING EXPENSE"/>
    <s v="PPLEOM: OPERATION AND MAINTENANCE"/>
    <s v="PPLTIS: TOTAL INCOME STATEMENT"/>
    <x v="15"/>
    <x v="5"/>
    <n v="393546.81"/>
  </r>
  <r>
    <x v="1"/>
    <x v="2"/>
    <x v="2"/>
    <x v="144"/>
    <x v="1"/>
    <s v="PPLETO: TOTAL OPERATING EXPENSE"/>
    <s v="PPLEOM: OPERATION AND MAINTENANCE"/>
    <s v="PPLTIS: TOTAL INCOME STATEMENT"/>
    <x v="11"/>
    <x v="5"/>
    <n v="0.16"/>
  </r>
  <r>
    <x v="1"/>
    <x v="2"/>
    <x v="2"/>
    <x v="144"/>
    <x v="1"/>
    <s v="PPLETO: TOTAL OPERATING EXPENSE"/>
    <s v="PPLEOM: OPERATION AND MAINTENANCE"/>
    <s v="PPLTIS: TOTAL INCOME STATEMENT"/>
    <x v="18"/>
    <x v="6"/>
    <n v="122878.81"/>
  </r>
  <r>
    <x v="1"/>
    <x v="2"/>
    <x v="2"/>
    <x v="144"/>
    <x v="1"/>
    <s v="PPLETO: TOTAL OPERATING EXPENSE"/>
    <s v="PPLEOM: OPERATION AND MAINTENANCE"/>
    <s v="PPLTIS: TOTAL INCOME STATEMENT"/>
    <x v="0"/>
    <x v="0"/>
    <n v="-759.33"/>
  </r>
  <r>
    <x v="1"/>
    <x v="2"/>
    <x v="2"/>
    <x v="144"/>
    <x v="1"/>
    <s v="PPLETO: TOTAL OPERATING EXPENSE"/>
    <s v="PPLEOM: OPERATION AND MAINTENANCE"/>
    <s v="PPLTIS: TOTAL INCOME STATEMENT"/>
    <x v="3"/>
    <x v="3"/>
    <n v="-10592.37"/>
  </r>
  <r>
    <x v="1"/>
    <x v="2"/>
    <x v="2"/>
    <x v="144"/>
    <x v="1"/>
    <s v="PPLETO: TOTAL OPERATING EXPENSE"/>
    <s v="PPLEOM: OPERATION AND MAINTENANCE"/>
    <s v="PPLTIS: TOTAL INCOME STATEMENT"/>
    <x v="4"/>
    <x v="3"/>
    <n v="244043.04"/>
  </r>
  <r>
    <x v="1"/>
    <x v="2"/>
    <x v="2"/>
    <x v="144"/>
    <x v="1"/>
    <s v="PPLETO: TOTAL OPERATING EXPENSE"/>
    <s v="PPLEOM: OPERATION AND MAINTENANCE"/>
    <s v="PPLTIS: TOTAL INCOME STATEMENT"/>
    <x v="5"/>
    <x v="4"/>
    <n v="336247.68"/>
  </r>
  <r>
    <x v="1"/>
    <x v="2"/>
    <x v="2"/>
    <x v="144"/>
    <x v="1"/>
    <s v="PPLETO: TOTAL OPERATING EXPENSE"/>
    <s v="PPLEOM: OPERATION AND MAINTENANCE"/>
    <s v="PPLTIS: TOTAL INCOME STATEMENT"/>
    <x v="6"/>
    <x v="3"/>
    <n v="476409.08"/>
  </r>
  <r>
    <x v="1"/>
    <x v="2"/>
    <x v="2"/>
    <x v="144"/>
    <x v="1"/>
    <s v="PPLETO: TOTAL OPERATING EXPENSE"/>
    <s v="PPLEOM: OPERATION AND MAINTENANCE"/>
    <s v="PPLTIS: TOTAL INCOME STATEMENT"/>
    <x v="7"/>
    <x v="3"/>
    <n v="199470.39"/>
  </r>
  <r>
    <x v="1"/>
    <x v="2"/>
    <x v="2"/>
    <x v="144"/>
    <x v="1"/>
    <s v="PPLETO: TOTAL OPERATING EXPENSE"/>
    <s v="PPLEOM: OPERATION AND MAINTENANCE"/>
    <s v="PPLTIS: TOTAL INCOME STATEMENT"/>
    <x v="10"/>
    <x v="4"/>
    <n v="124743.95"/>
  </r>
  <r>
    <x v="1"/>
    <x v="2"/>
    <x v="2"/>
    <x v="62"/>
    <x v="1"/>
    <s v="PPLETO: TOTAL OPERATING EXPENSE"/>
    <s v="PPLEOM: OPERATION AND MAINTENANCE"/>
    <s v="PPLTIS: TOTAL INCOME STATEMENT"/>
    <x v="1"/>
    <x v="1"/>
    <n v="238990.82"/>
  </r>
  <r>
    <x v="1"/>
    <x v="2"/>
    <x v="2"/>
    <x v="62"/>
    <x v="1"/>
    <s v="PPLETO: TOTAL OPERATING EXPENSE"/>
    <s v="PPLEOM: OPERATION AND MAINTENANCE"/>
    <s v="PPLTIS: TOTAL INCOME STATEMENT"/>
    <x v="14"/>
    <x v="1"/>
    <n v="1152713.31"/>
  </r>
  <r>
    <x v="1"/>
    <x v="2"/>
    <x v="2"/>
    <x v="62"/>
    <x v="1"/>
    <s v="PPLETO: TOTAL OPERATING EXPENSE"/>
    <s v="PPLEOM: OPERATION AND MAINTENANCE"/>
    <s v="PPLTIS: TOTAL INCOME STATEMENT"/>
    <x v="9"/>
    <x v="5"/>
    <n v="262321.8"/>
  </r>
  <r>
    <x v="1"/>
    <x v="2"/>
    <x v="2"/>
    <x v="62"/>
    <x v="1"/>
    <s v="PPLETO: TOTAL OPERATING EXPENSE"/>
    <s v="PPLEOM: OPERATION AND MAINTENANCE"/>
    <s v="PPLTIS: TOTAL INCOME STATEMENT"/>
    <x v="15"/>
    <x v="5"/>
    <n v="44561.279999999999"/>
  </r>
  <r>
    <x v="1"/>
    <x v="2"/>
    <x v="2"/>
    <x v="62"/>
    <x v="1"/>
    <s v="PPLETO: TOTAL OPERATING EXPENSE"/>
    <s v="PPLEOM: OPERATION AND MAINTENANCE"/>
    <s v="PPLTIS: TOTAL INCOME STATEMENT"/>
    <x v="18"/>
    <x v="6"/>
    <n v="29241.27"/>
  </r>
  <r>
    <x v="1"/>
    <x v="2"/>
    <x v="2"/>
    <x v="62"/>
    <x v="1"/>
    <s v="PPLETO: TOTAL OPERATING EXPENSE"/>
    <s v="PPLEOM: OPERATION AND MAINTENANCE"/>
    <s v="PPLTIS: TOTAL INCOME STATEMENT"/>
    <x v="3"/>
    <x v="3"/>
    <n v="-2890.5"/>
  </r>
  <r>
    <x v="1"/>
    <x v="2"/>
    <x v="2"/>
    <x v="62"/>
    <x v="1"/>
    <s v="PPLETO: TOTAL OPERATING EXPENSE"/>
    <s v="PPLEOM: OPERATION AND MAINTENANCE"/>
    <s v="PPLTIS: TOTAL INCOME STATEMENT"/>
    <x v="4"/>
    <x v="3"/>
    <n v="66361.53"/>
  </r>
  <r>
    <x v="1"/>
    <x v="2"/>
    <x v="2"/>
    <x v="62"/>
    <x v="1"/>
    <s v="PPLETO: TOTAL OPERATING EXPENSE"/>
    <s v="PPLEOM: OPERATION AND MAINTENANCE"/>
    <s v="PPLTIS: TOTAL INCOME STATEMENT"/>
    <x v="5"/>
    <x v="4"/>
    <n v="110888.77"/>
  </r>
  <r>
    <x v="1"/>
    <x v="2"/>
    <x v="2"/>
    <x v="62"/>
    <x v="1"/>
    <s v="PPLETO: TOTAL OPERATING EXPENSE"/>
    <s v="PPLEOM: OPERATION AND MAINTENANCE"/>
    <s v="PPLTIS: TOTAL INCOME STATEMENT"/>
    <x v="6"/>
    <x v="3"/>
    <n v="128656.94"/>
  </r>
  <r>
    <x v="1"/>
    <x v="2"/>
    <x v="2"/>
    <x v="62"/>
    <x v="1"/>
    <s v="PPLETO: TOTAL OPERATING EXPENSE"/>
    <s v="PPLEOM: OPERATION AND MAINTENANCE"/>
    <s v="PPLTIS: TOTAL INCOME STATEMENT"/>
    <x v="7"/>
    <x v="3"/>
    <n v="53295.85"/>
  </r>
  <r>
    <x v="1"/>
    <x v="2"/>
    <x v="2"/>
    <x v="62"/>
    <x v="1"/>
    <s v="PPLETO: TOTAL OPERATING EXPENSE"/>
    <s v="PPLEOM: OPERATION AND MAINTENANCE"/>
    <s v="PPLTIS: TOTAL INCOME STATEMENT"/>
    <x v="10"/>
    <x v="4"/>
    <n v="23075.81"/>
  </r>
  <r>
    <x v="1"/>
    <x v="2"/>
    <x v="2"/>
    <x v="145"/>
    <x v="1"/>
    <s v="PPLETO: TOTAL OPERATING EXPENSE"/>
    <s v="PPLEOM: OPERATION AND MAINTENANCE"/>
    <s v="PPLTIS: TOTAL INCOME STATEMENT"/>
    <x v="14"/>
    <x v="1"/>
    <n v="240745.68"/>
  </r>
  <r>
    <x v="1"/>
    <x v="2"/>
    <x v="2"/>
    <x v="145"/>
    <x v="1"/>
    <s v="PPLETO: TOTAL OPERATING EXPENSE"/>
    <s v="PPLEOM: OPERATION AND MAINTENANCE"/>
    <s v="PPLTIS: TOTAL INCOME STATEMENT"/>
    <x v="9"/>
    <x v="5"/>
    <n v="141044.49"/>
  </r>
  <r>
    <x v="1"/>
    <x v="2"/>
    <x v="2"/>
    <x v="145"/>
    <x v="1"/>
    <s v="PPLETO: TOTAL OPERATING EXPENSE"/>
    <s v="PPLEOM: OPERATION AND MAINTENANCE"/>
    <s v="PPLTIS: TOTAL INCOME STATEMENT"/>
    <x v="15"/>
    <x v="5"/>
    <n v="56809.599999999999"/>
  </r>
  <r>
    <x v="1"/>
    <x v="2"/>
    <x v="2"/>
    <x v="145"/>
    <x v="1"/>
    <s v="PPLETO: TOTAL OPERATING EXPENSE"/>
    <s v="PPLEOM: OPERATION AND MAINTENANCE"/>
    <s v="PPLTIS: TOTAL INCOME STATEMENT"/>
    <x v="18"/>
    <x v="6"/>
    <n v="8923.2000000000007"/>
  </r>
  <r>
    <x v="1"/>
    <x v="2"/>
    <x v="2"/>
    <x v="145"/>
    <x v="1"/>
    <s v="PPLETO: TOTAL OPERATING EXPENSE"/>
    <s v="PPLEOM: OPERATION AND MAINTENANCE"/>
    <s v="PPLTIS: TOTAL INCOME STATEMENT"/>
    <x v="3"/>
    <x v="3"/>
    <n v="-629.07000000000005"/>
  </r>
  <r>
    <x v="1"/>
    <x v="2"/>
    <x v="2"/>
    <x v="145"/>
    <x v="1"/>
    <s v="PPLETO: TOTAL OPERATING EXPENSE"/>
    <s v="PPLEOM: OPERATION AND MAINTENANCE"/>
    <s v="PPLTIS: TOTAL INCOME STATEMENT"/>
    <x v="4"/>
    <x v="3"/>
    <n v="11423.41"/>
  </r>
  <r>
    <x v="1"/>
    <x v="2"/>
    <x v="2"/>
    <x v="145"/>
    <x v="1"/>
    <s v="PPLETO: TOTAL OPERATING EXPENSE"/>
    <s v="PPLEOM: OPERATION AND MAINTENANCE"/>
    <s v="PPLTIS: TOTAL INCOME STATEMENT"/>
    <x v="5"/>
    <x v="4"/>
    <n v="19483.61"/>
  </r>
  <r>
    <x v="1"/>
    <x v="2"/>
    <x v="2"/>
    <x v="145"/>
    <x v="1"/>
    <s v="PPLETO: TOTAL OPERATING EXPENSE"/>
    <s v="PPLEOM: OPERATION AND MAINTENANCE"/>
    <s v="PPLTIS: TOTAL INCOME STATEMENT"/>
    <x v="6"/>
    <x v="3"/>
    <n v="22263.81"/>
  </r>
  <r>
    <x v="1"/>
    <x v="2"/>
    <x v="2"/>
    <x v="145"/>
    <x v="1"/>
    <s v="PPLETO: TOTAL OPERATING EXPENSE"/>
    <s v="PPLEOM: OPERATION AND MAINTENANCE"/>
    <s v="PPLTIS: TOTAL INCOME STATEMENT"/>
    <x v="7"/>
    <x v="3"/>
    <n v="9429.19"/>
  </r>
  <r>
    <x v="1"/>
    <x v="2"/>
    <x v="2"/>
    <x v="145"/>
    <x v="1"/>
    <s v="PPLETO: TOTAL OPERATING EXPENSE"/>
    <s v="PPLEOM: OPERATION AND MAINTENANCE"/>
    <s v="PPLTIS: TOTAL INCOME STATEMENT"/>
    <x v="10"/>
    <x v="4"/>
    <n v="14651.76"/>
  </r>
  <r>
    <x v="1"/>
    <x v="2"/>
    <x v="2"/>
    <x v="63"/>
    <x v="1"/>
    <s v="PPLETO: TOTAL OPERATING EXPENSE"/>
    <s v="PPLEOM: OPERATION AND MAINTENANCE"/>
    <s v="PPLTIS: TOTAL INCOME STATEMENT"/>
    <x v="1"/>
    <x v="1"/>
    <n v="1420418.38"/>
  </r>
  <r>
    <x v="1"/>
    <x v="2"/>
    <x v="2"/>
    <x v="63"/>
    <x v="1"/>
    <s v="PPLETO: TOTAL OPERATING EXPENSE"/>
    <s v="PPLEOM: OPERATION AND MAINTENANCE"/>
    <s v="PPLTIS: TOTAL INCOME STATEMENT"/>
    <x v="14"/>
    <x v="1"/>
    <n v="475095.38"/>
  </r>
  <r>
    <x v="1"/>
    <x v="2"/>
    <x v="2"/>
    <x v="63"/>
    <x v="1"/>
    <s v="PPLETO: TOTAL OPERATING EXPENSE"/>
    <s v="PPLEOM: OPERATION AND MAINTENANCE"/>
    <s v="PPLTIS: TOTAL INCOME STATEMENT"/>
    <x v="9"/>
    <x v="5"/>
    <n v="240175.03"/>
  </r>
  <r>
    <x v="1"/>
    <x v="2"/>
    <x v="2"/>
    <x v="63"/>
    <x v="1"/>
    <s v="PPLETO: TOTAL OPERATING EXPENSE"/>
    <s v="PPLEOM: OPERATION AND MAINTENANCE"/>
    <s v="PPLTIS: TOTAL INCOME STATEMENT"/>
    <x v="15"/>
    <x v="5"/>
    <n v="115383.33"/>
  </r>
  <r>
    <x v="1"/>
    <x v="2"/>
    <x v="2"/>
    <x v="63"/>
    <x v="1"/>
    <s v="PPLETO: TOTAL OPERATING EXPENSE"/>
    <s v="PPLEOM: OPERATION AND MAINTENANCE"/>
    <s v="PPLTIS: TOTAL INCOME STATEMENT"/>
    <x v="12"/>
    <x v="1"/>
    <n v="2080.91"/>
  </r>
  <r>
    <x v="1"/>
    <x v="2"/>
    <x v="2"/>
    <x v="63"/>
    <x v="1"/>
    <s v="PPLETO: TOTAL OPERATING EXPENSE"/>
    <s v="PPLEOM: OPERATION AND MAINTENANCE"/>
    <s v="PPLTIS: TOTAL INCOME STATEMENT"/>
    <x v="11"/>
    <x v="5"/>
    <n v="20.190000000000001"/>
  </r>
  <r>
    <x v="1"/>
    <x v="2"/>
    <x v="2"/>
    <x v="63"/>
    <x v="1"/>
    <s v="PPLETO: TOTAL OPERATING EXPENSE"/>
    <s v="PPLEOM: OPERATION AND MAINTENANCE"/>
    <s v="PPLTIS: TOTAL INCOME STATEMENT"/>
    <x v="18"/>
    <x v="6"/>
    <n v="15102.84"/>
  </r>
  <r>
    <x v="1"/>
    <x v="2"/>
    <x v="2"/>
    <x v="63"/>
    <x v="1"/>
    <s v="PPLETO: TOTAL OPERATING EXPENSE"/>
    <s v="PPLEOM: OPERATION AND MAINTENANCE"/>
    <s v="PPLTIS: TOTAL INCOME STATEMENT"/>
    <x v="22"/>
    <x v="6"/>
    <n v="-159.49"/>
  </r>
  <r>
    <x v="1"/>
    <x v="2"/>
    <x v="2"/>
    <x v="63"/>
    <x v="1"/>
    <s v="PPLETO: TOTAL OPERATING EXPENSE"/>
    <s v="PPLEOM: OPERATION AND MAINTENANCE"/>
    <s v="PPLTIS: TOTAL INCOME STATEMENT"/>
    <x v="3"/>
    <x v="3"/>
    <n v="-2542.1799999999998"/>
  </r>
  <r>
    <x v="1"/>
    <x v="2"/>
    <x v="2"/>
    <x v="63"/>
    <x v="1"/>
    <s v="PPLETO: TOTAL OPERATING EXPENSE"/>
    <s v="PPLEOM: OPERATION AND MAINTENANCE"/>
    <s v="PPLTIS: TOTAL INCOME STATEMENT"/>
    <x v="4"/>
    <x v="3"/>
    <n v="91053.92"/>
  </r>
  <r>
    <x v="1"/>
    <x v="2"/>
    <x v="2"/>
    <x v="63"/>
    <x v="1"/>
    <s v="PPLETO: TOTAL OPERATING EXPENSE"/>
    <s v="PPLEOM: OPERATION AND MAINTENANCE"/>
    <s v="PPLTIS: TOTAL INCOME STATEMENT"/>
    <x v="5"/>
    <x v="4"/>
    <n v="150553.60000000001"/>
  </r>
  <r>
    <x v="1"/>
    <x v="2"/>
    <x v="2"/>
    <x v="63"/>
    <x v="1"/>
    <s v="PPLETO: TOTAL OPERATING EXPENSE"/>
    <s v="PPLEOM: OPERATION AND MAINTENANCE"/>
    <s v="PPLTIS: TOTAL INCOME STATEMENT"/>
    <x v="6"/>
    <x v="3"/>
    <n v="175387.7"/>
  </r>
  <r>
    <x v="1"/>
    <x v="2"/>
    <x v="2"/>
    <x v="63"/>
    <x v="1"/>
    <s v="PPLETO: TOTAL OPERATING EXPENSE"/>
    <s v="PPLEOM: OPERATION AND MAINTENANCE"/>
    <s v="PPLTIS: TOTAL INCOME STATEMENT"/>
    <x v="7"/>
    <x v="3"/>
    <n v="70873.09"/>
  </r>
  <r>
    <x v="1"/>
    <x v="2"/>
    <x v="2"/>
    <x v="63"/>
    <x v="1"/>
    <s v="PPLETO: TOTAL OPERATING EXPENSE"/>
    <s v="PPLEOM: OPERATION AND MAINTENANCE"/>
    <s v="PPLTIS: TOTAL INCOME STATEMENT"/>
    <x v="10"/>
    <x v="4"/>
    <n v="27417.439999999999"/>
  </r>
  <r>
    <x v="1"/>
    <x v="2"/>
    <x v="2"/>
    <x v="64"/>
    <x v="1"/>
    <s v="PPLETO: TOTAL OPERATING EXPENSE"/>
    <s v="PPLEOM: OPERATION AND MAINTENANCE"/>
    <s v="PPLTIS: TOTAL INCOME STATEMENT"/>
    <x v="1"/>
    <x v="1"/>
    <n v="70572.31"/>
  </r>
  <r>
    <x v="1"/>
    <x v="2"/>
    <x v="2"/>
    <x v="64"/>
    <x v="1"/>
    <s v="PPLETO: TOTAL OPERATING EXPENSE"/>
    <s v="PPLEOM: OPERATION AND MAINTENANCE"/>
    <s v="PPLTIS: TOTAL INCOME STATEMENT"/>
    <x v="14"/>
    <x v="1"/>
    <n v="279760.32"/>
  </r>
  <r>
    <x v="1"/>
    <x v="2"/>
    <x v="2"/>
    <x v="64"/>
    <x v="1"/>
    <s v="PPLETO: TOTAL OPERATING EXPENSE"/>
    <s v="PPLEOM: OPERATION AND MAINTENANCE"/>
    <s v="PPLTIS: TOTAL INCOME STATEMENT"/>
    <x v="9"/>
    <x v="5"/>
    <n v="99751.48"/>
  </r>
  <r>
    <x v="1"/>
    <x v="2"/>
    <x v="2"/>
    <x v="64"/>
    <x v="1"/>
    <s v="PPLETO: TOTAL OPERATING EXPENSE"/>
    <s v="PPLEOM: OPERATION AND MAINTENANCE"/>
    <s v="PPLTIS: TOTAL INCOME STATEMENT"/>
    <x v="15"/>
    <x v="5"/>
    <n v="32268.76"/>
  </r>
  <r>
    <x v="1"/>
    <x v="2"/>
    <x v="2"/>
    <x v="64"/>
    <x v="1"/>
    <s v="PPLETO: TOTAL OPERATING EXPENSE"/>
    <s v="PPLEOM: OPERATION AND MAINTENANCE"/>
    <s v="PPLTIS: TOTAL INCOME STATEMENT"/>
    <x v="18"/>
    <x v="6"/>
    <n v="8388.0300000000007"/>
  </r>
  <r>
    <x v="1"/>
    <x v="2"/>
    <x v="2"/>
    <x v="64"/>
    <x v="1"/>
    <s v="PPLETO: TOTAL OPERATING EXPENSE"/>
    <s v="PPLEOM: OPERATION AND MAINTENANCE"/>
    <s v="PPLTIS: TOTAL INCOME STATEMENT"/>
    <x v="22"/>
    <x v="6"/>
    <n v="-159.49"/>
  </r>
  <r>
    <x v="1"/>
    <x v="2"/>
    <x v="2"/>
    <x v="64"/>
    <x v="1"/>
    <s v="PPLETO: TOTAL OPERATING EXPENSE"/>
    <s v="PPLEOM: OPERATION AND MAINTENANCE"/>
    <s v="PPLTIS: TOTAL INCOME STATEMENT"/>
    <x v="3"/>
    <x v="3"/>
    <n v="-504.65"/>
  </r>
  <r>
    <x v="1"/>
    <x v="2"/>
    <x v="2"/>
    <x v="64"/>
    <x v="1"/>
    <s v="PPLETO: TOTAL OPERATING EXPENSE"/>
    <s v="PPLEOM: OPERATION AND MAINTENANCE"/>
    <s v="PPLTIS: TOTAL INCOME STATEMENT"/>
    <x v="4"/>
    <x v="3"/>
    <n v="16721.98"/>
  </r>
  <r>
    <x v="1"/>
    <x v="2"/>
    <x v="2"/>
    <x v="64"/>
    <x v="1"/>
    <s v="PPLETO: TOTAL OPERATING EXPENSE"/>
    <s v="PPLEOM: OPERATION AND MAINTENANCE"/>
    <s v="PPLTIS: TOTAL INCOME STATEMENT"/>
    <x v="5"/>
    <x v="4"/>
    <n v="28118.98"/>
  </r>
  <r>
    <x v="1"/>
    <x v="2"/>
    <x v="2"/>
    <x v="64"/>
    <x v="1"/>
    <s v="PPLETO: TOTAL OPERATING EXPENSE"/>
    <s v="PPLEOM: OPERATION AND MAINTENANCE"/>
    <s v="PPLTIS: TOTAL INCOME STATEMENT"/>
    <x v="6"/>
    <x v="3"/>
    <n v="32371.22"/>
  </r>
  <r>
    <x v="1"/>
    <x v="2"/>
    <x v="2"/>
    <x v="64"/>
    <x v="1"/>
    <s v="PPLETO: TOTAL OPERATING EXPENSE"/>
    <s v="PPLEOM: OPERATION AND MAINTENANCE"/>
    <s v="PPLTIS: TOTAL INCOME STATEMENT"/>
    <x v="7"/>
    <x v="3"/>
    <n v="13267.33"/>
  </r>
  <r>
    <x v="1"/>
    <x v="2"/>
    <x v="2"/>
    <x v="64"/>
    <x v="1"/>
    <s v="PPLETO: TOTAL OPERATING EXPENSE"/>
    <s v="PPLEOM: OPERATION AND MAINTENANCE"/>
    <s v="PPLTIS: TOTAL INCOME STATEMENT"/>
    <x v="10"/>
    <x v="4"/>
    <n v="9452.1200000000008"/>
  </r>
  <r>
    <x v="1"/>
    <x v="2"/>
    <x v="2"/>
    <x v="146"/>
    <x v="1"/>
    <s v="PPLETO: TOTAL OPERATING EXPENSE"/>
    <s v="PPLEOM: OPERATION AND MAINTENANCE"/>
    <s v="PPLTIS: TOTAL INCOME STATEMENT"/>
    <x v="14"/>
    <x v="1"/>
    <n v="5875.94"/>
  </r>
  <r>
    <x v="1"/>
    <x v="2"/>
    <x v="2"/>
    <x v="146"/>
    <x v="1"/>
    <s v="PPLETO: TOTAL OPERATING EXPENSE"/>
    <s v="PPLEOM: OPERATION AND MAINTENANCE"/>
    <s v="PPLTIS: TOTAL INCOME STATEMENT"/>
    <x v="9"/>
    <x v="5"/>
    <n v="1037.58"/>
  </r>
  <r>
    <x v="1"/>
    <x v="2"/>
    <x v="2"/>
    <x v="146"/>
    <x v="1"/>
    <s v="PPLETO: TOTAL OPERATING EXPENSE"/>
    <s v="PPLEOM: OPERATION AND MAINTENANCE"/>
    <s v="PPLTIS: TOTAL INCOME STATEMENT"/>
    <x v="15"/>
    <x v="5"/>
    <n v="270.39"/>
  </r>
  <r>
    <x v="1"/>
    <x v="2"/>
    <x v="2"/>
    <x v="146"/>
    <x v="1"/>
    <s v="PPLETO: TOTAL OPERATING EXPENSE"/>
    <s v="PPLEOM: OPERATION AND MAINTENANCE"/>
    <s v="PPLTIS: TOTAL INCOME STATEMENT"/>
    <x v="18"/>
    <x v="6"/>
    <n v="145.15"/>
  </r>
  <r>
    <x v="1"/>
    <x v="2"/>
    <x v="2"/>
    <x v="146"/>
    <x v="1"/>
    <s v="PPLETO: TOTAL OPERATING EXPENSE"/>
    <s v="PPLEOM: OPERATION AND MAINTENANCE"/>
    <s v="PPLTIS: TOTAL INCOME STATEMENT"/>
    <x v="3"/>
    <x v="3"/>
    <n v="3.44"/>
  </r>
  <r>
    <x v="1"/>
    <x v="2"/>
    <x v="2"/>
    <x v="146"/>
    <x v="1"/>
    <s v="PPLETO: TOTAL OPERATING EXPENSE"/>
    <s v="PPLEOM: OPERATION AND MAINTENANCE"/>
    <s v="PPLTIS: TOTAL INCOME STATEMENT"/>
    <x v="4"/>
    <x v="3"/>
    <n v="276.83999999999997"/>
  </r>
  <r>
    <x v="1"/>
    <x v="2"/>
    <x v="2"/>
    <x v="146"/>
    <x v="1"/>
    <s v="PPLETO: TOTAL OPERATING EXPENSE"/>
    <s v="PPLEOM: OPERATION AND MAINTENANCE"/>
    <s v="PPLTIS: TOTAL INCOME STATEMENT"/>
    <x v="5"/>
    <x v="4"/>
    <n v="456.79"/>
  </r>
  <r>
    <x v="1"/>
    <x v="2"/>
    <x v="2"/>
    <x v="146"/>
    <x v="1"/>
    <s v="PPLETO: TOTAL OPERATING EXPENSE"/>
    <s v="PPLEOM: OPERATION AND MAINTENANCE"/>
    <s v="PPLTIS: TOTAL INCOME STATEMENT"/>
    <x v="6"/>
    <x v="3"/>
    <n v="544.47"/>
  </r>
  <r>
    <x v="1"/>
    <x v="2"/>
    <x v="2"/>
    <x v="146"/>
    <x v="1"/>
    <s v="PPLETO: TOTAL OPERATING EXPENSE"/>
    <s v="PPLEOM: OPERATION AND MAINTENANCE"/>
    <s v="PPLTIS: TOTAL INCOME STATEMENT"/>
    <x v="7"/>
    <x v="3"/>
    <n v="208.49"/>
  </r>
  <r>
    <x v="1"/>
    <x v="2"/>
    <x v="2"/>
    <x v="146"/>
    <x v="1"/>
    <s v="PPLETO: TOTAL OPERATING EXPENSE"/>
    <s v="PPLEOM: OPERATION AND MAINTENANCE"/>
    <s v="PPLTIS: TOTAL INCOME STATEMENT"/>
    <x v="10"/>
    <x v="4"/>
    <n v="77.94"/>
  </r>
  <r>
    <x v="1"/>
    <x v="2"/>
    <x v="2"/>
    <x v="65"/>
    <x v="1"/>
    <s v="PPLETO: TOTAL OPERATING EXPENSE"/>
    <s v="PPLEOM: OPERATION AND MAINTENANCE"/>
    <s v="PPLTIS: TOTAL INCOME STATEMENT"/>
    <x v="1"/>
    <x v="1"/>
    <n v="1793721.38"/>
  </r>
  <r>
    <x v="1"/>
    <x v="2"/>
    <x v="2"/>
    <x v="65"/>
    <x v="1"/>
    <s v="PPLETO: TOTAL OPERATING EXPENSE"/>
    <s v="PPLEOM: OPERATION AND MAINTENANCE"/>
    <s v="PPLTIS: TOTAL INCOME STATEMENT"/>
    <x v="14"/>
    <x v="1"/>
    <n v="1550899.76"/>
  </r>
  <r>
    <x v="1"/>
    <x v="2"/>
    <x v="2"/>
    <x v="65"/>
    <x v="1"/>
    <s v="PPLETO: TOTAL OPERATING EXPENSE"/>
    <s v="PPLEOM: OPERATION AND MAINTENANCE"/>
    <s v="PPLTIS: TOTAL INCOME STATEMENT"/>
    <x v="9"/>
    <x v="5"/>
    <n v="492632.09"/>
  </r>
  <r>
    <x v="1"/>
    <x v="2"/>
    <x v="2"/>
    <x v="65"/>
    <x v="1"/>
    <s v="PPLETO: TOTAL OPERATING EXPENSE"/>
    <s v="PPLEOM: OPERATION AND MAINTENANCE"/>
    <s v="PPLTIS: TOTAL INCOME STATEMENT"/>
    <x v="15"/>
    <x v="5"/>
    <n v="91458.47"/>
  </r>
  <r>
    <x v="1"/>
    <x v="2"/>
    <x v="2"/>
    <x v="65"/>
    <x v="1"/>
    <s v="PPLETO: TOTAL OPERATING EXPENSE"/>
    <s v="PPLEOM: OPERATION AND MAINTENANCE"/>
    <s v="PPLTIS: TOTAL INCOME STATEMENT"/>
    <x v="12"/>
    <x v="1"/>
    <n v="258890.45"/>
  </r>
  <r>
    <x v="1"/>
    <x v="2"/>
    <x v="2"/>
    <x v="65"/>
    <x v="1"/>
    <s v="PPLETO: TOTAL OPERATING EXPENSE"/>
    <s v="PPLEOM: OPERATION AND MAINTENANCE"/>
    <s v="PPLTIS: TOTAL INCOME STATEMENT"/>
    <x v="11"/>
    <x v="5"/>
    <n v="1794.91"/>
  </r>
  <r>
    <x v="1"/>
    <x v="2"/>
    <x v="2"/>
    <x v="65"/>
    <x v="1"/>
    <s v="PPLETO: TOTAL OPERATING EXPENSE"/>
    <s v="PPLEOM: OPERATION AND MAINTENANCE"/>
    <s v="PPLTIS: TOTAL INCOME STATEMENT"/>
    <x v="13"/>
    <x v="6"/>
    <n v="15151.96"/>
  </r>
  <r>
    <x v="1"/>
    <x v="2"/>
    <x v="2"/>
    <x v="65"/>
    <x v="1"/>
    <s v="PPLETO: TOTAL OPERATING EXPENSE"/>
    <s v="PPLEOM: OPERATION AND MAINTENANCE"/>
    <s v="PPLTIS: TOTAL INCOME STATEMENT"/>
    <x v="17"/>
    <x v="6"/>
    <n v="222.61"/>
  </r>
  <r>
    <x v="1"/>
    <x v="2"/>
    <x v="2"/>
    <x v="65"/>
    <x v="1"/>
    <s v="PPLETO: TOTAL OPERATING EXPENSE"/>
    <s v="PPLEOM: OPERATION AND MAINTENANCE"/>
    <s v="PPLTIS: TOTAL INCOME STATEMENT"/>
    <x v="18"/>
    <x v="6"/>
    <n v="27599.16"/>
  </r>
  <r>
    <x v="1"/>
    <x v="2"/>
    <x v="2"/>
    <x v="65"/>
    <x v="1"/>
    <s v="PPLETO: TOTAL OPERATING EXPENSE"/>
    <s v="PPLEOM: OPERATION AND MAINTENANCE"/>
    <s v="PPLTIS: TOTAL INCOME STATEMENT"/>
    <x v="22"/>
    <x v="6"/>
    <n v="-11.17"/>
  </r>
  <r>
    <x v="1"/>
    <x v="2"/>
    <x v="2"/>
    <x v="65"/>
    <x v="1"/>
    <s v="PPLETO: TOTAL OPERATING EXPENSE"/>
    <s v="PPLEOM: OPERATION AND MAINTENANCE"/>
    <s v="PPLTIS: TOTAL INCOME STATEMENT"/>
    <x v="0"/>
    <x v="0"/>
    <n v="0"/>
  </r>
  <r>
    <x v="1"/>
    <x v="2"/>
    <x v="2"/>
    <x v="65"/>
    <x v="1"/>
    <s v="PPLETO: TOTAL OPERATING EXPENSE"/>
    <s v="PPLEOM: OPERATION AND MAINTENANCE"/>
    <s v="PPLTIS: TOTAL INCOME STATEMENT"/>
    <x v="2"/>
    <x v="2"/>
    <n v="1.34"/>
  </r>
  <r>
    <x v="1"/>
    <x v="2"/>
    <x v="2"/>
    <x v="65"/>
    <x v="1"/>
    <s v="PPLETO: TOTAL OPERATING EXPENSE"/>
    <s v="PPLEOM: OPERATION AND MAINTENANCE"/>
    <s v="PPLTIS: TOTAL INCOME STATEMENT"/>
    <x v="3"/>
    <x v="3"/>
    <n v="-6352.08"/>
  </r>
  <r>
    <x v="1"/>
    <x v="2"/>
    <x v="2"/>
    <x v="65"/>
    <x v="1"/>
    <s v="PPLETO: TOTAL OPERATING EXPENSE"/>
    <s v="PPLEOM: OPERATION AND MAINTENANCE"/>
    <s v="PPLTIS: TOTAL INCOME STATEMENT"/>
    <x v="4"/>
    <x v="3"/>
    <n v="174225.45"/>
  </r>
  <r>
    <x v="1"/>
    <x v="2"/>
    <x v="2"/>
    <x v="65"/>
    <x v="1"/>
    <s v="PPLETO: TOTAL OPERATING EXPENSE"/>
    <s v="PPLEOM: OPERATION AND MAINTENANCE"/>
    <s v="PPLTIS: TOTAL INCOME STATEMENT"/>
    <x v="5"/>
    <x v="4"/>
    <n v="261020.01"/>
  </r>
  <r>
    <x v="1"/>
    <x v="2"/>
    <x v="2"/>
    <x v="65"/>
    <x v="1"/>
    <s v="PPLETO: TOTAL OPERATING EXPENSE"/>
    <s v="PPLEOM: OPERATION AND MAINTENANCE"/>
    <s v="PPLTIS: TOTAL INCOME STATEMENT"/>
    <x v="6"/>
    <x v="3"/>
    <n v="332588.53999999998"/>
  </r>
  <r>
    <x v="1"/>
    <x v="2"/>
    <x v="2"/>
    <x v="65"/>
    <x v="1"/>
    <s v="PPLETO: TOTAL OPERATING EXPENSE"/>
    <s v="PPLEOM: OPERATION AND MAINTENANCE"/>
    <s v="PPLTIS: TOTAL INCOME STATEMENT"/>
    <x v="7"/>
    <x v="3"/>
    <n v="133732.87"/>
  </r>
  <r>
    <x v="1"/>
    <x v="2"/>
    <x v="2"/>
    <x v="65"/>
    <x v="1"/>
    <s v="PPLETO: TOTAL OPERATING EXPENSE"/>
    <s v="PPLEOM: OPERATION AND MAINTENANCE"/>
    <s v="PPLTIS: TOTAL INCOME STATEMENT"/>
    <x v="8"/>
    <x v="2"/>
    <n v="0.15"/>
  </r>
  <r>
    <x v="1"/>
    <x v="2"/>
    <x v="2"/>
    <x v="65"/>
    <x v="1"/>
    <s v="PPLETO: TOTAL OPERATING EXPENSE"/>
    <s v="PPLEOM: OPERATION AND MAINTENANCE"/>
    <s v="PPLTIS: TOTAL INCOME STATEMENT"/>
    <x v="10"/>
    <x v="4"/>
    <n v="45219.91"/>
  </r>
  <r>
    <x v="1"/>
    <x v="2"/>
    <x v="2"/>
    <x v="66"/>
    <x v="1"/>
    <s v="PPLETO: TOTAL OPERATING EXPENSE"/>
    <s v="PPLEOM: OPERATION AND MAINTENANCE"/>
    <s v="PPLTIS: TOTAL INCOME STATEMENT"/>
    <x v="1"/>
    <x v="1"/>
    <n v="10090.99"/>
  </r>
  <r>
    <x v="1"/>
    <x v="2"/>
    <x v="2"/>
    <x v="66"/>
    <x v="1"/>
    <s v="PPLETO: TOTAL OPERATING EXPENSE"/>
    <s v="PPLEOM: OPERATION AND MAINTENANCE"/>
    <s v="PPLTIS: TOTAL INCOME STATEMENT"/>
    <x v="14"/>
    <x v="1"/>
    <n v="64081.54"/>
  </r>
  <r>
    <x v="1"/>
    <x v="2"/>
    <x v="2"/>
    <x v="66"/>
    <x v="1"/>
    <s v="PPLETO: TOTAL OPERATING EXPENSE"/>
    <s v="PPLEOM: OPERATION AND MAINTENANCE"/>
    <s v="PPLTIS: TOTAL INCOME STATEMENT"/>
    <x v="9"/>
    <x v="5"/>
    <n v="17565.080000000002"/>
  </r>
  <r>
    <x v="1"/>
    <x v="2"/>
    <x v="2"/>
    <x v="66"/>
    <x v="1"/>
    <s v="PPLETO: TOTAL OPERATING EXPENSE"/>
    <s v="PPLEOM: OPERATION AND MAINTENANCE"/>
    <s v="PPLTIS: TOTAL INCOME STATEMENT"/>
    <x v="15"/>
    <x v="5"/>
    <n v="3812.64"/>
  </r>
  <r>
    <x v="1"/>
    <x v="2"/>
    <x v="2"/>
    <x v="66"/>
    <x v="1"/>
    <s v="PPLETO: TOTAL OPERATING EXPENSE"/>
    <s v="PPLEOM: OPERATION AND MAINTENANCE"/>
    <s v="PPLTIS: TOTAL INCOME STATEMENT"/>
    <x v="18"/>
    <x v="6"/>
    <n v="1532.85"/>
  </r>
  <r>
    <x v="1"/>
    <x v="2"/>
    <x v="2"/>
    <x v="66"/>
    <x v="1"/>
    <s v="PPLETO: TOTAL OPERATING EXPENSE"/>
    <s v="PPLEOM: OPERATION AND MAINTENANCE"/>
    <s v="PPLTIS: TOTAL INCOME STATEMENT"/>
    <x v="3"/>
    <x v="3"/>
    <n v="-103.04"/>
  </r>
  <r>
    <x v="1"/>
    <x v="2"/>
    <x v="2"/>
    <x v="66"/>
    <x v="1"/>
    <s v="PPLETO: TOTAL OPERATING EXPENSE"/>
    <s v="PPLEOM: OPERATION AND MAINTENANCE"/>
    <s v="PPLTIS: TOTAL INCOME STATEMENT"/>
    <x v="4"/>
    <x v="3"/>
    <n v="3494.87"/>
  </r>
  <r>
    <x v="1"/>
    <x v="2"/>
    <x v="2"/>
    <x v="66"/>
    <x v="1"/>
    <s v="PPLETO: TOTAL OPERATING EXPENSE"/>
    <s v="PPLEOM: OPERATION AND MAINTENANCE"/>
    <s v="PPLTIS: TOTAL INCOME STATEMENT"/>
    <x v="5"/>
    <x v="4"/>
    <n v="5823.76"/>
  </r>
  <r>
    <x v="1"/>
    <x v="2"/>
    <x v="2"/>
    <x v="66"/>
    <x v="1"/>
    <s v="PPLETO: TOTAL OPERATING EXPENSE"/>
    <s v="PPLEOM: OPERATION AND MAINTENANCE"/>
    <s v="PPLTIS: TOTAL INCOME STATEMENT"/>
    <x v="6"/>
    <x v="3"/>
    <n v="6866.32"/>
  </r>
  <r>
    <x v="1"/>
    <x v="2"/>
    <x v="2"/>
    <x v="66"/>
    <x v="1"/>
    <s v="PPLETO: TOTAL OPERATING EXPENSE"/>
    <s v="PPLEOM: OPERATION AND MAINTENANCE"/>
    <s v="PPLTIS: TOTAL INCOME STATEMENT"/>
    <x v="7"/>
    <x v="3"/>
    <n v="2870.33"/>
  </r>
  <r>
    <x v="1"/>
    <x v="2"/>
    <x v="2"/>
    <x v="66"/>
    <x v="1"/>
    <s v="PPLETO: TOTAL OPERATING EXPENSE"/>
    <s v="PPLEOM: OPERATION AND MAINTENANCE"/>
    <s v="PPLTIS: TOTAL INCOME STATEMENT"/>
    <x v="10"/>
    <x v="4"/>
    <n v="1574.43"/>
  </r>
  <r>
    <x v="1"/>
    <x v="2"/>
    <x v="2"/>
    <x v="147"/>
    <x v="1"/>
    <s v="PPLETO: TOTAL OPERATING EXPENSE"/>
    <s v="PPLEOM: OPERATION AND MAINTENANCE"/>
    <s v="PPLTIS: TOTAL INCOME STATEMENT"/>
    <x v="14"/>
    <x v="1"/>
    <n v="1158.23"/>
  </r>
  <r>
    <x v="1"/>
    <x v="2"/>
    <x v="2"/>
    <x v="147"/>
    <x v="1"/>
    <s v="PPLETO: TOTAL OPERATING EXPENSE"/>
    <s v="PPLEOM: OPERATION AND MAINTENANCE"/>
    <s v="PPLTIS: TOTAL INCOME STATEMENT"/>
    <x v="3"/>
    <x v="3"/>
    <n v="-11"/>
  </r>
  <r>
    <x v="1"/>
    <x v="2"/>
    <x v="2"/>
    <x v="147"/>
    <x v="1"/>
    <s v="PPLETO: TOTAL OPERATING EXPENSE"/>
    <s v="PPLEOM: OPERATION AND MAINTENANCE"/>
    <s v="PPLTIS: TOTAL INCOME STATEMENT"/>
    <x v="4"/>
    <x v="3"/>
    <n v="63.98"/>
  </r>
  <r>
    <x v="1"/>
    <x v="2"/>
    <x v="2"/>
    <x v="147"/>
    <x v="1"/>
    <s v="PPLETO: TOTAL OPERATING EXPENSE"/>
    <s v="PPLEOM: OPERATION AND MAINTENANCE"/>
    <s v="PPLTIS: TOTAL INCOME STATEMENT"/>
    <x v="5"/>
    <x v="4"/>
    <n v="103.7"/>
  </r>
  <r>
    <x v="1"/>
    <x v="2"/>
    <x v="2"/>
    <x v="147"/>
    <x v="1"/>
    <s v="PPLETO: TOTAL OPERATING EXPENSE"/>
    <s v="PPLEOM: OPERATION AND MAINTENANCE"/>
    <s v="PPLTIS: TOTAL INCOME STATEMENT"/>
    <x v="6"/>
    <x v="3"/>
    <n v="103.16"/>
  </r>
  <r>
    <x v="1"/>
    <x v="2"/>
    <x v="2"/>
    <x v="147"/>
    <x v="1"/>
    <s v="PPLETO: TOTAL OPERATING EXPENSE"/>
    <s v="PPLEOM: OPERATION AND MAINTENANCE"/>
    <s v="PPLTIS: TOTAL INCOME STATEMENT"/>
    <x v="7"/>
    <x v="3"/>
    <n v="40.14"/>
  </r>
  <r>
    <x v="1"/>
    <x v="2"/>
    <x v="2"/>
    <x v="67"/>
    <x v="1"/>
    <s v="PPLETO: TOTAL OPERATING EXPENSE"/>
    <s v="PPLEOM: OPERATION AND MAINTENANCE"/>
    <s v="PPLTIS: TOTAL INCOME STATEMENT"/>
    <x v="1"/>
    <x v="1"/>
    <n v="1213450.99"/>
  </r>
  <r>
    <x v="1"/>
    <x v="2"/>
    <x v="2"/>
    <x v="67"/>
    <x v="1"/>
    <s v="PPLETO: TOTAL OPERATING EXPENSE"/>
    <s v="PPLEOM: OPERATION AND MAINTENANCE"/>
    <s v="PPLTIS: TOTAL INCOME STATEMENT"/>
    <x v="14"/>
    <x v="1"/>
    <n v="37495.94"/>
  </r>
  <r>
    <x v="1"/>
    <x v="2"/>
    <x v="2"/>
    <x v="67"/>
    <x v="1"/>
    <s v="PPLETO: TOTAL OPERATING EXPENSE"/>
    <s v="PPLEOM: OPERATION AND MAINTENANCE"/>
    <s v="PPLTIS: TOTAL INCOME STATEMENT"/>
    <x v="9"/>
    <x v="5"/>
    <n v="12794.61"/>
  </r>
  <r>
    <x v="1"/>
    <x v="2"/>
    <x v="2"/>
    <x v="67"/>
    <x v="1"/>
    <s v="PPLETO: TOTAL OPERATING EXPENSE"/>
    <s v="PPLEOM: OPERATION AND MAINTENANCE"/>
    <s v="PPLTIS: TOTAL INCOME STATEMENT"/>
    <x v="15"/>
    <x v="5"/>
    <n v="3922.05"/>
  </r>
  <r>
    <x v="1"/>
    <x v="2"/>
    <x v="2"/>
    <x v="67"/>
    <x v="1"/>
    <s v="PPLETO: TOTAL OPERATING EXPENSE"/>
    <s v="PPLEOM: OPERATION AND MAINTENANCE"/>
    <s v="PPLTIS: TOTAL INCOME STATEMENT"/>
    <x v="12"/>
    <x v="1"/>
    <n v="261.12"/>
  </r>
  <r>
    <x v="1"/>
    <x v="2"/>
    <x v="2"/>
    <x v="67"/>
    <x v="1"/>
    <s v="PPLETO: TOTAL OPERATING EXPENSE"/>
    <s v="PPLEOM: OPERATION AND MAINTENANCE"/>
    <s v="PPLTIS: TOTAL INCOME STATEMENT"/>
    <x v="11"/>
    <x v="5"/>
    <n v="-155.85"/>
  </r>
  <r>
    <x v="1"/>
    <x v="2"/>
    <x v="2"/>
    <x v="67"/>
    <x v="1"/>
    <s v="PPLETO: TOTAL OPERATING EXPENSE"/>
    <s v="PPLEOM: OPERATION AND MAINTENANCE"/>
    <s v="PPLTIS: TOTAL INCOME STATEMENT"/>
    <x v="13"/>
    <x v="6"/>
    <n v="-362.32"/>
  </r>
  <r>
    <x v="1"/>
    <x v="2"/>
    <x v="2"/>
    <x v="67"/>
    <x v="1"/>
    <s v="PPLETO: TOTAL OPERATING EXPENSE"/>
    <s v="PPLEOM: OPERATION AND MAINTENANCE"/>
    <s v="PPLTIS: TOTAL INCOME STATEMENT"/>
    <x v="17"/>
    <x v="6"/>
    <n v="-1.85"/>
  </r>
  <r>
    <x v="1"/>
    <x v="2"/>
    <x v="2"/>
    <x v="67"/>
    <x v="1"/>
    <s v="PPLETO: TOTAL OPERATING EXPENSE"/>
    <s v="PPLEOM: OPERATION AND MAINTENANCE"/>
    <s v="PPLTIS: TOTAL INCOME STATEMENT"/>
    <x v="18"/>
    <x v="6"/>
    <n v="395.76"/>
  </r>
  <r>
    <x v="1"/>
    <x v="2"/>
    <x v="2"/>
    <x v="67"/>
    <x v="1"/>
    <s v="PPLETO: TOTAL OPERATING EXPENSE"/>
    <s v="PPLEOM: OPERATION AND MAINTENANCE"/>
    <s v="PPLTIS: TOTAL INCOME STATEMENT"/>
    <x v="22"/>
    <x v="6"/>
    <n v="-63.62"/>
  </r>
  <r>
    <x v="1"/>
    <x v="2"/>
    <x v="2"/>
    <x v="67"/>
    <x v="1"/>
    <s v="PPLETO: TOTAL OPERATING EXPENSE"/>
    <s v="PPLEOM: OPERATION AND MAINTENANCE"/>
    <s v="PPLTIS: TOTAL INCOME STATEMENT"/>
    <x v="0"/>
    <x v="0"/>
    <n v="-150.63"/>
  </r>
  <r>
    <x v="1"/>
    <x v="2"/>
    <x v="2"/>
    <x v="67"/>
    <x v="1"/>
    <s v="PPLETO: TOTAL OPERATING EXPENSE"/>
    <s v="PPLEOM: OPERATION AND MAINTENANCE"/>
    <s v="PPLTIS: TOTAL INCOME STATEMENT"/>
    <x v="3"/>
    <x v="3"/>
    <n v="-2017.92"/>
  </r>
  <r>
    <x v="1"/>
    <x v="2"/>
    <x v="2"/>
    <x v="67"/>
    <x v="1"/>
    <s v="PPLETO: TOTAL OPERATING EXPENSE"/>
    <s v="PPLEOM: OPERATION AND MAINTENANCE"/>
    <s v="PPLTIS: TOTAL INCOME STATEMENT"/>
    <x v="4"/>
    <x v="3"/>
    <n v="60192.160000000003"/>
  </r>
  <r>
    <x v="1"/>
    <x v="2"/>
    <x v="2"/>
    <x v="67"/>
    <x v="1"/>
    <s v="PPLETO: TOTAL OPERATING EXPENSE"/>
    <s v="PPLEOM: OPERATION AND MAINTENANCE"/>
    <s v="PPLTIS: TOTAL INCOME STATEMENT"/>
    <x v="5"/>
    <x v="4"/>
    <n v="89782.080000000002"/>
  </r>
  <r>
    <x v="1"/>
    <x v="2"/>
    <x v="2"/>
    <x v="67"/>
    <x v="1"/>
    <s v="PPLETO: TOTAL OPERATING EXPENSE"/>
    <s v="PPLEOM: OPERATION AND MAINTENANCE"/>
    <s v="PPLTIS: TOTAL INCOME STATEMENT"/>
    <x v="6"/>
    <x v="3"/>
    <n v="115491.34"/>
  </r>
  <r>
    <x v="1"/>
    <x v="2"/>
    <x v="2"/>
    <x v="67"/>
    <x v="1"/>
    <s v="PPLETO: TOTAL OPERATING EXPENSE"/>
    <s v="PPLEOM: OPERATION AND MAINTENANCE"/>
    <s v="PPLTIS: TOTAL INCOME STATEMENT"/>
    <x v="7"/>
    <x v="3"/>
    <n v="46775.14"/>
  </r>
  <r>
    <x v="1"/>
    <x v="2"/>
    <x v="2"/>
    <x v="67"/>
    <x v="1"/>
    <s v="PPLETO: TOTAL OPERATING EXPENSE"/>
    <s v="PPLEOM: OPERATION AND MAINTENANCE"/>
    <s v="PPLTIS: TOTAL INCOME STATEMENT"/>
    <x v="10"/>
    <x v="4"/>
    <n v="1398.27"/>
  </r>
  <r>
    <x v="1"/>
    <x v="2"/>
    <x v="2"/>
    <x v="148"/>
    <x v="1"/>
    <s v="PPLETO: TOTAL OPERATING EXPENSE"/>
    <s v="PPLEOM: OPERATION AND MAINTENANCE"/>
    <s v="PPLTIS: TOTAL INCOME STATEMENT"/>
    <x v="14"/>
    <x v="1"/>
    <n v="257714.67"/>
  </r>
  <r>
    <x v="1"/>
    <x v="2"/>
    <x v="2"/>
    <x v="148"/>
    <x v="1"/>
    <s v="PPLETO: TOTAL OPERATING EXPENSE"/>
    <s v="PPLEOM: OPERATION AND MAINTENANCE"/>
    <s v="PPLTIS: TOTAL INCOME STATEMENT"/>
    <x v="9"/>
    <x v="5"/>
    <n v="46422.84"/>
  </r>
  <r>
    <x v="1"/>
    <x v="2"/>
    <x v="2"/>
    <x v="148"/>
    <x v="1"/>
    <s v="PPLETO: TOTAL OPERATING EXPENSE"/>
    <s v="PPLEOM: OPERATION AND MAINTENANCE"/>
    <s v="PPLTIS: TOTAL INCOME STATEMENT"/>
    <x v="15"/>
    <x v="5"/>
    <n v="4582.9399999999996"/>
  </r>
  <r>
    <x v="1"/>
    <x v="2"/>
    <x v="2"/>
    <x v="148"/>
    <x v="1"/>
    <s v="PPLETO: TOTAL OPERATING EXPENSE"/>
    <s v="PPLEOM: OPERATION AND MAINTENANCE"/>
    <s v="PPLTIS: TOTAL INCOME STATEMENT"/>
    <x v="18"/>
    <x v="6"/>
    <n v="1564.66"/>
  </r>
  <r>
    <x v="1"/>
    <x v="2"/>
    <x v="2"/>
    <x v="148"/>
    <x v="1"/>
    <s v="PPLETO: TOTAL OPERATING EXPENSE"/>
    <s v="PPLEOM: OPERATION AND MAINTENANCE"/>
    <s v="PPLTIS: TOTAL INCOME STATEMENT"/>
    <x v="3"/>
    <x v="3"/>
    <n v="-1077.92"/>
  </r>
  <r>
    <x v="1"/>
    <x v="2"/>
    <x v="2"/>
    <x v="148"/>
    <x v="1"/>
    <s v="PPLETO: TOTAL OPERATING EXPENSE"/>
    <s v="PPLEOM: OPERATION AND MAINTENANCE"/>
    <s v="PPLTIS: TOTAL INCOME STATEMENT"/>
    <x v="4"/>
    <x v="3"/>
    <n v="12568.59"/>
  </r>
  <r>
    <x v="1"/>
    <x v="2"/>
    <x v="2"/>
    <x v="148"/>
    <x v="1"/>
    <s v="PPLETO: TOTAL OPERATING EXPENSE"/>
    <s v="PPLEOM: OPERATION AND MAINTENANCE"/>
    <s v="PPLTIS: TOTAL INCOME STATEMENT"/>
    <x v="5"/>
    <x v="4"/>
    <n v="20671.21"/>
  </r>
  <r>
    <x v="1"/>
    <x v="2"/>
    <x v="2"/>
    <x v="148"/>
    <x v="1"/>
    <s v="PPLETO: TOTAL OPERATING EXPENSE"/>
    <s v="PPLEOM: OPERATION AND MAINTENANCE"/>
    <s v="PPLTIS: TOTAL INCOME STATEMENT"/>
    <x v="6"/>
    <x v="3"/>
    <n v="23700.9"/>
  </r>
  <r>
    <x v="1"/>
    <x v="2"/>
    <x v="2"/>
    <x v="148"/>
    <x v="1"/>
    <s v="PPLETO: TOTAL OPERATING EXPENSE"/>
    <s v="PPLEOM: OPERATION AND MAINTENANCE"/>
    <s v="PPLTIS: TOTAL INCOME STATEMENT"/>
    <x v="7"/>
    <x v="3"/>
    <n v="9873.74"/>
  </r>
  <r>
    <x v="1"/>
    <x v="2"/>
    <x v="2"/>
    <x v="148"/>
    <x v="1"/>
    <s v="PPLETO: TOTAL OPERATING EXPENSE"/>
    <s v="PPLEOM: OPERATION AND MAINTENANCE"/>
    <s v="PPLTIS: TOTAL INCOME STATEMENT"/>
    <x v="10"/>
    <x v="4"/>
    <n v="3884.87"/>
  </r>
  <r>
    <x v="1"/>
    <x v="2"/>
    <x v="2"/>
    <x v="68"/>
    <x v="1"/>
    <s v="PPLETO: TOTAL OPERATING EXPENSE"/>
    <s v="PPLEOM: OPERATION AND MAINTENANCE"/>
    <s v="PPLTIS: TOTAL INCOME STATEMENT"/>
    <x v="1"/>
    <x v="1"/>
    <n v="127217.26"/>
  </r>
  <r>
    <x v="1"/>
    <x v="2"/>
    <x v="2"/>
    <x v="68"/>
    <x v="1"/>
    <s v="PPLETO: TOTAL OPERATING EXPENSE"/>
    <s v="PPLEOM: OPERATION AND MAINTENANCE"/>
    <s v="PPLTIS: TOTAL INCOME STATEMENT"/>
    <x v="14"/>
    <x v="1"/>
    <n v="1064036.1100000001"/>
  </r>
  <r>
    <x v="1"/>
    <x v="2"/>
    <x v="2"/>
    <x v="68"/>
    <x v="1"/>
    <s v="PPLETO: TOTAL OPERATING EXPENSE"/>
    <s v="PPLEOM: OPERATION AND MAINTENANCE"/>
    <s v="PPLTIS: TOTAL INCOME STATEMENT"/>
    <x v="9"/>
    <x v="5"/>
    <n v="252233.43"/>
  </r>
  <r>
    <x v="1"/>
    <x v="2"/>
    <x v="2"/>
    <x v="68"/>
    <x v="1"/>
    <s v="PPLETO: TOTAL OPERATING EXPENSE"/>
    <s v="PPLEOM: OPERATION AND MAINTENANCE"/>
    <s v="PPLTIS: TOTAL INCOME STATEMENT"/>
    <x v="15"/>
    <x v="5"/>
    <n v="93678.41"/>
  </r>
  <r>
    <x v="1"/>
    <x v="2"/>
    <x v="2"/>
    <x v="68"/>
    <x v="1"/>
    <s v="PPLETO: TOTAL OPERATING EXPENSE"/>
    <s v="PPLEOM: OPERATION AND MAINTENANCE"/>
    <s v="PPLTIS: TOTAL INCOME STATEMENT"/>
    <x v="18"/>
    <x v="6"/>
    <n v="12443.98"/>
  </r>
  <r>
    <x v="1"/>
    <x v="2"/>
    <x v="2"/>
    <x v="68"/>
    <x v="1"/>
    <s v="PPLETO: TOTAL OPERATING EXPENSE"/>
    <s v="PPLEOM: OPERATION AND MAINTENANCE"/>
    <s v="PPLTIS: TOTAL INCOME STATEMENT"/>
    <x v="3"/>
    <x v="3"/>
    <n v="-2041.06"/>
  </r>
  <r>
    <x v="1"/>
    <x v="2"/>
    <x v="2"/>
    <x v="68"/>
    <x v="1"/>
    <s v="PPLETO: TOTAL OPERATING EXPENSE"/>
    <s v="PPLEOM: OPERATION AND MAINTENANCE"/>
    <s v="PPLTIS: TOTAL INCOME STATEMENT"/>
    <x v="4"/>
    <x v="3"/>
    <n v="56684.480000000003"/>
  </r>
  <r>
    <x v="1"/>
    <x v="2"/>
    <x v="2"/>
    <x v="68"/>
    <x v="1"/>
    <s v="PPLETO: TOTAL OPERATING EXPENSE"/>
    <s v="PPLEOM: OPERATION AND MAINTENANCE"/>
    <s v="PPLTIS: TOTAL INCOME STATEMENT"/>
    <x v="5"/>
    <x v="4"/>
    <n v="93754.73"/>
  </r>
  <r>
    <x v="1"/>
    <x v="2"/>
    <x v="2"/>
    <x v="68"/>
    <x v="1"/>
    <s v="PPLETO: TOTAL OPERATING EXPENSE"/>
    <s v="PPLEOM: OPERATION AND MAINTENANCE"/>
    <s v="PPLTIS: TOTAL INCOME STATEMENT"/>
    <x v="6"/>
    <x v="3"/>
    <n v="110143.47"/>
  </r>
  <r>
    <x v="1"/>
    <x v="2"/>
    <x v="2"/>
    <x v="68"/>
    <x v="1"/>
    <s v="PPLETO: TOTAL OPERATING EXPENSE"/>
    <s v="PPLEOM: OPERATION AND MAINTENANCE"/>
    <s v="PPLTIS: TOTAL INCOME STATEMENT"/>
    <x v="7"/>
    <x v="3"/>
    <n v="45510.22"/>
  </r>
  <r>
    <x v="1"/>
    <x v="2"/>
    <x v="2"/>
    <x v="68"/>
    <x v="1"/>
    <s v="PPLETO: TOTAL OPERATING EXPENSE"/>
    <s v="PPLEOM: OPERATION AND MAINTENANCE"/>
    <s v="PPLTIS: TOTAL INCOME STATEMENT"/>
    <x v="10"/>
    <x v="4"/>
    <n v="26771.65"/>
  </r>
  <r>
    <x v="1"/>
    <x v="2"/>
    <x v="2"/>
    <x v="149"/>
    <x v="1"/>
    <s v="PPLETO: TOTAL OPERATING EXPENSE"/>
    <s v="PPLEOM: OPERATION AND MAINTENANCE"/>
    <s v="PPLTIS: TOTAL INCOME STATEMENT"/>
    <x v="14"/>
    <x v="1"/>
    <n v="7048.15"/>
  </r>
  <r>
    <x v="1"/>
    <x v="2"/>
    <x v="2"/>
    <x v="149"/>
    <x v="1"/>
    <s v="PPLETO: TOTAL OPERATING EXPENSE"/>
    <s v="PPLEOM: OPERATION AND MAINTENANCE"/>
    <s v="PPLTIS: TOTAL INCOME STATEMENT"/>
    <x v="9"/>
    <x v="5"/>
    <n v="1292.44"/>
  </r>
  <r>
    <x v="1"/>
    <x v="2"/>
    <x v="2"/>
    <x v="149"/>
    <x v="1"/>
    <s v="PPLETO: TOTAL OPERATING EXPENSE"/>
    <s v="PPLEOM: OPERATION AND MAINTENANCE"/>
    <s v="PPLTIS: TOTAL INCOME STATEMENT"/>
    <x v="15"/>
    <x v="5"/>
    <n v="1041.47"/>
  </r>
  <r>
    <x v="1"/>
    <x v="2"/>
    <x v="2"/>
    <x v="149"/>
    <x v="1"/>
    <s v="PPLETO: TOTAL OPERATING EXPENSE"/>
    <s v="PPLEOM: OPERATION AND MAINTENANCE"/>
    <s v="PPLTIS: TOTAL INCOME STATEMENT"/>
    <x v="18"/>
    <x v="6"/>
    <n v="82.22"/>
  </r>
  <r>
    <x v="1"/>
    <x v="2"/>
    <x v="2"/>
    <x v="149"/>
    <x v="1"/>
    <s v="PPLETO: TOTAL OPERATING EXPENSE"/>
    <s v="PPLEOM: OPERATION AND MAINTENANCE"/>
    <s v="PPLTIS: TOTAL INCOME STATEMENT"/>
    <x v="3"/>
    <x v="3"/>
    <n v="-19.100000000000001"/>
  </r>
  <r>
    <x v="1"/>
    <x v="2"/>
    <x v="2"/>
    <x v="149"/>
    <x v="1"/>
    <s v="PPLETO: TOTAL OPERATING EXPENSE"/>
    <s v="PPLEOM: OPERATION AND MAINTENANCE"/>
    <s v="PPLTIS: TOTAL INCOME STATEMENT"/>
    <x v="4"/>
    <x v="3"/>
    <n v="352.73"/>
  </r>
  <r>
    <x v="1"/>
    <x v="2"/>
    <x v="2"/>
    <x v="149"/>
    <x v="1"/>
    <s v="PPLETO: TOTAL OPERATING EXPENSE"/>
    <s v="PPLEOM: OPERATION AND MAINTENANCE"/>
    <s v="PPLTIS: TOTAL INCOME STATEMENT"/>
    <x v="5"/>
    <x v="4"/>
    <n v="590.82000000000005"/>
  </r>
  <r>
    <x v="1"/>
    <x v="2"/>
    <x v="2"/>
    <x v="149"/>
    <x v="1"/>
    <s v="PPLETO: TOTAL OPERATING EXPENSE"/>
    <s v="PPLEOM: OPERATION AND MAINTENANCE"/>
    <s v="PPLTIS: TOTAL INCOME STATEMENT"/>
    <x v="6"/>
    <x v="3"/>
    <n v="647.39"/>
  </r>
  <r>
    <x v="1"/>
    <x v="2"/>
    <x v="2"/>
    <x v="149"/>
    <x v="1"/>
    <s v="PPLETO: TOTAL OPERATING EXPENSE"/>
    <s v="PPLEOM: OPERATION AND MAINTENANCE"/>
    <s v="PPLTIS: TOTAL INCOME STATEMENT"/>
    <x v="7"/>
    <x v="3"/>
    <n v="256.31"/>
  </r>
  <r>
    <x v="1"/>
    <x v="2"/>
    <x v="2"/>
    <x v="149"/>
    <x v="1"/>
    <s v="PPLETO: TOTAL OPERATING EXPENSE"/>
    <s v="PPLEOM: OPERATION AND MAINTENANCE"/>
    <s v="PPLTIS: TOTAL INCOME STATEMENT"/>
    <x v="10"/>
    <x v="4"/>
    <n v="201.01"/>
  </r>
  <r>
    <x v="1"/>
    <x v="2"/>
    <x v="2"/>
    <x v="150"/>
    <x v="1"/>
    <s v="PPLETO: TOTAL OPERATING EXPENSE"/>
    <s v="PPLEOM: OPERATION AND MAINTENANCE"/>
    <s v="PPLTIS: TOTAL INCOME STATEMENT"/>
    <x v="14"/>
    <x v="1"/>
    <n v="84928.97"/>
  </r>
  <r>
    <x v="1"/>
    <x v="2"/>
    <x v="2"/>
    <x v="150"/>
    <x v="1"/>
    <s v="PPLETO: TOTAL OPERATING EXPENSE"/>
    <s v="PPLEOM: OPERATION AND MAINTENANCE"/>
    <s v="PPLTIS: TOTAL INCOME STATEMENT"/>
    <x v="9"/>
    <x v="5"/>
    <n v="16904.73"/>
  </r>
  <r>
    <x v="1"/>
    <x v="2"/>
    <x v="2"/>
    <x v="150"/>
    <x v="1"/>
    <s v="PPLETO: TOTAL OPERATING EXPENSE"/>
    <s v="PPLEOM: OPERATION AND MAINTENANCE"/>
    <s v="PPLTIS: TOTAL INCOME STATEMENT"/>
    <x v="15"/>
    <x v="5"/>
    <n v="4654.2"/>
  </r>
  <r>
    <x v="1"/>
    <x v="2"/>
    <x v="2"/>
    <x v="150"/>
    <x v="1"/>
    <s v="PPLETO: TOTAL OPERATING EXPENSE"/>
    <s v="PPLEOM: OPERATION AND MAINTENANCE"/>
    <s v="PPLTIS: TOTAL INCOME STATEMENT"/>
    <x v="18"/>
    <x v="6"/>
    <n v="657.79"/>
  </r>
  <r>
    <x v="1"/>
    <x v="2"/>
    <x v="2"/>
    <x v="150"/>
    <x v="1"/>
    <s v="PPLETO: TOTAL OPERATING EXPENSE"/>
    <s v="PPLEOM: OPERATION AND MAINTENANCE"/>
    <s v="PPLTIS: TOTAL INCOME STATEMENT"/>
    <x v="3"/>
    <x v="3"/>
    <n v="-140.72999999999999"/>
  </r>
  <r>
    <x v="1"/>
    <x v="2"/>
    <x v="2"/>
    <x v="150"/>
    <x v="1"/>
    <s v="PPLETO: TOTAL OPERATING EXPENSE"/>
    <s v="PPLEOM: OPERATION AND MAINTENANCE"/>
    <s v="PPLTIS: TOTAL INCOME STATEMENT"/>
    <x v="4"/>
    <x v="3"/>
    <n v="4055.84"/>
  </r>
  <r>
    <x v="1"/>
    <x v="2"/>
    <x v="2"/>
    <x v="150"/>
    <x v="1"/>
    <s v="PPLETO: TOTAL OPERATING EXPENSE"/>
    <s v="PPLEOM: OPERATION AND MAINTENANCE"/>
    <s v="PPLTIS: TOTAL INCOME STATEMENT"/>
    <x v="5"/>
    <x v="4"/>
    <n v="6707.14"/>
  </r>
  <r>
    <x v="1"/>
    <x v="2"/>
    <x v="2"/>
    <x v="150"/>
    <x v="1"/>
    <s v="PPLETO: TOTAL OPERATING EXPENSE"/>
    <s v="PPLEOM: OPERATION AND MAINTENANCE"/>
    <s v="PPLTIS: TOTAL INCOME STATEMENT"/>
    <x v="6"/>
    <x v="3"/>
    <n v="7847.01"/>
  </r>
  <r>
    <x v="1"/>
    <x v="2"/>
    <x v="2"/>
    <x v="150"/>
    <x v="1"/>
    <s v="PPLETO: TOTAL OPERATING EXPENSE"/>
    <s v="PPLEOM: OPERATION AND MAINTENANCE"/>
    <s v="PPLTIS: TOTAL INCOME STATEMENT"/>
    <x v="7"/>
    <x v="3"/>
    <n v="3234.92"/>
  </r>
  <r>
    <x v="1"/>
    <x v="2"/>
    <x v="2"/>
    <x v="150"/>
    <x v="1"/>
    <s v="PPLETO: TOTAL OPERATING EXPENSE"/>
    <s v="PPLEOM: OPERATION AND MAINTENANCE"/>
    <s v="PPLTIS: TOTAL INCOME STATEMENT"/>
    <x v="10"/>
    <x v="4"/>
    <n v="1698.23"/>
  </r>
  <r>
    <x v="1"/>
    <x v="2"/>
    <x v="2"/>
    <x v="151"/>
    <x v="1"/>
    <s v="PPLETO: TOTAL OPERATING EXPENSE"/>
    <s v="PPLEOM: OPERATION AND MAINTENANCE"/>
    <s v="PPLTIS: TOTAL INCOME STATEMENT"/>
    <x v="1"/>
    <x v="1"/>
    <n v="10207.1"/>
  </r>
  <r>
    <x v="1"/>
    <x v="2"/>
    <x v="2"/>
    <x v="151"/>
    <x v="1"/>
    <s v="PPLETO: TOTAL OPERATING EXPENSE"/>
    <s v="PPLEOM: OPERATION AND MAINTENANCE"/>
    <s v="PPLTIS: TOTAL INCOME STATEMENT"/>
    <x v="14"/>
    <x v="1"/>
    <n v="102161.66"/>
  </r>
  <r>
    <x v="1"/>
    <x v="2"/>
    <x v="2"/>
    <x v="151"/>
    <x v="1"/>
    <s v="PPLETO: TOTAL OPERATING EXPENSE"/>
    <s v="PPLEOM: OPERATION AND MAINTENANCE"/>
    <s v="PPLTIS: TOTAL INCOME STATEMENT"/>
    <x v="9"/>
    <x v="5"/>
    <n v="21060.79"/>
  </r>
  <r>
    <x v="1"/>
    <x v="2"/>
    <x v="2"/>
    <x v="151"/>
    <x v="1"/>
    <s v="PPLETO: TOTAL OPERATING EXPENSE"/>
    <s v="PPLEOM: OPERATION AND MAINTENANCE"/>
    <s v="PPLTIS: TOTAL INCOME STATEMENT"/>
    <x v="15"/>
    <x v="5"/>
    <n v="8632.82"/>
  </r>
  <r>
    <x v="1"/>
    <x v="2"/>
    <x v="2"/>
    <x v="151"/>
    <x v="1"/>
    <s v="PPLETO: TOTAL OPERATING EXPENSE"/>
    <s v="PPLEOM: OPERATION AND MAINTENANCE"/>
    <s v="PPLTIS: TOTAL INCOME STATEMENT"/>
    <x v="18"/>
    <x v="6"/>
    <n v="1798.96"/>
  </r>
  <r>
    <x v="1"/>
    <x v="2"/>
    <x v="2"/>
    <x v="151"/>
    <x v="1"/>
    <s v="PPLETO: TOTAL OPERATING EXPENSE"/>
    <s v="PPLEOM: OPERATION AND MAINTENANCE"/>
    <s v="PPLTIS: TOTAL INCOME STATEMENT"/>
    <x v="3"/>
    <x v="3"/>
    <n v="-517.75"/>
  </r>
  <r>
    <x v="1"/>
    <x v="2"/>
    <x v="2"/>
    <x v="151"/>
    <x v="1"/>
    <s v="PPLETO: TOTAL OPERATING EXPENSE"/>
    <s v="PPLEOM: OPERATION AND MAINTENANCE"/>
    <s v="PPLTIS: TOTAL INCOME STATEMENT"/>
    <x v="4"/>
    <x v="3"/>
    <n v="5597.37"/>
  </r>
  <r>
    <x v="1"/>
    <x v="2"/>
    <x v="2"/>
    <x v="151"/>
    <x v="1"/>
    <s v="PPLETO: TOTAL OPERATING EXPENSE"/>
    <s v="PPLEOM: OPERATION AND MAINTENANCE"/>
    <s v="PPLTIS: TOTAL INCOME STATEMENT"/>
    <x v="5"/>
    <x v="4"/>
    <n v="9313.94"/>
  </r>
  <r>
    <x v="1"/>
    <x v="2"/>
    <x v="2"/>
    <x v="151"/>
    <x v="1"/>
    <s v="PPLETO: TOTAL OPERATING EXPENSE"/>
    <s v="PPLEOM: OPERATION AND MAINTENANCE"/>
    <s v="PPLTIS: TOTAL INCOME STATEMENT"/>
    <x v="6"/>
    <x v="3"/>
    <n v="10296.69"/>
  </r>
  <r>
    <x v="1"/>
    <x v="2"/>
    <x v="2"/>
    <x v="151"/>
    <x v="1"/>
    <s v="PPLETO: TOTAL OPERATING EXPENSE"/>
    <s v="PPLEOM: OPERATION AND MAINTENANCE"/>
    <s v="PPLTIS: TOTAL INCOME STATEMENT"/>
    <x v="7"/>
    <x v="3"/>
    <n v="4207.22"/>
  </r>
  <r>
    <x v="1"/>
    <x v="2"/>
    <x v="2"/>
    <x v="151"/>
    <x v="1"/>
    <s v="PPLETO: TOTAL OPERATING EXPENSE"/>
    <s v="PPLEOM: OPERATION AND MAINTENANCE"/>
    <s v="PPLTIS: TOTAL INCOME STATEMENT"/>
    <x v="10"/>
    <x v="4"/>
    <n v="2218"/>
  </r>
  <r>
    <x v="1"/>
    <x v="2"/>
    <x v="2"/>
    <x v="69"/>
    <x v="1"/>
    <s v="PPLETO: TOTAL OPERATING EXPENSE"/>
    <s v="PPLEOM: OPERATION AND MAINTENANCE"/>
    <s v="PPLTIS: TOTAL INCOME STATEMENT"/>
    <x v="1"/>
    <x v="1"/>
    <n v="1795163.34"/>
  </r>
  <r>
    <x v="1"/>
    <x v="2"/>
    <x v="2"/>
    <x v="69"/>
    <x v="1"/>
    <s v="PPLETO: TOTAL OPERATING EXPENSE"/>
    <s v="PPLEOM: OPERATION AND MAINTENANCE"/>
    <s v="PPLTIS: TOTAL INCOME STATEMENT"/>
    <x v="14"/>
    <x v="1"/>
    <n v="2549242.6"/>
  </r>
  <r>
    <x v="1"/>
    <x v="2"/>
    <x v="2"/>
    <x v="69"/>
    <x v="1"/>
    <s v="PPLETO: TOTAL OPERATING EXPENSE"/>
    <s v="PPLEOM: OPERATION AND MAINTENANCE"/>
    <s v="PPLTIS: TOTAL INCOME STATEMENT"/>
    <x v="9"/>
    <x v="5"/>
    <n v="707341.14"/>
  </r>
  <r>
    <x v="1"/>
    <x v="2"/>
    <x v="2"/>
    <x v="69"/>
    <x v="1"/>
    <s v="PPLETO: TOTAL OPERATING EXPENSE"/>
    <s v="PPLEOM: OPERATION AND MAINTENANCE"/>
    <s v="PPLTIS: TOTAL INCOME STATEMENT"/>
    <x v="15"/>
    <x v="5"/>
    <n v="276109.99"/>
  </r>
  <r>
    <x v="1"/>
    <x v="2"/>
    <x v="2"/>
    <x v="69"/>
    <x v="1"/>
    <s v="PPLETO: TOTAL OPERATING EXPENSE"/>
    <s v="PPLEOM: OPERATION AND MAINTENANCE"/>
    <s v="PPLTIS: TOTAL INCOME STATEMENT"/>
    <x v="18"/>
    <x v="6"/>
    <n v="39361.89"/>
  </r>
  <r>
    <x v="1"/>
    <x v="2"/>
    <x v="2"/>
    <x v="69"/>
    <x v="1"/>
    <s v="PPLETO: TOTAL OPERATING EXPENSE"/>
    <s v="PPLEOM: OPERATION AND MAINTENANCE"/>
    <s v="PPLTIS: TOTAL INCOME STATEMENT"/>
    <x v="22"/>
    <x v="6"/>
    <n v="-126.47"/>
  </r>
  <r>
    <x v="1"/>
    <x v="2"/>
    <x v="2"/>
    <x v="69"/>
    <x v="1"/>
    <s v="PPLETO: TOTAL OPERATING EXPENSE"/>
    <s v="PPLEOM: OPERATION AND MAINTENANCE"/>
    <s v="PPLTIS: TOTAL INCOME STATEMENT"/>
    <x v="3"/>
    <x v="3"/>
    <n v="-5467.75"/>
  </r>
  <r>
    <x v="1"/>
    <x v="2"/>
    <x v="2"/>
    <x v="69"/>
    <x v="1"/>
    <s v="PPLETO: TOTAL OPERATING EXPENSE"/>
    <s v="PPLEOM: OPERATION AND MAINTENANCE"/>
    <s v="PPLTIS: TOTAL INCOME STATEMENT"/>
    <x v="4"/>
    <x v="3"/>
    <n v="208422.77"/>
  </r>
  <r>
    <x v="1"/>
    <x v="2"/>
    <x v="2"/>
    <x v="69"/>
    <x v="1"/>
    <s v="PPLETO: TOTAL OPERATING EXPENSE"/>
    <s v="PPLEOM: OPERATION AND MAINTENANCE"/>
    <s v="PPLTIS: TOTAL INCOME STATEMENT"/>
    <x v="5"/>
    <x v="4"/>
    <n v="299782.40999999997"/>
  </r>
  <r>
    <x v="1"/>
    <x v="2"/>
    <x v="2"/>
    <x v="69"/>
    <x v="1"/>
    <s v="PPLETO: TOTAL OPERATING EXPENSE"/>
    <s v="PPLEOM: OPERATION AND MAINTENANCE"/>
    <s v="PPLTIS: TOTAL INCOME STATEMENT"/>
    <x v="6"/>
    <x v="3"/>
    <n v="401690.74"/>
  </r>
  <r>
    <x v="1"/>
    <x v="2"/>
    <x v="2"/>
    <x v="69"/>
    <x v="1"/>
    <s v="PPLETO: TOTAL OPERATING EXPENSE"/>
    <s v="PPLEOM: OPERATION AND MAINTENANCE"/>
    <s v="PPLTIS: TOTAL INCOME STATEMENT"/>
    <x v="7"/>
    <x v="3"/>
    <n v="161829.59"/>
  </r>
  <r>
    <x v="1"/>
    <x v="2"/>
    <x v="2"/>
    <x v="69"/>
    <x v="1"/>
    <s v="PPLETO: TOTAL OPERATING EXPENSE"/>
    <s v="PPLEOM: OPERATION AND MAINTENANCE"/>
    <s v="PPLTIS: TOTAL INCOME STATEMENT"/>
    <x v="10"/>
    <x v="4"/>
    <n v="78638.13"/>
  </r>
  <r>
    <x v="1"/>
    <x v="2"/>
    <x v="2"/>
    <x v="152"/>
    <x v="1"/>
    <s v="PPLETO: TOTAL OPERATING EXPENSE"/>
    <s v="PPLEOM: OPERATION AND MAINTENANCE"/>
    <s v="PPLTIS: TOTAL INCOME STATEMENT"/>
    <x v="14"/>
    <x v="1"/>
    <n v="57085.63"/>
  </r>
  <r>
    <x v="1"/>
    <x v="2"/>
    <x v="2"/>
    <x v="152"/>
    <x v="1"/>
    <s v="PPLETO: TOTAL OPERATING EXPENSE"/>
    <s v="PPLEOM: OPERATION AND MAINTENANCE"/>
    <s v="PPLTIS: TOTAL INCOME STATEMENT"/>
    <x v="9"/>
    <x v="5"/>
    <n v="16166.3"/>
  </r>
  <r>
    <x v="1"/>
    <x v="2"/>
    <x v="2"/>
    <x v="152"/>
    <x v="1"/>
    <s v="PPLETO: TOTAL OPERATING EXPENSE"/>
    <s v="PPLEOM: OPERATION AND MAINTENANCE"/>
    <s v="PPLTIS: TOTAL INCOME STATEMENT"/>
    <x v="15"/>
    <x v="5"/>
    <n v="7766.2"/>
  </r>
  <r>
    <x v="1"/>
    <x v="2"/>
    <x v="2"/>
    <x v="152"/>
    <x v="1"/>
    <s v="PPLETO: TOTAL OPERATING EXPENSE"/>
    <s v="PPLEOM: OPERATION AND MAINTENANCE"/>
    <s v="PPLTIS: TOTAL INCOME STATEMENT"/>
    <x v="18"/>
    <x v="6"/>
    <n v="538.55999999999995"/>
  </r>
  <r>
    <x v="1"/>
    <x v="2"/>
    <x v="2"/>
    <x v="152"/>
    <x v="1"/>
    <s v="PPLETO: TOTAL OPERATING EXPENSE"/>
    <s v="PPLEOM: OPERATION AND MAINTENANCE"/>
    <s v="PPLTIS: TOTAL INCOME STATEMENT"/>
    <x v="3"/>
    <x v="3"/>
    <n v="-55.77"/>
  </r>
  <r>
    <x v="1"/>
    <x v="2"/>
    <x v="2"/>
    <x v="152"/>
    <x v="1"/>
    <s v="PPLETO: TOTAL OPERATING EXPENSE"/>
    <s v="PPLEOM: OPERATION AND MAINTENANCE"/>
    <s v="PPLTIS: TOTAL INCOME STATEMENT"/>
    <x v="4"/>
    <x v="3"/>
    <n v="2663.46"/>
  </r>
  <r>
    <x v="1"/>
    <x v="2"/>
    <x v="2"/>
    <x v="152"/>
    <x v="1"/>
    <s v="PPLETO: TOTAL OPERATING EXPENSE"/>
    <s v="PPLEOM: OPERATION AND MAINTENANCE"/>
    <s v="PPLTIS: TOTAL INCOME STATEMENT"/>
    <x v="5"/>
    <x v="4"/>
    <n v="4583.03"/>
  </r>
  <r>
    <x v="1"/>
    <x v="2"/>
    <x v="2"/>
    <x v="152"/>
    <x v="1"/>
    <s v="PPLETO: TOTAL OPERATING EXPENSE"/>
    <s v="PPLEOM: OPERATION AND MAINTENANCE"/>
    <s v="PPLTIS: TOTAL INCOME STATEMENT"/>
    <x v="6"/>
    <x v="3"/>
    <n v="5297.56"/>
  </r>
  <r>
    <x v="1"/>
    <x v="2"/>
    <x v="2"/>
    <x v="152"/>
    <x v="1"/>
    <s v="PPLETO: TOTAL OPERATING EXPENSE"/>
    <s v="PPLEOM: OPERATION AND MAINTENANCE"/>
    <s v="PPLTIS: TOTAL INCOME STATEMENT"/>
    <x v="7"/>
    <x v="3"/>
    <n v="2213.09"/>
  </r>
  <r>
    <x v="1"/>
    <x v="2"/>
    <x v="2"/>
    <x v="152"/>
    <x v="1"/>
    <s v="PPLETO: TOTAL OPERATING EXPENSE"/>
    <s v="PPLEOM: OPERATION AND MAINTENANCE"/>
    <s v="PPLTIS: TOTAL INCOME STATEMENT"/>
    <x v="10"/>
    <x v="4"/>
    <n v="1631.9"/>
  </r>
  <r>
    <x v="1"/>
    <x v="2"/>
    <x v="2"/>
    <x v="153"/>
    <x v="1"/>
    <s v="PPLETO: TOTAL OPERATING EXPENSE"/>
    <s v="PPLEOM: OPERATION AND MAINTENANCE"/>
    <s v="PPLTIS: TOTAL INCOME STATEMENT"/>
    <x v="14"/>
    <x v="1"/>
    <n v="2443.91"/>
  </r>
  <r>
    <x v="1"/>
    <x v="2"/>
    <x v="2"/>
    <x v="153"/>
    <x v="1"/>
    <s v="PPLETO: TOTAL OPERATING EXPENSE"/>
    <s v="PPLEOM: OPERATION AND MAINTENANCE"/>
    <s v="PPLTIS: TOTAL INCOME STATEMENT"/>
    <x v="9"/>
    <x v="5"/>
    <n v="620.99"/>
  </r>
  <r>
    <x v="1"/>
    <x v="2"/>
    <x v="2"/>
    <x v="153"/>
    <x v="1"/>
    <s v="PPLETO: TOTAL OPERATING EXPENSE"/>
    <s v="PPLEOM: OPERATION AND MAINTENANCE"/>
    <s v="PPLTIS: TOTAL INCOME STATEMENT"/>
    <x v="15"/>
    <x v="5"/>
    <n v="245.39"/>
  </r>
  <r>
    <x v="1"/>
    <x v="2"/>
    <x v="2"/>
    <x v="153"/>
    <x v="1"/>
    <s v="PPLETO: TOTAL OPERATING EXPENSE"/>
    <s v="PPLEOM: OPERATION AND MAINTENANCE"/>
    <s v="PPLTIS: TOTAL INCOME STATEMENT"/>
    <x v="18"/>
    <x v="6"/>
    <n v="19.75"/>
  </r>
  <r>
    <x v="1"/>
    <x v="2"/>
    <x v="2"/>
    <x v="153"/>
    <x v="1"/>
    <s v="PPLETO: TOTAL OPERATING EXPENSE"/>
    <s v="PPLEOM: OPERATION AND MAINTENANCE"/>
    <s v="PPLTIS: TOTAL INCOME STATEMENT"/>
    <x v="3"/>
    <x v="3"/>
    <n v="-0.95"/>
  </r>
  <r>
    <x v="1"/>
    <x v="2"/>
    <x v="2"/>
    <x v="153"/>
    <x v="1"/>
    <s v="PPLETO: TOTAL OPERATING EXPENSE"/>
    <s v="PPLEOM: OPERATION AND MAINTENANCE"/>
    <s v="PPLTIS: TOTAL INCOME STATEMENT"/>
    <x v="4"/>
    <x v="3"/>
    <n v="114.94"/>
  </r>
  <r>
    <x v="1"/>
    <x v="2"/>
    <x v="2"/>
    <x v="153"/>
    <x v="1"/>
    <s v="PPLETO: TOTAL OPERATING EXPENSE"/>
    <s v="PPLEOM: OPERATION AND MAINTENANCE"/>
    <s v="PPLTIS: TOTAL INCOME STATEMENT"/>
    <x v="5"/>
    <x v="4"/>
    <n v="190.99"/>
  </r>
  <r>
    <x v="1"/>
    <x v="2"/>
    <x v="2"/>
    <x v="153"/>
    <x v="1"/>
    <s v="PPLETO: TOTAL OPERATING EXPENSE"/>
    <s v="PPLEOM: OPERATION AND MAINTENANCE"/>
    <s v="PPLTIS: TOTAL INCOME STATEMENT"/>
    <x v="6"/>
    <x v="3"/>
    <n v="225.86"/>
  </r>
  <r>
    <x v="1"/>
    <x v="2"/>
    <x v="2"/>
    <x v="153"/>
    <x v="1"/>
    <s v="PPLETO: TOTAL OPERATING EXPENSE"/>
    <s v="PPLEOM: OPERATION AND MAINTENANCE"/>
    <s v="PPLTIS: TOTAL INCOME STATEMENT"/>
    <x v="7"/>
    <x v="3"/>
    <n v="96.94"/>
  </r>
  <r>
    <x v="1"/>
    <x v="2"/>
    <x v="2"/>
    <x v="153"/>
    <x v="1"/>
    <s v="PPLETO: TOTAL OPERATING EXPENSE"/>
    <s v="PPLEOM: OPERATION AND MAINTENANCE"/>
    <s v="PPLTIS: TOTAL INCOME STATEMENT"/>
    <x v="10"/>
    <x v="4"/>
    <n v="76.62"/>
  </r>
  <r>
    <x v="1"/>
    <x v="2"/>
    <x v="2"/>
    <x v="154"/>
    <x v="1"/>
    <s v="PPLETO: TOTAL OPERATING EXPENSE"/>
    <s v="PPLEOM: OPERATION AND MAINTENANCE"/>
    <s v="PPLTIS: TOTAL INCOME STATEMENT"/>
    <x v="9"/>
    <x v="5"/>
    <n v="0.63"/>
  </r>
  <r>
    <x v="1"/>
    <x v="2"/>
    <x v="2"/>
    <x v="154"/>
    <x v="1"/>
    <s v="PPLETO: TOTAL OPERATING EXPENSE"/>
    <s v="PPLEOM: OPERATION AND MAINTENANCE"/>
    <s v="PPLTIS: TOTAL INCOME STATEMENT"/>
    <x v="5"/>
    <x v="4"/>
    <n v="0.06"/>
  </r>
  <r>
    <x v="1"/>
    <x v="2"/>
    <x v="2"/>
    <x v="70"/>
    <x v="1"/>
    <s v="PPLETO: TOTAL OPERATING EXPENSE"/>
    <s v="PPLEOM: OPERATION AND MAINTENANCE"/>
    <s v="PPLTIS: TOTAL INCOME STATEMENT"/>
    <x v="1"/>
    <x v="1"/>
    <n v="72309.350000000006"/>
  </r>
  <r>
    <x v="1"/>
    <x v="2"/>
    <x v="2"/>
    <x v="70"/>
    <x v="1"/>
    <s v="PPLETO: TOTAL OPERATING EXPENSE"/>
    <s v="PPLEOM: OPERATION AND MAINTENANCE"/>
    <s v="PPLTIS: TOTAL INCOME STATEMENT"/>
    <x v="14"/>
    <x v="1"/>
    <n v="935391.12"/>
  </r>
  <r>
    <x v="1"/>
    <x v="2"/>
    <x v="2"/>
    <x v="70"/>
    <x v="1"/>
    <s v="PPLETO: TOTAL OPERATING EXPENSE"/>
    <s v="PPLEOM: OPERATION AND MAINTENANCE"/>
    <s v="PPLTIS: TOTAL INCOME STATEMENT"/>
    <x v="9"/>
    <x v="5"/>
    <n v="301791.17"/>
  </r>
  <r>
    <x v="1"/>
    <x v="2"/>
    <x v="2"/>
    <x v="70"/>
    <x v="1"/>
    <s v="PPLETO: TOTAL OPERATING EXPENSE"/>
    <s v="PPLEOM: OPERATION AND MAINTENANCE"/>
    <s v="PPLTIS: TOTAL INCOME STATEMENT"/>
    <x v="15"/>
    <x v="5"/>
    <n v="124883.85"/>
  </r>
  <r>
    <x v="1"/>
    <x v="2"/>
    <x v="2"/>
    <x v="70"/>
    <x v="1"/>
    <s v="PPLETO: TOTAL OPERATING EXPENSE"/>
    <s v="PPLEOM: OPERATION AND MAINTENANCE"/>
    <s v="PPLTIS: TOTAL INCOME STATEMENT"/>
    <x v="11"/>
    <x v="5"/>
    <n v="-4.3099999999999996"/>
  </r>
  <r>
    <x v="1"/>
    <x v="2"/>
    <x v="2"/>
    <x v="70"/>
    <x v="1"/>
    <s v="PPLETO: TOTAL OPERATING EXPENSE"/>
    <s v="PPLEOM: OPERATION AND MAINTENANCE"/>
    <s v="PPLTIS: TOTAL INCOME STATEMENT"/>
    <x v="18"/>
    <x v="6"/>
    <n v="13438.61"/>
  </r>
  <r>
    <x v="1"/>
    <x v="2"/>
    <x v="2"/>
    <x v="70"/>
    <x v="1"/>
    <s v="PPLETO: TOTAL OPERATING EXPENSE"/>
    <s v="PPLEOM: OPERATION AND MAINTENANCE"/>
    <s v="PPLTIS: TOTAL INCOME STATEMENT"/>
    <x v="0"/>
    <x v="0"/>
    <n v="2399.54"/>
  </r>
  <r>
    <x v="1"/>
    <x v="2"/>
    <x v="2"/>
    <x v="70"/>
    <x v="1"/>
    <s v="PPLETO: TOTAL OPERATING EXPENSE"/>
    <s v="PPLEOM: OPERATION AND MAINTENANCE"/>
    <s v="PPLTIS: TOTAL INCOME STATEMENT"/>
    <x v="3"/>
    <x v="3"/>
    <n v="-1072.17"/>
  </r>
  <r>
    <x v="1"/>
    <x v="2"/>
    <x v="2"/>
    <x v="70"/>
    <x v="1"/>
    <s v="PPLETO: TOTAL OPERATING EXPENSE"/>
    <s v="PPLEOM: OPERATION AND MAINTENANCE"/>
    <s v="PPLTIS: TOTAL INCOME STATEMENT"/>
    <x v="4"/>
    <x v="3"/>
    <n v="49013.51"/>
  </r>
  <r>
    <x v="1"/>
    <x v="2"/>
    <x v="2"/>
    <x v="70"/>
    <x v="1"/>
    <s v="PPLETO: TOTAL OPERATING EXPENSE"/>
    <s v="PPLEOM: OPERATION AND MAINTENANCE"/>
    <s v="PPLTIS: TOTAL INCOME STATEMENT"/>
    <x v="5"/>
    <x v="4"/>
    <n v="73009.929999999993"/>
  </r>
  <r>
    <x v="1"/>
    <x v="2"/>
    <x v="2"/>
    <x v="70"/>
    <x v="1"/>
    <s v="PPLETO: TOTAL OPERATING EXPENSE"/>
    <s v="PPLEOM: OPERATION AND MAINTENANCE"/>
    <s v="PPLTIS: TOTAL INCOME STATEMENT"/>
    <x v="6"/>
    <x v="3"/>
    <n v="93037.07"/>
  </r>
  <r>
    <x v="1"/>
    <x v="2"/>
    <x v="2"/>
    <x v="70"/>
    <x v="1"/>
    <s v="PPLETO: TOTAL OPERATING EXPENSE"/>
    <s v="PPLEOM: OPERATION AND MAINTENANCE"/>
    <s v="PPLTIS: TOTAL INCOME STATEMENT"/>
    <x v="7"/>
    <x v="3"/>
    <n v="36308.75"/>
  </r>
  <r>
    <x v="1"/>
    <x v="2"/>
    <x v="2"/>
    <x v="70"/>
    <x v="1"/>
    <s v="PPLETO: TOTAL OPERATING EXPENSE"/>
    <s v="PPLEOM: OPERATION AND MAINTENANCE"/>
    <s v="PPLTIS: TOTAL INCOME STATEMENT"/>
    <x v="10"/>
    <x v="4"/>
    <n v="34718.29"/>
  </r>
  <r>
    <x v="1"/>
    <x v="2"/>
    <x v="2"/>
    <x v="71"/>
    <x v="1"/>
    <s v="PPLETO: TOTAL OPERATING EXPENSE"/>
    <s v="PPLEOM: OPERATION AND MAINTENANCE"/>
    <s v="PPLTIS: TOTAL INCOME STATEMENT"/>
    <x v="1"/>
    <x v="1"/>
    <n v="-1637.61"/>
  </r>
  <r>
    <x v="1"/>
    <x v="2"/>
    <x v="2"/>
    <x v="71"/>
    <x v="1"/>
    <s v="PPLETO: TOTAL OPERATING EXPENSE"/>
    <s v="PPLEOM: OPERATION AND MAINTENANCE"/>
    <s v="PPLTIS: TOTAL INCOME STATEMENT"/>
    <x v="0"/>
    <x v="0"/>
    <n v="-78.5"/>
  </r>
  <r>
    <x v="1"/>
    <x v="2"/>
    <x v="2"/>
    <x v="71"/>
    <x v="1"/>
    <s v="PPLETO: TOTAL OPERATING EXPENSE"/>
    <s v="PPLEOM: OPERATION AND MAINTENANCE"/>
    <s v="PPLTIS: TOTAL INCOME STATEMENT"/>
    <x v="3"/>
    <x v="3"/>
    <n v="-18.579999999999998"/>
  </r>
  <r>
    <x v="1"/>
    <x v="2"/>
    <x v="2"/>
    <x v="71"/>
    <x v="1"/>
    <s v="PPLETO: TOTAL OPERATING EXPENSE"/>
    <s v="PPLEOM: OPERATION AND MAINTENANCE"/>
    <s v="PPLTIS: TOTAL INCOME STATEMENT"/>
    <x v="4"/>
    <x v="3"/>
    <n v="-77.05"/>
  </r>
  <r>
    <x v="1"/>
    <x v="2"/>
    <x v="2"/>
    <x v="71"/>
    <x v="1"/>
    <s v="PPLETO: TOTAL OPERATING EXPENSE"/>
    <s v="PPLEOM: OPERATION AND MAINTENANCE"/>
    <s v="PPLTIS: TOTAL INCOME STATEMENT"/>
    <x v="5"/>
    <x v="4"/>
    <n v="-165.08"/>
  </r>
  <r>
    <x v="1"/>
    <x v="2"/>
    <x v="2"/>
    <x v="71"/>
    <x v="1"/>
    <s v="PPLETO: TOTAL OPERATING EXPENSE"/>
    <s v="PPLEOM: OPERATION AND MAINTENANCE"/>
    <s v="PPLTIS: TOTAL INCOME STATEMENT"/>
    <x v="6"/>
    <x v="3"/>
    <n v="-179.07"/>
  </r>
  <r>
    <x v="1"/>
    <x v="2"/>
    <x v="2"/>
    <x v="71"/>
    <x v="1"/>
    <s v="PPLETO: TOTAL OPERATING EXPENSE"/>
    <s v="PPLEOM: OPERATION AND MAINTENANCE"/>
    <s v="PPLTIS: TOTAL INCOME STATEMENT"/>
    <x v="7"/>
    <x v="3"/>
    <n v="-42.55"/>
  </r>
  <r>
    <x v="1"/>
    <x v="2"/>
    <x v="2"/>
    <x v="72"/>
    <x v="1"/>
    <s v="PPLETO: TOTAL OPERATING EXPENSE"/>
    <s v="PPLEOM: OPERATION AND MAINTENANCE"/>
    <s v="PPLTIS: TOTAL INCOME STATEMENT"/>
    <x v="1"/>
    <x v="1"/>
    <n v="39637.19"/>
  </r>
  <r>
    <x v="1"/>
    <x v="2"/>
    <x v="2"/>
    <x v="72"/>
    <x v="1"/>
    <s v="PPLETO: TOTAL OPERATING EXPENSE"/>
    <s v="PPLEOM: OPERATION AND MAINTENANCE"/>
    <s v="PPLTIS: TOTAL INCOME STATEMENT"/>
    <x v="14"/>
    <x v="1"/>
    <n v="35752.769999999997"/>
  </r>
  <r>
    <x v="1"/>
    <x v="2"/>
    <x v="2"/>
    <x v="72"/>
    <x v="1"/>
    <s v="PPLETO: TOTAL OPERATING EXPENSE"/>
    <s v="PPLEOM: OPERATION AND MAINTENANCE"/>
    <s v="PPLTIS: TOTAL INCOME STATEMENT"/>
    <x v="9"/>
    <x v="5"/>
    <n v="2837.04"/>
  </r>
  <r>
    <x v="1"/>
    <x v="2"/>
    <x v="2"/>
    <x v="72"/>
    <x v="1"/>
    <s v="PPLETO: TOTAL OPERATING EXPENSE"/>
    <s v="PPLEOM: OPERATION AND MAINTENANCE"/>
    <s v="PPLTIS: TOTAL INCOME STATEMENT"/>
    <x v="15"/>
    <x v="5"/>
    <n v="1103.55"/>
  </r>
  <r>
    <x v="1"/>
    <x v="2"/>
    <x v="2"/>
    <x v="72"/>
    <x v="1"/>
    <s v="PPLETO: TOTAL OPERATING EXPENSE"/>
    <s v="PPLEOM: OPERATION AND MAINTENANCE"/>
    <s v="PPLTIS: TOTAL INCOME STATEMENT"/>
    <x v="12"/>
    <x v="1"/>
    <n v="37248.19"/>
  </r>
  <r>
    <x v="1"/>
    <x v="2"/>
    <x v="2"/>
    <x v="72"/>
    <x v="1"/>
    <s v="PPLETO: TOTAL OPERATING EXPENSE"/>
    <s v="PPLEOM: OPERATION AND MAINTENANCE"/>
    <s v="PPLTIS: TOTAL INCOME STATEMENT"/>
    <x v="11"/>
    <x v="5"/>
    <n v="2504.27"/>
  </r>
  <r>
    <x v="1"/>
    <x v="2"/>
    <x v="2"/>
    <x v="72"/>
    <x v="1"/>
    <s v="PPLETO: TOTAL OPERATING EXPENSE"/>
    <s v="PPLEOM: OPERATION AND MAINTENANCE"/>
    <s v="PPLTIS: TOTAL INCOME STATEMENT"/>
    <x v="13"/>
    <x v="6"/>
    <n v="24267.43"/>
  </r>
  <r>
    <x v="1"/>
    <x v="2"/>
    <x v="2"/>
    <x v="72"/>
    <x v="1"/>
    <s v="PPLETO: TOTAL OPERATING EXPENSE"/>
    <s v="PPLEOM: OPERATION AND MAINTENANCE"/>
    <s v="PPLTIS: TOTAL INCOME STATEMENT"/>
    <x v="17"/>
    <x v="6"/>
    <n v="5432.61"/>
  </r>
  <r>
    <x v="1"/>
    <x v="2"/>
    <x v="2"/>
    <x v="72"/>
    <x v="1"/>
    <s v="PPLETO: TOTAL OPERATING EXPENSE"/>
    <s v="PPLEOM: OPERATION AND MAINTENANCE"/>
    <s v="PPLTIS: TOTAL INCOME STATEMENT"/>
    <x v="18"/>
    <x v="6"/>
    <n v="44.3"/>
  </r>
  <r>
    <x v="1"/>
    <x v="2"/>
    <x v="2"/>
    <x v="72"/>
    <x v="1"/>
    <s v="PPLETO: TOTAL OPERATING EXPENSE"/>
    <s v="PPLEOM: OPERATION AND MAINTENANCE"/>
    <s v="PPLTIS: TOTAL INCOME STATEMENT"/>
    <x v="2"/>
    <x v="2"/>
    <n v="0.32"/>
  </r>
  <r>
    <x v="1"/>
    <x v="2"/>
    <x v="2"/>
    <x v="72"/>
    <x v="1"/>
    <s v="PPLETO: TOTAL OPERATING EXPENSE"/>
    <s v="PPLEOM: OPERATION AND MAINTENANCE"/>
    <s v="PPLTIS: TOTAL INCOME STATEMENT"/>
    <x v="3"/>
    <x v="3"/>
    <n v="-255.26"/>
  </r>
  <r>
    <x v="1"/>
    <x v="2"/>
    <x v="2"/>
    <x v="72"/>
    <x v="1"/>
    <s v="PPLETO: TOTAL OPERATING EXPENSE"/>
    <s v="PPLEOM: OPERATION AND MAINTENANCE"/>
    <s v="PPLTIS: TOTAL INCOME STATEMENT"/>
    <x v="4"/>
    <x v="3"/>
    <n v="5449.65"/>
  </r>
  <r>
    <x v="1"/>
    <x v="2"/>
    <x v="2"/>
    <x v="72"/>
    <x v="1"/>
    <s v="PPLETO: TOTAL OPERATING EXPENSE"/>
    <s v="PPLEOM: OPERATION AND MAINTENANCE"/>
    <s v="PPLTIS: TOTAL INCOME STATEMENT"/>
    <x v="5"/>
    <x v="4"/>
    <n v="10904.18"/>
  </r>
  <r>
    <x v="1"/>
    <x v="2"/>
    <x v="2"/>
    <x v="72"/>
    <x v="1"/>
    <s v="PPLETO: TOTAL OPERATING EXPENSE"/>
    <s v="PPLEOM: OPERATION AND MAINTENANCE"/>
    <s v="PPLTIS: TOTAL INCOME STATEMENT"/>
    <x v="6"/>
    <x v="3"/>
    <n v="10377.69"/>
  </r>
  <r>
    <x v="1"/>
    <x v="2"/>
    <x v="2"/>
    <x v="72"/>
    <x v="1"/>
    <s v="PPLETO: TOTAL OPERATING EXPENSE"/>
    <s v="PPLEOM: OPERATION AND MAINTENANCE"/>
    <s v="PPLTIS: TOTAL INCOME STATEMENT"/>
    <x v="7"/>
    <x v="3"/>
    <n v="4262.76"/>
  </r>
  <r>
    <x v="1"/>
    <x v="2"/>
    <x v="2"/>
    <x v="72"/>
    <x v="1"/>
    <s v="PPLETO: TOTAL OPERATING EXPENSE"/>
    <s v="PPLEOM: OPERATION AND MAINTENANCE"/>
    <s v="PPLTIS: TOTAL INCOME STATEMENT"/>
    <x v="8"/>
    <x v="2"/>
    <n v="0"/>
  </r>
  <r>
    <x v="1"/>
    <x v="2"/>
    <x v="2"/>
    <x v="72"/>
    <x v="1"/>
    <s v="PPLETO: TOTAL OPERATING EXPENSE"/>
    <s v="PPLEOM: OPERATION AND MAINTENANCE"/>
    <s v="PPLTIS: TOTAL INCOME STATEMENT"/>
    <x v="10"/>
    <x v="4"/>
    <n v="1000.88"/>
  </r>
  <r>
    <x v="1"/>
    <x v="2"/>
    <x v="2"/>
    <x v="155"/>
    <x v="1"/>
    <s v="PPLETO: TOTAL OPERATING EXPENSE"/>
    <s v="PPLEOM: OPERATION AND MAINTENANCE"/>
    <s v="PPLTIS: TOTAL INCOME STATEMENT"/>
    <x v="1"/>
    <x v="1"/>
    <n v="86701.83"/>
  </r>
  <r>
    <x v="1"/>
    <x v="2"/>
    <x v="2"/>
    <x v="155"/>
    <x v="1"/>
    <s v="PPLETO: TOTAL OPERATING EXPENSE"/>
    <s v="PPLEOM: OPERATION AND MAINTENANCE"/>
    <s v="PPLTIS: TOTAL INCOME STATEMENT"/>
    <x v="3"/>
    <x v="3"/>
    <n v="-174.49"/>
  </r>
  <r>
    <x v="1"/>
    <x v="2"/>
    <x v="2"/>
    <x v="155"/>
    <x v="1"/>
    <s v="PPLETO: TOTAL OPERATING EXPENSE"/>
    <s v="PPLEOM: OPERATION AND MAINTENANCE"/>
    <s v="PPLTIS: TOTAL INCOME STATEMENT"/>
    <x v="4"/>
    <x v="3"/>
    <n v="4116.0600000000004"/>
  </r>
  <r>
    <x v="1"/>
    <x v="2"/>
    <x v="2"/>
    <x v="155"/>
    <x v="1"/>
    <s v="PPLETO: TOTAL OPERATING EXPENSE"/>
    <s v="PPLEOM: OPERATION AND MAINTENANCE"/>
    <s v="PPLTIS: TOTAL INCOME STATEMENT"/>
    <x v="5"/>
    <x v="4"/>
    <n v="6732.6"/>
  </r>
  <r>
    <x v="1"/>
    <x v="2"/>
    <x v="2"/>
    <x v="155"/>
    <x v="1"/>
    <s v="PPLETO: TOTAL OPERATING EXPENSE"/>
    <s v="PPLEOM: OPERATION AND MAINTENANCE"/>
    <s v="PPLTIS: TOTAL INCOME STATEMENT"/>
    <x v="6"/>
    <x v="3"/>
    <n v="8021.62"/>
  </r>
  <r>
    <x v="1"/>
    <x v="2"/>
    <x v="2"/>
    <x v="155"/>
    <x v="1"/>
    <s v="PPLETO: TOTAL OPERATING EXPENSE"/>
    <s v="PPLEOM: OPERATION AND MAINTENANCE"/>
    <s v="PPLTIS: TOTAL INCOME STATEMENT"/>
    <x v="7"/>
    <x v="3"/>
    <n v="3340.61"/>
  </r>
  <r>
    <x v="1"/>
    <x v="2"/>
    <x v="2"/>
    <x v="156"/>
    <x v="1"/>
    <s v="PPLETO: TOTAL OPERATING EXPENSE"/>
    <s v="PPLEOM: OPERATION AND MAINTENANCE"/>
    <s v="PPLTIS: TOTAL INCOME STATEMENT"/>
    <x v="14"/>
    <x v="1"/>
    <n v="136542.24"/>
  </r>
  <r>
    <x v="1"/>
    <x v="2"/>
    <x v="2"/>
    <x v="156"/>
    <x v="1"/>
    <s v="PPLETO: TOTAL OPERATING EXPENSE"/>
    <s v="PPLEOM: OPERATION AND MAINTENANCE"/>
    <s v="PPLTIS: TOTAL INCOME STATEMENT"/>
    <x v="9"/>
    <x v="5"/>
    <n v="40672.22"/>
  </r>
  <r>
    <x v="1"/>
    <x v="2"/>
    <x v="2"/>
    <x v="156"/>
    <x v="1"/>
    <s v="PPLETO: TOTAL OPERATING EXPENSE"/>
    <s v="PPLEOM: OPERATION AND MAINTENANCE"/>
    <s v="PPLTIS: TOTAL INCOME STATEMENT"/>
    <x v="15"/>
    <x v="5"/>
    <n v="23115.98"/>
  </r>
  <r>
    <x v="1"/>
    <x v="2"/>
    <x v="2"/>
    <x v="156"/>
    <x v="1"/>
    <s v="PPLETO: TOTAL OPERATING EXPENSE"/>
    <s v="PPLEOM: OPERATION AND MAINTENANCE"/>
    <s v="PPLTIS: TOTAL INCOME STATEMENT"/>
    <x v="12"/>
    <x v="1"/>
    <n v="6242.09"/>
  </r>
  <r>
    <x v="1"/>
    <x v="2"/>
    <x v="2"/>
    <x v="156"/>
    <x v="1"/>
    <s v="PPLETO: TOTAL OPERATING EXPENSE"/>
    <s v="PPLEOM: OPERATION AND MAINTENANCE"/>
    <s v="PPLTIS: TOTAL INCOME STATEMENT"/>
    <x v="11"/>
    <x v="5"/>
    <n v="13.91"/>
  </r>
  <r>
    <x v="1"/>
    <x v="2"/>
    <x v="2"/>
    <x v="156"/>
    <x v="1"/>
    <s v="PPLETO: TOTAL OPERATING EXPENSE"/>
    <s v="PPLEOM: OPERATION AND MAINTENANCE"/>
    <s v="PPLTIS: TOTAL INCOME STATEMENT"/>
    <x v="18"/>
    <x v="6"/>
    <n v="5576.2"/>
  </r>
  <r>
    <x v="1"/>
    <x v="2"/>
    <x v="2"/>
    <x v="156"/>
    <x v="1"/>
    <s v="PPLETO: TOTAL OPERATING EXPENSE"/>
    <s v="PPLEOM: OPERATION AND MAINTENANCE"/>
    <s v="PPLTIS: TOTAL INCOME STATEMENT"/>
    <x v="0"/>
    <x v="0"/>
    <n v="0"/>
  </r>
  <r>
    <x v="1"/>
    <x v="2"/>
    <x v="2"/>
    <x v="156"/>
    <x v="1"/>
    <s v="PPLETO: TOTAL OPERATING EXPENSE"/>
    <s v="PPLEOM: OPERATION AND MAINTENANCE"/>
    <s v="PPLTIS: TOTAL INCOME STATEMENT"/>
    <x v="3"/>
    <x v="3"/>
    <n v="-300.19"/>
  </r>
  <r>
    <x v="1"/>
    <x v="2"/>
    <x v="2"/>
    <x v="156"/>
    <x v="1"/>
    <s v="PPLETO: TOTAL OPERATING EXPENSE"/>
    <s v="PPLEOM: OPERATION AND MAINTENANCE"/>
    <s v="PPLTIS: TOTAL INCOME STATEMENT"/>
    <x v="4"/>
    <x v="3"/>
    <n v="6735.85"/>
  </r>
  <r>
    <x v="1"/>
    <x v="2"/>
    <x v="2"/>
    <x v="156"/>
    <x v="1"/>
    <s v="PPLETO: TOTAL OPERATING EXPENSE"/>
    <s v="PPLEOM: OPERATION AND MAINTENANCE"/>
    <s v="PPLTIS: TOTAL INCOME STATEMENT"/>
    <x v="5"/>
    <x v="4"/>
    <n v="11449.17"/>
  </r>
  <r>
    <x v="1"/>
    <x v="2"/>
    <x v="2"/>
    <x v="156"/>
    <x v="1"/>
    <s v="PPLETO: TOTAL OPERATING EXPENSE"/>
    <s v="PPLEOM: OPERATION AND MAINTENANCE"/>
    <s v="PPLTIS: TOTAL INCOME STATEMENT"/>
    <x v="6"/>
    <x v="3"/>
    <n v="13221.67"/>
  </r>
  <r>
    <x v="1"/>
    <x v="2"/>
    <x v="2"/>
    <x v="156"/>
    <x v="1"/>
    <s v="PPLETO: TOTAL OPERATING EXPENSE"/>
    <s v="PPLEOM: OPERATION AND MAINTENANCE"/>
    <s v="PPLTIS: TOTAL INCOME STATEMENT"/>
    <x v="7"/>
    <x v="3"/>
    <n v="5574.52"/>
  </r>
  <r>
    <x v="1"/>
    <x v="2"/>
    <x v="2"/>
    <x v="156"/>
    <x v="1"/>
    <s v="PPLETO: TOTAL OPERATING EXPENSE"/>
    <s v="PPLEOM: OPERATION AND MAINTENANCE"/>
    <s v="PPLTIS: TOTAL INCOME STATEMENT"/>
    <x v="10"/>
    <x v="4"/>
    <n v="4922.1000000000004"/>
  </r>
  <r>
    <x v="1"/>
    <x v="2"/>
    <x v="2"/>
    <x v="157"/>
    <x v="1"/>
    <s v="PPLETO: TOTAL OPERATING EXPENSE"/>
    <s v="PPLEOM: OPERATION AND MAINTENANCE"/>
    <s v="PPLTIS: TOTAL INCOME STATEMENT"/>
    <x v="14"/>
    <x v="1"/>
    <n v="967.84"/>
  </r>
  <r>
    <x v="1"/>
    <x v="2"/>
    <x v="2"/>
    <x v="157"/>
    <x v="1"/>
    <s v="PPLETO: TOTAL OPERATING EXPENSE"/>
    <s v="PPLEOM: OPERATION AND MAINTENANCE"/>
    <s v="PPLTIS: TOTAL INCOME STATEMENT"/>
    <x v="18"/>
    <x v="6"/>
    <n v="85"/>
  </r>
  <r>
    <x v="1"/>
    <x v="2"/>
    <x v="2"/>
    <x v="157"/>
    <x v="1"/>
    <s v="PPLETO: TOTAL OPERATING EXPENSE"/>
    <s v="PPLEOM: OPERATION AND MAINTENANCE"/>
    <s v="PPLTIS: TOTAL INCOME STATEMENT"/>
    <x v="3"/>
    <x v="3"/>
    <n v="-8.34"/>
  </r>
  <r>
    <x v="1"/>
    <x v="2"/>
    <x v="2"/>
    <x v="157"/>
    <x v="1"/>
    <s v="PPLETO: TOTAL OPERATING EXPENSE"/>
    <s v="PPLEOM: OPERATION AND MAINTENANCE"/>
    <s v="PPLTIS: TOTAL INCOME STATEMENT"/>
    <x v="4"/>
    <x v="3"/>
    <n v="47.08"/>
  </r>
  <r>
    <x v="1"/>
    <x v="2"/>
    <x v="2"/>
    <x v="157"/>
    <x v="1"/>
    <s v="PPLETO: TOTAL OPERATING EXPENSE"/>
    <s v="PPLEOM: OPERATION AND MAINTENANCE"/>
    <s v="PPLTIS: TOTAL INCOME STATEMENT"/>
    <x v="5"/>
    <x v="4"/>
    <n v="88.15"/>
  </r>
  <r>
    <x v="1"/>
    <x v="2"/>
    <x v="2"/>
    <x v="157"/>
    <x v="1"/>
    <s v="PPLETO: TOTAL OPERATING EXPENSE"/>
    <s v="PPLEOM: OPERATION AND MAINTENANCE"/>
    <s v="PPLTIS: TOTAL INCOME STATEMENT"/>
    <x v="6"/>
    <x v="3"/>
    <n v="91.2"/>
  </r>
  <r>
    <x v="1"/>
    <x v="2"/>
    <x v="2"/>
    <x v="157"/>
    <x v="1"/>
    <s v="PPLETO: TOTAL OPERATING EXPENSE"/>
    <s v="PPLEOM: OPERATION AND MAINTENANCE"/>
    <s v="PPLTIS: TOTAL INCOME STATEMENT"/>
    <x v="7"/>
    <x v="3"/>
    <n v="38.76"/>
  </r>
  <r>
    <x v="1"/>
    <x v="2"/>
    <x v="2"/>
    <x v="158"/>
    <x v="1"/>
    <s v="PPLETO: TOTAL OPERATING EXPENSE"/>
    <s v="PPLEOM: OPERATION AND MAINTENANCE"/>
    <s v="PPLTIS: TOTAL INCOME STATEMENT"/>
    <x v="14"/>
    <x v="1"/>
    <n v="24759.31"/>
  </r>
  <r>
    <x v="1"/>
    <x v="2"/>
    <x v="2"/>
    <x v="158"/>
    <x v="1"/>
    <s v="PPLETO: TOTAL OPERATING EXPENSE"/>
    <s v="PPLEOM: OPERATION AND MAINTENANCE"/>
    <s v="PPLTIS: TOTAL INCOME STATEMENT"/>
    <x v="9"/>
    <x v="5"/>
    <n v="3910.5"/>
  </r>
  <r>
    <x v="1"/>
    <x v="2"/>
    <x v="2"/>
    <x v="158"/>
    <x v="1"/>
    <s v="PPLETO: TOTAL OPERATING EXPENSE"/>
    <s v="PPLEOM: OPERATION AND MAINTENANCE"/>
    <s v="PPLTIS: TOTAL INCOME STATEMENT"/>
    <x v="15"/>
    <x v="5"/>
    <n v="1338.8"/>
  </r>
  <r>
    <x v="1"/>
    <x v="2"/>
    <x v="2"/>
    <x v="158"/>
    <x v="1"/>
    <s v="PPLETO: TOTAL OPERATING EXPENSE"/>
    <s v="PPLEOM: OPERATION AND MAINTENANCE"/>
    <s v="PPLTIS: TOTAL INCOME STATEMENT"/>
    <x v="12"/>
    <x v="1"/>
    <n v="333.9"/>
  </r>
  <r>
    <x v="1"/>
    <x v="2"/>
    <x v="2"/>
    <x v="158"/>
    <x v="1"/>
    <s v="PPLETO: TOTAL OPERATING EXPENSE"/>
    <s v="PPLEOM: OPERATION AND MAINTENANCE"/>
    <s v="PPLTIS: TOTAL INCOME STATEMENT"/>
    <x v="18"/>
    <x v="6"/>
    <n v="96.99"/>
  </r>
  <r>
    <x v="1"/>
    <x v="2"/>
    <x v="2"/>
    <x v="158"/>
    <x v="1"/>
    <s v="PPLETO: TOTAL OPERATING EXPENSE"/>
    <s v="PPLEOM: OPERATION AND MAINTENANCE"/>
    <s v="PPLTIS: TOTAL INCOME STATEMENT"/>
    <x v="3"/>
    <x v="3"/>
    <n v="68.44"/>
  </r>
  <r>
    <x v="1"/>
    <x v="2"/>
    <x v="2"/>
    <x v="158"/>
    <x v="1"/>
    <s v="PPLETO: TOTAL OPERATING EXPENSE"/>
    <s v="PPLEOM: OPERATION AND MAINTENANCE"/>
    <s v="PPLTIS: TOTAL INCOME STATEMENT"/>
    <x v="4"/>
    <x v="3"/>
    <n v="1265.98"/>
  </r>
  <r>
    <x v="1"/>
    <x v="2"/>
    <x v="2"/>
    <x v="158"/>
    <x v="1"/>
    <s v="PPLETO: TOTAL OPERATING EXPENSE"/>
    <s v="PPLEOM: OPERATION AND MAINTENANCE"/>
    <s v="PPLTIS: TOTAL INCOME STATEMENT"/>
    <x v="5"/>
    <x v="4"/>
    <n v="2105.62"/>
  </r>
  <r>
    <x v="1"/>
    <x v="2"/>
    <x v="2"/>
    <x v="158"/>
    <x v="1"/>
    <s v="PPLETO: TOTAL OPERATING EXPENSE"/>
    <s v="PPLEOM: OPERATION AND MAINTENANCE"/>
    <s v="PPLTIS: TOTAL INCOME STATEMENT"/>
    <x v="6"/>
    <x v="3"/>
    <n v="2306.36"/>
  </r>
  <r>
    <x v="1"/>
    <x v="2"/>
    <x v="2"/>
    <x v="158"/>
    <x v="1"/>
    <s v="PPLETO: TOTAL OPERATING EXPENSE"/>
    <s v="PPLEOM: OPERATION AND MAINTENANCE"/>
    <s v="PPLTIS: TOTAL INCOME STATEMENT"/>
    <x v="7"/>
    <x v="3"/>
    <n v="797.62"/>
  </r>
  <r>
    <x v="1"/>
    <x v="2"/>
    <x v="2"/>
    <x v="158"/>
    <x v="1"/>
    <s v="PPLETO: TOTAL OPERATING EXPENSE"/>
    <s v="PPLEOM: OPERATION AND MAINTENANCE"/>
    <s v="PPLTIS: TOTAL INCOME STATEMENT"/>
    <x v="10"/>
    <x v="4"/>
    <n v="366.73"/>
  </r>
  <r>
    <x v="1"/>
    <x v="2"/>
    <x v="2"/>
    <x v="159"/>
    <x v="1"/>
    <s v="PPLETO: TOTAL OPERATING EXPENSE"/>
    <s v="PPLEOM: OPERATION AND MAINTENANCE"/>
    <s v="PPLTIS: TOTAL INCOME STATEMENT"/>
    <x v="14"/>
    <x v="1"/>
    <n v="29298.57"/>
  </r>
  <r>
    <x v="1"/>
    <x v="2"/>
    <x v="2"/>
    <x v="159"/>
    <x v="1"/>
    <s v="PPLETO: TOTAL OPERATING EXPENSE"/>
    <s v="PPLEOM: OPERATION AND MAINTENANCE"/>
    <s v="PPLTIS: TOTAL INCOME STATEMENT"/>
    <x v="9"/>
    <x v="5"/>
    <n v="1197.6600000000001"/>
  </r>
  <r>
    <x v="1"/>
    <x v="2"/>
    <x v="2"/>
    <x v="159"/>
    <x v="1"/>
    <s v="PPLETO: TOTAL OPERATING EXPENSE"/>
    <s v="PPLEOM: OPERATION AND MAINTENANCE"/>
    <s v="PPLTIS: TOTAL INCOME STATEMENT"/>
    <x v="12"/>
    <x v="1"/>
    <n v="639.98"/>
  </r>
  <r>
    <x v="1"/>
    <x v="2"/>
    <x v="2"/>
    <x v="159"/>
    <x v="1"/>
    <s v="PPLETO: TOTAL OPERATING EXPENSE"/>
    <s v="PPLEOM: OPERATION AND MAINTENANCE"/>
    <s v="PPLTIS: TOTAL INCOME STATEMENT"/>
    <x v="3"/>
    <x v="3"/>
    <n v="-88.12"/>
  </r>
  <r>
    <x v="1"/>
    <x v="2"/>
    <x v="2"/>
    <x v="159"/>
    <x v="1"/>
    <s v="PPLETO: TOTAL OPERATING EXPENSE"/>
    <s v="PPLEOM: OPERATION AND MAINTENANCE"/>
    <s v="PPLTIS: TOTAL INCOME STATEMENT"/>
    <x v="4"/>
    <x v="3"/>
    <n v="1435.01"/>
  </r>
  <r>
    <x v="1"/>
    <x v="2"/>
    <x v="2"/>
    <x v="159"/>
    <x v="1"/>
    <s v="PPLETO: TOTAL OPERATING EXPENSE"/>
    <s v="PPLEOM: OPERATION AND MAINTENANCE"/>
    <s v="PPLTIS: TOTAL INCOME STATEMENT"/>
    <x v="5"/>
    <x v="4"/>
    <n v="2344.13"/>
  </r>
  <r>
    <x v="1"/>
    <x v="2"/>
    <x v="2"/>
    <x v="159"/>
    <x v="1"/>
    <s v="PPLETO: TOTAL OPERATING EXPENSE"/>
    <s v="PPLEOM: OPERATION AND MAINTENANCE"/>
    <s v="PPLTIS: TOTAL INCOME STATEMENT"/>
    <x v="6"/>
    <x v="3"/>
    <n v="2772.57"/>
  </r>
  <r>
    <x v="1"/>
    <x v="2"/>
    <x v="2"/>
    <x v="159"/>
    <x v="1"/>
    <s v="PPLETO: TOTAL OPERATING EXPENSE"/>
    <s v="PPLEOM: OPERATION AND MAINTENANCE"/>
    <s v="PPLTIS: TOTAL INCOME STATEMENT"/>
    <x v="7"/>
    <x v="3"/>
    <n v="1126.05"/>
  </r>
  <r>
    <x v="1"/>
    <x v="2"/>
    <x v="2"/>
    <x v="159"/>
    <x v="1"/>
    <s v="PPLETO: TOTAL OPERATING EXPENSE"/>
    <s v="PPLEOM: OPERATION AND MAINTENANCE"/>
    <s v="PPLTIS: TOTAL INCOME STATEMENT"/>
    <x v="10"/>
    <x v="4"/>
    <n v="101.2"/>
  </r>
  <r>
    <x v="1"/>
    <x v="2"/>
    <x v="2"/>
    <x v="74"/>
    <x v="1"/>
    <s v="PPLETO: TOTAL OPERATING EXPENSE"/>
    <s v="PPLEOM: OPERATION AND MAINTENANCE"/>
    <s v="PPLTIS: TOTAL INCOME STATEMENT"/>
    <x v="14"/>
    <x v="1"/>
    <n v="95558.28"/>
  </r>
  <r>
    <x v="1"/>
    <x v="2"/>
    <x v="2"/>
    <x v="74"/>
    <x v="1"/>
    <s v="PPLETO: TOTAL OPERATING EXPENSE"/>
    <s v="PPLEOM: OPERATION AND MAINTENANCE"/>
    <s v="PPLTIS: TOTAL INCOME STATEMENT"/>
    <x v="9"/>
    <x v="5"/>
    <n v="13529.63"/>
  </r>
  <r>
    <x v="1"/>
    <x v="2"/>
    <x v="2"/>
    <x v="74"/>
    <x v="1"/>
    <s v="PPLETO: TOTAL OPERATING EXPENSE"/>
    <s v="PPLEOM: OPERATION AND MAINTENANCE"/>
    <s v="PPLTIS: TOTAL INCOME STATEMENT"/>
    <x v="15"/>
    <x v="5"/>
    <n v="3453.29"/>
  </r>
  <r>
    <x v="1"/>
    <x v="2"/>
    <x v="2"/>
    <x v="74"/>
    <x v="1"/>
    <s v="PPLETO: TOTAL OPERATING EXPENSE"/>
    <s v="PPLEOM: OPERATION AND MAINTENANCE"/>
    <s v="PPLTIS: TOTAL INCOME STATEMENT"/>
    <x v="12"/>
    <x v="1"/>
    <n v="528.67999999999995"/>
  </r>
  <r>
    <x v="1"/>
    <x v="2"/>
    <x v="2"/>
    <x v="74"/>
    <x v="1"/>
    <s v="PPLETO: TOTAL OPERATING EXPENSE"/>
    <s v="PPLEOM: OPERATION AND MAINTENANCE"/>
    <s v="PPLTIS: TOTAL INCOME STATEMENT"/>
    <x v="18"/>
    <x v="6"/>
    <n v="246.3"/>
  </r>
  <r>
    <x v="1"/>
    <x v="2"/>
    <x v="2"/>
    <x v="74"/>
    <x v="1"/>
    <s v="PPLETO: TOTAL OPERATING EXPENSE"/>
    <s v="PPLEOM: OPERATION AND MAINTENANCE"/>
    <s v="PPLTIS: TOTAL INCOME STATEMENT"/>
    <x v="3"/>
    <x v="3"/>
    <n v="-155.9"/>
  </r>
  <r>
    <x v="1"/>
    <x v="2"/>
    <x v="2"/>
    <x v="74"/>
    <x v="1"/>
    <s v="PPLETO: TOTAL OPERATING EXPENSE"/>
    <s v="PPLEOM: OPERATION AND MAINTENANCE"/>
    <s v="PPLTIS: TOTAL INCOME STATEMENT"/>
    <x v="4"/>
    <x v="3"/>
    <n v="4738.17"/>
  </r>
  <r>
    <x v="1"/>
    <x v="2"/>
    <x v="2"/>
    <x v="74"/>
    <x v="1"/>
    <s v="PPLETO: TOTAL OPERATING EXPENSE"/>
    <s v="PPLEOM: OPERATION AND MAINTENANCE"/>
    <s v="PPLTIS: TOTAL INCOME STATEMENT"/>
    <x v="5"/>
    <x v="4"/>
    <n v="7808.61"/>
  </r>
  <r>
    <x v="1"/>
    <x v="2"/>
    <x v="2"/>
    <x v="74"/>
    <x v="1"/>
    <s v="PPLETO: TOTAL OPERATING EXPENSE"/>
    <s v="PPLEOM: OPERATION AND MAINTENANCE"/>
    <s v="PPLTIS: TOTAL INCOME STATEMENT"/>
    <x v="6"/>
    <x v="3"/>
    <n v="8866.8799999999992"/>
  </r>
  <r>
    <x v="1"/>
    <x v="2"/>
    <x v="2"/>
    <x v="74"/>
    <x v="1"/>
    <s v="PPLETO: TOTAL OPERATING EXPENSE"/>
    <s v="PPLEOM: OPERATION AND MAINTENANCE"/>
    <s v="PPLTIS: TOTAL INCOME STATEMENT"/>
    <x v="7"/>
    <x v="3"/>
    <n v="3382.34"/>
  </r>
  <r>
    <x v="1"/>
    <x v="2"/>
    <x v="2"/>
    <x v="74"/>
    <x v="1"/>
    <s v="PPLETO: TOTAL OPERATING EXPENSE"/>
    <s v="PPLEOM: OPERATION AND MAINTENANCE"/>
    <s v="PPLTIS: TOTAL INCOME STATEMENT"/>
    <x v="10"/>
    <x v="4"/>
    <n v="1376.98"/>
  </r>
  <r>
    <x v="1"/>
    <x v="2"/>
    <x v="2"/>
    <x v="160"/>
    <x v="1"/>
    <s v="PPLETO: TOTAL OPERATING EXPENSE"/>
    <s v="PPLEOM: OPERATION AND MAINTENANCE"/>
    <s v="PPLTIS: TOTAL INCOME STATEMENT"/>
    <x v="1"/>
    <x v="1"/>
    <n v="56145.58"/>
  </r>
  <r>
    <x v="1"/>
    <x v="2"/>
    <x v="2"/>
    <x v="160"/>
    <x v="1"/>
    <s v="PPLETO: TOTAL OPERATING EXPENSE"/>
    <s v="PPLEOM: OPERATION AND MAINTENANCE"/>
    <s v="PPLTIS: TOTAL INCOME STATEMENT"/>
    <x v="14"/>
    <x v="1"/>
    <n v="30842.33"/>
  </r>
  <r>
    <x v="1"/>
    <x v="2"/>
    <x v="2"/>
    <x v="160"/>
    <x v="1"/>
    <s v="PPLETO: TOTAL OPERATING EXPENSE"/>
    <s v="PPLEOM: OPERATION AND MAINTENANCE"/>
    <s v="PPLTIS: TOTAL INCOME STATEMENT"/>
    <x v="9"/>
    <x v="5"/>
    <n v="7283.47"/>
  </r>
  <r>
    <x v="1"/>
    <x v="2"/>
    <x v="2"/>
    <x v="160"/>
    <x v="1"/>
    <s v="PPLETO: TOTAL OPERATING EXPENSE"/>
    <s v="PPLEOM: OPERATION AND MAINTENANCE"/>
    <s v="PPLTIS: TOTAL INCOME STATEMENT"/>
    <x v="15"/>
    <x v="5"/>
    <n v="1431.91"/>
  </r>
  <r>
    <x v="1"/>
    <x v="2"/>
    <x v="2"/>
    <x v="160"/>
    <x v="1"/>
    <s v="PPLETO: TOTAL OPERATING EXPENSE"/>
    <s v="PPLEOM: OPERATION AND MAINTENANCE"/>
    <s v="PPLTIS: TOTAL INCOME STATEMENT"/>
    <x v="18"/>
    <x v="6"/>
    <n v="862.6"/>
  </r>
  <r>
    <x v="1"/>
    <x v="2"/>
    <x v="2"/>
    <x v="160"/>
    <x v="1"/>
    <s v="PPLETO: TOTAL OPERATING EXPENSE"/>
    <s v="PPLEOM: OPERATION AND MAINTENANCE"/>
    <s v="PPLTIS: TOTAL INCOME STATEMENT"/>
    <x v="3"/>
    <x v="3"/>
    <n v="-96.31"/>
  </r>
  <r>
    <x v="1"/>
    <x v="2"/>
    <x v="2"/>
    <x v="160"/>
    <x v="1"/>
    <s v="PPLETO: TOTAL OPERATING EXPENSE"/>
    <s v="PPLEOM: OPERATION AND MAINTENANCE"/>
    <s v="PPLTIS: TOTAL INCOME STATEMENT"/>
    <x v="4"/>
    <x v="3"/>
    <n v="4255.5"/>
  </r>
  <r>
    <x v="1"/>
    <x v="2"/>
    <x v="2"/>
    <x v="160"/>
    <x v="1"/>
    <s v="PPLETO: TOTAL OPERATING EXPENSE"/>
    <s v="PPLEOM: OPERATION AND MAINTENANCE"/>
    <s v="PPLTIS: TOTAL INCOME STATEMENT"/>
    <x v="5"/>
    <x v="4"/>
    <n v="7092.86"/>
  </r>
  <r>
    <x v="1"/>
    <x v="2"/>
    <x v="2"/>
    <x v="160"/>
    <x v="1"/>
    <s v="PPLETO: TOTAL OPERATING EXPENSE"/>
    <s v="PPLEOM: OPERATION AND MAINTENANCE"/>
    <s v="PPLTIS: TOTAL INCOME STATEMENT"/>
    <x v="6"/>
    <x v="3"/>
    <n v="8016"/>
  </r>
  <r>
    <x v="1"/>
    <x v="2"/>
    <x v="2"/>
    <x v="160"/>
    <x v="1"/>
    <s v="PPLETO: TOTAL OPERATING EXPENSE"/>
    <s v="PPLEOM: OPERATION AND MAINTENANCE"/>
    <s v="PPLTIS: TOTAL INCOME STATEMENT"/>
    <x v="7"/>
    <x v="3"/>
    <n v="3113.5"/>
  </r>
  <r>
    <x v="1"/>
    <x v="2"/>
    <x v="2"/>
    <x v="160"/>
    <x v="1"/>
    <s v="PPLETO: TOTAL OPERATING EXPENSE"/>
    <s v="PPLEOM: OPERATION AND MAINTENANCE"/>
    <s v="PPLTIS: TOTAL INCOME STATEMENT"/>
    <x v="10"/>
    <x v="4"/>
    <n v="629.39"/>
  </r>
  <r>
    <x v="1"/>
    <x v="2"/>
    <x v="2"/>
    <x v="161"/>
    <x v="1"/>
    <s v="PPLETO: TOTAL OPERATING EXPENSE"/>
    <s v="PPLEOM: OPERATION AND MAINTENANCE"/>
    <s v="PPLTIS: TOTAL INCOME STATEMENT"/>
    <x v="14"/>
    <x v="1"/>
    <n v="1405.07"/>
  </r>
  <r>
    <x v="1"/>
    <x v="2"/>
    <x v="2"/>
    <x v="161"/>
    <x v="1"/>
    <s v="PPLETO: TOTAL OPERATING EXPENSE"/>
    <s v="PPLEOM: OPERATION AND MAINTENANCE"/>
    <s v="PPLTIS: TOTAL INCOME STATEMENT"/>
    <x v="9"/>
    <x v="5"/>
    <n v="47.58"/>
  </r>
  <r>
    <x v="1"/>
    <x v="2"/>
    <x v="2"/>
    <x v="161"/>
    <x v="1"/>
    <s v="PPLETO: TOTAL OPERATING EXPENSE"/>
    <s v="PPLEOM: OPERATION AND MAINTENANCE"/>
    <s v="PPLTIS: TOTAL INCOME STATEMENT"/>
    <x v="3"/>
    <x v="3"/>
    <n v="-0.71"/>
  </r>
  <r>
    <x v="1"/>
    <x v="2"/>
    <x v="2"/>
    <x v="161"/>
    <x v="1"/>
    <s v="PPLETO: TOTAL OPERATING EXPENSE"/>
    <s v="PPLEOM: OPERATION AND MAINTENANCE"/>
    <s v="PPLTIS: TOTAL INCOME STATEMENT"/>
    <x v="4"/>
    <x v="3"/>
    <n v="69.239999999999995"/>
  </r>
  <r>
    <x v="1"/>
    <x v="2"/>
    <x v="2"/>
    <x v="161"/>
    <x v="1"/>
    <s v="PPLETO: TOTAL OPERATING EXPENSE"/>
    <s v="PPLEOM: OPERATION AND MAINTENANCE"/>
    <s v="PPLTIS: TOTAL INCOME STATEMENT"/>
    <x v="5"/>
    <x v="4"/>
    <n v="113.66"/>
  </r>
  <r>
    <x v="1"/>
    <x v="2"/>
    <x v="2"/>
    <x v="161"/>
    <x v="1"/>
    <s v="PPLETO: TOTAL OPERATING EXPENSE"/>
    <s v="PPLEOM: OPERATION AND MAINTENANCE"/>
    <s v="PPLTIS: TOTAL INCOME STATEMENT"/>
    <x v="6"/>
    <x v="3"/>
    <n v="129.72999999999999"/>
  </r>
  <r>
    <x v="1"/>
    <x v="2"/>
    <x v="2"/>
    <x v="161"/>
    <x v="1"/>
    <s v="PPLETO: TOTAL OPERATING EXPENSE"/>
    <s v="PPLEOM: OPERATION AND MAINTENANCE"/>
    <s v="PPLTIS: TOTAL INCOME STATEMENT"/>
    <x v="7"/>
    <x v="3"/>
    <n v="48.78"/>
  </r>
  <r>
    <x v="1"/>
    <x v="2"/>
    <x v="2"/>
    <x v="161"/>
    <x v="1"/>
    <s v="PPLETO: TOTAL OPERATING EXPENSE"/>
    <s v="PPLEOM: OPERATION AND MAINTENANCE"/>
    <s v="PPLTIS: TOTAL INCOME STATEMENT"/>
    <x v="10"/>
    <x v="4"/>
    <n v="3.92"/>
  </r>
  <r>
    <x v="1"/>
    <x v="2"/>
    <x v="2"/>
    <x v="162"/>
    <x v="1"/>
    <s v="PPLETO: TOTAL OPERATING EXPENSE"/>
    <s v="PPLEOM: OPERATION AND MAINTENANCE"/>
    <s v="PPLTIS: TOTAL INCOME STATEMENT"/>
    <x v="14"/>
    <x v="1"/>
    <n v="2828.69"/>
  </r>
  <r>
    <x v="1"/>
    <x v="2"/>
    <x v="2"/>
    <x v="162"/>
    <x v="1"/>
    <s v="PPLETO: TOTAL OPERATING EXPENSE"/>
    <s v="PPLEOM: OPERATION AND MAINTENANCE"/>
    <s v="PPLTIS: TOTAL INCOME STATEMENT"/>
    <x v="9"/>
    <x v="5"/>
    <n v="306.98"/>
  </r>
  <r>
    <x v="1"/>
    <x v="2"/>
    <x v="2"/>
    <x v="162"/>
    <x v="1"/>
    <s v="PPLETO: TOTAL OPERATING EXPENSE"/>
    <s v="PPLEOM: OPERATION AND MAINTENANCE"/>
    <s v="PPLTIS: TOTAL INCOME STATEMENT"/>
    <x v="3"/>
    <x v="3"/>
    <n v="-3.65"/>
  </r>
  <r>
    <x v="1"/>
    <x v="2"/>
    <x v="2"/>
    <x v="162"/>
    <x v="1"/>
    <s v="PPLETO: TOTAL OPERATING EXPENSE"/>
    <s v="PPLEOM: OPERATION AND MAINTENANCE"/>
    <s v="PPLTIS: TOTAL INCOME STATEMENT"/>
    <x v="4"/>
    <x v="3"/>
    <n v="137.97"/>
  </r>
  <r>
    <x v="1"/>
    <x v="2"/>
    <x v="2"/>
    <x v="162"/>
    <x v="1"/>
    <s v="PPLETO: TOTAL OPERATING EXPENSE"/>
    <s v="PPLEOM: OPERATION AND MAINTENANCE"/>
    <s v="PPLTIS: TOTAL INCOME STATEMENT"/>
    <x v="5"/>
    <x v="4"/>
    <n v="224.83"/>
  </r>
  <r>
    <x v="1"/>
    <x v="2"/>
    <x v="2"/>
    <x v="162"/>
    <x v="1"/>
    <s v="PPLETO: TOTAL OPERATING EXPENSE"/>
    <s v="PPLEOM: OPERATION AND MAINTENANCE"/>
    <s v="PPLTIS: TOTAL INCOME STATEMENT"/>
    <x v="6"/>
    <x v="3"/>
    <n v="260.82"/>
  </r>
  <r>
    <x v="1"/>
    <x v="2"/>
    <x v="2"/>
    <x v="162"/>
    <x v="1"/>
    <s v="PPLETO: TOTAL OPERATING EXPENSE"/>
    <s v="PPLEOM: OPERATION AND MAINTENANCE"/>
    <s v="PPLTIS: TOTAL INCOME STATEMENT"/>
    <x v="7"/>
    <x v="3"/>
    <n v="101.29"/>
  </r>
  <r>
    <x v="1"/>
    <x v="2"/>
    <x v="2"/>
    <x v="162"/>
    <x v="1"/>
    <s v="PPLETO: TOTAL OPERATING EXPENSE"/>
    <s v="PPLEOM: OPERATION AND MAINTENANCE"/>
    <s v="PPLTIS: TOTAL INCOME STATEMENT"/>
    <x v="10"/>
    <x v="4"/>
    <n v="26.03"/>
  </r>
  <r>
    <x v="1"/>
    <x v="2"/>
    <x v="2"/>
    <x v="163"/>
    <x v="1"/>
    <s v="PPLETO: TOTAL OPERATING EXPENSE"/>
    <s v="PPLEOM: OPERATION AND MAINTENANCE"/>
    <s v="PPLTIS: TOTAL INCOME STATEMENT"/>
    <x v="1"/>
    <x v="1"/>
    <n v="1262.55"/>
  </r>
  <r>
    <x v="1"/>
    <x v="2"/>
    <x v="2"/>
    <x v="163"/>
    <x v="1"/>
    <s v="PPLETO: TOTAL OPERATING EXPENSE"/>
    <s v="PPLEOM: OPERATION AND MAINTENANCE"/>
    <s v="PPLTIS: TOTAL INCOME STATEMENT"/>
    <x v="14"/>
    <x v="1"/>
    <n v="115706.2"/>
  </r>
  <r>
    <x v="1"/>
    <x v="2"/>
    <x v="2"/>
    <x v="163"/>
    <x v="1"/>
    <s v="PPLETO: TOTAL OPERATING EXPENSE"/>
    <s v="PPLEOM: OPERATION AND MAINTENANCE"/>
    <s v="PPLTIS: TOTAL INCOME STATEMENT"/>
    <x v="9"/>
    <x v="5"/>
    <n v="32423.99"/>
  </r>
  <r>
    <x v="1"/>
    <x v="2"/>
    <x v="2"/>
    <x v="163"/>
    <x v="1"/>
    <s v="PPLETO: TOTAL OPERATING EXPENSE"/>
    <s v="PPLEOM: OPERATION AND MAINTENANCE"/>
    <s v="PPLTIS: TOTAL INCOME STATEMENT"/>
    <x v="15"/>
    <x v="5"/>
    <n v="15558.44"/>
  </r>
  <r>
    <x v="1"/>
    <x v="2"/>
    <x v="2"/>
    <x v="163"/>
    <x v="1"/>
    <s v="PPLETO: TOTAL OPERATING EXPENSE"/>
    <s v="PPLEOM: OPERATION AND MAINTENANCE"/>
    <s v="PPLTIS: TOTAL INCOME STATEMENT"/>
    <x v="18"/>
    <x v="6"/>
    <n v="991.85"/>
  </r>
  <r>
    <x v="1"/>
    <x v="2"/>
    <x v="2"/>
    <x v="163"/>
    <x v="1"/>
    <s v="PPLETO: TOTAL OPERATING EXPENSE"/>
    <s v="PPLEOM: OPERATION AND MAINTENANCE"/>
    <s v="PPLTIS: TOTAL INCOME STATEMENT"/>
    <x v="3"/>
    <x v="3"/>
    <n v="66.91"/>
  </r>
  <r>
    <x v="1"/>
    <x v="2"/>
    <x v="2"/>
    <x v="163"/>
    <x v="1"/>
    <s v="PPLETO: TOTAL OPERATING EXPENSE"/>
    <s v="PPLEOM: OPERATION AND MAINTENANCE"/>
    <s v="PPLTIS: TOTAL INCOME STATEMENT"/>
    <x v="4"/>
    <x v="3"/>
    <n v="5613.45"/>
  </r>
  <r>
    <x v="1"/>
    <x v="2"/>
    <x v="2"/>
    <x v="163"/>
    <x v="1"/>
    <s v="PPLETO: TOTAL OPERATING EXPENSE"/>
    <s v="PPLEOM: OPERATION AND MAINTENANCE"/>
    <s v="PPLTIS: TOTAL INCOME STATEMENT"/>
    <x v="5"/>
    <x v="4"/>
    <n v="9323.2099999999991"/>
  </r>
  <r>
    <x v="1"/>
    <x v="2"/>
    <x v="2"/>
    <x v="163"/>
    <x v="1"/>
    <s v="PPLETO: TOTAL OPERATING EXPENSE"/>
    <s v="PPLEOM: OPERATION AND MAINTENANCE"/>
    <s v="PPLTIS: TOTAL INCOME STATEMENT"/>
    <x v="6"/>
    <x v="3"/>
    <n v="10828.94"/>
  </r>
  <r>
    <x v="1"/>
    <x v="2"/>
    <x v="2"/>
    <x v="163"/>
    <x v="1"/>
    <s v="PPLETO: TOTAL OPERATING EXPENSE"/>
    <s v="PPLEOM: OPERATION AND MAINTENANCE"/>
    <s v="PPLTIS: TOTAL INCOME STATEMENT"/>
    <x v="7"/>
    <x v="3"/>
    <n v="4206.18"/>
  </r>
  <r>
    <x v="1"/>
    <x v="2"/>
    <x v="2"/>
    <x v="163"/>
    <x v="1"/>
    <s v="PPLETO: TOTAL OPERATING EXPENSE"/>
    <s v="PPLEOM: OPERATION AND MAINTENANCE"/>
    <s v="PPLTIS: TOTAL INCOME STATEMENT"/>
    <x v="10"/>
    <x v="4"/>
    <n v="3268.14"/>
  </r>
  <r>
    <x v="1"/>
    <x v="2"/>
    <x v="2"/>
    <x v="164"/>
    <x v="1"/>
    <s v="PPLETO: TOTAL OPERATING EXPENSE"/>
    <s v="PPLEOM: OPERATION AND MAINTENANCE"/>
    <s v="PPLTIS: TOTAL INCOME STATEMENT"/>
    <x v="14"/>
    <x v="1"/>
    <n v="1057.92"/>
  </r>
  <r>
    <x v="1"/>
    <x v="2"/>
    <x v="2"/>
    <x v="164"/>
    <x v="1"/>
    <s v="PPLETO: TOTAL OPERATING EXPENSE"/>
    <s v="PPLEOM: OPERATION AND MAINTENANCE"/>
    <s v="PPLTIS: TOTAL INCOME STATEMENT"/>
    <x v="9"/>
    <x v="5"/>
    <n v="387.15"/>
  </r>
  <r>
    <x v="1"/>
    <x v="2"/>
    <x v="2"/>
    <x v="164"/>
    <x v="1"/>
    <s v="PPLETO: TOTAL OPERATING EXPENSE"/>
    <s v="PPLEOM: OPERATION AND MAINTENANCE"/>
    <s v="PPLTIS: TOTAL INCOME STATEMENT"/>
    <x v="3"/>
    <x v="3"/>
    <n v="-0.55000000000000004"/>
  </r>
  <r>
    <x v="1"/>
    <x v="2"/>
    <x v="2"/>
    <x v="164"/>
    <x v="1"/>
    <s v="PPLETO: TOTAL OPERATING EXPENSE"/>
    <s v="PPLEOM: OPERATION AND MAINTENANCE"/>
    <s v="PPLTIS: TOTAL INCOME STATEMENT"/>
    <x v="4"/>
    <x v="3"/>
    <n v="55.6"/>
  </r>
  <r>
    <x v="1"/>
    <x v="2"/>
    <x v="2"/>
    <x v="164"/>
    <x v="1"/>
    <s v="PPLETO: TOTAL OPERATING EXPENSE"/>
    <s v="PPLEOM: OPERATION AND MAINTENANCE"/>
    <s v="PPLTIS: TOTAL INCOME STATEMENT"/>
    <x v="5"/>
    <x v="4"/>
    <n v="90.39"/>
  </r>
  <r>
    <x v="1"/>
    <x v="2"/>
    <x v="2"/>
    <x v="164"/>
    <x v="1"/>
    <s v="PPLETO: TOTAL OPERATING EXPENSE"/>
    <s v="PPLEOM: OPERATION AND MAINTENANCE"/>
    <s v="PPLTIS: TOTAL INCOME STATEMENT"/>
    <x v="6"/>
    <x v="3"/>
    <n v="96.35"/>
  </r>
  <r>
    <x v="1"/>
    <x v="2"/>
    <x v="2"/>
    <x v="164"/>
    <x v="1"/>
    <s v="PPLETO: TOTAL OPERATING EXPENSE"/>
    <s v="PPLEOM: OPERATION AND MAINTENANCE"/>
    <s v="PPLTIS: TOTAL INCOME STATEMENT"/>
    <x v="7"/>
    <x v="3"/>
    <n v="30.74"/>
  </r>
  <r>
    <x v="1"/>
    <x v="2"/>
    <x v="2"/>
    <x v="164"/>
    <x v="1"/>
    <s v="PPLETO: TOTAL OPERATING EXPENSE"/>
    <s v="PPLEOM: OPERATION AND MAINTENANCE"/>
    <s v="PPLTIS: TOTAL INCOME STATEMENT"/>
    <x v="10"/>
    <x v="4"/>
    <n v="34.28"/>
  </r>
  <r>
    <x v="1"/>
    <x v="2"/>
    <x v="2"/>
    <x v="77"/>
    <x v="1"/>
    <s v="PPLETO: TOTAL OPERATING EXPENSE"/>
    <s v="PPLEOM: OPERATION AND MAINTENANCE"/>
    <s v="PPLTIS: TOTAL INCOME STATEMENT"/>
    <x v="9"/>
    <x v="5"/>
    <n v="101.67"/>
  </r>
  <r>
    <x v="1"/>
    <x v="2"/>
    <x v="2"/>
    <x v="77"/>
    <x v="1"/>
    <s v="PPLETO: TOTAL OPERATING EXPENSE"/>
    <s v="PPLEOM: OPERATION AND MAINTENANCE"/>
    <s v="PPLTIS: TOTAL INCOME STATEMENT"/>
    <x v="10"/>
    <x v="4"/>
    <n v="9.1"/>
  </r>
  <r>
    <x v="1"/>
    <x v="2"/>
    <x v="2"/>
    <x v="78"/>
    <x v="1"/>
    <s v="PPLETO: TOTAL OPERATING EXPENSE"/>
    <s v="PPLEOM: OPERATION AND MAINTENANCE"/>
    <s v="PPLTIS: TOTAL INCOME STATEMENT"/>
    <x v="1"/>
    <x v="1"/>
    <n v="4276.12"/>
  </r>
  <r>
    <x v="1"/>
    <x v="2"/>
    <x v="2"/>
    <x v="78"/>
    <x v="1"/>
    <s v="PPLETO: TOTAL OPERATING EXPENSE"/>
    <s v="PPLEOM: OPERATION AND MAINTENANCE"/>
    <s v="PPLTIS: TOTAL INCOME STATEMENT"/>
    <x v="14"/>
    <x v="1"/>
    <n v="38180.67"/>
  </r>
  <r>
    <x v="1"/>
    <x v="2"/>
    <x v="2"/>
    <x v="78"/>
    <x v="1"/>
    <s v="PPLETO: TOTAL OPERATING EXPENSE"/>
    <s v="PPLEOM: OPERATION AND MAINTENANCE"/>
    <s v="PPLTIS: TOTAL INCOME STATEMENT"/>
    <x v="9"/>
    <x v="5"/>
    <n v="3324.67"/>
  </r>
  <r>
    <x v="1"/>
    <x v="2"/>
    <x v="2"/>
    <x v="78"/>
    <x v="1"/>
    <s v="PPLETO: TOTAL OPERATING EXPENSE"/>
    <s v="PPLEOM: OPERATION AND MAINTENANCE"/>
    <s v="PPLTIS: TOTAL INCOME STATEMENT"/>
    <x v="18"/>
    <x v="6"/>
    <n v="12"/>
  </r>
  <r>
    <x v="1"/>
    <x v="2"/>
    <x v="2"/>
    <x v="78"/>
    <x v="1"/>
    <s v="PPLETO: TOTAL OPERATING EXPENSE"/>
    <s v="PPLEOM: OPERATION AND MAINTENANCE"/>
    <s v="PPLTIS: TOTAL INCOME STATEMENT"/>
    <x v="3"/>
    <x v="3"/>
    <n v="-348.04"/>
  </r>
  <r>
    <x v="1"/>
    <x v="2"/>
    <x v="2"/>
    <x v="78"/>
    <x v="1"/>
    <s v="PPLETO: TOTAL OPERATING EXPENSE"/>
    <s v="PPLEOM: OPERATION AND MAINTENANCE"/>
    <s v="PPLTIS: TOTAL INCOME STATEMENT"/>
    <x v="4"/>
    <x v="3"/>
    <n v="2185.23"/>
  </r>
  <r>
    <x v="1"/>
    <x v="2"/>
    <x v="2"/>
    <x v="78"/>
    <x v="1"/>
    <s v="PPLETO: TOTAL OPERATING EXPENSE"/>
    <s v="PPLEOM: OPERATION AND MAINTENANCE"/>
    <s v="PPLTIS: TOTAL INCOME STATEMENT"/>
    <x v="5"/>
    <x v="4"/>
    <n v="3529.2"/>
  </r>
  <r>
    <x v="1"/>
    <x v="2"/>
    <x v="2"/>
    <x v="78"/>
    <x v="1"/>
    <s v="PPLETO: TOTAL OPERATING EXPENSE"/>
    <s v="PPLEOM: OPERATION AND MAINTENANCE"/>
    <s v="PPLTIS: TOTAL INCOME STATEMENT"/>
    <x v="6"/>
    <x v="3"/>
    <n v="3828.91"/>
  </r>
  <r>
    <x v="1"/>
    <x v="2"/>
    <x v="2"/>
    <x v="78"/>
    <x v="1"/>
    <s v="PPLETO: TOTAL OPERATING EXPENSE"/>
    <s v="PPLEOM: OPERATION AND MAINTENANCE"/>
    <s v="PPLTIS: TOTAL INCOME STATEMENT"/>
    <x v="7"/>
    <x v="3"/>
    <n v="1649.11"/>
  </r>
  <r>
    <x v="1"/>
    <x v="2"/>
    <x v="2"/>
    <x v="78"/>
    <x v="1"/>
    <s v="PPLETO: TOTAL OPERATING EXPENSE"/>
    <s v="PPLEOM: OPERATION AND MAINTENANCE"/>
    <s v="PPLTIS: TOTAL INCOME STATEMENT"/>
    <x v="10"/>
    <x v="4"/>
    <n v="185.3"/>
  </r>
  <r>
    <x v="1"/>
    <x v="2"/>
    <x v="2"/>
    <x v="80"/>
    <x v="1"/>
    <s v="PPLETO: TOTAL OPERATING EXPENSE"/>
    <s v="PPLEOM: OPERATION AND MAINTENANCE"/>
    <s v="PPLTIS: TOTAL INCOME STATEMENT"/>
    <x v="14"/>
    <x v="1"/>
    <n v="163.96"/>
  </r>
  <r>
    <x v="1"/>
    <x v="2"/>
    <x v="2"/>
    <x v="80"/>
    <x v="1"/>
    <s v="PPLETO: TOTAL OPERATING EXPENSE"/>
    <s v="PPLEOM: OPERATION AND MAINTENANCE"/>
    <s v="PPLTIS: TOTAL INCOME STATEMENT"/>
    <x v="9"/>
    <x v="5"/>
    <n v="101.05"/>
  </r>
  <r>
    <x v="1"/>
    <x v="2"/>
    <x v="2"/>
    <x v="80"/>
    <x v="1"/>
    <s v="PPLETO: TOTAL OPERATING EXPENSE"/>
    <s v="PPLEOM: OPERATION AND MAINTENANCE"/>
    <s v="PPLTIS: TOTAL INCOME STATEMENT"/>
    <x v="3"/>
    <x v="3"/>
    <n v="0.06"/>
  </r>
  <r>
    <x v="1"/>
    <x v="2"/>
    <x v="2"/>
    <x v="80"/>
    <x v="1"/>
    <s v="PPLETO: TOTAL OPERATING EXPENSE"/>
    <s v="PPLEOM: OPERATION AND MAINTENANCE"/>
    <s v="PPLTIS: TOTAL INCOME STATEMENT"/>
    <x v="4"/>
    <x v="3"/>
    <n v="8.4600000000000009"/>
  </r>
  <r>
    <x v="1"/>
    <x v="2"/>
    <x v="2"/>
    <x v="80"/>
    <x v="1"/>
    <s v="PPLETO: TOTAL OPERATING EXPENSE"/>
    <s v="PPLEOM: OPERATION AND MAINTENANCE"/>
    <s v="PPLTIS: TOTAL INCOME STATEMENT"/>
    <x v="5"/>
    <x v="4"/>
    <n v="13.85"/>
  </r>
  <r>
    <x v="1"/>
    <x v="2"/>
    <x v="2"/>
    <x v="80"/>
    <x v="1"/>
    <s v="PPLETO: TOTAL OPERATING EXPENSE"/>
    <s v="PPLEOM: OPERATION AND MAINTENANCE"/>
    <s v="PPLTIS: TOTAL INCOME STATEMENT"/>
    <x v="6"/>
    <x v="3"/>
    <n v="15.05"/>
  </r>
  <r>
    <x v="1"/>
    <x v="2"/>
    <x v="2"/>
    <x v="80"/>
    <x v="1"/>
    <s v="PPLETO: TOTAL OPERATING EXPENSE"/>
    <s v="PPLEOM: OPERATION AND MAINTENANCE"/>
    <s v="PPLTIS: TOTAL INCOME STATEMENT"/>
    <x v="7"/>
    <x v="3"/>
    <n v="4.76"/>
  </r>
  <r>
    <x v="1"/>
    <x v="2"/>
    <x v="2"/>
    <x v="80"/>
    <x v="1"/>
    <s v="PPLETO: TOTAL OPERATING EXPENSE"/>
    <s v="PPLEOM: OPERATION AND MAINTENANCE"/>
    <s v="PPLTIS: TOTAL INCOME STATEMENT"/>
    <x v="10"/>
    <x v="4"/>
    <n v="9.0500000000000007"/>
  </r>
  <r>
    <x v="1"/>
    <x v="2"/>
    <x v="2"/>
    <x v="84"/>
    <x v="1"/>
    <s v="PPLETO: TOTAL OPERATING EXPENSE"/>
    <s v="PPLEOM: OPERATION AND MAINTENANCE"/>
    <s v="PPLTIS: TOTAL INCOME STATEMENT"/>
    <x v="1"/>
    <x v="1"/>
    <n v="5322.01"/>
  </r>
  <r>
    <x v="1"/>
    <x v="2"/>
    <x v="2"/>
    <x v="84"/>
    <x v="1"/>
    <s v="PPLETO: TOTAL OPERATING EXPENSE"/>
    <s v="PPLEOM: OPERATION AND MAINTENANCE"/>
    <s v="PPLTIS: TOTAL INCOME STATEMENT"/>
    <x v="14"/>
    <x v="1"/>
    <n v="561807.48"/>
  </r>
  <r>
    <x v="1"/>
    <x v="2"/>
    <x v="2"/>
    <x v="84"/>
    <x v="1"/>
    <s v="PPLETO: TOTAL OPERATING EXPENSE"/>
    <s v="PPLEOM: OPERATION AND MAINTENANCE"/>
    <s v="PPLTIS: TOTAL INCOME STATEMENT"/>
    <x v="9"/>
    <x v="5"/>
    <n v="52864.33"/>
  </r>
  <r>
    <x v="1"/>
    <x v="2"/>
    <x v="2"/>
    <x v="84"/>
    <x v="1"/>
    <s v="PPLETO: TOTAL OPERATING EXPENSE"/>
    <s v="PPLEOM: OPERATION AND MAINTENANCE"/>
    <s v="PPLTIS: TOTAL INCOME STATEMENT"/>
    <x v="15"/>
    <x v="5"/>
    <n v="27009.15"/>
  </r>
  <r>
    <x v="1"/>
    <x v="2"/>
    <x v="2"/>
    <x v="84"/>
    <x v="1"/>
    <s v="PPLETO: TOTAL OPERATING EXPENSE"/>
    <s v="PPLEOM: OPERATION AND MAINTENANCE"/>
    <s v="PPLTIS: TOTAL INCOME STATEMENT"/>
    <x v="18"/>
    <x v="6"/>
    <n v="7740.33"/>
  </r>
  <r>
    <x v="1"/>
    <x v="2"/>
    <x v="2"/>
    <x v="84"/>
    <x v="1"/>
    <s v="PPLETO: TOTAL OPERATING EXPENSE"/>
    <s v="PPLEOM: OPERATION AND MAINTENANCE"/>
    <s v="PPLTIS: TOTAL INCOME STATEMENT"/>
    <x v="3"/>
    <x v="3"/>
    <n v="-852.03"/>
  </r>
  <r>
    <x v="1"/>
    <x v="2"/>
    <x v="2"/>
    <x v="84"/>
    <x v="1"/>
    <s v="PPLETO: TOTAL OPERATING EXPENSE"/>
    <s v="PPLEOM: OPERATION AND MAINTENANCE"/>
    <s v="PPLTIS: TOTAL INCOME STATEMENT"/>
    <x v="4"/>
    <x v="3"/>
    <n v="27317.360000000001"/>
  </r>
  <r>
    <x v="1"/>
    <x v="2"/>
    <x v="2"/>
    <x v="84"/>
    <x v="1"/>
    <s v="PPLETO: TOTAL OPERATING EXPENSE"/>
    <s v="PPLEOM: OPERATION AND MAINTENANCE"/>
    <s v="PPLTIS: TOTAL INCOME STATEMENT"/>
    <x v="5"/>
    <x v="4"/>
    <n v="45359"/>
  </r>
  <r>
    <x v="1"/>
    <x v="2"/>
    <x v="2"/>
    <x v="84"/>
    <x v="1"/>
    <s v="PPLETO: TOTAL OPERATING EXPENSE"/>
    <s v="PPLEOM: OPERATION AND MAINTENANCE"/>
    <s v="PPLTIS: TOTAL INCOME STATEMENT"/>
    <x v="6"/>
    <x v="3"/>
    <n v="52364.78"/>
  </r>
  <r>
    <x v="1"/>
    <x v="2"/>
    <x v="2"/>
    <x v="84"/>
    <x v="1"/>
    <s v="PPLETO: TOTAL OPERATING EXPENSE"/>
    <s v="PPLEOM: OPERATION AND MAINTENANCE"/>
    <s v="PPLTIS: TOTAL INCOME STATEMENT"/>
    <x v="7"/>
    <x v="3"/>
    <n v="21174.85"/>
  </r>
  <r>
    <x v="1"/>
    <x v="2"/>
    <x v="2"/>
    <x v="84"/>
    <x v="1"/>
    <s v="PPLETO: TOTAL OPERATING EXPENSE"/>
    <s v="PPLEOM: OPERATION AND MAINTENANCE"/>
    <s v="PPLTIS: TOTAL INCOME STATEMENT"/>
    <x v="10"/>
    <x v="4"/>
    <n v="6396.46"/>
  </r>
  <r>
    <x v="1"/>
    <x v="2"/>
    <x v="2"/>
    <x v="85"/>
    <x v="1"/>
    <s v="PPLETO: TOTAL OPERATING EXPENSE"/>
    <s v="PPLEOM: OPERATION AND MAINTENANCE"/>
    <s v="PPLTIS: TOTAL INCOME STATEMENT"/>
    <x v="1"/>
    <x v="1"/>
    <n v="92.12"/>
  </r>
  <r>
    <x v="1"/>
    <x v="2"/>
    <x v="2"/>
    <x v="85"/>
    <x v="1"/>
    <s v="PPLETO: TOTAL OPERATING EXPENSE"/>
    <s v="PPLEOM: OPERATION AND MAINTENANCE"/>
    <s v="PPLTIS: TOTAL INCOME STATEMENT"/>
    <x v="14"/>
    <x v="1"/>
    <n v="336.21"/>
  </r>
  <r>
    <x v="1"/>
    <x v="2"/>
    <x v="2"/>
    <x v="85"/>
    <x v="1"/>
    <s v="PPLETO: TOTAL OPERATING EXPENSE"/>
    <s v="PPLEOM: OPERATION AND MAINTENANCE"/>
    <s v="PPLTIS: TOTAL INCOME STATEMENT"/>
    <x v="9"/>
    <x v="5"/>
    <n v="149.57"/>
  </r>
  <r>
    <x v="1"/>
    <x v="2"/>
    <x v="2"/>
    <x v="85"/>
    <x v="1"/>
    <s v="PPLETO: TOTAL OPERATING EXPENSE"/>
    <s v="PPLEOM: OPERATION AND MAINTENANCE"/>
    <s v="PPLTIS: TOTAL INCOME STATEMENT"/>
    <x v="3"/>
    <x v="3"/>
    <n v="-2.96"/>
  </r>
  <r>
    <x v="1"/>
    <x v="2"/>
    <x v="2"/>
    <x v="85"/>
    <x v="1"/>
    <s v="PPLETO: TOTAL OPERATING EXPENSE"/>
    <s v="PPLEOM: OPERATION AND MAINTENANCE"/>
    <s v="PPLTIS: TOTAL INCOME STATEMENT"/>
    <x v="4"/>
    <x v="3"/>
    <n v="21.85"/>
  </r>
  <r>
    <x v="1"/>
    <x v="2"/>
    <x v="2"/>
    <x v="85"/>
    <x v="1"/>
    <s v="PPLETO: TOTAL OPERATING EXPENSE"/>
    <s v="PPLEOM: OPERATION AND MAINTENANCE"/>
    <s v="PPLTIS: TOTAL INCOME STATEMENT"/>
    <x v="5"/>
    <x v="4"/>
    <n v="36.47"/>
  </r>
  <r>
    <x v="1"/>
    <x v="2"/>
    <x v="2"/>
    <x v="85"/>
    <x v="1"/>
    <s v="PPLETO: TOTAL OPERATING EXPENSE"/>
    <s v="PPLEOM: OPERATION AND MAINTENANCE"/>
    <s v="PPLTIS: TOTAL INCOME STATEMENT"/>
    <x v="6"/>
    <x v="3"/>
    <n v="39.56"/>
  </r>
  <r>
    <x v="1"/>
    <x v="2"/>
    <x v="2"/>
    <x v="85"/>
    <x v="1"/>
    <s v="PPLETO: TOTAL OPERATING EXPENSE"/>
    <s v="PPLEOM: OPERATION AND MAINTENANCE"/>
    <s v="PPLTIS: TOTAL INCOME STATEMENT"/>
    <x v="7"/>
    <x v="3"/>
    <n v="15.53"/>
  </r>
  <r>
    <x v="1"/>
    <x v="2"/>
    <x v="2"/>
    <x v="85"/>
    <x v="1"/>
    <s v="PPLETO: TOTAL OPERATING EXPENSE"/>
    <s v="PPLEOM: OPERATION AND MAINTENANCE"/>
    <s v="PPLTIS: TOTAL INCOME STATEMENT"/>
    <x v="10"/>
    <x v="4"/>
    <n v="13.39"/>
  </r>
  <r>
    <x v="1"/>
    <x v="2"/>
    <x v="2"/>
    <x v="86"/>
    <x v="1"/>
    <s v="PPLETO: TOTAL OPERATING EXPENSE"/>
    <s v="PPLEOM: OPERATION AND MAINTENANCE"/>
    <s v="PPLTIS: TOTAL INCOME STATEMENT"/>
    <x v="1"/>
    <x v="1"/>
    <n v="37200.81"/>
  </r>
  <r>
    <x v="1"/>
    <x v="2"/>
    <x v="2"/>
    <x v="86"/>
    <x v="1"/>
    <s v="PPLETO: TOTAL OPERATING EXPENSE"/>
    <s v="PPLEOM: OPERATION AND MAINTENANCE"/>
    <s v="PPLTIS: TOTAL INCOME STATEMENT"/>
    <x v="14"/>
    <x v="1"/>
    <n v="17807.98"/>
  </r>
  <r>
    <x v="1"/>
    <x v="2"/>
    <x v="2"/>
    <x v="86"/>
    <x v="1"/>
    <s v="PPLETO: TOTAL OPERATING EXPENSE"/>
    <s v="PPLEOM: OPERATION AND MAINTENANCE"/>
    <s v="PPLTIS: TOTAL INCOME STATEMENT"/>
    <x v="9"/>
    <x v="5"/>
    <n v="919.47"/>
  </r>
  <r>
    <x v="1"/>
    <x v="2"/>
    <x v="2"/>
    <x v="86"/>
    <x v="1"/>
    <s v="PPLETO: TOTAL OPERATING EXPENSE"/>
    <s v="PPLEOM: OPERATION AND MAINTENANCE"/>
    <s v="PPLTIS: TOTAL INCOME STATEMENT"/>
    <x v="15"/>
    <x v="5"/>
    <n v="368"/>
  </r>
  <r>
    <x v="1"/>
    <x v="2"/>
    <x v="2"/>
    <x v="86"/>
    <x v="1"/>
    <s v="PPLETO: TOTAL OPERATING EXPENSE"/>
    <s v="PPLEOM: OPERATION AND MAINTENANCE"/>
    <s v="PPLTIS: TOTAL INCOME STATEMENT"/>
    <x v="18"/>
    <x v="6"/>
    <n v="107.66"/>
  </r>
  <r>
    <x v="1"/>
    <x v="2"/>
    <x v="2"/>
    <x v="86"/>
    <x v="1"/>
    <s v="PPLETO: TOTAL OPERATING EXPENSE"/>
    <s v="PPLEOM: OPERATION AND MAINTENANCE"/>
    <s v="PPLTIS: TOTAL INCOME STATEMENT"/>
    <x v="3"/>
    <x v="3"/>
    <n v="-98.97"/>
  </r>
  <r>
    <x v="1"/>
    <x v="2"/>
    <x v="2"/>
    <x v="86"/>
    <x v="1"/>
    <s v="PPLETO: TOTAL OPERATING EXPENSE"/>
    <s v="PPLEOM: OPERATION AND MAINTENANCE"/>
    <s v="PPLTIS: TOTAL INCOME STATEMENT"/>
    <x v="4"/>
    <x v="3"/>
    <n v="2775.36"/>
  </r>
  <r>
    <x v="1"/>
    <x v="2"/>
    <x v="2"/>
    <x v="86"/>
    <x v="1"/>
    <s v="PPLETO: TOTAL OPERATING EXPENSE"/>
    <s v="PPLEOM: OPERATION AND MAINTENANCE"/>
    <s v="PPLTIS: TOTAL INCOME STATEMENT"/>
    <x v="5"/>
    <x v="4"/>
    <n v="4600.3100000000004"/>
  </r>
  <r>
    <x v="1"/>
    <x v="2"/>
    <x v="2"/>
    <x v="86"/>
    <x v="1"/>
    <s v="PPLETO: TOTAL OPERATING EXPENSE"/>
    <s v="PPLEOM: OPERATION AND MAINTENANCE"/>
    <s v="PPLTIS: TOTAL INCOME STATEMENT"/>
    <x v="6"/>
    <x v="3"/>
    <n v="5050.3599999999997"/>
  </r>
  <r>
    <x v="1"/>
    <x v="2"/>
    <x v="2"/>
    <x v="86"/>
    <x v="1"/>
    <s v="PPLETO: TOTAL OPERATING EXPENSE"/>
    <s v="PPLEOM: OPERATION AND MAINTENANCE"/>
    <s v="PPLTIS: TOTAL INCOME STATEMENT"/>
    <x v="7"/>
    <x v="3"/>
    <n v="1922.2"/>
  </r>
  <r>
    <x v="1"/>
    <x v="2"/>
    <x v="2"/>
    <x v="86"/>
    <x v="1"/>
    <s v="PPLETO: TOTAL OPERATING EXPENSE"/>
    <s v="PPLEOM: OPERATION AND MAINTENANCE"/>
    <s v="PPLTIS: TOTAL INCOME STATEMENT"/>
    <x v="10"/>
    <x v="4"/>
    <n v="112.43"/>
  </r>
  <r>
    <x v="1"/>
    <x v="2"/>
    <x v="2"/>
    <x v="87"/>
    <x v="1"/>
    <s v="PPLETO: TOTAL OPERATING EXPENSE"/>
    <s v="PPLEOM: OPERATION AND MAINTENANCE"/>
    <s v="PPLTIS: TOTAL INCOME STATEMENT"/>
    <x v="1"/>
    <x v="1"/>
    <n v="1566.23"/>
  </r>
  <r>
    <x v="1"/>
    <x v="2"/>
    <x v="2"/>
    <x v="87"/>
    <x v="1"/>
    <s v="PPLETO: TOTAL OPERATING EXPENSE"/>
    <s v="PPLEOM: OPERATION AND MAINTENANCE"/>
    <s v="PPLTIS: TOTAL INCOME STATEMENT"/>
    <x v="14"/>
    <x v="1"/>
    <n v="2231.33"/>
  </r>
  <r>
    <x v="1"/>
    <x v="2"/>
    <x v="2"/>
    <x v="87"/>
    <x v="1"/>
    <s v="PPLETO: TOTAL OPERATING EXPENSE"/>
    <s v="PPLEOM: OPERATION AND MAINTENANCE"/>
    <s v="PPLTIS: TOTAL INCOME STATEMENT"/>
    <x v="9"/>
    <x v="5"/>
    <n v="238.33"/>
  </r>
  <r>
    <x v="1"/>
    <x v="2"/>
    <x v="2"/>
    <x v="87"/>
    <x v="1"/>
    <s v="PPLETO: TOTAL OPERATING EXPENSE"/>
    <s v="PPLEOM: OPERATION AND MAINTENANCE"/>
    <s v="PPLTIS: TOTAL INCOME STATEMENT"/>
    <x v="0"/>
    <x v="0"/>
    <n v="316.83999999999997"/>
  </r>
  <r>
    <x v="1"/>
    <x v="2"/>
    <x v="2"/>
    <x v="87"/>
    <x v="1"/>
    <s v="PPLETO: TOTAL OPERATING EXPENSE"/>
    <s v="PPLEOM: OPERATION AND MAINTENANCE"/>
    <s v="PPLTIS: TOTAL INCOME STATEMENT"/>
    <x v="3"/>
    <x v="3"/>
    <n v="40.72"/>
  </r>
  <r>
    <x v="1"/>
    <x v="2"/>
    <x v="2"/>
    <x v="87"/>
    <x v="1"/>
    <s v="PPLETO: TOTAL OPERATING EXPENSE"/>
    <s v="PPLEOM: OPERATION AND MAINTENANCE"/>
    <s v="PPLTIS: TOTAL INCOME STATEMENT"/>
    <x v="4"/>
    <x v="3"/>
    <n v="189.85"/>
  </r>
  <r>
    <x v="1"/>
    <x v="2"/>
    <x v="2"/>
    <x v="87"/>
    <x v="1"/>
    <s v="PPLETO: TOTAL OPERATING EXPENSE"/>
    <s v="PPLEOM: OPERATION AND MAINTENANCE"/>
    <s v="PPLTIS: TOTAL INCOME STATEMENT"/>
    <x v="5"/>
    <x v="4"/>
    <n v="322.88"/>
  </r>
  <r>
    <x v="1"/>
    <x v="2"/>
    <x v="2"/>
    <x v="87"/>
    <x v="1"/>
    <s v="PPLETO: TOTAL OPERATING EXPENSE"/>
    <s v="PPLEOM: OPERATION AND MAINTENANCE"/>
    <s v="PPLTIS: TOTAL INCOME STATEMENT"/>
    <x v="6"/>
    <x v="3"/>
    <n v="353.69"/>
  </r>
  <r>
    <x v="1"/>
    <x v="2"/>
    <x v="2"/>
    <x v="87"/>
    <x v="1"/>
    <s v="PPLETO: TOTAL OPERATING EXPENSE"/>
    <s v="PPLEOM: OPERATION AND MAINTENANCE"/>
    <s v="PPLTIS: TOTAL INCOME STATEMENT"/>
    <x v="7"/>
    <x v="3"/>
    <n v="102.42"/>
  </r>
  <r>
    <x v="1"/>
    <x v="2"/>
    <x v="2"/>
    <x v="87"/>
    <x v="1"/>
    <s v="PPLETO: TOTAL OPERATING EXPENSE"/>
    <s v="PPLEOM: OPERATION AND MAINTENANCE"/>
    <s v="PPLTIS: TOTAL INCOME STATEMENT"/>
    <x v="10"/>
    <x v="4"/>
    <n v="20.149999999999999"/>
  </r>
  <r>
    <x v="1"/>
    <x v="2"/>
    <x v="2"/>
    <x v="88"/>
    <x v="1"/>
    <s v="PPLETO: TOTAL OPERATING EXPENSE"/>
    <s v="PPLEOM: OPERATION AND MAINTENANCE"/>
    <s v="PPLTIS: TOTAL INCOME STATEMENT"/>
    <x v="1"/>
    <x v="1"/>
    <n v="30270.080000000002"/>
  </r>
  <r>
    <x v="1"/>
    <x v="2"/>
    <x v="2"/>
    <x v="88"/>
    <x v="1"/>
    <s v="PPLETO: TOTAL OPERATING EXPENSE"/>
    <s v="PPLEOM: OPERATION AND MAINTENANCE"/>
    <s v="PPLTIS: TOTAL INCOME STATEMENT"/>
    <x v="14"/>
    <x v="1"/>
    <n v="175106.01"/>
  </r>
  <r>
    <x v="1"/>
    <x v="2"/>
    <x v="2"/>
    <x v="88"/>
    <x v="1"/>
    <s v="PPLETO: TOTAL OPERATING EXPENSE"/>
    <s v="PPLEOM: OPERATION AND MAINTENANCE"/>
    <s v="PPLTIS: TOTAL INCOME STATEMENT"/>
    <x v="9"/>
    <x v="5"/>
    <n v="41378.31"/>
  </r>
  <r>
    <x v="1"/>
    <x v="2"/>
    <x v="2"/>
    <x v="88"/>
    <x v="1"/>
    <s v="PPLETO: TOTAL OPERATING EXPENSE"/>
    <s v="PPLEOM: OPERATION AND MAINTENANCE"/>
    <s v="PPLTIS: TOTAL INCOME STATEMENT"/>
    <x v="15"/>
    <x v="5"/>
    <n v="7860.79"/>
  </r>
  <r>
    <x v="1"/>
    <x v="2"/>
    <x v="2"/>
    <x v="88"/>
    <x v="1"/>
    <s v="PPLETO: TOTAL OPERATING EXPENSE"/>
    <s v="PPLEOM: OPERATION AND MAINTENANCE"/>
    <s v="PPLTIS: TOTAL INCOME STATEMENT"/>
    <x v="18"/>
    <x v="6"/>
    <n v="166.49"/>
  </r>
  <r>
    <x v="1"/>
    <x v="2"/>
    <x v="2"/>
    <x v="88"/>
    <x v="1"/>
    <s v="PPLETO: TOTAL OPERATING EXPENSE"/>
    <s v="PPLEOM: OPERATION AND MAINTENANCE"/>
    <s v="PPLTIS: TOTAL INCOME STATEMENT"/>
    <x v="3"/>
    <x v="3"/>
    <n v="-574.72"/>
  </r>
  <r>
    <x v="1"/>
    <x v="2"/>
    <x v="2"/>
    <x v="88"/>
    <x v="1"/>
    <s v="PPLETO: TOTAL OPERATING EXPENSE"/>
    <s v="PPLEOM: OPERATION AND MAINTENANCE"/>
    <s v="PPLTIS: TOTAL INCOME STATEMENT"/>
    <x v="4"/>
    <x v="3"/>
    <n v="10246.290000000001"/>
  </r>
  <r>
    <x v="1"/>
    <x v="2"/>
    <x v="2"/>
    <x v="88"/>
    <x v="1"/>
    <s v="PPLETO: TOTAL OPERATING EXPENSE"/>
    <s v="PPLEOM: OPERATION AND MAINTENANCE"/>
    <s v="PPLTIS: TOTAL INCOME STATEMENT"/>
    <x v="5"/>
    <x v="4"/>
    <n v="16887.240000000002"/>
  </r>
  <r>
    <x v="1"/>
    <x v="2"/>
    <x v="2"/>
    <x v="88"/>
    <x v="1"/>
    <s v="PPLETO: TOTAL OPERATING EXPENSE"/>
    <s v="PPLEOM: OPERATION AND MAINTENANCE"/>
    <s v="PPLTIS: TOTAL INCOME STATEMENT"/>
    <x v="6"/>
    <x v="3"/>
    <n v="18912.97"/>
  </r>
  <r>
    <x v="1"/>
    <x v="2"/>
    <x v="2"/>
    <x v="88"/>
    <x v="1"/>
    <s v="PPLETO: TOTAL OPERATING EXPENSE"/>
    <s v="PPLEOM: OPERATION AND MAINTENANCE"/>
    <s v="PPLTIS: TOTAL INCOME STATEMENT"/>
    <x v="7"/>
    <x v="3"/>
    <n v="7274.92"/>
  </r>
  <r>
    <x v="1"/>
    <x v="2"/>
    <x v="2"/>
    <x v="88"/>
    <x v="1"/>
    <s v="PPLETO: TOTAL OPERATING EXPENSE"/>
    <s v="PPLEOM: OPERATION AND MAINTENANCE"/>
    <s v="PPLTIS: TOTAL INCOME STATEMENT"/>
    <x v="10"/>
    <x v="4"/>
    <n v="4084.88"/>
  </r>
  <r>
    <x v="1"/>
    <x v="2"/>
    <x v="2"/>
    <x v="89"/>
    <x v="1"/>
    <s v="PPLETO: TOTAL OPERATING EXPENSE"/>
    <s v="PPLEOM: OPERATION AND MAINTENANCE"/>
    <s v="PPLTIS: TOTAL INCOME STATEMENT"/>
    <x v="14"/>
    <x v="1"/>
    <n v="918.95"/>
  </r>
  <r>
    <x v="1"/>
    <x v="2"/>
    <x v="2"/>
    <x v="89"/>
    <x v="1"/>
    <s v="PPLETO: TOTAL OPERATING EXPENSE"/>
    <s v="PPLEOM: OPERATION AND MAINTENANCE"/>
    <s v="PPLTIS: TOTAL INCOME STATEMENT"/>
    <x v="9"/>
    <x v="5"/>
    <n v="128.21"/>
  </r>
  <r>
    <x v="1"/>
    <x v="2"/>
    <x v="2"/>
    <x v="89"/>
    <x v="1"/>
    <s v="PPLETO: TOTAL OPERATING EXPENSE"/>
    <s v="PPLEOM: OPERATION AND MAINTENANCE"/>
    <s v="PPLTIS: TOTAL INCOME STATEMENT"/>
    <x v="3"/>
    <x v="3"/>
    <n v="-8.73"/>
  </r>
  <r>
    <x v="1"/>
    <x v="2"/>
    <x v="2"/>
    <x v="89"/>
    <x v="1"/>
    <s v="PPLETO: TOTAL OPERATING EXPENSE"/>
    <s v="PPLEOM: OPERATION AND MAINTENANCE"/>
    <s v="PPLTIS: TOTAL INCOME STATEMENT"/>
    <x v="4"/>
    <x v="3"/>
    <n v="50.74"/>
  </r>
  <r>
    <x v="1"/>
    <x v="2"/>
    <x v="2"/>
    <x v="89"/>
    <x v="1"/>
    <s v="PPLETO: TOTAL OPERATING EXPENSE"/>
    <s v="PPLEOM: OPERATION AND MAINTENANCE"/>
    <s v="PPLTIS: TOTAL INCOME STATEMENT"/>
    <x v="5"/>
    <x v="4"/>
    <n v="82.28"/>
  </r>
  <r>
    <x v="1"/>
    <x v="2"/>
    <x v="2"/>
    <x v="89"/>
    <x v="1"/>
    <s v="PPLETO: TOTAL OPERATING EXPENSE"/>
    <s v="PPLEOM: OPERATION AND MAINTENANCE"/>
    <s v="PPLTIS: TOTAL INCOME STATEMENT"/>
    <x v="6"/>
    <x v="3"/>
    <n v="81.849999999999994"/>
  </r>
  <r>
    <x v="1"/>
    <x v="2"/>
    <x v="2"/>
    <x v="89"/>
    <x v="1"/>
    <s v="PPLETO: TOTAL OPERATING EXPENSE"/>
    <s v="PPLEOM: OPERATION AND MAINTENANCE"/>
    <s v="PPLTIS: TOTAL INCOME STATEMENT"/>
    <x v="7"/>
    <x v="3"/>
    <n v="31.83"/>
  </r>
  <r>
    <x v="1"/>
    <x v="2"/>
    <x v="2"/>
    <x v="89"/>
    <x v="1"/>
    <s v="PPLETO: TOTAL OPERATING EXPENSE"/>
    <s v="PPLEOM: OPERATION AND MAINTENANCE"/>
    <s v="PPLTIS: TOTAL INCOME STATEMENT"/>
    <x v="10"/>
    <x v="4"/>
    <n v="11.48"/>
  </r>
  <r>
    <x v="1"/>
    <x v="2"/>
    <x v="2"/>
    <x v="90"/>
    <x v="1"/>
    <s v="PPLETO: TOTAL OPERATING EXPENSE"/>
    <s v="PPLEOM: OPERATION AND MAINTENANCE"/>
    <s v="PPLTIS: TOTAL INCOME STATEMENT"/>
    <x v="1"/>
    <x v="1"/>
    <n v="763.05"/>
  </r>
  <r>
    <x v="1"/>
    <x v="2"/>
    <x v="2"/>
    <x v="90"/>
    <x v="1"/>
    <s v="PPLETO: TOTAL OPERATING EXPENSE"/>
    <s v="PPLEOM: OPERATION AND MAINTENANCE"/>
    <s v="PPLTIS: TOTAL INCOME STATEMENT"/>
    <x v="14"/>
    <x v="1"/>
    <n v="512.88"/>
  </r>
  <r>
    <x v="1"/>
    <x v="2"/>
    <x v="2"/>
    <x v="90"/>
    <x v="1"/>
    <s v="PPLETO: TOTAL OPERATING EXPENSE"/>
    <s v="PPLEOM: OPERATION AND MAINTENANCE"/>
    <s v="PPLTIS: TOTAL INCOME STATEMENT"/>
    <x v="0"/>
    <x v="0"/>
    <n v="566.58000000000004"/>
  </r>
  <r>
    <x v="1"/>
    <x v="2"/>
    <x v="2"/>
    <x v="90"/>
    <x v="1"/>
    <s v="PPLETO: TOTAL OPERATING EXPENSE"/>
    <s v="PPLEOM: OPERATION AND MAINTENANCE"/>
    <s v="PPLTIS: TOTAL INCOME STATEMENT"/>
    <x v="3"/>
    <x v="3"/>
    <n v="-8.89"/>
  </r>
  <r>
    <x v="1"/>
    <x v="2"/>
    <x v="2"/>
    <x v="90"/>
    <x v="1"/>
    <s v="PPLETO: TOTAL OPERATING EXPENSE"/>
    <s v="PPLEOM: OPERATION AND MAINTENANCE"/>
    <s v="PPLTIS: TOTAL INCOME STATEMENT"/>
    <x v="4"/>
    <x v="3"/>
    <n v="69.47"/>
  </r>
  <r>
    <x v="1"/>
    <x v="2"/>
    <x v="2"/>
    <x v="90"/>
    <x v="1"/>
    <s v="PPLETO: TOTAL OPERATING EXPENSE"/>
    <s v="PPLEOM: OPERATION AND MAINTENANCE"/>
    <s v="PPLTIS: TOTAL INCOME STATEMENT"/>
    <x v="5"/>
    <x v="4"/>
    <n v="112.73"/>
  </r>
  <r>
    <x v="1"/>
    <x v="2"/>
    <x v="2"/>
    <x v="90"/>
    <x v="1"/>
    <s v="PPLETO: TOTAL OPERATING EXPENSE"/>
    <s v="PPLEOM: OPERATION AND MAINTENANCE"/>
    <s v="PPLTIS: TOTAL INCOME STATEMENT"/>
    <x v="6"/>
    <x v="3"/>
    <n v="114.36"/>
  </r>
  <r>
    <x v="1"/>
    <x v="2"/>
    <x v="2"/>
    <x v="90"/>
    <x v="1"/>
    <s v="PPLETO: TOTAL OPERATING EXPENSE"/>
    <s v="PPLEOM: OPERATION AND MAINTENANCE"/>
    <s v="PPLTIS: TOTAL INCOME STATEMENT"/>
    <x v="7"/>
    <x v="3"/>
    <n v="42.21"/>
  </r>
  <r>
    <x v="1"/>
    <x v="2"/>
    <x v="2"/>
    <x v="91"/>
    <x v="1"/>
    <s v="PPLETO: TOTAL OPERATING EXPENSE"/>
    <s v="PPLEOM: OPERATION AND MAINTENANCE"/>
    <s v="PPLTIS: TOTAL INCOME STATEMENT"/>
    <x v="1"/>
    <x v="1"/>
    <n v="197031.08"/>
  </r>
  <r>
    <x v="1"/>
    <x v="2"/>
    <x v="2"/>
    <x v="91"/>
    <x v="1"/>
    <s v="PPLETO: TOTAL OPERATING EXPENSE"/>
    <s v="PPLEOM: OPERATION AND MAINTENANCE"/>
    <s v="PPLTIS: TOTAL INCOME STATEMENT"/>
    <x v="14"/>
    <x v="1"/>
    <n v="68208.899999999994"/>
  </r>
  <r>
    <x v="1"/>
    <x v="2"/>
    <x v="2"/>
    <x v="91"/>
    <x v="1"/>
    <s v="PPLETO: TOTAL OPERATING EXPENSE"/>
    <s v="PPLEOM: OPERATION AND MAINTENANCE"/>
    <s v="PPLTIS: TOTAL INCOME STATEMENT"/>
    <x v="9"/>
    <x v="5"/>
    <n v="227038.76"/>
  </r>
  <r>
    <x v="1"/>
    <x v="2"/>
    <x v="2"/>
    <x v="91"/>
    <x v="1"/>
    <s v="PPLETO: TOTAL OPERATING EXPENSE"/>
    <s v="PPLEOM: OPERATION AND MAINTENANCE"/>
    <s v="PPLTIS: TOTAL INCOME STATEMENT"/>
    <x v="15"/>
    <x v="5"/>
    <n v="146920.87"/>
  </r>
  <r>
    <x v="1"/>
    <x v="2"/>
    <x v="2"/>
    <x v="91"/>
    <x v="1"/>
    <s v="PPLETO: TOTAL OPERATING EXPENSE"/>
    <s v="PPLEOM: OPERATION AND MAINTENANCE"/>
    <s v="PPLTIS: TOTAL INCOME STATEMENT"/>
    <x v="12"/>
    <x v="1"/>
    <n v="9225.31"/>
  </r>
  <r>
    <x v="1"/>
    <x v="2"/>
    <x v="2"/>
    <x v="91"/>
    <x v="1"/>
    <s v="PPLETO: TOTAL OPERATING EXPENSE"/>
    <s v="PPLEOM: OPERATION AND MAINTENANCE"/>
    <s v="PPLTIS: TOTAL INCOME STATEMENT"/>
    <x v="11"/>
    <x v="5"/>
    <n v="10235.08"/>
  </r>
  <r>
    <x v="1"/>
    <x v="2"/>
    <x v="2"/>
    <x v="91"/>
    <x v="1"/>
    <s v="PPLETO: TOTAL OPERATING EXPENSE"/>
    <s v="PPLEOM: OPERATION AND MAINTENANCE"/>
    <s v="PPLTIS: TOTAL INCOME STATEMENT"/>
    <x v="16"/>
    <x v="1"/>
    <n v="61047.51"/>
  </r>
  <r>
    <x v="1"/>
    <x v="2"/>
    <x v="2"/>
    <x v="91"/>
    <x v="1"/>
    <s v="PPLETO: TOTAL OPERATING EXPENSE"/>
    <s v="PPLEOM: OPERATION AND MAINTENANCE"/>
    <s v="PPLTIS: TOTAL INCOME STATEMENT"/>
    <x v="20"/>
    <x v="5"/>
    <n v="57103.38"/>
  </r>
  <r>
    <x v="1"/>
    <x v="2"/>
    <x v="2"/>
    <x v="91"/>
    <x v="1"/>
    <s v="PPLETO: TOTAL OPERATING EXPENSE"/>
    <s v="PPLEOM: OPERATION AND MAINTENANCE"/>
    <s v="PPLTIS: TOTAL INCOME STATEMENT"/>
    <x v="18"/>
    <x v="6"/>
    <n v="17958.330000000002"/>
  </r>
  <r>
    <x v="1"/>
    <x v="2"/>
    <x v="2"/>
    <x v="91"/>
    <x v="1"/>
    <s v="PPLETO: TOTAL OPERATING EXPENSE"/>
    <s v="PPLEOM: OPERATION AND MAINTENANCE"/>
    <s v="PPLTIS: TOTAL INCOME STATEMENT"/>
    <x v="0"/>
    <x v="0"/>
    <n v="-333918.64"/>
  </r>
  <r>
    <x v="1"/>
    <x v="2"/>
    <x v="2"/>
    <x v="91"/>
    <x v="1"/>
    <s v="PPLETO: TOTAL OPERATING EXPENSE"/>
    <s v="PPLEOM: OPERATION AND MAINTENANCE"/>
    <s v="PPLTIS: TOTAL INCOME STATEMENT"/>
    <x v="3"/>
    <x v="3"/>
    <n v="393.85"/>
  </r>
  <r>
    <x v="1"/>
    <x v="2"/>
    <x v="2"/>
    <x v="91"/>
    <x v="1"/>
    <s v="PPLETO: TOTAL OPERATING EXPENSE"/>
    <s v="PPLEOM: OPERATION AND MAINTENANCE"/>
    <s v="PPLTIS: TOTAL INCOME STATEMENT"/>
    <x v="4"/>
    <x v="3"/>
    <n v="16813.46"/>
  </r>
  <r>
    <x v="1"/>
    <x v="2"/>
    <x v="2"/>
    <x v="91"/>
    <x v="1"/>
    <s v="PPLETO: TOTAL OPERATING EXPENSE"/>
    <s v="PPLEOM: OPERATION AND MAINTENANCE"/>
    <s v="PPLTIS: TOTAL INCOME STATEMENT"/>
    <x v="5"/>
    <x v="4"/>
    <n v="29649.83"/>
  </r>
  <r>
    <x v="1"/>
    <x v="2"/>
    <x v="2"/>
    <x v="91"/>
    <x v="1"/>
    <s v="PPLETO: TOTAL OPERATING EXPENSE"/>
    <s v="PPLEOM: OPERATION AND MAINTENANCE"/>
    <s v="PPLTIS: TOTAL INCOME STATEMENT"/>
    <x v="6"/>
    <x v="3"/>
    <n v="31022.45"/>
  </r>
  <r>
    <x v="1"/>
    <x v="2"/>
    <x v="2"/>
    <x v="91"/>
    <x v="1"/>
    <s v="PPLETO: TOTAL OPERATING EXPENSE"/>
    <s v="PPLEOM: OPERATION AND MAINTENANCE"/>
    <s v="PPLTIS: TOTAL INCOME STATEMENT"/>
    <x v="7"/>
    <x v="3"/>
    <n v="11017.96"/>
  </r>
  <r>
    <x v="1"/>
    <x v="2"/>
    <x v="2"/>
    <x v="91"/>
    <x v="1"/>
    <s v="PPLETO: TOTAL OPERATING EXPENSE"/>
    <s v="PPLEOM: OPERATION AND MAINTENANCE"/>
    <s v="PPLTIS: TOTAL INCOME STATEMENT"/>
    <x v="10"/>
    <x v="4"/>
    <n v="38122.160000000003"/>
  </r>
  <r>
    <x v="1"/>
    <x v="2"/>
    <x v="2"/>
    <x v="165"/>
    <x v="1"/>
    <s v="PPLETO: TOTAL OPERATING EXPENSE"/>
    <s v="PPLEOM: OPERATION AND MAINTENANCE"/>
    <s v="PPLTIS: TOTAL INCOME STATEMENT"/>
    <x v="1"/>
    <x v="1"/>
    <n v="131175.41"/>
  </r>
  <r>
    <x v="1"/>
    <x v="2"/>
    <x v="2"/>
    <x v="165"/>
    <x v="1"/>
    <s v="PPLETO: TOTAL OPERATING EXPENSE"/>
    <s v="PPLEOM: OPERATION AND MAINTENANCE"/>
    <s v="PPLTIS: TOTAL INCOME STATEMENT"/>
    <x v="14"/>
    <x v="1"/>
    <n v="136085.07999999999"/>
  </r>
  <r>
    <x v="1"/>
    <x v="2"/>
    <x v="2"/>
    <x v="165"/>
    <x v="1"/>
    <s v="PPLETO: TOTAL OPERATING EXPENSE"/>
    <s v="PPLEOM: OPERATION AND MAINTENANCE"/>
    <s v="PPLTIS: TOTAL INCOME STATEMENT"/>
    <x v="9"/>
    <x v="5"/>
    <n v="8805.11"/>
  </r>
  <r>
    <x v="1"/>
    <x v="2"/>
    <x v="2"/>
    <x v="165"/>
    <x v="1"/>
    <s v="PPLETO: TOTAL OPERATING EXPENSE"/>
    <s v="PPLEOM: OPERATION AND MAINTENANCE"/>
    <s v="PPLTIS: TOTAL INCOME STATEMENT"/>
    <x v="15"/>
    <x v="5"/>
    <n v="4762.25"/>
  </r>
  <r>
    <x v="1"/>
    <x v="2"/>
    <x v="2"/>
    <x v="165"/>
    <x v="1"/>
    <s v="PPLETO: TOTAL OPERATING EXPENSE"/>
    <s v="PPLEOM: OPERATION AND MAINTENANCE"/>
    <s v="PPLTIS: TOTAL INCOME STATEMENT"/>
    <x v="12"/>
    <x v="1"/>
    <n v="8402.35"/>
  </r>
  <r>
    <x v="1"/>
    <x v="2"/>
    <x v="2"/>
    <x v="165"/>
    <x v="1"/>
    <s v="PPLETO: TOTAL OPERATING EXPENSE"/>
    <s v="PPLEOM: OPERATION AND MAINTENANCE"/>
    <s v="PPLTIS: TOTAL INCOME STATEMENT"/>
    <x v="18"/>
    <x v="6"/>
    <n v="196.1"/>
  </r>
  <r>
    <x v="1"/>
    <x v="2"/>
    <x v="2"/>
    <x v="165"/>
    <x v="1"/>
    <s v="PPLETO: TOTAL OPERATING EXPENSE"/>
    <s v="PPLEOM: OPERATION AND MAINTENANCE"/>
    <s v="PPLTIS: TOTAL INCOME STATEMENT"/>
    <x v="3"/>
    <x v="3"/>
    <n v="-142.59"/>
  </r>
  <r>
    <x v="1"/>
    <x v="2"/>
    <x v="2"/>
    <x v="165"/>
    <x v="1"/>
    <s v="PPLETO: TOTAL OPERATING EXPENSE"/>
    <s v="PPLEOM: OPERATION AND MAINTENANCE"/>
    <s v="PPLTIS: TOTAL INCOME STATEMENT"/>
    <x v="4"/>
    <x v="3"/>
    <n v="13562.28"/>
  </r>
  <r>
    <x v="1"/>
    <x v="2"/>
    <x v="2"/>
    <x v="165"/>
    <x v="1"/>
    <s v="PPLETO: TOTAL OPERATING EXPENSE"/>
    <s v="PPLEOM: OPERATION AND MAINTENANCE"/>
    <s v="PPLTIS: TOTAL INCOME STATEMENT"/>
    <x v="5"/>
    <x v="4"/>
    <n v="22329.73"/>
  </r>
  <r>
    <x v="1"/>
    <x v="2"/>
    <x v="2"/>
    <x v="165"/>
    <x v="1"/>
    <s v="PPLETO: TOTAL OPERATING EXPENSE"/>
    <s v="PPLEOM: OPERATION AND MAINTENANCE"/>
    <s v="PPLTIS: TOTAL INCOME STATEMENT"/>
    <x v="6"/>
    <x v="3"/>
    <n v="25448.880000000001"/>
  </r>
  <r>
    <x v="1"/>
    <x v="2"/>
    <x v="2"/>
    <x v="165"/>
    <x v="1"/>
    <s v="PPLETO: TOTAL OPERATING EXPENSE"/>
    <s v="PPLEOM: OPERATION AND MAINTENANCE"/>
    <s v="PPLTIS: TOTAL INCOME STATEMENT"/>
    <x v="7"/>
    <x v="3"/>
    <n v="9579.42"/>
  </r>
  <r>
    <x v="1"/>
    <x v="2"/>
    <x v="2"/>
    <x v="165"/>
    <x v="1"/>
    <s v="PPLETO: TOTAL OPERATING EXPENSE"/>
    <s v="PPLEOM: OPERATION AND MAINTENANCE"/>
    <s v="PPLTIS: TOTAL INCOME STATEMENT"/>
    <x v="10"/>
    <x v="4"/>
    <n v="1016.43"/>
  </r>
  <r>
    <x v="1"/>
    <x v="2"/>
    <x v="2"/>
    <x v="166"/>
    <x v="1"/>
    <s v="PPLETO: TOTAL OPERATING EXPENSE"/>
    <s v="PPLEOM: OPERATION AND MAINTENANCE"/>
    <s v="PPLTIS: TOTAL INCOME STATEMENT"/>
    <x v="1"/>
    <x v="1"/>
    <n v="37132.36"/>
  </r>
  <r>
    <x v="1"/>
    <x v="2"/>
    <x v="2"/>
    <x v="166"/>
    <x v="1"/>
    <s v="PPLETO: TOTAL OPERATING EXPENSE"/>
    <s v="PPLEOM: OPERATION AND MAINTENANCE"/>
    <s v="PPLTIS: TOTAL INCOME STATEMENT"/>
    <x v="14"/>
    <x v="1"/>
    <n v="501641.54"/>
  </r>
  <r>
    <x v="1"/>
    <x v="2"/>
    <x v="2"/>
    <x v="166"/>
    <x v="1"/>
    <s v="PPLETO: TOTAL OPERATING EXPENSE"/>
    <s v="PPLEOM: OPERATION AND MAINTENANCE"/>
    <s v="PPLTIS: TOTAL INCOME STATEMENT"/>
    <x v="9"/>
    <x v="5"/>
    <n v="158484.88"/>
  </r>
  <r>
    <x v="1"/>
    <x v="2"/>
    <x v="2"/>
    <x v="166"/>
    <x v="1"/>
    <s v="PPLETO: TOTAL OPERATING EXPENSE"/>
    <s v="PPLEOM: OPERATION AND MAINTENANCE"/>
    <s v="PPLTIS: TOTAL INCOME STATEMENT"/>
    <x v="15"/>
    <x v="5"/>
    <n v="50854.11"/>
  </r>
  <r>
    <x v="1"/>
    <x v="2"/>
    <x v="2"/>
    <x v="166"/>
    <x v="1"/>
    <s v="PPLETO: TOTAL OPERATING EXPENSE"/>
    <s v="PPLEOM: OPERATION AND MAINTENANCE"/>
    <s v="PPLTIS: TOTAL INCOME STATEMENT"/>
    <x v="11"/>
    <x v="5"/>
    <n v="1846.86"/>
  </r>
  <r>
    <x v="1"/>
    <x v="2"/>
    <x v="2"/>
    <x v="166"/>
    <x v="1"/>
    <s v="PPLETO: TOTAL OPERATING EXPENSE"/>
    <s v="PPLEOM: OPERATION AND MAINTENANCE"/>
    <s v="PPLTIS: TOTAL INCOME STATEMENT"/>
    <x v="16"/>
    <x v="1"/>
    <n v="257.45"/>
  </r>
  <r>
    <x v="1"/>
    <x v="2"/>
    <x v="2"/>
    <x v="166"/>
    <x v="1"/>
    <s v="PPLETO: TOTAL OPERATING EXPENSE"/>
    <s v="PPLEOM: OPERATION AND MAINTENANCE"/>
    <s v="PPLTIS: TOTAL INCOME STATEMENT"/>
    <x v="20"/>
    <x v="5"/>
    <n v="529.63"/>
  </r>
  <r>
    <x v="1"/>
    <x v="2"/>
    <x v="2"/>
    <x v="166"/>
    <x v="1"/>
    <s v="PPLETO: TOTAL OPERATING EXPENSE"/>
    <s v="PPLEOM: OPERATION AND MAINTENANCE"/>
    <s v="PPLTIS: TOTAL INCOME STATEMENT"/>
    <x v="18"/>
    <x v="6"/>
    <n v="27829.78"/>
  </r>
  <r>
    <x v="1"/>
    <x v="2"/>
    <x v="2"/>
    <x v="166"/>
    <x v="1"/>
    <s v="PPLETO: TOTAL OPERATING EXPENSE"/>
    <s v="PPLEOM: OPERATION AND MAINTENANCE"/>
    <s v="PPLTIS: TOTAL INCOME STATEMENT"/>
    <x v="19"/>
    <x v="6"/>
    <n v="1631.8"/>
  </r>
  <r>
    <x v="1"/>
    <x v="2"/>
    <x v="2"/>
    <x v="166"/>
    <x v="1"/>
    <s v="PPLETO: TOTAL OPERATING EXPENSE"/>
    <s v="PPLEOM: OPERATION AND MAINTENANCE"/>
    <s v="PPLTIS: TOTAL INCOME STATEMENT"/>
    <x v="0"/>
    <x v="0"/>
    <n v="-42142.02"/>
  </r>
  <r>
    <x v="1"/>
    <x v="2"/>
    <x v="2"/>
    <x v="166"/>
    <x v="1"/>
    <s v="PPLETO: TOTAL OPERATING EXPENSE"/>
    <s v="PPLEOM: OPERATION AND MAINTENANCE"/>
    <s v="PPLTIS: TOTAL INCOME STATEMENT"/>
    <x v="3"/>
    <x v="3"/>
    <n v="-797.59"/>
  </r>
  <r>
    <x v="1"/>
    <x v="2"/>
    <x v="2"/>
    <x v="166"/>
    <x v="1"/>
    <s v="PPLETO: TOTAL OPERATING EXPENSE"/>
    <s v="PPLEOM: OPERATION AND MAINTENANCE"/>
    <s v="PPLTIS: TOTAL INCOME STATEMENT"/>
    <x v="4"/>
    <x v="3"/>
    <n v="25599.34"/>
  </r>
  <r>
    <x v="1"/>
    <x v="2"/>
    <x v="2"/>
    <x v="166"/>
    <x v="1"/>
    <s v="PPLETO: TOTAL OPERATING EXPENSE"/>
    <s v="PPLEOM: OPERATION AND MAINTENANCE"/>
    <s v="PPLTIS: TOTAL INCOME STATEMENT"/>
    <x v="5"/>
    <x v="4"/>
    <n v="44065.09"/>
  </r>
  <r>
    <x v="1"/>
    <x v="2"/>
    <x v="2"/>
    <x v="166"/>
    <x v="1"/>
    <s v="PPLETO: TOTAL OPERATING EXPENSE"/>
    <s v="PPLEOM: OPERATION AND MAINTENANCE"/>
    <s v="PPLTIS: TOTAL INCOME STATEMENT"/>
    <x v="6"/>
    <x v="3"/>
    <n v="49835.87"/>
  </r>
  <r>
    <x v="1"/>
    <x v="2"/>
    <x v="2"/>
    <x v="166"/>
    <x v="1"/>
    <s v="PPLETO: TOTAL OPERATING EXPENSE"/>
    <s v="PPLEOM: OPERATION AND MAINTENANCE"/>
    <s v="PPLTIS: TOTAL INCOME STATEMENT"/>
    <x v="7"/>
    <x v="3"/>
    <n v="20449.349999999999"/>
  </r>
  <r>
    <x v="1"/>
    <x v="2"/>
    <x v="2"/>
    <x v="166"/>
    <x v="1"/>
    <s v="PPLETO: TOTAL OPERATING EXPENSE"/>
    <s v="PPLEOM: OPERATION AND MAINTENANCE"/>
    <s v="PPLTIS: TOTAL INCOME STATEMENT"/>
    <x v="10"/>
    <x v="4"/>
    <n v="16154.61"/>
  </r>
  <r>
    <x v="1"/>
    <x v="2"/>
    <x v="2"/>
    <x v="167"/>
    <x v="1"/>
    <s v="PPLETO: TOTAL OPERATING EXPENSE"/>
    <s v="PPLEOM: OPERATION AND MAINTENANCE"/>
    <s v="PPLTIS: TOTAL INCOME STATEMENT"/>
    <x v="14"/>
    <x v="1"/>
    <n v="2337.5700000000002"/>
  </r>
  <r>
    <x v="1"/>
    <x v="2"/>
    <x v="2"/>
    <x v="167"/>
    <x v="1"/>
    <s v="PPLETO: TOTAL OPERATING EXPENSE"/>
    <s v="PPLEOM: OPERATION AND MAINTENANCE"/>
    <s v="PPLTIS: TOTAL INCOME STATEMENT"/>
    <x v="3"/>
    <x v="3"/>
    <n v="-8.77"/>
  </r>
  <r>
    <x v="1"/>
    <x v="2"/>
    <x v="2"/>
    <x v="167"/>
    <x v="1"/>
    <s v="PPLETO: TOTAL OPERATING EXPENSE"/>
    <s v="PPLEOM: OPERATION AND MAINTENANCE"/>
    <s v="PPLTIS: TOTAL INCOME STATEMENT"/>
    <x v="4"/>
    <x v="3"/>
    <n v="123.92"/>
  </r>
  <r>
    <x v="1"/>
    <x v="2"/>
    <x v="2"/>
    <x v="167"/>
    <x v="1"/>
    <s v="PPLETO: TOTAL OPERATING EXPENSE"/>
    <s v="PPLEOM: OPERATION AND MAINTENANCE"/>
    <s v="PPLTIS: TOTAL INCOME STATEMENT"/>
    <x v="5"/>
    <x v="4"/>
    <n v="202.07"/>
  </r>
  <r>
    <x v="1"/>
    <x v="2"/>
    <x v="2"/>
    <x v="167"/>
    <x v="1"/>
    <s v="PPLETO: TOTAL OPERATING EXPENSE"/>
    <s v="PPLEOM: OPERATION AND MAINTENANCE"/>
    <s v="PPLTIS: TOTAL INCOME STATEMENT"/>
    <x v="6"/>
    <x v="3"/>
    <n v="212.15"/>
  </r>
  <r>
    <x v="1"/>
    <x v="2"/>
    <x v="2"/>
    <x v="167"/>
    <x v="1"/>
    <s v="PPLETO: TOTAL OPERATING EXPENSE"/>
    <s v="PPLEOM: OPERATION AND MAINTENANCE"/>
    <s v="PPLTIS: TOTAL INCOME STATEMENT"/>
    <x v="7"/>
    <x v="3"/>
    <n v="73.72"/>
  </r>
  <r>
    <x v="1"/>
    <x v="2"/>
    <x v="2"/>
    <x v="94"/>
    <x v="1"/>
    <s v="PPLETO: TOTAL OPERATING EXPENSE"/>
    <s v="PPLEOM: OPERATION AND MAINTENANCE"/>
    <s v="PPLTIS: TOTAL INCOME STATEMENT"/>
    <x v="1"/>
    <x v="1"/>
    <n v="222667.36"/>
  </r>
  <r>
    <x v="1"/>
    <x v="2"/>
    <x v="2"/>
    <x v="94"/>
    <x v="1"/>
    <s v="PPLETO: TOTAL OPERATING EXPENSE"/>
    <s v="PPLEOM: OPERATION AND MAINTENANCE"/>
    <s v="PPLTIS: TOTAL INCOME STATEMENT"/>
    <x v="14"/>
    <x v="1"/>
    <n v="7341.43"/>
  </r>
  <r>
    <x v="1"/>
    <x v="2"/>
    <x v="2"/>
    <x v="94"/>
    <x v="1"/>
    <s v="PPLETO: TOTAL OPERATING EXPENSE"/>
    <s v="PPLEOM: OPERATION AND MAINTENANCE"/>
    <s v="PPLTIS: TOTAL INCOME STATEMENT"/>
    <x v="9"/>
    <x v="5"/>
    <n v="459.02"/>
  </r>
  <r>
    <x v="1"/>
    <x v="2"/>
    <x v="2"/>
    <x v="94"/>
    <x v="1"/>
    <s v="PPLETO: TOTAL OPERATING EXPENSE"/>
    <s v="PPLEOM: OPERATION AND MAINTENANCE"/>
    <s v="PPLTIS: TOTAL INCOME STATEMENT"/>
    <x v="15"/>
    <x v="5"/>
    <n v="460.2"/>
  </r>
  <r>
    <x v="1"/>
    <x v="2"/>
    <x v="2"/>
    <x v="94"/>
    <x v="1"/>
    <s v="PPLETO: TOTAL OPERATING EXPENSE"/>
    <s v="PPLEOM: OPERATION AND MAINTENANCE"/>
    <s v="PPLTIS: TOTAL INCOME STATEMENT"/>
    <x v="12"/>
    <x v="1"/>
    <n v="12934.45"/>
  </r>
  <r>
    <x v="1"/>
    <x v="2"/>
    <x v="2"/>
    <x v="94"/>
    <x v="1"/>
    <s v="PPLETO: TOTAL OPERATING EXPENSE"/>
    <s v="PPLEOM: OPERATION AND MAINTENANCE"/>
    <s v="PPLTIS: TOTAL INCOME STATEMENT"/>
    <x v="11"/>
    <x v="5"/>
    <n v="1659.34"/>
  </r>
  <r>
    <x v="1"/>
    <x v="2"/>
    <x v="2"/>
    <x v="94"/>
    <x v="1"/>
    <s v="PPLETO: TOTAL OPERATING EXPENSE"/>
    <s v="PPLEOM: OPERATION AND MAINTENANCE"/>
    <s v="PPLTIS: TOTAL INCOME STATEMENT"/>
    <x v="16"/>
    <x v="1"/>
    <n v="520619.34"/>
  </r>
  <r>
    <x v="1"/>
    <x v="2"/>
    <x v="2"/>
    <x v="94"/>
    <x v="1"/>
    <s v="PPLETO: TOTAL OPERATING EXPENSE"/>
    <s v="PPLEOM: OPERATION AND MAINTENANCE"/>
    <s v="PPLTIS: TOTAL INCOME STATEMENT"/>
    <x v="20"/>
    <x v="5"/>
    <n v="153236.72"/>
  </r>
  <r>
    <x v="1"/>
    <x v="2"/>
    <x v="2"/>
    <x v="94"/>
    <x v="1"/>
    <s v="PPLETO: TOTAL OPERATING EXPENSE"/>
    <s v="PPLEOM: OPERATION AND MAINTENANCE"/>
    <s v="PPLTIS: TOTAL INCOME STATEMENT"/>
    <x v="18"/>
    <x v="6"/>
    <n v="28852.12"/>
  </r>
  <r>
    <x v="1"/>
    <x v="2"/>
    <x v="2"/>
    <x v="94"/>
    <x v="1"/>
    <s v="PPLETO: TOTAL OPERATING EXPENSE"/>
    <s v="PPLEOM: OPERATION AND MAINTENANCE"/>
    <s v="PPLTIS: TOTAL INCOME STATEMENT"/>
    <x v="19"/>
    <x v="6"/>
    <n v="13054.36"/>
  </r>
  <r>
    <x v="1"/>
    <x v="2"/>
    <x v="2"/>
    <x v="94"/>
    <x v="1"/>
    <s v="PPLETO: TOTAL OPERATING EXPENSE"/>
    <s v="PPLEOM: OPERATION AND MAINTENANCE"/>
    <s v="PPLTIS: TOTAL INCOME STATEMENT"/>
    <x v="3"/>
    <x v="3"/>
    <n v="-1111.1400000000001"/>
  </r>
  <r>
    <x v="1"/>
    <x v="2"/>
    <x v="2"/>
    <x v="94"/>
    <x v="1"/>
    <s v="PPLETO: TOTAL OPERATING EXPENSE"/>
    <s v="PPLEOM: OPERATION AND MAINTENANCE"/>
    <s v="PPLTIS: TOTAL INCOME STATEMENT"/>
    <x v="4"/>
    <x v="3"/>
    <n v="36590.25"/>
  </r>
  <r>
    <x v="1"/>
    <x v="2"/>
    <x v="2"/>
    <x v="94"/>
    <x v="1"/>
    <s v="PPLETO: TOTAL OPERATING EXPENSE"/>
    <s v="PPLEOM: OPERATION AND MAINTENANCE"/>
    <s v="PPLTIS: TOTAL INCOME STATEMENT"/>
    <x v="5"/>
    <x v="4"/>
    <n v="51626.52"/>
  </r>
  <r>
    <x v="1"/>
    <x v="2"/>
    <x v="2"/>
    <x v="94"/>
    <x v="1"/>
    <s v="PPLETO: TOTAL OPERATING EXPENSE"/>
    <s v="PPLEOM: OPERATION AND MAINTENANCE"/>
    <s v="PPLTIS: TOTAL INCOME STATEMENT"/>
    <x v="6"/>
    <x v="3"/>
    <n v="70512.28"/>
  </r>
  <r>
    <x v="1"/>
    <x v="2"/>
    <x v="2"/>
    <x v="94"/>
    <x v="1"/>
    <s v="PPLETO: TOTAL OPERATING EXPENSE"/>
    <s v="PPLEOM: OPERATION AND MAINTENANCE"/>
    <s v="PPLTIS: TOTAL INCOME STATEMENT"/>
    <x v="7"/>
    <x v="3"/>
    <n v="28705.53"/>
  </r>
  <r>
    <x v="1"/>
    <x v="2"/>
    <x v="2"/>
    <x v="94"/>
    <x v="1"/>
    <s v="PPLETO: TOTAL OPERATING EXPENSE"/>
    <s v="PPLEOM: OPERATION AND MAINTENANCE"/>
    <s v="PPLTIS: TOTAL INCOME STATEMENT"/>
    <x v="10"/>
    <x v="4"/>
    <n v="10942.66"/>
  </r>
  <r>
    <x v="1"/>
    <x v="2"/>
    <x v="2"/>
    <x v="168"/>
    <x v="1"/>
    <s v="PPLETO: TOTAL OPERATING EXPENSE"/>
    <s v="PPLEOM: OPERATION AND MAINTENANCE"/>
    <s v="PPLTIS: TOTAL INCOME STATEMENT"/>
    <x v="14"/>
    <x v="1"/>
    <n v="12021.41"/>
  </r>
  <r>
    <x v="1"/>
    <x v="2"/>
    <x v="2"/>
    <x v="168"/>
    <x v="1"/>
    <s v="PPLETO: TOTAL OPERATING EXPENSE"/>
    <s v="PPLEOM: OPERATION AND MAINTENANCE"/>
    <s v="PPLTIS: TOTAL INCOME STATEMENT"/>
    <x v="9"/>
    <x v="5"/>
    <n v="393.82"/>
  </r>
  <r>
    <x v="1"/>
    <x v="2"/>
    <x v="2"/>
    <x v="168"/>
    <x v="1"/>
    <s v="PPLETO: TOTAL OPERATING EXPENSE"/>
    <s v="PPLEOM: OPERATION AND MAINTENANCE"/>
    <s v="PPLTIS: TOTAL INCOME STATEMENT"/>
    <x v="18"/>
    <x v="6"/>
    <n v="6"/>
  </r>
  <r>
    <x v="1"/>
    <x v="2"/>
    <x v="2"/>
    <x v="168"/>
    <x v="1"/>
    <s v="PPLETO: TOTAL OPERATING EXPENSE"/>
    <s v="PPLEOM: OPERATION AND MAINTENANCE"/>
    <s v="PPLTIS: TOTAL INCOME STATEMENT"/>
    <x v="3"/>
    <x v="3"/>
    <n v="-2.34"/>
  </r>
  <r>
    <x v="1"/>
    <x v="2"/>
    <x v="2"/>
    <x v="168"/>
    <x v="1"/>
    <s v="PPLETO: TOTAL OPERATING EXPENSE"/>
    <s v="PPLEOM: OPERATION AND MAINTENANCE"/>
    <s v="PPLTIS: TOTAL INCOME STATEMENT"/>
    <x v="4"/>
    <x v="3"/>
    <n v="572.58000000000004"/>
  </r>
  <r>
    <x v="1"/>
    <x v="2"/>
    <x v="2"/>
    <x v="168"/>
    <x v="1"/>
    <s v="PPLETO: TOTAL OPERATING EXPENSE"/>
    <s v="PPLEOM: OPERATION AND MAINTENANCE"/>
    <s v="PPLTIS: TOTAL INCOME STATEMENT"/>
    <x v="5"/>
    <x v="4"/>
    <n v="939.05"/>
  </r>
  <r>
    <x v="1"/>
    <x v="2"/>
    <x v="2"/>
    <x v="168"/>
    <x v="1"/>
    <s v="PPLETO: TOTAL OPERATING EXPENSE"/>
    <s v="PPLEOM: OPERATION AND MAINTENANCE"/>
    <s v="PPLTIS: TOTAL INCOME STATEMENT"/>
    <x v="6"/>
    <x v="3"/>
    <n v="1111.83"/>
  </r>
  <r>
    <x v="1"/>
    <x v="2"/>
    <x v="2"/>
    <x v="168"/>
    <x v="1"/>
    <s v="PPLETO: TOTAL OPERATING EXPENSE"/>
    <s v="PPLEOM: OPERATION AND MAINTENANCE"/>
    <s v="PPLTIS: TOTAL INCOME STATEMENT"/>
    <x v="7"/>
    <x v="3"/>
    <n v="448.62"/>
  </r>
  <r>
    <x v="1"/>
    <x v="2"/>
    <x v="2"/>
    <x v="168"/>
    <x v="1"/>
    <s v="PPLETO: TOTAL OPERATING EXPENSE"/>
    <s v="PPLEOM: OPERATION AND MAINTENANCE"/>
    <s v="PPLTIS: TOTAL INCOME STATEMENT"/>
    <x v="10"/>
    <x v="4"/>
    <n v="32.729999999999997"/>
  </r>
  <r>
    <x v="1"/>
    <x v="2"/>
    <x v="2"/>
    <x v="169"/>
    <x v="1"/>
    <s v="PPLETO: TOTAL OPERATING EXPENSE"/>
    <s v="PPLEOM: OPERATION AND MAINTENANCE"/>
    <s v="PPLTIS: TOTAL INCOME STATEMENT"/>
    <x v="14"/>
    <x v="1"/>
    <n v="7541"/>
  </r>
  <r>
    <x v="1"/>
    <x v="2"/>
    <x v="2"/>
    <x v="169"/>
    <x v="1"/>
    <s v="PPLETO: TOTAL OPERATING EXPENSE"/>
    <s v="PPLEOM: OPERATION AND MAINTENANCE"/>
    <s v="PPLTIS: TOTAL INCOME STATEMENT"/>
    <x v="9"/>
    <x v="5"/>
    <n v="726.63"/>
  </r>
  <r>
    <x v="1"/>
    <x v="2"/>
    <x v="2"/>
    <x v="169"/>
    <x v="1"/>
    <s v="PPLETO: TOTAL OPERATING EXPENSE"/>
    <s v="PPLEOM: OPERATION AND MAINTENANCE"/>
    <s v="PPLTIS: TOTAL INCOME STATEMENT"/>
    <x v="18"/>
    <x v="6"/>
    <n v="0.9"/>
  </r>
  <r>
    <x v="1"/>
    <x v="2"/>
    <x v="2"/>
    <x v="169"/>
    <x v="1"/>
    <s v="PPLETO: TOTAL OPERATING EXPENSE"/>
    <s v="PPLEOM: OPERATION AND MAINTENANCE"/>
    <s v="PPLTIS: TOTAL INCOME STATEMENT"/>
    <x v="3"/>
    <x v="3"/>
    <n v="-65.48"/>
  </r>
  <r>
    <x v="1"/>
    <x v="2"/>
    <x v="2"/>
    <x v="169"/>
    <x v="1"/>
    <s v="PPLETO: TOTAL OPERATING EXPENSE"/>
    <s v="PPLEOM: OPERATION AND MAINTENANCE"/>
    <s v="PPLTIS: TOTAL INCOME STATEMENT"/>
    <x v="4"/>
    <x v="3"/>
    <n v="253.33"/>
  </r>
  <r>
    <x v="1"/>
    <x v="2"/>
    <x v="2"/>
    <x v="169"/>
    <x v="1"/>
    <s v="PPLETO: TOTAL OPERATING EXPENSE"/>
    <s v="PPLEOM: OPERATION AND MAINTENANCE"/>
    <s v="PPLTIS: TOTAL INCOME STATEMENT"/>
    <x v="5"/>
    <x v="4"/>
    <n v="389.75"/>
  </r>
  <r>
    <x v="1"/>
    <x v="2"/>
    <x v="2"/>
    <x v="169"/>
    <x v="1"/>
    <s v="PPLETO: TOTAL OPERATING EXPENSE"/>
    <s v="PPLEOM: OPERATION AND MAINTENANCE"/>
    <s v="PPLTIS: TOTAL INCOME STATEMENT"/>
    <x v="6"/>
    <x v="3"/>
    <n v="716.09"/>
  </r>
  <r>
    <x v="1"/>
    <x v="2"/>
    <x v="2"/>
    <x v="169"/>
    <x v="1"/>
    <s v="PPLETO: TOTAL OPERATING EXPENSE"/>
    <s v="PPLEOM: OPERATION AND MAINTENANCE"/>
    <s v="PPLTIS: TOTAL INCOME STATEMENT"/>
    <x v="7"/>
    <x v="3"/>
    <n v="481.81"/>
  </r>
  <r>
    <x v="1"/>
    <x v="2"/>
    <x v="2"/>
    <x v="169"/>
    <x v="1"/>
    <s v="PPLETO: TOTAL OPERATING EXPENSE"/>
    <s v="PPLEOM: OPERATION AND MAINTENANCE"/>
    <s v="PPLTIS: TOTAL INCOME STATEMENT"/>
    <x v="10"/>
    <x v="4"/>
    <n v="19.03"/>
  </r>
  <r>
    <x v="1"/>
    <x v="2"/>
    <x v="2"/>
    <x v="170"/>
    <x v="1"/>
    <s v="PPLETO: TOTAL OPERATING EXPENSE"/>
    <s v="PPLEOM: OPERATION AND MAINTENANCE"/>
    <s v="PPLTIS: TOTAL INCOME STATEMENT"/>
    <x v="1"/>
    <x v="1"/>
    <n v="35520.74"/>
  </r>
  <r>
    <x v="1"/>
    <x v="2"/>
    <x v="2"/>
    <x v="170"/>
    <x v="1"/>
    <s v="PPLETO: TOTAL OPERATING EXPENSE"/>
    <s v="PPLEOM: OPERATION AND MAINTENANCE"/>
    <s v="PPLTIS: TOTAL INCOME STATEMENT"/>
    <x v="14"/>
    <x v="1"/>
    <n v="619"/>
  </r>
  <r>
    <x v="1"/>
    <x v="2"/>
    <x v="2"/>
    <x v="170"/>
    <x v="1"/>
    <s v="PPLETO: TOTAL OPERATING EXPENSE"/>
    <s v="PPLEOM: OPERATION AND MAINTENANCE"/>
    <s v="PPLTIS: TOTAL INCOME STATEMENT"/>
    <x v="9"/>
    <x v="5"/>
    <n v="559.79999999999995"/>
  </r>
  <r>
    <x v="1"/>
    <x v="2"/>
    <x v="2"/>
    <x v="170"/>
    <x v="1"/>
    <s v="PPLETO: TOTAL OPERATING EXPENSE"/>
    <s v="PPLEOM: OPERATION AND MAINTENANCE"/>
    <s v="PPLTIS: TOTAL INCOME STATEMENT"/>
    <x v="18"/>
    <x v="6"/>
    <n v="100"/>
  </r>
  <r>
    <x v="1"/>
    <x v="2"/>
    <x v="2"/>
    <x v="170"/>
    <x v="1"/>
    <s v="PPLETO: TOTAL OPERATING EXPENSE"/>
    <s v="PPLEOM: OPERATION AND MAINTENANCE"/>
    <s v="PPLTIS: TOTAL INCOME STATEMENT"/>
    <x v="3"/>
    <x v="3"/>
    <n v="-60.49"/>
  </r>
  <r>
    <x v="1"/>
    <x v="2"/>
    <x v="2"/>
    <x v="170"/>
    <x v="1"/>
    <s v="PPLETO: TOTAL OPERATING EXPENSE"/>
    <s v="PPLEOM: OPERATION AND MAINTENANCE"/>
    <s v="PPLTIS: TOTAL INCOME STATEMENT"/>
    <x v="4"/>
    <x v="3"/>
    <n v="1707.71"/>
  </r>
  <r>
    <x v="1"/>
    <x v="2"/>
    <x v="2"/>
    <x v="170"/>
    <x v="1"/>
    <s v="PPLETO: TOTAL OPERATING EXPENSE"/>
    <s v="PPLEOM: OPERATION AND MAINTENANCE"/>
    <s v="PPLTIS: TOTAL INCOME STATEMENT"/>
    <x v="5"/>
    <x v="4"/>
    <n v="2801.22"/>
  </r>
  <r>
    <x v="1"/>
    <x v="2"/>
    <x v="2"/>
    <x v="170"/>
    <x v="1"/>
    <s v="PPLETO: TOTAL OPERATING EXPENSE"/>
    <s v="PPLEOM: OPERATION AND MAINTENANCE"/>
    <s v="PPLTIS: TOTAL INCOME STATEMENT"/>
    <x v="6"/>
    <x v="3"/>
    <n v="3347.48"/>
  </r>
  <r>
    <x v="1"/>
    <x v="2"/>
    <x v="2"/>
    <x v="170"/>
    <x v="1"/>
    <s v="PPLETO: TOTAL OPERATING EXPENSE"/>
    <s v="PPLEOM: OPERATION AND MAINTENANCE"/>
    <s v="PPLTIS: TOTAL INCOME STATEMENT"/>
    <x v="7"/>
    <x v="3"/>
    <n v="1391.8"/>
  </r>
  <r>
    <x v="1"/>
    <x v="2"/>
    <x v="2"/>
    <x v="170"/>
    <x v="1"/>
    <s v="PPLETO: TOTAL OPERATING EXPENSE"/>
    <s v="PPLEOM: OPERATION AND MAINTENANCE"/>
    <s v="PPLTIS: TOTAL INCOME STATEMENT"/>
    <x v="10"/>
    <x v="4"/>
    <n v="47.02"/>
  </r>
  <r>
    <x v="1"/>
    <x v="2"/>
    <x v="2"/>
    <x v="171"/>
    <x v="1"/>
    <s v="PPLETO: TOTAL OPERATING EXPENSE"/>
    <s v="PPLEOM: OPERATION AND MAINTENANCE"/>
    <s v="PPLTIS: TOTAL INCOME STATEMENT"/>
    <x v="1"/>
    <x v="1"/>
    <n v="1530.31"/>
  </r>
  <r>
    <x v="1"/>
    <x v="2"/>
    <x v="2"/>
    <x v="171"/>
    <x v="1"/>
    <s v="PPLETO: TOTAL OPERATING EXPENSE"/>
    <s v="PPLEOM: OPERATION AND MAINTENANCE"/>
    <s v="PPLTIS: TOTAL INCOME STATEMENT"/>
    <x v="14"/>
    <x v="1"/>
    <n v="92361.21"/>
  </r>
  <r>
    <x v="1"/>
    <x v="2"/>
    <x v="2"/>
    <x v="171"/>
    <x v="1"/>
    <s v="PPLETO: TOTAL OPERATING EXPENSE"/>
    <s v="PPLEOM: OPERATION AND MAINTENANCE"/>
    <s v="PPLTIS: TOTAL INCOME STATEMENT"/>
    <x v="9"/>
    <x v="5"/>
    <n v="6437.92"/>
  </r>
  <r>
    <x v="1"/>
    <x v="2"/>
    <x v="2"/>
    <x v="171"/>
    <x v="1"/>
    <s v="PPLETO: TOTAL OPERATING EXPENSE"/>
    <s v="PPLEOM: OPERATION AND MAINTENANCE"/>
    <s v="PPLTIS: TOTAL INCOME STATEMENT"/>
    <x v="15"/>
    <x v="5"/>
    <n v="817.95"/>
  </r>
  <r>
    <x v="1"/>
    <x v="2"/>
    <x v="2"/>
    <x v="171"/>
    <x v="1"/>
    <s v="PPLETO: TOTAL OPERATING EXPENSE"/>
    <s v="PPLEOM: OPERATION AND MAINTENANCE"/>
    <s v="PPLTIS: TOTAL INCOME STATEMENT"/>
    <x v="11"/>
    <x v="5"/>
    <n v="118.88"/>
  </r>
  <r>
    <x v="1"/>
    <x v="2"/>
    <x v="2"/>
    <x v="171"/>
    <x v="1"/>
    <s v="PPLETO: TOTAL OPERATING EXPENSE"/>
    <s v="PPLEOM: OPERATION AND MAINTENANCE"/>
    <s v="PPLTIS: TOTAL INCOME STATEMENT"/>
    <x v="16"/>
    <x v="1"/>
    <n v="656.11"/>
  </r>
  <r>
    <x v="1"/>
    <x v="2"/>
    <x v="2"/>
    <x v="171"/>
    <x v="1"/>
    <s v="PPLETO: TOTAL OPERATING EXPENSE"/>
    <s v="PPLEOM: OPERATION AND MAINTENANCE"/>
    <s v="PPLTIS: TOTAL INCOME STATEMENT"/>
    <x v="20"/>
    <x v="5"/>
    <n v="637.27"/>
  </r>
  <r>
    <x v="1"/>
    <x v="2"/>
    <x v="2"/>
    <x v="171"/>
    <x v="1"/>
    <s v="PPLETO: TOTAL OPERATING EXPENSE"/>
    <s v="PPLEOM: OPERATION AND MAINTENANCE"/>
    <s v="PPLTIS: TOTAL INCOME STATEMENT"/>
    <x v="18"/>
    <x v="6"/>
    <n v="504.5"/>
  </r>
  <r>
    <x v="1"/>
    <x v="2"/>
    <x v="2"/>
    <x v="171"/>
    <x v="1"/>
    <s v="PPLETO: TOTAL OPERATING EXPENSE"/>
    <s v="PPLEOM: OPERATION AND MAINTENANCE"/>
    <s v="PPLTIS: TOTAL INCOME STATEMENT"/>
    <x v="3"/>
    <x v="3"/>
    <n v="-133.69"/>
  </r>
  <r>
    <x v="1"/>
    <x v="2"/>
    <x v="2"/>
    <x v="171"/>
    <x v="1"/>
    <s v="PPLETO: TOTAL OPERATING EXPENSE"/>
    <s v="PPLEOM: OPERATION AND MAINTENANCE"/>
    <s v="PPLTIS: TOTAL INCOME STATEMENT"/>
    <x v="4"/>
    <x v="3"/>
    <n v="4076.46"/>
  </r>
  <r>
    <x v="1"/>
    <x v="2"/>
    <x v="2"/>
    <x v="171"/>
    <x v="1"/>
    <s v="PPLETO: TOTAL OPERATING EXPENSE"/>
    <s v="PPLEOM: OPERATION AND MAINTENANCE"/>
    <s v="PPLTIS: TOTAL INCOME STATEMENT"/>
    <x v="5"/>
    <x v="4"/>
    <n v="6598.93"/>
  </r>
  <r>
    <x v="1"/>
    <x v="2"/>
    <x v="2"/>
    <x v="171"/>
    <x v="1"/>
    <s v="PPLETO: TOTAL OPERATING EXPENSE"/>
    <s v="PPLEOM: OPERATION AND MAINTENANCE"/>
    <s v="PPLTIS: TOTAL INCOME STATEMENT"/>
    <x v="6"/>
    <x v="3"/>
    <n v="8850.98"/>
  </r>
  <r>
    <x v="1"/>
    <x v="2"/>
    <x v="2"/>
    <x v="171"/>
    <x v="1"/>
    <s v="PPLETO: TOTAL OPERATING EXPENSE"/>
    <s v="PPLEOM: OPERATION AND MAINTENANCE"/>
    <s v="PPLTIS: TOTAL INCOME STATEMENT"/>
    <x v="7"/>
    <x v="3"/>
    <n v="4113.6499999999996"/>
  </r>
  <r>
    <x v="1"/>
    <x v="2"/>
    <x v="2"/>
    <x v="171"/>
    <x v="1"/>
    <s v="PPLETO: TOTAL OPERATING EXPENSE"/>
    <s v="PPLEOM: OPERATION AND MAINTENANCE"/>
    <s v="PPLTIS: TOTAL INCOME STATEMENT"/>
    <x v="10"/>
    <x v="4"/>
    <n v="546.28"/>
  </r>
  <r>
    <x v="1"/>
    <x v="2"/>
    <x v="2"/>
    <x v="95"/>
    <x v="1"/>
    <s v="PPLETO: TOTAL OPERATING EXPENSE"/>
    <s v="PPLEOM: OPERATION AND MAINTENANCE"/>
    <s v="PPLTIS: TOTAL INCOME STATEMENT"/>
    <x v="1"/>
    <x v="1"/>
    <n v="1328.42"/>
  </r>
  <r>
    <x v="1"/>
    <x v="2"/>
    <x v="2"/>
    <x v="95"/>
    <x v="1"/>
    <s v="PPLETO: TOTAL OPERATING EXPENSE"/>
    <s v="PPLEOM: OPERATION AND MAINTENANCE"/>
    <s v="PPLTIS: TOTAL INCOME STATEMENT"/>
    <x v="14"/>
    <x v="1"/>
    <n v="83500.95"/>
  </r>
  <r>
    <x v="1"/>
    <x v="2"/>
    <x v="2"/>
    <x v="95"/>
    <x v="1"/>
    <s v="PPLETO: TOTAL OPERATING EXPENSE"/>
    <s v="PPLEOM: OPERATION AND MAINTENANCE"/>
    <s v="PPLTIS: TOTAL INCOME STATEMENT"/>
    <x v="9"/>
    <x v="5"/>
    <n v="26026.12"/>
  </r>
  <r>
    <x v="1"/>
    <x v="2"/>
    <x v="2"/>
    <x v="95"/>
    <x v="1"/>
    <s v="PPLETO: TOTAL OPERATING EXPENSE"/>
    <s v="PPLEOM: OPERATION AND MAINTENANCE"/>
    <s v="PPLTIS: TOTAL INCOME STATEMENT"/>
    <x v="15"/>
    <x v="5"/>
    <n v="5151.18"/>
  </r>
  <r>
    <x v="1"/>
    <x v="2"/>
    <x v="2"/>
    <x v="95"/>
    <x v="1"/>
    <s v="PPLETO: TOTAL OPERATING EXPENSE"/>
    <s v="PPLEOM: OPERATION AND MAINTENANCE"/>
    <s v="PPLTIS: TOTAL INCOME STATEMENT"/>
    <x v="18"/>
    <x v="6"/>
    <n v="1526.02"/>
  </r>
  <r>
    <x v="1"/>
    <x v="2"/>
    <x v="2"/>
    <x v="95"/>
    <x v="1"/>
    <s v="PPLETO: TOTAL OPERATING EXPENSE"/>
    <s v="PPLEOM: OPERATION AND MAINTENANCE"/>
    <s v="PPLTIS: TOTAL INCOME STATEMENT"/>
    <x v="0"/>
    <x v="0"/>
    <n v="1323.01"/>
  </r>
  <r>
    <x v="1"/>
    <x v="2"/>
    <x v="2"/>
    <x v="95"/>
    <x v="1"/>
    <s v="PPLETO: TOTAL OPERATING EXPENSE"/>
    <s v="PPLEOM: OPERATION AND MAINTENANCE"/>
    <s v="PPLTIS: TOTAL INCOME STATEMENT"/>
    <x v="3"/>
    <x v="3"/>
    <n v="-137.82"/>
  </r>
  <r>
    <x v="1"/>
    <x v="2"/>
    <x v="2"/>
    <x v="95"/>
    <x v="1"/>
    <s v="PPLETO: TOTAL OPERATING EXPENSE"/>
    <s v="PPLEOM: OPERATION AND MAINTENANCE"/>
    <s v="PPLTIS: TOTAL INCOME STATEMENT"/>
    <x v="4"/>
    <x v="3"/>
    <n v="4144.51"/>
  </r>
  <r>
    <x v="1"/>
    <x v="2"/>
    <x v="2"/>
    <x v="95"/>
    <x v="1"/>
    <s v="PPLETO: TOTAL OPERATING EXPENSE"/>
    <s v="PPLEOM: OPERATION AND MAINTENANCE"/>
    <s v="PPLTIS: TOTAL INCOME STATEMENT"/>
    <x v="5"/>
    <x v="4"/>
    <n v="6833.83"/>
  </r>
  <r>
    <x v="1"/>
    <x v="2"/>
    <x v="2"/>
    <x v="95"/>
    <x v="1"/>
    <s v="PPLETO: TOTAL OPERATING EXPENSE"/>
    <s v="PPLEOM: OPERATION AND MAINTENANCE"/>
    <s v="PPLTIS: TOTAL INCOME STATEMENT"/>
    <x v="6"/>
    <x v="3"/>
    <n v="7813.12"/>
  </r>
  <r>
    <x v="1"/>
    <x v="2"/>
    <x v="2"/>
    <x v="95"/>
    <x v="1"/>
    <s v="PPLETO: TOTAL OPERATING EXPENSE"/>
    <s v="PPLEOM: OPERATION AND MAINTENANCE"/>
    <s v="PPLTIS: TOTAL INCOME STATEMENT"/>
    <x v="7"/>
    <x v="3"/>
    <n v="3042.86"/>
  </r>
  <r>
    <x v="1"/>
    <x v="2"/>
    <x v="2"/>
    <x v="95"/>
    <x v="1"/>
    <s v="PPLETO: TOTAL OPERATING EXPENSE"/>
    <s v="PPLEOM: OPERATION AND MAINTENANCE"/>
    <s v="PPLTIS: TOTAL INCOME STATEMENT"/>
    <x v="10"/>
    <x v="4"/>
    <n v="2415.84"/>
  </r>
  <r>
    <x v="1"/>
    <x v="2"/>
    <x v="2"/>
    <x v="172"/>
    <x v="1"/>
    <s v="PPLETO: TOTAL OPERATING EXPENSE"/>
    <s v="PPLEOM: OPERATION AND MAINTENANCE"/>
    <s v="PPLTIS: TOTAL INCOME STATEMENT"/>
    <x v="14"/>
    <x v="1"/>
    <n v="1602.15"/>
  </r>
  <r>
    <x v="1"/>
    <x v="2"/>
    <x v="2"/>
    <x v="172"/>
    <x v="1"/>
    <s v="PPLETO: TOTAL OPERATING EXPENSE"/>
    <s v="PPLEOM: OPERATION AND MAINTENANCE"/>
    <s v="PPLTIS: TOTAL INCOME STATEMENT"/>
    <x v="3"/>
    <x v="3"/>
    <n v="-7.44"/>
  </r>
  <r>
    <x v="1"/>
    <x v="2"/>
    <x v="2"/>
    <x v="172"/>
    <x v="1"/>
    <s v="PPLETO: TOTAL OPERATING EXPENSE"/>
    <s v="PPLEOM: OPERATION AND MAINTENANCE"/>
    <s v="PPLTIS: TOTAL INCOME STATEMENT"/>
    <x v="4"/>
    <x v="3"/>
    <n v="84.69"/>
  </r>
  <r>
    <x v="1"/>
    <x v="2"/>
    <x v="2"/>
    <x v="172"/>
    <x v="1"/>
    <s v="PPLETO: TOTAL OPERATING EXPENSE"/>
    <s v="PPLEOM: OPERATION AND MAINTENANCE"/>
    <s v="PPLTIS: TOTAL INCOME STATEMENT"/>
    <x v="5"/>
    <x v="4"/>
    <n v="138.54"/>
  </r>
  <r>
    <x v="1"/>
    <x v="2"/>
    <x v="2"/>
    <x v="172"/>
    <x v="1"/>
    <s v="PPLETO: TOTAL OPERATING EXPENSE"/>
    <s v="PPLEOM: OPERATION AND MAINTENANCE"/>
    <s v="PPLTIS: TOTAL INCOME STATEMENT"/>
    <x v="6"/>
    <x v="3"/>
    <n v="145.59"/>
  </r>
  <r>
    <x v="1"/>
    <x v="2"/>
    <x v="2"/>
    <x v="172"/>
    <x v="1"/>
    <s v="PPLETO: TOTAL OPERATING EXPENSE"/>
    <s v="PPLEOM: OPERATION AND MAINTENANCE"/>
    <s v="PPLTIS: TOTAL INCOME STATEMENT"/>
    <x v="7"/>
    <x v="3"/>
    <n v="52.05"/>
  </r>
  <r>
    <x v="1"/>
    <x v="2"/>
    <x v="2"/>
    <x v="96"/>
    <x v="1"/>
    <s v="PPLETO: TOTAL OPERATING EXPENSE"/>
    <s v="PPLEOM: OPERATION AND MAINTENANCE"/>
    <s v="PPLTIS: TOTAL INCOME STATEMENT"/>
    <x v="14"/>
    <x v="1"/>
    <n v="3774.66"/>
  </r>
  <r>
    <x v="1"/>
    <x v="2"/>
    <x v="2"/>
    <x v="96"/>
    <x v="1"/>
    <s v="PPLETO: TOTAL OPERATING EXPENSE"/>
    <s v="PPLEOM: OPERATION AND MAINTENANCE"/>
    <s v="PPLTIS: TOTAL INCOME STATEMENT"/>
    <x v="9"/>
    <x v="5"/>
    <n v="806.05"/>
  </r>
  <r>
    <x v="1"/>
    <x v="2"/>
    <x v="2"/>
    <x v="96"/>
    <x v="1"/>
    <s v="PPLETO: TOTAL OPERATING EXPENSE"/>
    <s v="PPLEOM: OPERATION AND MAINTENANCE"/>
    <s v="PPLTIS: TOTAL INCOME STATEMENT"/>
    <x v="18"/>
    <x v="6"/>
    <n v="268.83999999999997"/>
  </r>
  <r>
    <x v="1"/>
    <x v="2"/>
    <x v="2"/>
    <x v="96"/>
    <x v="1"/>
    <s v="PPLETO: TOTAL OPERATING EXPENSE"/>
    <s v="PPLEOM: OPERATION AND MAINTENANCE"/>
    <s v="PPLTIS: TOTAL INCOME STATEMENT"/>
    <x v="3"/>
    <x v="3"/>
    <n v="-5.18"/>
  </r>
  <r>
    <x v="1"/>
    <x v="2"/>
    <x v="2"/>
    <x v="96"/>
    <x v="1"/>
    <s v="PPLETO: TOTAL OPERATING EXPENSE"/>
    <s v="PPLEOM: OPERATION AND MAINTENANCE"/>
    <s v="PPLTIS: TOTAL INCOME STATEMENT"/>
    <x v="4"/>
    <x v="3"/>
    <n v="184.66"/>
  </r>
  <r>
    <x v="1"/>
    <x v="2"/>
    <x v="2"/>
    <x v="96"/>
    <x v="1"/>
    <s v="PPLETO: TOTAL OPERATING EXPENSE"/>
    <s v="PPLEOM: OPERATION AND MAINTENANCE"/>
    <s v="PPLTIS: TOTAL INCOME STATEMENT"/>
    <x v="5"/>
    <x v="4"/>
    <n v="296.45999999999998"/>
  </r>
  <r>
    <x v="1"/>
    <x v="2"/>
    <x v="2"/>
    <x v="96"/>
    <x v="1"/>
    <s v="PPLETO: TOTAL OPERATING EXPENSE"/>
    <s v="PPLEOM: OPERATION AND MAINTENANCE"/>
    <s v="PPLTIS: TOTAL INCOME STATEMENT"/>
    <x v="6"/>
    <x v="3"/>
    <n v="347.95"/>
  </r>
  <r>
    <x v="1"/>
    <x v="2"/>
    <x v="2"/>
    <x v="96"/>
    <x v="1"/>
    <s v="PPLETO: TOTAL OPERATING EXPENSE"/>
    <s v="PPLEOM: OPERATION AND MAINTENANCE"/>
    <s v="PPLTIS: TOTAL INCOME STATEMENT"/>
    <x v="7"/>
    <x v="3"/>
    <n v="134.94999999999999"/>
  </r>
  <r>
    <x v="1"/>
    <x v="2"/>
    <x v="2"/>
    <x v="96"/>
    <x v="1"/>
    <s v="PPLETO: TOTAL OPERATING EXPENSE"/>
    <s v="PPLEOM: OPERATION AND MAINTENANCE"/>
    <s v="PPLTIS: TOTAL INCOME STATEMENT"/>
    <x v="10"/>
    <x v="4"/>
    <n v="-4.7300000000000004"/>
  </r>
  <r>
    <x v="1"/>
    <x v="2"/>
    <x v="2"/>
    <x v="173"/>
    <x v="1"/>
    <s v="PPLETO: TOTAL OPERATING EXPENSE"/>
    <s v="PPLEOM: OPERATION AND MAINTENANCE"/>
    <s v="PPLTIS: TOTAL INCOME STATEMENT"/>
    <x v="14"/>
    <x v="1"/>
    <n v="1694"/>
  </r>
  <r>
    <x v="1"/>
    <x v="2"/>
    <x v="2"/>
    <x v="173"/>
    <x v="1"/>
    <s v="PPLETO: TOTAL OPERATING EXPENSE"/>
    <s v="PPLEOM: OPERATION AND MAINTENANCE"/>
    <s v="PPLTIS: TOTAL INCOME STATEMENT"/>
    <x v="15"/>
    <x v="5"/>
    <n v="536.94000000000005"/>
  </r>
  <r>
    <x v="1"/>
    <x v="2"/>
    <x v="2"/>
    <x v="173"/>
    <x v="1"/>
    <s v="PPLETO: TOTAL OPERATING EXPENSE"/>
    <s v="PPLEOM: OPERATION AND MAINTENANCE"/>
    <s v="PPLTIS: TOTAL INCOME STATEMENT"/>
    <x v="18"/>
    <x v="6"/>
    <n v="5"/>
  </r>
  <r>
    <x v="1"/>
    <x v="2"/>
    <x v="2"/>
    <x v="173"/>
    <x v="1"/>
    <s v="PPLETO: TOTAL OPERATING EXPENSE"/>
    <s v="PPLEOM: OPERATION AND MAINTENANCE"/>
    <s v="PPLTIS: TOTAL INCOME STATEMENT"/>
    <x v="3"/>
    <x v="3"/>
    <n v="-10.77"/>
  </r>
  <r>
    <x v="1"/>
    <x v="2"/>
    <x v="2"/>
    <x v="173"/>
    <x v="1"/>
    <s v="PPLETO: TOTAL OPERATING EXPENSE"/>
    <s v="PPLEOM: OPERATION AND MAINTENANCE"/>
    <s v="PPLTIS: TOTAL INCOME STATEMENT"/>
    <x v="4"/>
    <x v="3"/>
    <n v="86.07"/>
  </r>
  <r>
    <x v="1"/>
    <x v="2"/>
    <x v="2"/>
    <x v="173"/>
    <x v="1"/>
    <s v="PPLETO: TOTAL OPERATING EXPENSE"/>
    <s v="PPLEOM: OPERATION AND MAINTENANCE"/>
    <s v="PPLTIS: TOTAL INCOME STATEMENT"/>
    <x v="5"/>
    <x v="4"/>
    <n v="139.44"/>
  </r>
  <r>
    <x v="1"/>
    <x v="2"/>
    <x v="2"/>
    <x v="173"/>
    <x v="1"/>
    <s v="PPLETO: TOTAL OPERATING EXPENSE"/>
    <s v="PPLEOM: OPERATION AND MAINTENANCE"/>
    <s v="PPLTIS: TOTAL INCOME STATEMENT"/>
    <x v="6"/>
    <x v="3"/>
    <n v="153.52000000000001"/>
  </r>
  <r>
    <x v="1"/>
    <x v="2"/>
    <x v="2"/>
    <x v="173"/>
    <x v="1"/>
    <s v="PPLETO: TOTAL OPERATING EXPENSE"/>
    <s v="PPLEOM: OPERATION AND MAINTENANCE"/>
    <s v="PPLTIS: TOTAL INCOME STATEMENT"/>
    <x v="7"/>
    <x v="3"/>
    <n v="64.06"/>
  </r>
  <r>
    <x v="1"/>
    <x v="2"/>
    <x v="2"/>
    <x v="173"/>
    <x v="1"/>
    <s v="PPLETO: TOTAL OPERATING EXPENSE"/>
    <s v="PPLEOM: OPERATION AND MAINTENANCE"/>
    <s v="PPLTIS: TOTAL INCOME STATEMENT"/>
    <x v="10"/>
    <x v="4"/>
    <n v="3.66"/>
  </r>
  <r>
    <x v="1"/>
    <x v="2"/>
    <x v="2"/>
    <x v="97"/>
    <x v="1"/>
    <s v="PPLETO: TOTAL OPERATING EXPENSE"/>
    <s v="PPLEOM: OPERATION AND MAINTENANCE"/>
    <s v="PPLTIS: TOTAL INCOME STATEMENT"/>
    <x v="1"/>
    <x v="1"/>
    <n v="159115.37"/>
  </r>
  <r>
    <x v="1"/>
    <x v="2"/>
    <x v="2"/>
    <x v="97"/>
    <x v="1"/>
    <s v="PPLETO: TOTAL OPERATING EXPENSE"/>
    <s v="PPLEOM: OPERATION AND MAINTENANCE"/>
    <s v="PPLTIS: TOTAL INCOME STATEMENT"/>
    <x v="14"/>
    <x v="1"/>
    <n v="1597190"/>
  </r>
  <r>
    <x v="1"/>
    <x v="2"/>
    <x v="2"/>
    <x v="97"/>
    <x v="1"/>
    <s v="PPLETO: TOTAL OPERATING EXPENSE"/>
    <s v="PPLEOM: OPERATION AND MAINTENANCE"/>
    <s v="PPLTIS: TOTAL INCOME STATEMENT"/>
    <x v="9"/>
    <x v="5"/>
    <n v="353061.09"/>
  </r>
  <r>
    <x v="1"/>
    <x v="2"/>
    <x v="2"/>
    <x v="97"/>
    <x v="1"/>
    <s v="PPLETO: TOTAL OPERATING EXPENSE"/>
    <s v="PPLEOM: OPERATION AND MAINTENANCE"/>
    <s v="PPLTIS: TOTAL INCOME STATEMENT"/>
    <x v="15"/>
    <x v="5"/>
    <n v="3737.63"/>
  </r>
  <r>
    <x v="1"/>
    <x v="2"/>
    <x v="2"/>
    <x v="97"/>
    <x v="1"/>
    <s v="PPLETO: TOTAL OPERATING EXPENSE"/>
    <s v="PPLEOM: OPERATION AND MAINTENANCE"/>
    <s v="PPLTIS: TOTAL INCOME STATEMENT"/>
    <x v="12"/>
    <x v="1"/>
    <n v="116360.29"/>
  </r>
  <r>
    <x v="1"/>
    <x v="2"/>
    <x v="2"/>
    <x v="97"/>
    <x v="1"/>
    <s v="PPLETO: TOTAL OPERATING EXPENSE"/>
    <s v="PPLEOM: OPERATION AND MAINTENANCE"/>
    <s v="PPLTIS: TOTAL INCOME STATEMENT"/>
    <x v="11"/>
    <x v="5"/>
    <n v="1494.73"/>
  </r>
  <r>
    <x v="1"/>
    <x v="2"/>
    <x v="2"/>
    <x v="97"/>
    <x v="1"/>
    <s v="PPLETO: TOTAL OPERATING EXPENSE"/>
    <s v="PPLEOM: OPERATION AND MAINTENANCE"/>
    <s v="PPLTIS: TOTAL INCOME STATEMENT"/>
    <x v="16"/>
    <x v="1"/>
    <n v="-82458.78"/>
  </r>
  <r>
    <x v="1"/>
    <x v="2"/>
    <x v="2"/>
    <x v="97"/>
    <x v="1"/>
    <s v="PPLETO: TOTAL OPERATING EXPENSE"/>
    <s v="PPLEOM: OPERATION AND MAINTENANCE"/>
    <s v="PPLTIS: TOTAL INCOME STATEMENT"/>
    <x v="20"/>
    <x v="5"/>
    <n v="51.67"/>
  </r>
  <r>
    <x v="1"/>
    <x v="2"/>
    <x v="2"/>
    <x v="97"/>
    <x v="1"/>
    <s v="PPLETO: TOTAL OPERATING EXPENSE"/>
    <s v="PPLEOM: OPERATION AND MAINTENANCE"/>
    <s v="PPLTIS: TOTAL INCOME STATEMENT"/>
    <x v="18"/>
    <x v="6"/>
    <n v="2203.25"/>
  </r>
  <r>
    <x v="1"/>
    <x v="2"/>
    <x v="2"/>
    <x v="97"/>
    <x v="1"/>
    <s v="PPLETO: TOTAL OPERATING EXPENSE"/>
    <s v="PPLEOM: OPERATION AND MAINTENANCE"/>
    <s v="PPLTIS: TOTAL INCOME STATEMENT"/>
    <x v="0"/>
    <x v="0"/>
    <n v="-312591.8"/>
  </r>
  <r>
    <x v="1"/>
    <x v="2"/>
    <x v="2"/>
    <x v="97"/>
    <x v="1"/>
    <s v="PPLETO: TOTAL OPERATING EXPENSE"/>
    <s v="PPLEOM: OPERATION AND MAINTENANCE"/>
    <s v="PPLTIS: TOTAL INCOME STATEMENT"/>
    <x v="3"/>
    <x v="3"/>
    <n v="-1789.65"/>
  </r>
  <r>
    <x v="1"/>
    <x v="2"/>
    <x v="2"/>
    <x v="97"/>
    <x v="1"/>
    <s v="PPLETO: TOTAL OPERATING EXPENSE"/>
    <s v="PPLEOM: OPERATION AND MAINTENANCE"/>
    <s v="PPLTIS: TOTAL INCOME STATEMENT"/>
    <x v="4"/>
    <x v="3"/>
    <n v="85411.4"/>
  </r>
  <r>
    <x v="1"/>
    <x v="2"/>
    <x v="2"/>
    <x v="97"/>
    <x v="1"/>
    <s v="PPLETO: TOTAL OPERATING EXPENSE"/>
    <s v="PPLEOM: OPERATION AND MAINTENANCE"/>
    <s v="PPLTIS: TOTAL INCOME STATEMENT"/>
    <x v="5"/>
    <x v="4"/>
    <n v="125567.19"/>
  </r>
  <r>
    <x v="1"/>
    <x v="2"/>
    <x v="2"/>
    <x v="97"/>
    <x v="1"/>
    <s v="PPLETO: TOTAL OPERATING EXPENSE"/>
    <s v="PPLEOM: OPERATION AND MAINTENANCE"/>
    <s v="PPLTIS: TOTAL INCOME STATEMENT"/>
    <x v="6"/>
    <x v="3"/>
    <n v="165734.32999999999"/>
  </r>
  <r>
    <x v="1"/>
    <x v="2"/>
    <x v="2"/>
    <x v="97"/>
    <x v="1"/>
    <s v="PPLETO: TOTAL OPERATING EXPENSE"/>
    <s v="PPLEOM: OPERATION AND MAINTENANCE"/>
    <s v="PPLTIS: TOTAL INCOME STATEMENT"/>
    <x v="7"/>
    <x v="3"/>
    <n v="67235.990000000005"/>
  </r>
  <r>
    <x v="1"/>
    <x v="2"/>
    <x v="2"/>
    <x v="97"/>
    <x v="1"/>
    <s v="PPLETO: TOTAL OPERATING EXPENSE"/>
    <s v="PPLEOM: OPERATION AND MAINTENANCE"/>
    <s v="PPLTIS: TOTAL INCOME STATEMENT"/>
    <x v="10"/>
    <x v="4"/>
    <n v="27750.02"/>
  </r>
  <r>
    <x v="1"/>
    <x v="2"/>
    <x v="2"/>
    <x v="98"/>
    <x v="1"/>
    <s v="PPLETO: TOTAL OPERATING EXPENSE"/>
    <s v="PPLEOM: OPERATION AND MAINTENANCE"/>
    <s v="PPLTIS: TOTAL INCOME STATEMENT"/>
    <x v="1"/>
    <x v="1"/>
    <n v="32700.36"/>
  </r>
  <r>
    <x v="1"/>
    <x v="2"/>
    <x v="2"/>
    <x v="98"/>
    <x v="1"/>
    <s v="PPLETO: TOTAL OPERATING EXPENSE"/>
    <s v="PPLEOM: OPERATION AND MAINTENANCE"/>
    <s v="PPLTIS: TOTAL INCOME STATEMENT"/>
    <x v="14"/>
    <x v="1"/>
    <n v="227027.06"/>
  </r>
  <r>
    <x v="1"/>
    <x v="2"/>
    <x v="2"/>
    <x v="98"/>
    <x v="1"/>
    <s v="PPLETO: TOTAL OPERATING EXPENSE"/>
    <s v="PPLEOM: OPERATION AND MAINTENANCE"/>
    <s v="PPLTIS: TOTAL INCOME STATEMENT"/>
    <x v="9"/>
    <x v="5"/>
    <n v="16943.099999999999"/>
  </r>
  <r>
    <x v="1"/>
    <x v="2"/>
    <x v="2"/>
    <x v="98"/>
    <x v="1"/>
    <s v="PPLETO: TOTAL OPERATING EXPENSE"/>
    <s v="PPLEOM: OPERATION AND MAINTENANCE"/>
    <s v="PPLTIS: TOTAL INCOME STATEMENT"/>
    <x v="15"/>
    <x v="5"/>
    <n v="1152.02"/>
  </r>
  <r>
    <x v="1"/>
    <x v="2"/>
    <x v="2"/>
    <x v="98"/>
    <x v="1"/>
    <s v="PPLETO: TOTAL OPERATING EXPENSE"/>
    <s v="PPLEOM: OPERATION AND MAINTENANCE"/>
    <s v="PPLTIS: TOTAL INCOME STATEMENT"/>
    <x v="12"/>
    <x v="1"/>
    <n v="23247.5"/>
  </r>
  <r>
    <x v="1"/>
    <x v="2"/>
    <x v="2"/>
    <x v="98"/>
    <x v="1"/>
    <s v="PPLETO: TOTAL OPERATING EXPENSE"/>
    <s v="PPLEOM: OPERATION AND MAINTENANCE"/>
    <s v="PPLTIS: TOTAL INCOME STATEMENT"/>
    <x v="11"/>
    <x v="5"/>
    <n v="684.95"/>
  </r>
  <r>
    <x v="1"/>
    <x v="2"/>
    <x v="2"/>
    <x v="98"/>
    <x v="1"/>
    <s v="PPLETO: TOTAL OPERATING EXPENSE"/>
    <s v="PPLEOM: OPERATION AND MAINTENANCE"/>
    <s v="PPLTIS: TOTAL INCOME STATEMENT"/>
    <x v="16"/>
    <x v="1"/>
    <n v="6412.92"/>
  </r>
  <r>
    <x v="1"/>
    <x v="2"/>
    <x v="2"/>
    <x v="98"/>
    <x v="1"/>
    <s v="PPLETO: TOTAL OPERATING EXPENSE"/>
    <s v="PPLEOM: OPERATION AND MAINTENANCE"/>
    <s v="PPLTIS: TOTAL INCOME STATEMENT"/>
    <x v="20"/>
    <x v="5"/>
    <n v="3777.21"/>
  </r>
  <r>
    <x v="1"/>
    <x v="2"/>
    <x v="2"/>
    <x v="98"/>
    <x v="1"/>
    <s v="PPLETO: TOTAL OPERATING EXPENSE"/>
    <s v="PPLEOM: OPERATION AND MAINTENANCE"/>
    <s v="PPLTIS: TOTAL INCOME STATEMENT"/>
    <x v="18"/>
    <x v="6"/>
    <n v="1290.42"/>
  </r>
  <r>
    <x v="1"/>
    <x v="2"/>
    <x v="2"/>
    <x v="98"/>
    <x v="1"/>
    <s v="PPLETO: TOTAL OPERATING EXPENSE"/>
    <s v="PPLEOM: OPERATION AND MAINTENANCE"/>
    <s v="PPLTIS: TOTAL INCOME STATEMENT"/>
    <x v="0"/>
    <x v="0"/>
    <n v="1800"/>
  </r>
  <r>
    <x v="1"/>
    <x v="2"/>
    <x v="2"/>
    <x v="98"/>
    <x v="1"/>
    <s v="PPLETO: TOTAL OPERATING EXPENSE"/>
    <s v="PPLEOM: OPERATION AND MAINTENANCE"/>
    <s v="PPLTIS: TOTAL INCOME STATEMENT"/>
    <x v="2"/>
    <x v="2"/>
    <n v="3.5"/>
  </r>
  <r>
    <x v="1"/>
    <x v="2"/>
    <x v="2"/>
    <x v="98"/>
    <x v="1"/>
    <s v="PPLETO: TOTAL OPERATING EXPENSE"/>
    <s v="PPLEOM: OPERATION AND MAINTENANCE"/>
    <s v="PPLTIS: TOTAL INCOME STATEMENT"/>
    <x v="3"/>
    <x v="3"/>
    <n v="-589.49"/>
  </r>
  <r>
    <x v="1"/>
    <x v="2"/>
    <x v="2"/>
    <x v="98"/>
    <x v="1"/>
    <s v="PPLETO: TOTAL OPERATING EXPENSE"/>
    <s v="PPLEOM: OPERATION AND MAINTENANCE"/>
    <s v="PPLTIS: TOTAL INCOME STATEMENT"/>
    <x v="4"/>
    <x v="3"/>
    <n v="14035.14"/>
  </r>
  <r>
    <x v="1"/>
    <x v="2"/>
    <x v="2"/>
    <x v="98"/>
    <x v="1"/>
    <s v="PPLETO: TOTAL OPERATING EXPENSE"/>
    <s v="PPLEOM: OPERATION AND MAINTENANCE"/>
    <s v="PPLTIS: TOTAL INCOME STATEMENT"/>
    <x v="5"/>
    <x v="4"/>
    <n v="23060.32"/>
  </r>
  <r>
    <x v="1"/>
    <x v="2"/>
    <x v="2"/>
    <x v="98"/>
    <x v="1"/>
    <s v="PPLETO: TOTAL OPERATING EXPENSE"/>
    <s v="PPLEOM: OPERATION AND MAINTENANCE"/>
    <s v="PPLTIS: TOTAL INCOME STATEMENT"/>
    <x v="6"/>
    <x v="3"/>
    <n v="26715.29"/>
  </r>
  <r>
    <x v="1"/>
    <x v="2"/>
    <x v="2"/>
    <x v="98"/>
    <x v="1"/>
    <s v="PPLETO: TOTAL OPERATING EXPENSE"/>
    <s v="PPLEOM: OPERATION AND MAINTENANCE"/>
    <s v="PPLTIS: TOTAL INCOME STATEMENT"/>
    <x v="7"/>
    <x v="3"/>
    <n v="10638.82"/>
  </r>
  <r>
    <x v="1"/>
    <x v="2"/>
    <x v="2"/>
    <x v="98"/>
    <x v="1"/>
    <s v="PPLETO: TOTAL OPERATING EXPENSE"/>
    <s v="PPLEOM: OPERATION AND MAINTENANCE"/>
    <s v="PPLTIS: TOTAL INCOME STATEMENT"/>
    <x v="8"/>
    <x v="2"/>
    <n v="0.36"/>
  </r>
  <r>
    <x v="1"/>
    <x v="2"/>
    <x v="2"/>
    <x v="98"/>
    <x v="1"/>
    <s v="PPLETO: TOTAL OPERATING EXPENSE"/>
    <s v="PPLEOM: OPERATION AND MAINTENANCE"/>
    <s v="PPLTIS: TOTAL INCOME STATEMENT"/>
    <x v="10"/>
    <x v="4"/>
    <n v="1648.81"/>
  </r>
  <r>
    <x v="1"/>
    <x v="2"/>
    <x v="2"/>
    <x v="100"/>
    <x v="1"/>
    <s v="PPLETO: TOTAL OPERATING EXPENSE"/>
    <s v="PPLEOM: OPERATION AND MAINTENANCE"/>
    <s v="PPLTIS: TOTAL INCOME STATEMENT"/>
    <x v="1"/>
    <x v="1"/>
    <n v="4529.1899999999996"/>
  </r>
  <r>
    <x v="1"/>
    <x v="2"/>
    <x v="2"/>
    <x v="100"/>
    <x v="1"/>
    <s v="PPLETO: TOTAL OPERATING EXPENSE"/>
    <s v="PPLEOM: OPERATION AND MAINTENANCE"/>
    <s v="PPLTIS: TOTAL INCOME STATEMENT"/>
    <x v="14"/>
    <x v="1"/>
    <n v="33719.879999999997"/>
  </r>
  <r>
    <x v="1"/>
    <x v="2"/>
    <x v="2"/>
    <x v="100"/>
    <x v="1"/>
    <s v="PPLETO: TOTAL OPERATING EXPENSE"/>
    <s v="PPLEOM: OPERATION AND MAINTENANCE"/>
    <s v="PPLTIS: TOTAL INCOME STATEMENT"/>
    <x v="9"/>
    <x v="5"/>
    <n v="38414.07"/>
  </r>
  <r>
    <x v="1"/>
    <x v="2"/>
    <x v="2"/>
    <x v="100"/>
    <x v="1"/>
    <s v="PPLETO: TOTAL OPERATING EXPENSE"/>
    <s v="PPLEOM: OPERATION AND MAINTENANCE"/>
    <s v="PPLTIS: TOTAL INCOME STATEMENT"/>
    <x v="15"/>
    <x v="5"/>
    <n v="18634.66"/>
  </r>
  <r>
    <x v="1"/>
    <x v="2"/>
    <x v="2"/>
    <x v="100"/>
    <x v="1"/>
    <s v="PPLETO: TOTAL OPERATING EXPENSE"/>
    <s v="PPLEOM: OPERATION AND MAINTENANCE"/>
    <s v="PPLTIS: TOTAL INCOME STATEMENT"/>
    <x v="18"/>
    <x v="6"/>
    <n v="1138.0999999999999"/>
  </r>
  <r>
    <x v="1"/>
    <x v="2"/>
    <x v="2"/>
    <x v="100"/>
    <x v="1"/>
    <s v="PPLETO: TOTAL OPERATING EXPENSE"/>
    <s v="PPLEOM: OPERATION AND MAINTENANCE"/>
    <s v="PPLTIS: TOTAL INCOME STATEMENT"/>
    <x v="0"/>
    <x v="0"/>
    <n v="-26756.23"/>
  </r>
  <r>
    <x v="1"/>
    <x v="2"/>
    <x v="2"/>
    <x v="100"/>
    <x v="1"/>
    <s v="PPLETO: TOTAL OPERATING EXPENSE"/>
    <s v="PPLEOM: OPERATION AND MAINTENANCE"/>
    <s v="PPLTIS: TOTAL INCOME STATEMENT"/>
    <x v="3"/>
    <x v="3"/>
    <n v="140.18"/>
  </r>
  <r>
    <x v="1"/>
    <x v="2"/>
    <x v="2"/>
    <x v="100"/>
    <x v="1"/>
    <s v="PPLETO: TOTAL OPERATING EXPENSE"/>
    <s v="PPLEOM: OPERATION AND MAINTENANCE"/>
    <s v="PPLTIS: TOTAL INCOME STATEMENT"/>
    <x v="4"/>
    <x v="3"/>
    <n v="1962.07"/>
  </r>
  <r>
    <x v="1"/>
    <x v="2"/>
    <x v="2"/>
    <x v="100"/>
    <x v="1"/>
    <s v="PPLETO: TOTAL OPERATING EXPENSE"/>
    <s v="PPLEOM: OPERATION AND MAINTENANCE"/>
    <s v="PPLTIS: TOTAL INCOME STATEMENT"/>
    <x v="5"/>
    <x v="4"/>
    <n v="3389.5"/>
  </r>
  <r>
    <x v="1"/>
    <x v="2"/>
    <x v="2"/>
    <x v="100"/>
    <x v="1"/>
    <s v="PPLETO: TOTAL OPERATING EXPENSE"/>
    <s v="PPLEOM: OPERATION AND MAINTENANCE"/>
    <s v="PPLTIS: TOTAL INCOME STATEMENT"/>
    <x v="6"/>
    <x v="3"/>
    <n v="3523.71"/>
  </r>
  <r>
    <x v="1"/>
    <x v="2"/>
    <x v="2"/>
    <x v="100"/>
    <x v="1"/>
    <s v="PPLETO: TOTAL OPERATING EXPENSE"/>
    <s v="PPLEOM: OPERATION AND MAINTENANCE"/>
    <s v="PPLTIS: TOTAL INCOME STATEMENT"/>
    <x v="7"/>
    <x v="3"/>
    <n v="1148.08"/>
  </r>
  <r>
    <x v="1"/>
    <x v="2"/>
    <x v="2"/>
    <x v="100"/>
    <x v="1"/>
    <s v="PPLETO: TOTAL OPERATING EXPENSE"/>
    <s v="PPLEOM: OPERATION AND MAINTENANCE"/>
    <s v="PPLTIS: TOTAL INCOME STATEMENT"/>
    <x v="10"/>
    <x v="4"/>
    <n v="4898.72"/>
  </r>
  <r>
    <x v="1"/>
    <x v="2"/>
    <x v="2"/>
    <x v="174"/>
    <x v="1"/>
    <s v="PPLETO: TOTAL OPERATING EXPENSE"/>
    <s v="PPLEOM: OPERATION AND MAINTENANCE"/>
    <s v="PPLTIS: TOTAL INCOME STATEMENT"/>
    <x v="14"/>
    <x v="1"/>
    <n v="1045.97"/>
  </r>
  <r>
    <x v="1"/>
    <x v="2"/>
    <x v="2"/>
    <x v="174"/>
    <x v="1"/>
    <s v="PPLETO: TOTAL OPERATING EXPENSE"/>
    <s v="PPLEOM: OPERATION AND MAINTENANCE"/>
    <s v="PPLTIS: TOTAL INCOME STATEMENT"/>
    <x v="18"/>
    <x v="6"/>
    <n v="1.49"/>
  </r>
  <r>
    <x v="1"/>
    <x v="2"/>
    <x v="2"/>
    <x v="174"/>
    <x v="1"/>
    <s v="PPLETO: TOTAL OPERATING EXPENSE"/>
    <s v="PPLEOM: OPERATION AND MAINTENANCE"/>
    <s v="PPLTIS: TOTAL INCOME STATEMENT"/>
    <x v="2"/>
    <x v="2"/>
    <n v="33.54"/>
  </r>
  <r>
    <x v="1"/>
    <x v="2"/>
    <x v="2"/>
    <x v="174"/>
    <x v="1"/>
    <s v="PPLETO: TOTAL OPERATING EXPENSE"/>
    <s v="PPLEOM: OPERATION AND MAINTENANCE"/>
    <s v="PPLTIS: TOTAL INCOME STATEMENT"/>
    <x v="3"/>
    <x v="3"/>
    <n v="18.690000000000001"/>
  </r>
  <r>
    <x v="1"/>
    <x v="2"/>
    <x v="2"/>
    <x v="174"/>
    <x v="1"/>
    <s v="PPLETO: TOTAL OPERATING EXPENSE"/>
    <s v="PPLEOM: OPERATION AND MAINTENANCE"/>
    <s v="PPLTIS: TOTAL INCOME STATEMENT"/>
    <x v="4"/>
    <x v="3"/>
    <n v="53.48"/>
  </r>
  <r>
    <x v="1"/>
    <x v="2"/>
    <x v="2"/>
    <x v="174"/>
    <x v="1"/>
    <s v="PPLETO: TOTAL OPERATING EXPENSE"/>
    <s v="PPLEOM: OPERATION AND MAINTENANCE"/>
    <s v="PPLTIS: TOTAL INCOME STATEMENT"/>
    <x v="5"/>
    <x v="4"/>
    <n v="90.97"/>
  </r>
  <r>
    <x v="1"/>
    <x v="2"/>
    <x v="2"/>
    <x v="174"/>
    <x v="1"/>
    <s v="PPLETO: TOTAL OPERATING EXPENSE"/>
    <s v="PPLEOM: OPERATION AND MAINTENANCE"/>
    <s v="PPLTIS: TOTAL INCOME STATEMENT"/>
    <x v="6"/>
    <x v="3"/>
    <n v="96.5"/>
  </r>
  <r>
    <x v="1"/>
    <x v="2"/>
    <x v="2"/>
    <x v="174"/>
    <x v="1"/>
    <s v="PPLETO: TOTAL OPERATING EXPENSE"/>
    <s v="PPLEOM: OPERATION AND MAINTENANCE"/>
    <s v="PPLTIS: TOTAL INCOME STATEMENT"/>
    <x v="7"/>
    <x v="3"/>
    <n v="23.36"/>
  </r>
  <r>
    <x v="1"/>
    <x v="2"/>
    <x v="2"/>
    <x v="174"/>
    <x v="1"/>
    <s v="PPLETO: TOTAL OPERATING EXPENSE"/>
    <s v="PPLEOM: OPERATION AND MAINTENANCE"/>
    <s v="PPLTIS: TOTAL INCOME STATEMENT"/>
    <x v="8"/>
    <x v="2"/>
    <n v="3.44"/>
  </r>
  <r>
    <x v="1"/>
    <x v="2"/>
    <x v="2"/>
    <x v="101"/>
    <x v="1"/>
    <s v="PPLETO: TOTAL OPERATING EXPENSE"/>
    <s v="PPLEOM: OPERATION AND MAINTENANCE"/>
    <s v="PPLTIS: TOTAL INCOME STATEMENT"/>
    <x v="1"/>
    <x v="1"/>
    <n v="34335.919999999998"/>
  </r>
  <r>
    <x v="1"/>
    <x v="2"/>
    <x v="2"/>
    <x v="101"/>
    <x v="1"/>
    <s v="PPLETO: TOTAL OPERATING EXPENSE"/>
    <s v="PPLEOM: OPERATION AND MAINTENANCE"/>
    <s v="PPLTIS: TOTAL INCOME STATEMENT"/>
    <x v="14"/>
    <x v="1"/>
    <n v="129585.75"/>
  </r>
  <r>
    <x v="1"/>
    <x v="2"/>
    <x v="2"/>
    <x v="101"/>
    <x v="1"/>
    <s v="PPLETO: TOTAL OPERATING EXPENSE"/>
    <s v="PPLEOM: OPERATION AND MAINTENANCE"/>
    <s v="PPLTIS: TOTAL INCOME STATEMENT"/>
    <x v="9"/>
    <x v="5"/>
    <n v="19233.580000000002"/>
  </r>
  <r>
    <x v="1"/>
    <x v="2"/>
    <x v="2"/>
    <x v="101"/>
    <x v="1"/>
    <s v="PPLETO: TOTAL OPERATING EXPENSE"/>
    <s v="PPLEOM: OPERATION AND MAINTENANCE"/>
    <s v="PPLTIS: TOTAL INCOME STATEMENT"/>
    <x v="15"/>
    <x v="5"/>
    <n v="5175.3999999999996"/>
  </r>
  <r>
    <x v="1"/>
    <x v="2"/>
    <x v="2"/>
    <x v="101"/>
    <x v="1"/>
    <s v="PPLETO: TOTAL OPERATING EXPENSE"/>
    <s v="PPLEOM: OPERATION AND MAINTENANCE"/>
    <s v="PPLTIS: TOTAL INCOME STATEMENT"/>
    <x v="12"/>
    <x v="1"/>
    <n v="8380.7800000000007"/>
  </r>
  <r>
    <x v="1"/>
    <x v="2"/>
    <x v="2"/>
    <x v="101"/>
    <x v="1"/>
    <s v="PPLETO: TOTAL OPERATING EXPENSE"/>
    <s v="PPLEOM: OPERATION AND MAINTENANCE"/>
    <s v="PPLTIS: TOTAL INCOME STATEMENT"/>
    <x v="11"/>
    <x v="5"/>
    <n v="0"/>
  </r>
  <r>
    <x v="1"/>
    <x v="2"/>
    <x v="2"/>
    <x v="101"/>
    <x v="1"/>
    <s v="PPLETO: TOTAL OPERATING EXPENSE"/>
    <s v="PPLEOM: OPERATION AND MAINTENANCE"/>
    <s v="PPLTIS: TOTAL INCOME STATEMENT"/>
    <x v="18"/>
    <x v="6"/>
    <n v="148.71"/>
  </r>
  <r>
    <x v="1"/>
    <x v="2"/>
    <x v="2"/>
    <x v="101"/>
    <x v="1"/>
    <s v="PPLETO: TOTAL OPERATING EXPENSE"/>
    <s v="PPLEOM: OPERATION AND MAINTENANCE"/>
    <s v="PPLTIS: TOTAL INCOME STATEMENT"/>
    <x v="0"/>
    <x v="0"/>
    <n v="566.58000000000004"/>
  </r>
  <r>
    <x v="1"/>
    <x v="2"/>
    <x v="2"/>
    <x v="101"/>
    <x v="1"/>
    <s v="PPLETO: TOTAL OPERATING EXPENSE"/>
    <s v="PPLEOM: OPERATION AND MAINTENANCE"/>
    <s v="PPLTIS: TOTAL INCOME STATEMENT"/>
    <x v="3"/>
    <x v="3"/>
    <n v="-329.34"/>
  </r>
  <r>
    <x v="1"/>
    <x v="2"/>
    <x v="2"/>
    <x v="101"/>
    <x v="1"/>
    <s v="PPLETO: TOTAL OPERATING EXPENSE"/>
    <s v="PPLEOM: OPERATION AND MAINTENANCE"/>
    <s v="PPLTIS: TOTAL INCOME STATEMENT"/>
    <x v="4"/>
    <x v="3"/>
    <n v="8255.74"/>
  </r>
  <r>
    <x v="1"/>
    <x v="2"/>
    <x v="2"/>
    <x v="101"/>
    <x v="1"/>
    <s v="PPLETO: TOTAL OPERATING EXPENSE"/>
    <s v="PPLEOM: OPERATION AND MAINTENANCE"/>
    <s v="PPLTIS: TOTAL INCOME STATEMENT"/>
    <x v="5"/>
    <x v="4"/>
    <n v="13492.3"/>
  </r>
  <r>
    <x v="1"/>
    <x v="2"/>
    <x v="2"/>
    <x v="101"/>
    <x v="1"/>
    <s v="PPLETO: TOTAL OPERATING EXPENSE"/>
    <s v="PPLEOM: OPERATION AND MAINTENANCE"/>
    <s v="PPLTIS: TOTAL INCOME STATEMENT"/>
    <x v="6"/>
    <x v="3"/>
    <n v="15931.74"/>
  </r>
  <r>
    <x v="1"/>
    <x v="2"/>
    <x v="2"/>
    <x v="101"/>
    <x v="1"/>
    <s v="PPLETO: TOTAL OPERATING EXPENSE"/>
    <s v="PPLEOM: OPERATION AND MAINTENANCE"/>
    <s v="PPLTIS: TOTAL INCOME STATEMENT"/>
    <x v="7"/>
    <x v="3"/>
    <n v="6446.74"/>
  </r>
  <r>
    <x v="1"/>
    <x v="2"/>
    <x v="2"/>
    <x v="101"/>
    <x v="1"/>
    <s v="PPLETO: TOTAL OPERATING EXPENSE"/>
    <s v="PPLEOM: OPERATION AND MAINTENANCE"/>
    <s v="PPLTIS: TOTAL INCOME STATEMENT"/>
    <x v="10"/>
    <x v="4"/>
    <n v="1769.61"/>
  </r>
  <r>
    <x v="1"/>
    <x v="2"/>
    <x v="2"/>
    <x v="175"/>
    <x v="1"/>
    <s v="PPLETO: TOTAL OPERATING EXPENSE"/>
    <s v="PPLEOM: OPERATION AND MAINTENANCE"/>
    <s v="PPLTIS: TOTAL INCOME STATEMENT"/>
    <x v="1"/>
    <x v="1"/>
    <n v="33454.97"/>
  </r>
  <r>
    <x v="1"/>
    <x v="2"/>
    <x v="2"/>
    <x v="175"/>
    <x v="1"/>
    <s v="PPLETO: TOTAL OPERATING EXPENSE"/>
    <s v="PPLEOM: OPERATION AND MAINTENANCE"/>
    <s v="PPLTIS: TOTAL INCOME STATEMENT"/>
    <x v="14"/>
    <x v="1"/>
    <n v="108921.52"/>
  </r>
  <r>
    <x v="1"/>
    <x v="2"/>
    <x v="2"/>
    <x v="175"/>
    <x v="1"/>
    <s v="PPLETO: TOTAL OPERATING EXPENSE"/>
    <s v="PPLEOM: OPERATION AND MAINTENANCE"/>
    <s v="PPLTIS: TOTAL INCOME STATEMENT"/>
    <x v="9"/>
    <x v="5"/>
    <n v="36467.199999999997"/>
  </r>
  <r>
    <x v="1"/>
    <x v="2"/>
    <x v="2"/>
    <x v="175"/>
    <x v="1"/>
    <s v="PPLETO: TOTAL OPERATING EXPENSE"/>
    <s v="PPLEOM: OPERATION AND MAINTENANCE"/>
    <s v="PPLTIS: TOTAL INCOME STATEMENT"/>
    <x v="15"/>
    <x v="5"/>
    <n v="7701.89"/>
  </r>
  <r>
    <x v="1"/>
    <x v="2"/>
    <x v="2"/>
    <x v="175"/>
    <x v="1"/>
    <s v="PPLETO: TOTAL OPERATING EXPENSE"/>
    <s v="PPLEOM: OPERATION AND MAINTENANCE"/>
    <s v="PPLTIS: TOTAL INCOME STATEMENT"/>
    <x v="18"/>
    <x v="6"/>
    <n v="5233.5600000000004"/>
  </r>
  <r>
    <x v="1"/>
    <x v="2"/>
    <x v="2"/>
    <x v="175"/>
    <x v="1"/>
    <s v="PPLETO: TOTAL OPERATING EXPENSE"/>
    <s v="PPLEOM: OPERATION AND MAINTENANCE"/>
    <s v="PPLTIS: TOTAL INCOME STATEMENT"/>
    <x v="19"/>
    <x v="6"/>
    <n v="1631.78"/>
  </r>
  <r>
    <x v="1"/>
    <x v="2"/>
    <x v="2"/>
    <x v="175"/>
    <x v="1"/>
    <s v="PPLETO: TOTAL OPERATING EXPENSE"/>
    <s v="PPLEOM: OPERATION AND MAINTENANCE"/>
    <s v="PPLTIS: TOTAL INCOME STATEMENT"/>
    <x v="0"/>
    <x v="0"/>
    <n v="-4571.0200000000004"/>
  </r>
  <r>
    <x v="1"/>
    <x v="2"/>
    <x v="2"/>
    <x v="175"/>
    <x v="1"/>
    <s v="PPLETO: TOTAL OPERATING EXPENSE"/>
    <s v="PPLEOM: OPERATION AND MAINTENANCE"/>
    <s v="PPLTIS: TOTAL INCOME STATEMENT"/>
    <x v="3"/>
    <x v="3"/>
    <n v="-216.35"/>
  </r>
  <r>
    <x v="1"/>
    <x v="2"/>
    <x v="2"/>
    <x v="175"/>
    <x v="1"/>
    <s v="PPLETO: TOTAL OPERATING EXPENSE"/>
    <s v="PPLEOM: OPERATION AND MAINTENANCE"/>
    <s v="PPLTIS: TOTAL INCOME STATEMENT"/>
    <x v="4"/>
    <x v="3"/>
    <n v="6799.91"/>
  </r>
  <r>
    <x v="1"/>
    <x v="2"/>
    <x v="2"/>
    <x v="175"/>
    <x v="1"/>
    <s v="PPLETO: TOTAL OPERATING EXPENSE"/>
    <s v="PPLEOM: OPERATION AND MAINTENANCE"/>
    <s v="PPLTIS: TOTAL INCOME STATEMENT"/>
    <x v="5"/>
    <x v="4"/>
    <n v="11779.84"/>
  </r>
  <r>
    <x v="1"/>
    <x v="2"/>
    <x v="2"/>
    <x v="175"/>
    <x v="1"/>
    <s v="PPLETO: TOTAL OPERATING EXPENSE"/>
    <s v="PPLEOM: OPERATION AND MAINTENANCE"/>
    <s v="PPLTIS: TOTAL INCOME STATEMENT"/>
    <x v="6"/>
    <x v="3"/>
    <n v="13208.15"/>
  </r>
  <r>
    <x v="1"/>
    <x v="2"/>
    <x v="2"/>
    <x v="175"/>
    <x v="1"/>
    <s v="PPLETO: TOTAL OPERATING EXPENSE"/>
    <s v="PPLEOM: OPERATION AND MAINTENANCE"/>
    <s v="PPLTIS: TOTAL INCOME STATEMENT"/>
    <x v="7"/>
    <x v="3"/>
    <n v="5397.26"/>
  </r>
  <r>
    <x v="1"/>
    <x v="2"/>
    <x v="2"/>
    <x v="175"/>
    <x v="1"/>
    <s v="PPLETO: TOTAL OPERATING EXPENSE"/>
    <s v="PPLEOM: OPERATION AND MAINTENANCE"/>
    <s v="PPLTIS: TOTAL INCOME STATEMENT"/>
    <x v="10"/>
    <x v="4"/>
    <n v="3465.67"/>
  </r>
  <r>
    <x v="1"/>
    <x v="2"/>
    <x v="2"/>
    <x v="102"/>
    <x v="1"/>
    <s v="PPLETO: TOTAL OPERATING EXPENSE"/>
    <s v="PPLEOM: OPERATION AND MAINTENANCE"/>
    <s v="PPLTIS: TOTAL INCOME STATEMENT"/>
    <x v="1"/>
    <x v="1"/>
    <n v="11482.05"/>
  </r>
  <r>
    <x v="1"/>
    <x v="2"/>
    <x v="2"/>
    <x v="102"/>
    <x v="1"/>
    <s v="PPLETO: TOTAL OPERATING EXPENSE"/>
    <s v="PPLEOM: OPERATION AND MAINTENANCE"/>
    <s v="PPLTIS: TOTAL INCOME STATEMENT"/>
    <x v="14"/>
    <x v="1"/>
    <n v="670863.31000000006"/>
  </r>
  <r>
    <x v="1"/>
    <x v="2"/>
    <x v="2"/>
    <x v="102"/>
    <x v="1"/>
    <s v="PPLETO: TOTAL OPERATING EXPENSE"/>
    <s v="PPLEOM: OPERATION AND MAINTENANCE"/>
    <s v="PPLTIS: TOTAL INCOME STATEMENT"/>
    <x v="9"/>
    <x v="5"/>
    <n v="514777.22"/>
  </r>
  <r>
    <x v="1"/>
    <x v="2"/>
    <x v="2"/>
    <x v="102"/>
    <x v="1"/>
    <s v="PPLETO: TOTAL OPERATING EXPENSE"/>
    <s v="PPLEOM: OPERATION AND MAINTENANCE"/>
    <s v="PPLTIS: TOTAL INCOME STATEMENT"/>
    <x v="15"/>
    <x v="5"/>
    <n v="205053.39"/>
  </r>
  <r>
    <x v="1"/>
    <x v="2"/>
    <x v="2"/>
    <x v="102"/>
    <x v="1"/>
    <s v="PPLETO: TOTAL OPERATING EXPENSE"/>
    <s v="PPLEOM: OPERATION AND MAINTENANCE"/>
    <s v="PPLTIS: TOTAL INCOME STATEMENT"/>
    <x v="18"/>
    <x v="6"/>
    <n v="95259.45"/>
  </r>
  <r>
    <x v="1"/>
    <x v="2"/>
    <x v="2"/>
    <x v="102"/>
    <x v="1"/>
    <s v="PPLETO: TOTAL OPERATING EXPENSE"/>
    <s v="PPLEOM: OPERATION AND MAINTENANCE"/>
    <s v="PPLTIS: TOTAL INCOME STATEMENT"/>
    <x v="0"/>
    <x v="0"/>
    <n v="-290694.19"/>
  </r>
  <r>
    <x v="1"/>
    <x v="2"/>
    <x v="2"/>
    <x v="102"/>
    <x v="1"/>
    <s v="PPLETO: TOTAL OPERATING EXPENSE"/>
    <s v="PPLEOM: OPERATION AND MAINTENANCE"/>
    <s v="PPLTIS: TOTAL INCOME STATEMENT"/>
    <x v="3"/>
    <x v="3"/>
    <n v="-1089.53"/>
  </r>
  <r>
    <x v="1"/>
    <x v="2"/>
    <x v="2"/>
    <x v="102"/>
    <x v="1"/>
    <s v="PPLETO: TOTAL OPERATING EXPENSE"/>
    <s v="PPLEOM: OPERATION AND MAINTENANCE"/>
    <s v="PPLTIS: TOTAL INCOME STATEMENT"/>
    <x v="4"/>
    <x v="3"/>
    <n v="33604.120000000003"/>
  </r>
  <r>
    <x v="1"/>
    <x v="2"/>
    <x v="2"/>
    <x v="102"/>
    <x v="1"/>
    <s v="PPLETO: TOTAL OPERATING EXPENSE"/>
    <s v="PPLEOM: OPERATION AND MAINTENANCE"/>
    <s v="PPLTIS: TOTAL INCOME STATEMENT"/>
    <x v="5"/>
    <x v="4"/>
    <n v="51066.22"/>
  </r>
  <r>
    <x v="1"/>
    <x v="2"/>
    <x v="2"/>
    <x v="102"/>
    <x v="1"/>
    <s v="PPLETO: TOTAL OPERATING EXPENSE"/>
    <s v="PPLEOM: OPERATION AND MAINTENANCE"/>
    <s v="PPLTIS: TOTAL INCOME STATEMENT"/>
    <x v="6"/>
    <x v="3"/>
    <n v="62896.44"/>
  </r>
  <r>
    <x v="1"/>
    <x v="2"/>
    <x v="2"/>
    <x v="102"/>
    <x v="1"/>
    <s v="PPLETO: TOTAL OPERATING EXPENSE"/>
    <s v="PPLEOM: OPERATION AND MAINTENANCE"/>
    <s v="PPLTIS: TOTAL INCOME STATEMENT"/>
    <x v="7"/>
    <x v="3"/>
    <n v="24540.77"/>
  </r>
  <r>
    <x v="1"/>
    <x v="2"/>
    <x v="2"/>
    <x v="102"/>
    <x v="1"/>
    <s v="PPLETO: TOTAL OPERATING EXPENSE"/>
    <s v="PPLEOM: OPERATION AND MAINTENANCE"/>
    <s v="PPLTIS: TOTAL INCOME STATEMENT"/>
    <x v="10"/>
    <x v="4"/>
    <n v="60063.31"/>
  </r>
  <r>
    <x v="1"/>
    <x v="2"/>
    <x v="2"/>
    <x v="103"/>
    <x v="1"/>
    <s v="PPLETO: TOTAL OPERATING EXPENSE"/>
    <s v="PPLEOM: OPERATION AND MAINTENANCE"/>
    <s v="PPLTIS: TOTAL INCOME STATEMENT"/>
    <x v="14"/>
    <x v="1"/>
    <n v="23714.17"/>
  </r>
  <r>
    <x v="1"/>
    <x v="2"/>
    <x v="2"/>
    <x v="103"/>
    <x v="1"/>
    <s v="PPLETO: TOTAL OPERATING EXPENSE"/>
    <s v="PPLEOM: OPERATION AND MAINTENANCE"/>
    <s v="PPLTIS: TOTAL INCOME STATEMENT"/>
    <x v="9"/>
    <x v="5"/>
    <n v="27219.35"/>
  </r>
  <r>
    <x v="1"/>
    <x v="2"/>
    <x v="2"/>
    <x v="103"/>
    <x v="1"/>
    <s v="PPLETO: TOTAL OPERATING EXPENSE"/>
    <s v="PPLEOM: OPERATION AND MAINTENANCE"/>
    <s v="PPLTIS: TOTAL INCOME STATEMENT"/>
    <x v="15"/>
    <x v="5"/>
    <n v="14647.09"/>
  </r>
  <r>
    <x v="1"/>
    <x v="2"/>
    <x v="2"/>
    <x v="103"/>
    <x v="1"/>
    <s v="PPLETO: TOTAL OPERATING EXPENSE"/>
    <s v="PPLEOM: OPERATION AND MAINTENANCE"/>
    <s v="PPLTIS: TOTAL INCOME STATEMENT"/>
    <x v="18"/>
    <x v="6"/>
    <n v="10954.2"/>
  </r>
  <r>
    <x v="1"/>
    <x v="2"/>
    <x v="2"/>
    <x v="103"/>
    <x v="1"/>
    <s v="PPLETO: TOTAL OPERATING EXPENSE"/>
    <s v="PPLEOM: OPERATION AND MAINTENANCE"/>
    <s v="PPLTIS: TOTAL INCOME STATEMENT"/>
    <x v="0"/>
    <x v="0"/>
    <n v="-19797.68"/>
  </r>
  <r>
    <x v="1"/>
    <x v="2"/>
    <x v="2"/>
    <x v="103"/>
    <x v="1"/>
    <s v="PPLETO: TOTAL OPERATING EXPENSE"/>
    <s v="PPLEOM: OPERATION AND MAINTENANCE"/>
    <s v="PPLTIS: TOTAL INCOME STATEMENT"/>
    <x v="3"/>
    <x v="3"/>
    <n v="311.55"/>
  </r>
  <r>
    <x v="1"/>
    <x v="2"/>
    <x v="2"/>
    <x v="103"/>
    <x v="1"/>
    <s v="PPLETO: TOTAL OPERATING EXPENSE"/>
    <s v="PPLEOM: OPERATION AND MAINTENANCE"/>
    <s v="PPLTIS: TOTAL INCOME STATEMENT"/>
    <x v="4"/>
    <x v="3"/>
    <n v="1181.6099999999999"/>
  </r>
  <r>
    <x v="1"/>
    <x v="2"/>
    <x v="2"/>
    <x v="103"/>
    <x v="1"/>
    <s v="PPLETO: TOTAL OPERATING EXPENSE"/>
    <s v="PPLEOM: OPERATION AND MAINTENANCE"/>
    <s v="PPLTIS: TOTAL INCOME STATEMENT"/>
    <x v="5"/>
    <x v="4"/>
    <n v="2953.63"/>
  </r>
  <r>
    <x v="1"/>
    <x v="2"/>
    <x v="2"/>
    <x v="103"/>
    <x v="1"/>
    <s v="PPLETO: TOTAL OPERATING EXPENSE"/>
    <s v="PPLEOM: OPERATION AND MAINTENANCE"/>
    <s v="PPLTIS: TOTAL INCOME STATEMENT"/>
    <x v="6"/>
    <x v="3"/>
    <n v="2212.17"/>
  </r>
  <r>
    <x v="1"/>
    <x v="2"/>
    <x v="2"/>
    <x v="103"/>
    <x v="1"/>
    <s v="PPLETO: TOTAL OPERATING EXPENSE"/>
    <s v="PPLEOM: OPERATION AND MAINTENANCE"/>
    <s v="PPLTIS: TOTAL INCOME STATEMENT"/>
    <x v="7"/>
    <x v="3"/>
    <n v="622.54999999999995"/>
  </r>
  <r>
    <x v="1"/>
    <x v="2"/>
    <x v="2"/>
    <x v="103"/>
    <x v="1"/>
    <s v="PPLETO: TOTAL OPERATING EXPENSE"/>
    <s v="PPLEOM: OPERATION AND MAINTENANCE"/>
    <s v="PPLTIS: TOTAL INCOME STATEMENT"/>
    <x v="10"/>
    <x v="4"/>
    <n v="3568.31"/>
  </r>
  <r>
    <x v="1"/>
    <x v="2"/>
    <x v="2"/>
    <x v="104"/>
    <x v="1"/>
    <s v="PPLETO: TOTAL OPERATING EXPENSE"/>
    <s v="PPLEOM: OPERATION AND MAINTENANCE"/>
    <s v="PPLTIS: TOTAL INCOME STATEMENT"/>
    <x v="1"/>
    <x v="1"/>
    <n v="131229.88"/>
  </r>
  <r>
    <x v="1"/>
    <x v="2"/>
    <x v="2"/>
    <x v="104"/>
    <x v="1"/>
    <s v="PPLETO: TOTAL OPERATING EXPENSE"/>
    <s v="PPLEOM: OPERATION AND MAINTENANCE"/>
    <s v="PPLTIS: TOTAL INCOME STATEMENT"/>
    <x v="14"/>
    <x v="1"/>
    <n v="6569.36"/>
  </r>
  <r>
    <x v="1"/>
    <x v="2"/>
    <x v="2"/>
    <x v="104"/>
    <x v="1"/>
    <s v="PPLETO: TOTAL OPERATING EXPENSE"/>
    <s v="PPLEOM: OPERATION AND MAINTENANCE"/>
    <s v="PPLTIS: TOTAL INCOME STATEMENT"/>
    <x v="9"/>
    <x v="5"/>
    <n v="3200.4"/>
  </r>
  <r>
    <x v="1"/>
    <x v="2"/>
    <x v="2"/>
    <x v="104"/>
    <x v="1"/>
    <s v="PPLETO: TOTAL OPERATING EXPENSE"/>
    <s v="PPLEOM: OPERATION AND MAINTENANCE"/>
    <s v="PPLTIS: TOTAL INCOME STATEMENT"/>
    <x v="15"/>
    <x v="5"/>
    <n v="942.07"/>
  </r>
  <r>
    <x v="1"/>
    <x v="2"/>
    <x v="2"/>
    <x v="104"/>
    <x v="1"/>
    <s v="PPLETO: TOTAL OPERATING EXPENSE"/>
    <s v="PPLEOM: OPERATION AND MAINTENANCE"/>
    <s v="PPLTIS: TOTAL INCOME STATEMENT"/>
    <x v="18"/>
    <x v="6"/>
    <n v="831.08"/>
  </r>
  <r>
    <x v="1"/>
    <x v="2"/>
    <x v="2"/>
    <x v="104"/>
    <x v="1"/>
    <s v="PPLETO: TOTAL OPERATING EXPENSE"/>
    <s v="PPLEOM: OPERATION AND MAINTENANCE"/>
    <s v="PPLTIS: TOTAL INCOME STATEMENT"/>
    <x v="0"/>
    <x v="0"/>
    <n v="-8660.7999999999993"/>
  </r>
  <r>
    <x v="1"/>
    <x v="2"/>
    <x v="2"/>
    <x v="104"/>
    <x v="1"/>
    <s v="PPLETO: TOTAL OPERATING EXPENSE"/>
    <s v="PPLEOM: OPERATION AND MAINTENANCE"/>
    <s v="PPLTIS: TOTAL INCOME STATEMENT"/>
    <x v="3"/>
    <x v="3"/>
    <n v="-254.64"/>
  </r>
  <r>
    <x v="1"/>
    <x v="2"/>
    <x v="2"/>
    <x v="104"/>
    <x v="1"/>
    <s v="PPLETO: TOTAL OPERATING EXPENSE"/>
    <s v="PPLEOM: OPERATION AND MAINTENANCE"/>
    <s v="PPLTIS: TOTAL INCOME STATEMENT"/>
    <x v="4"/>
    <x v="3"/>
    <n v="6586.02"/>
  </r>
  <r>
    <x v="1"/>
    <x v="2"/>
    <x v="2"/>
    <x v="104"/>
    <x v="1"/>
    <s v="PPLETO: TOTAL OPERATING EXPENSE"/>
    <s v="PPLEOM: OPERATION AND MAINTENANCE"/>
    <s v="PPLTIS: TOTAL INCOME STATEMENT"/>
    <x v="5"/>
    <x v="4"/>
    <n v="10838.17"/>
  </r>
  <r>
    <x v="1"/>
    <x v="2"/>
    <x v="2"/>
    <x v="104"/>
    <x v="1"/>
    <s v="PPLETO: TOTAL OPERATING EXPENSE"/>
    <s v="PPLEOM: OPERATION AND MAINTENANCE"/>
    <s v="PPLTIS: TOTAL INCOME STATEMENT"/>
    <x v="6"/>
    <x v="3"/>
    <n v="12732.57"/>
  </r>
  <r>
    <x v="1"/>
    <x v="2"/>
    <x v="2"/>
    <x v="104"/>
    <x v="1"/>
    <s v="PPLETO: TOTAL OPERATING EXPENSE"/>
    <s v="PPLEOM: OPERATION AND MAINTENANCE"/>
    <s v="PPLTIS: TOTAL INCOME STATEMENT"/>
    <x v="7"/>
    <x v="3"/>
    <n v="5238.29"/>
  </r>
  <r>
    <x v="1"/>
    <x v="2"/>
    <x v="2"/>
    <x v="104"/>
    <x v="1"/>
    <s v="PPLETO: TOTAL OPERATING EXPENSE"/>
    <s v="PPLEOM: OPERATION AND MAINTENANCE"/>
    <s v="PPLTIS: TOTAL INCOME STATEMENT"/>
    <x v="10"/>
    <x v="4"/>
    <n v="345.43"/>
  </r>
  <r>
    <x v="1"/>
    <x v="2"/>
    <x v="2"/>
    <x v="176"/>
    <x v="1"/>
    <s v="PPLETO: TOTAL OPERATING EXPENSE"/>
    <s v="PPLEOM: OPERATION AND MAINTENANCE"/>
    <s v="PPLTIS: TOTAL INCOME STATEMENT"/>
    <x v="1"/>
    <x v="1"/>
    <n v="28273.56"/>
  </r>
  <r>
    <x v="1"/>
    <x v="2"/>
    <x v="2"/>
    <x v="176"/>
    <x v="1"/>
    <s v="PPLETO: TOTAL OPERATING EXPENSE"/>
    <s v="PPLEOM: OPERATION AND MAINTENANCE"/>
    <s v="PPLTIS: TOTAL INCOME STATEMENT"/>
    <x v="14"/>
    <x v="1"/>
    <n v="205255.02"/>
  </r>
  <r>
    <x v="1"/>
    <x v="2"/>
    <x v="2"/>
    <x v="176"/>
    <x v="1"/>
    <s v="PPLETO: TOTAL OPERATING EXPENSE"/>
    <s v="PPLEOM: OPERATION AND MAINTENANCE"/>
    <s v="PPLTIS: TOTAL INCOME STATEMENT"/>
    <x v="9"/>
    <x v="5"/>
    <n v="114219.23"/>
  </r>
  <r>
    <x v="1"/>
    <x v="2"/>
    <x v="2"/>
    <x v="176"/>
    <x v="1"/>
    <s v="PPLETO: TOTAL OPERATING EXPENSE"/>
    <s v="PPLEOM: OPERATION AND MAINTENANCE"/>
    <s v="PPLTIS: TOTAL INCOME STATEMENT"/>
    <x v="15"/>
    <x v="5"/>
    <n v="46432.67"/>
  </r>
  <r>
    <x v="1"/>
    <x v="2"/>
    <x v="2"/>
    <x v="176"/>
    <x v="1"/>
    <s v="PPLETO: TOTAL OPERATING EXPENSE"/>
    <s v="PPLEOM: OPERATION AND MAINTENANCE"/>
    <s v="PPLTIS: TOTAL INCOME STATEMENT"/>
    <x v="18"/>
    <x v="6"/>
    <n v="5984.31"/>
  </r>
  <r>
    <x v="1"/>
    <x v="2"/>
    <x v="2"/>
    <x v="176"/>
    <x v="1"/>
    <s v="PPLETO: TOTAL OPERATING EXPENSE"/>
    <s v="PPLEOM: OPERATION AND MAINTENANCE"/>
    <s v="PPLTIS: TOTAL INCOME STATEMENT"/>
    <x v="19"/>
    <x v="6"/>
    <n v="815.9"/>
  </r>
  <r>
    <x v="1"/>
    <x v="2"/>
    <x v="2"/>
    <x v="176"/>
    <x v="1"/>
    <s v="PPLETO: TOTAL OPERATING EXPENSE"/>
    <s v="PPLEOM: OPERATION AND MAINTENANCE"/>
    <s v="PPLTIS: TOTAL INCOME STATEMENT"/>
    <x v="0"/>
    <x v="0"/>
    <n v="-3445.38"/>
  </r>
  <r>
    <x v="1"/>
    <x v="2"/>
    <x v="2"/>
    <x v="176"/>
    <x v="1"/>
    <s v="PPLETO: TOTAL OPERATING EXPENSE"/>
    <s v="PPLEOM: OPERATION AND MAINTENANCE"/>
    <s v="PPLTIS: TOTAL INCOME STATEMENT"/>
    <x v="3"/>
    <x v="3"/>
    <n v="-277.25"/>
  </r>
  <r>
    <x v="1"/>
    <x v="2"/>
    <x v="2"/>
    <x v="176"/>
    <x v="1"/>
    <s v="PPLETO: TOTAL OPERATING EXPENSE"/>
    <s v="PPLEOM: OPERATION AND MAINTENANCE"/>
    <s v="PPLTIS: TOTAL INCOME STATEMENT"/>
    <x v="4"/>
    <x v="3"/>
    <n v="11545.78"/>
  </r>
  <r>
    <x v="1"/>
    <x v="2"/>
    <x v="2"/>
    <x v="176"/>
    <x v="1"/>
    <s v="PPLETO: TOTAL OPERATING EXPENSE"/>
    <s v="PPLEOM: OPERATION AND MAINTENANCE"/>
    <s v="PPLTIS: TOTAL INCOME STATEMENT"/>
    <x v="5"/>
    <x v="4"/>
    <n v="19447.650000000001"/>
  </r>
  <r>
    <x v="1"/>
    <x v="2"/>
    <x v="2"/>
    <x v="176"/>
    <x v="1"/>
    <s v="PPLETO: TOTAL OPERATING EXPENSE"/>
    <s v="PPLEOM: OPERATION AND MAINTENANCE"/>
    <s v="PPLTIS: TOTAL INCOME STATEMENT"/>
    <x v="6"/>
    <x v="3"/>
    <n v="21469.1"/>
  </r>
  <r>
    <x v="1"/>
    <x v="2"/>
    <x v="2"/>
    <x v="176"/>
    <x v="1"/>
    <s v="PPLETO: TOTAL OPERATING EXPENSE"/>
    <s v="PPLEOM: OPERATION AND MAINTENANCE"/>
    <s v="PPLTIS: TOTAL INCOME STATEMENT"/>
    <x v="7"/>
    <x v="3"/>
    <n v="8323.33"/>
  </r>
  <r>
    <x v="1"/>
    <x v="2"/>
    <x v="2"/>
    <x v="176"/>
    <x v="1"/>
    <s v="PPLETO: TOTAL OPERATING EXPENSE"/>
    <s v="PPLEOM: OPERATION AND MAINTENANCE"/>
    <s v="PPLTIS: TOTAL INCOME STATEMENT"/>
    <x v="10"/>
    <x v="4"/>
    <n v="12064.6"/>
  </r>
  <r>
    <x v="1"/>
    <x v="2"/>
    <x v="2"/>
    <x v="177"/>
    <x v="1"/>
    <s v="PPLETO: TOTAL OPERATING EXPENSE"/>
    <s v="PPLEOM: OPERATION AND MAINTENANCE"/>
    <s v="PPLTIS: TOTAL INCOME STATEMENT"/>
    <x v="1"/>
    <x v="1"/>
    <n v="72.98"/>
  </r>
  <r>
    <x v="1"/>
    <x v="2"/>
    <x v="2"/>
    <x v="177"/>
    <x v="1"/>
    <s v="PPLETO: TOTAL OPERATING EXPENSE"/>
    <s v="PPLEOM: OPERATION AND MAINTENANCE"/>
    <s v="PPLTIS: TOTAL INCOME STATEMENT"/>
    <x v="14"/>
    <x v="1"/>
    <n v="101157.58"/>
  </r>
  <r>
    <x v="1"/>
    <x v="2"/>
    <x v="2"/>
    <x v="177"/>
    <x v="1"/>
    <s v="PPLETO: TOTAL OPERATING EXPENSE"/>
    <s v="PPLEOM: OPERATION AND MAINTENANCE"/>
    <s v="PPLTIS: TOTAL INCOME STATEMENT"/>
    <x v="9"/>
    <x v="5"/>
    <n v="3301.38"/>
  </r>
  <r>
    <x v="1"/>
    <x v="2"/>
    <x v="2"/>
    <x v="177"/>
    <x v="1"/>
    <s v="PPLETO: TOTAL OPERATING EXPENSE"/>
    <s v="PPLEOM: OPERATION AND MAINTENANCE"/>
    <s v="PPLTIS: TOTAL INCOME STATEMENT"/>
    <x v="15"/>
    <x v="5"/>
    <n v="0"/>
  </r>
  <r>
    <x v="1"/>
    <x v="2"/>
    <x v="2"/>
    <x v="177"/>
    <x v="1"/>
    <s v="PPLETO: TOTAL OPERATING EXPENSE"/>
    <s v="PPLEOM: OPERATION AND MAINTENANCE"/>
    <s v="PPLTIS: TOTAL INCOME STATEMENT"/>
    <x v="18"/>
    <x v="6"/>
    <n v="907.32"/>
  </r>
  <r>
    <x v="1"/>
    <x v="2"/>
    <x v="2"/>
    <x v="177"/>
    <x v="1"/>
    <s v="PPLETO: TOTAL OPERATING EXPENSE"/>
    <s v="PPLEOM: OPERATION AND MAINTENANCE"/>
    <s v="PPLTIS: TOTAL INCOME STATEMENT"/>
    <x v="0"/>
    <x v="0"/>
    <n v="-2092.7600000000002"/>
  </r>
  <r>
    <x v="1"/>
    <x v="2"/>
    <x v="2"/>
    <x v="177"/>
    <x v="1"/>
    <s v="PPLETO: TOTAL OPERATING EXPENSE"/>
    <s v="PPLEOM: OPERATION AND MAINTENANCE"/>
    <s v="PPLTIS: TOTAL INCOME STATEMENT"/>
    <x v="3"/>
    <x v="3"/>
    <n v="32.96"/>
  </r>
  <r>
    <x v="1"/>
    <x v="2"/>
    <x v="2"/>
    <x v="177"/>
    <x v="1"/>
    <s v="PPLETO: TOTAL OPERATING EXPENSE"/>
    <s v="PPLEOM: OPERATION AND MAINTENANCE"/>
    <s v="PPLTIS: TOTAL INCOME STATEMENT"/>
    <x v="4"/>
    <x v="3"/>
    <n v="4799.79"/>
  </r>
  <r>
    <x v="1"/>
    <x v="2"/>
    <x v="2"/>
    <x v="177"/>
    <x v="1"/>
    <s v="PPLETO: TOTAL OPERATING EXPENSE"/>
    <s v="PPLEOM: OPERATION AND MAINTENANCE"/>
    <s v="PPLTIS: TOTAL INCOME STATEMENT"/>
    <x v="5"/>
    <x v="4"/>
    <n v="7978.09"/>
  </r>
  <r>
    <x v="1"/>
    <x v="2"/>
    <x v="2"/>
    <x v="177"/>
    <x v="1"/>
    <s v="PPLETO: TOTAL OPERATING EXPENSE"/>
    <s v="PPLEOM: OPERATION AND MAINTENANCE"/>
    <s v="PPLTIS: TOTAL INCOME STATEMENT"/>
    <x v="6"/>
    <x v="3"/>
    <n v="9390.2199999999993"/>
  </r>
  <r>
    <x v="1"/>
    <x v="2"/>
    <x v="2"/>
    <x v="177"/>
    <x v="1"/>
    <s v="PPLETO: TOTAL OPERATING EXPENSE"/>
    <s v="PPLEOM: OPERATION AND MAINTENANCE"/>
    <s v="PPLTIS: TOTAL INCOME STATEMENT"/>
    <x v="7"/>
    <x v="3"/>
    <n v="3759.84"/>
  </r>
  <r>
    <x v="1"/>
    <x v="2"/>
    <x v="2"/>
    <x v="177"/>
    <x v="1"/>
    <s v="PPLETO: TOTAL OPERATING EXPENSE"/>
    <s v="PPLEOM: OPERATION AND MAINTENANCE"/>
    <s v="PPLTIS: TOTAL INCOME STATEMENT"/>
    <x v="10"/>
    <x v="4"/>
    <n v="274.04000000000002"/>
  </r>
  <r>
    <x v="1"/>
    <x v="2"/>
    <x v="2"/>
    <x v="178"/>
    <x v="1"/>
    <s v="PPLETO: TOTAL OPERATING EXPENSE"/>
    <s v="PPLEOM: OPERATION AND MAINTENANCE"/>
    <s v="PPLTIS: TOTAL INCOME STATEMENT"/>
    <x v="1"/>
    <x v="1"/>
    <n v="1327.58"/>
  </r>
  <r>
    <x v="1"/>
    <x v="2"/>
    <x v="2"/>
    <x v="178"/>
    <x v="1"/>
    <s v="PPLETO: TOTAL OPERATING EXPENSE"/>
    <s v="PPLEOM: OPERATION AND MAINTENANCE"/>
    <s v="PPLTIS: TOTAL INCOME STATEMENT"/>
    <x v="14"/>
    <x v="1"/>
    <n v="832.14"/>
  </r>
  <r>
    <x v="1"/>
    <x v="2"/>
    <x v="2"/>
    <x v="178"/>
    <x v="1"/>
    <s v="PPLETO: TOTAL OPERATING EXPENSE"/>
    <s v="PPLEOM: OPERATION AND MAINTENANCE"/>
    <s v="PPLTIS: TOTAL INCOME STATEMENT"/>
    <x v="9"/>
    <x v="5"/>
    <n v="102.93"/>
  </r>
  <r>
    <x v="1"/>
    <x v="2"/>
    <x v="2"/>
    <x v="178"/>
    <x v="1"/>
    <s v="PPLETO: TOTAL OPERATING EXPENSE"/>
    <s v="PPLEOM: OPERATION AND MAINTENANCE"/>
    <s v="PPLTIS: TOTAL INCOME STATEMENT"/>
    <x v="15"/>
    <x v="5"/>
    <n v="66.94"/>
  </r>
  <r>
    <x v="1"/>
    <x v="2"/>
    <x v="2"/>
    <x v="178"/>
    <x v="1"/>
    <s v="PPLETO: TOTAL OPERATING EXPENSE"/>
    <s v="PPLEOM: OPERATION AND MAINTENANCE"/>
    <s v="PPLTIS: TOTAL INCOME STATEMENT"/>
    <x v="12"/>
    <x v="1"/>
    <n v="5003.4799999999996"/>
  </r>
  <r>
    <x v="1"/>
    <x v="2"/>
    <x v="2"/>
    <x v="178"/>
    <x v="1"/>
    <s v="PPLETO: TOTAL OPERATING EXPENSE"/>
    <s v="PPLEOM: OPERATION AND MAINTENANCE"/>
    <s v="PPLTIS: TOTAL INCOME STATEMENT"/>
    <x v="18"/>
    <x v="6"/>
    <n v="1.05"/>
  </r>
  <r>
    <x v="1"/>
    <x v="2"/>
    <x v="2"/>
    <x v="178"/>
    <x v="1"/>
    <s v="PPLETO: TOTAL OPERATING EXPENSE"/>
    <s v="PPLEOM: OPERATION AND MAINTENANCE"/>
    <s v="PPLTIS: TOTAL INCOME STATEMENT"/>
    <x v="3"/>
    <x v="3"/>
    <n v="-22.98"/>
  </r>
  <r>
    <x v="1"/>
    <x v="2"/>
    <x v="2"/>
    <x v="178"/>
    <x v="1"/>
    <s v="PPLETO: TOTAL OPERATING EXPENSE"/>
    <s v="PPLEOM: OPERATION AND MAINTENANCE"/>
    <s v="PPLTIS: TOTAL INCOME STATEMENT"/>
    <x v="4"/>
    <x v="3"/>
    <n v="348.78"/>
  </r>
  <r>
    <x v="1"/>
    <x v="2"/>
    <x v="2"/>
    <x v="178"/>
    <x v="1"/>
    <s v="PPLETO: TOTAL OPERATING EXPENSE"/>
    <s v="PPLEOM: OPERATION AND MAINTENANCE"/>
    <s v="PPLTIS: TOTAL INCOME STATEMENT"/>
    <x v="5"/>
    <x v="4"/>
    <n v="569.51"/>
  </r>
  <r>
    <x v="1"/>
    <x v="2"/>
    <x v="2"/>
    <x v="178"/>
    <x v="1"/>
    <s v="PPLETO: TOTAL OPERATING EXPENSE"/>
    <s v="PPLEOM: OPERATION AND MAINTENANCE"/>
    <s v="PPLTIS: TOTAL INCOME STATEMENT"/>
    <x v="6"/>
    <x v="3"/>
    <n v="658.84"/>
  </r>
  <r>
    <x v="1"/>
    <x v="2"/>
    <x v="2"/>
    <x v="178"/>
    <x v="1"/>
    <s v="PPLETO: TOTAL OPERATING EXPENSE"/>
    <s v="PPLEOM: OPERATION AND MAINTENANCE"/>
    <s v="PPLTIS: TOTAL INCOME STATEMENT"/>
    <x v="7"/>
    <x v="3"/>
    <n v="271.37"/>
  </r>
  <r>
    <x v="1"/>
    <x v="2"/>
    <x v="2"/>
    <x v="178"/>
    <x v="1"/>
    <s v="PPLETO: TOTAL OPERATING EXPENSE"/>
    <s v="PPLEOM: OPERATION AND MAINTENANCE"/>
    <s v="PPLTIS: TOTAL INCOME STATEMENT"/>
    <x v="10"/>
    <x v="4"/>
    <n v="15.21"/>
  </r>
  <r>
    <x v="1"/>
    <x v="2"/>
    <x v="2"/>
    <x v="105"/>
    <x v="1"/>
    <s v="PPLETO: TOTAL OPERATING EXPENSE"/>
    <s v="PPLEOM: OPERATION AND MAINTENANCE"/>
    <s v="PPLTIS: TOTAL INCOME STATEMENT"/>
    <x v="14"/>
    <x v="1"/>
    <n v="38599.69"/>
  </r>
  <r>
    <x v="1"/>
    <x v="2"/>
    <x v="2"/>
    <x v="105"/>
    <x v="1"/>
    <s v="PPLETO: TOTAL OPERATING EXPENSE"/>
    <s v="PPLEOM: OPERATION AND MAINTENANCE"/>
    <s v="PPLTIS: TOTAL INCOME STATEMENT"/>
    <x v="9"/>
    <x v="5"/>
    <n v="4890.1499999999996"/>
  </r>
  <r>
    <x v="1"/>
    <x v="2"/>
    <x v="2"/>
    <x v="105"/>
    <x v="1"/>
    <s v="PPLETO: TOTAL OPERATING EXPENSE"/>
    <s v="PPLEOM: OPERATION AND MAINTENANCE"/>
    <s v="PPLTIS: TOTAL INCOME STATEMENT"/>
    <x v="15"/>
    <x v="5"/>
    <n v="6451.8"/>
  </r>
  <r>
    <x v="1"/>
    <x v="2"/>
    <x v="2"/>
    <x v="105"/>
    <x v="1"/>
    <s v="PPLETO: TOTAL OPERATING EXPENSE"/>
    <s v="PPLEOM: OPERATION AND MAINTENANCE"/>
    <s v="PPLTIS: TOTAL INCOME STATEMENT"/>
    <x v="11"/>
    <x v="5"/>
    <n v="283.95999999999998"/>
  </r>
  <r>
    <x v="1"/>
    <x v="2"/>
    <x v="2"/>
    <x v="105"/>
    <x v="1"/>
    <s v="PPLETO: TOTAL OPERATING EXPENSE"/>
    <s v="PPLEOM: OPERATION AND MAINTENANCE"/>
    <s v="PPLTIS: TOTAL INCOME STATEMENT"/>
    <x v="18"/>
    <x v="6"/>
    <n v="1314.4"/>
  </r>
  <r>
    <x v="1"/>
    <x v="2"/>
    <x v="2"/>
    <x v="105"/>
    <x v="1"/>
    <s v="PPLETO: TOTAL OPERATING EXPENSE"/>
    <s v="PPLEOM: OPERATION AND MAINTENANCE"/>
    <s v="PPLTIS: TOTAL INCOME STATEMENT"/>
    <x v="0"/>
    <x v="0"/>
    <n v="-57397.760000000002"/>
  </r>
  <r>
    <x v="1"/>
    <x v="2"/>
    <x v="2"/>
    <x v="105"/>
    <x v="1"/>
    <s v="PPLETO: TOTAL OPERATING EXPENSE"/>
    <s v="PPLEOM: OPERATION AND MAINTENANCE"/>
    <s v="PPLTIS: TOTAL INCOME STATEMENT"/>
    <x v="2"/>
    <x v="2"/>
    <n v="0.83"/>
  </r>
  <r>
    <x v="1"/>
    <x v="2"/>
    <x v="2"/>
    <x v="105"/>
    <x v="1"/>
    <s v="PPLETO: TOTAL OPERATING EXPENSE"/>
    <s v="PPLEOM: OPERATION AND MAINTENANCE"/>
    <s v="PPLTIS: TOTAL INCOME STATEMENT"/>
    <x v="3"/>
    <x v="3"/>
    <n v="-0.94"/>
  </r>
  <r>
    <x v="1"/>
    <x v="2"/>
    <x v="2"/>
    <x v="105"/>
    <x v="1"/>
    <s v="PPLETO: TOTAL OPERATING EXPENSE"/>
    <s v="PPLEOM: OPERATION AND MAINTENANCE"/>
    <s v="PPLTIS: TOTAL INCOME STATEMENT"/>
    <x v="4"/>
    <x v="3"/>
    <n v="1880.11"/>
  </r>
  <r>
    <x v="1"/>
    <x v="2"/>
    <x v="2"/>
    <x v="105"/>
    <x v="1"/>
    <s v="PPLETO: TOTAL OPERATING EXPENSE"/>
    <s v="PPLEOM: OPERATION AND MAINTENANCE"/>
    <s v="PPLTIS: TOTAL INCOME STATEMENT"/>
    <x v="5"/>
    <x v="4"/>
    <n v="3194.36"/>
  </r>
  <r>
    <x v="1"/>
    <x v="2"/>
    <x v="2"/>
    <x v="105"/>
    <x v="1"/>
    <s v="PPLETO: TOTAL OPERATING EXPENSE"/>
    <s v="PPLEOM: OPERATION AND MAINTENANCE"/>
    <s v="PPLTIS: TOTAL INCOME STATEMENT"/>
    <x v="6"/>
    <x v="3"/>
    <n v="3557.7"/>
  </r>
  <r>
    <x v="1"/>
    <x v="2"/>
    <x v="2"/>
    <x v="105"/>
    <x v="1"/>
    <s v="PPLETO: TOTAL OPERATING EXPENSE"/>
    <s v="PPLEOM: OPERATION AND MAINTENANCE"/>
    <s v="PPLTIS: TOTAL INCOME STATEMENT"/>
    <x v="7"/>
    <x v="3"/>
    <n v="1368.06"/>
  </r>
  <r>
    <x v="1"/>
    <x v="2"/>
    <x v="2"/>
    <x v="105"/>
    <x v="1"/>
    <s v="PPLETO: TOTAL OPERATING EXPENSE"/>
    <s v="PPLEOM: OPERATION AND MAINTENANCE"/>
    <s v="PPLTIS: TOTAL INCOME STATEMENT"/>
    <x v="8"/>
    <x v="2"/>
    <n v="0.08"/>
  </r>
  <r>
    <x v="1"/>
    <x v="2"/>
    <x v="2"/>
    <x v="105"/>
    <x v="1"/>
    <s v="PPLETO: TOTAL OPERATING EXPENSE"/>
    <s v="PPLEOM: OPERATION AND MAINTENANCE"/>
    <s v="PPLTIS: TOTAL INCOME STATEMENT"/>
    <x v="10"/>
    <x v="4"/>
    <n v="1036.32"/>
  </r>
  <r>
    <x v="1"/>
    <x v="2"/>
    <x v="2"/>
    <x v="179"/>
    <x v="1"/>
    <s v="PPLETO: TOTAL OPERATING EXPENSE"/>
    <s v="PPLCGA: GAS ADMINISTRATIVE EXPENSE"/>
    <s v="PPLTIS: TOTAL INCOME STATEMENT"/>
    <x v="1"/>
    <x v="1"/>
    <n v="1278.5999999999999"/>
  </r>
  <r>
    <x v="1"/>
    <x v="2"/>
    <x v="2"/>
    <x v="179"/>
    <x v="1"/>
    <s v="PPLETO: TOTAL OPERATING EXPENSE"/>
    <s v="PPLCGA: GAS ADMINISTRATIVE EXPENSE"/>
    <s v="PPLTIS: TOTAL INCOME STATEMENT"/>
    <x v="3"/>
    <x v="3"/>
    <n v="7.65"/>
  </r>
  <r>
    <x v="1"/>
    <x v="2"/>
    <x v="2"/>
    <x v="179"/>
    <x v="1"/>
    <s v="PPLETO: TOTAL OPERATING EXPENSE"/>
    <s v="PPLCGA: GAS ADMINISTRATIVE EXPENSE"/>
    <s v="PPLTIS: TOTAL INCOME STATEMENT"/>
    <x v="4"/>
    <x v="3"/>
    <n v="64.73"/>
  </r>
  <r>
    <x v="1"/>
    <x v="2"/>
    <x v="2"/>
    <x v="179"/>
    <x v="1"/>
    <s v="PPLETO: TOTAL OPERATING EXPENSE"/>
    <s v="PPLCGA: GAS ADMINISTRATIVE EXPENSE"/>
    <s v="PPLTIS: TOTAL INCOME STATEMENT"/>
    <x v="5"/>
    <x v="4"/>
    <n v="105.45"/>
  </r>
  <r>
    <x v="1"/>
    <x v="2"/>
    <x v="2"/>
    <x v="179"/>
    <x v="1"/>
    <s v="PPLETO: TOTAL OPERATING EXPENSE"/>
    <s v="PPLCGA: GAS ADMINISTRATIVE EXPENSE"/>
    <s v="PPLTIS: TOTAL INCOME STATEMENT"/>
    <x v="6"/>
    <x v="3"/>
    <n v="118.31"/>
  </r>
  <r>
    <x v="1"/>
    <x v="2"/>
    <x v="2"/>
    <x v="179"/>
    <x v="1"/>
    <s v="PPLETO: TOTAL OPERATING EXPENSE"/>
    <s v="PPLCGA: GAS ADMINISTRATIVE EXPENSE"/>
    <s v="PPLTIS: TOTAL INCOME STATEMENT"/>
    <x v="7"/>
    <x v="3"/>
    <n v="32.020000000000003"/>
  </r>
  <r>
    <x v="1"/>
    <x v="2"/>
    <x v="2"/>
    <x v="180"/>
    <x v="1"/>
    <s v="PPLETO: TOTAL OPERATING EXPENSE"/>
    <s v="PPLCGA: GAS ADMINISTRATIVE EXPENSE"/>
    <s v="PPLTIS: TOTAL INCOME STATEMENT"/>
    <x v="1"/>
    <x v="1"/>
    <n v="27511.14"/>
  </r>
  <r>
    <x v="1"/>
    <x v="2"/>
    <x v="2"/>
    <x v="180"/>
    <x v="1"/>
    <s v="PPLETO: TOTAL OPERATING EXPENSE"/>
    <s v="PPLCGA: GAS ADMINISTRATIVE EXPENSE"/>
    <s v="PPLTIS: TOTAL INCOME STATEMENT"/>
    <x v="3"/>
    <x v="3"/>
    <n v="-45.52"/>
  </r>
  <r>
    <x v="1"/>
    <x v="2"/>
    <x v="2"/>
    <x v="180"/>
    <x v="1"/>
    <s v="PPLETO: TOTAL OPERATING EXPENSE"/>
    <s v="PPLCGA: GAS ADMINISTRATIVE EXPENSE"/>
    <s v="PPLTIS: TOTAL INCOME STATEMENT"/>
    <x v="4"/>
    <x v="3"/>
    <n v="1299.92"/>
  </r>
  <r>
    <x v="1"/>
    <x v="2"/>
    <x v="2"/>
    <x v="180"/>
    <x v="1"/>
    <s v="PPLETO: TOTAL OPERATING EXPENSE"/>
    <s v="PPLCGA: GAS ADMINISTRATIVE EXPENSE"/>
    <s v="PPLTIS: TOTAL INCOME STATEMENT"/>
    <x v="5"/>
    <x v="4"/>
    <n v="2123.31"/>
  </r>
  <r>
    <x v="1"/>
    <x v="2"/>
    <x v="2"/>
    <x v="180"/>
    <x v="1"/>
    <s v="PPLETO: TOTAL OPERATING EXPENSE"/>
    <s v="PPLCGA: GAS ADMINISTRATIVE EXPENSE"/>
    <s v="PPLTIS: TOTAL INCOME STATEMENT"/>
    <x v="6"/>
    <x v="3"/>
    <n v="2546.9699999999998"/>
  </r>
  <r>
    <x v="1"/>
    <x v="2"/>
    <x v="2"/>
    <x v="180"/>
    <x v="1"/>
    <s v="PPLETO: TOTAL OPERATING EXPENSE"/>
    <s v="PPLCGA: GAS ADMINISTRATIVE EXPENSE"/>
    <s v="PPLTIS: TOTAL INCOME STATEMENT"/>
    <x v="7"/>
    <x v="3"/>
    <n v="1059.43"/>
  </r>
  <r>
    <x v="1"/>
    <x v="2"/>
    <x v="2"/>
    <x v="181"/>
    <x v="1"/>
    <s v="PPLETO: TOTAL OPERATING EXPENSE"/>
    <s v="PPLCGA: GAS ADMINISTRATIVE EXPENSE"/>
    <s v="PPLTIS: TOTAL INCOME STATEMENT"/>
    <x v="1"/>
    <x v="1"/>
    <n v="165.5"/>
  </r>
  <r>
    <x v="1"/>
    <x v="2"/>
    <x v="2"/>
    <x v="181"/>
    <x v="1"/>
    <s v="PPLETO: TOTAL OPERATING EXPENSE"/>
    <s v="PPLCGA: GAS ADMINISTRATIVE EXPENSE"/>
    <s v="PPLTIS: TOTAL INCOME STATEMENT"/>
    <x v="3"/>
    <x v="3"/>
    <n v="-1.57"/>
  </r>
  <r>
    <x v="1"/>
    <x v="2"/>
    <x v="2"/>
    <x v="181"/>
    <x v="1"/>
    <s v="PPLETO: TOTAL OPERATING EXPENSE"/>
    <s v="PPLCGA: GAS ADMINISTRATIVE EXPENSE"/>
    <s v="PPLTIS: TOTAL INCOME STATEMENT"/>
    <x v="4"/>
    <x v="3"/>
    <n v="9.14"/>
  </r>
  <r>
    <x v="1"/>
    <x v="2"/>
    <x v="2"/>
    <x v="181"/>
    <x v="1"/>
    <s v="PPLETO: TOTAL OPERATING EXPENSE"/>
    <s v="PPLCGA: GAS ADMINISTRATIVE EXPENSE"/>
    <s v="PPLTIS: TOTAL INCOME STATEMENT"/>
    <x v="5"/>
    <x v="4"/>
    <n v="14.82"/>
  </r>
  <r>
    <x v="1"/>
    <x v="2"/>
    <x v="2"/>
    <x v="181"/>
    <x v="1"/>
    <s v="PPLETO: TOTAL OPERATING EXPENSE"/>
    <s v="PPLCGA: GAS ADMINISTRATIVE EXPENSE"/>
    <s v="PPLTIS: TOTAL INCOME STATEMENT"/>
    <x v="6"/>
    <x v="3"/>
    <n v="14.74"/>
  </r>
  <r>
    <x v="1"/>
    <x v="2"/>
    <x v="2"/>
    <x v="181"/>
    <x v="1"/>
    <s v="PPLETO: TOTAL OPERATING EXPENSE"/>
    <s v="PPLCGA: GAS ADMINISTRATIVE EXPENSE"/>
    <s v="PPLTIS: TOTAL INCOME STATEMENT"/>
    <x v="7"/>
    <x v="3"/>
    <n v="5.73"/>
  </r>
  <r>
    <x v="1"/>
    <x v="2"/>
    <x v="2"/>
    <x v="182"/>
    <x v="1"/>
    <s v="PPLETO: TOTAL OPERATING EXPENSE"/>
    <s v="PPLCGA: GAS ADMINISTRATIVE EXPENSE"/>
    <s v="PPLTIS: TOTAL INCOME STATEMENT"/>
    <x v="1"/>
    <x v="1"/>
    <n v="466150.15"/>
  </r>
  <r>
    <x v="1"/>
    <x v="2"/>
    <x v="2"/>
    <x v="182"/>
    <x v="1"/>
    <s v="PPLETO: TOTAL OPERATING EXPENSE"/>
    <s v="PPLCGA: GAS ADMINISTRATIVE EXPENSE"/>
    <s v="PPLTIS: TOTAL INCOME STATEMENT"/>
    <x v="3"/>
    <x v="3"/>
    <n v="-796.86"/>
  </r>
  <r>
    <x v="1"/>
    <x v="2"/>
    <x v="2"/>
    <x v="182"/>
    <x v="1"/>
    <s v="PPLETO: TOTAL OPERATING EXPENSE"/>
    <s v="PPLCGA: GAS ADMINISTRATIVE EXPENSE"/>
    <s v="PPLTIS: TOTAL INCOME STATEMENT"/>
    <x v="4"/>
    <x v="3"/>
    <n v="22229.17"/>
  </r>
  <r>
    <x v="1"/>
    <x v="2"/>
    <x v="2"/>
    <x v="182"/>
    <x v="1"/>
    <s v="PPLETO: TOTAL OPERATING EXPENSE"/>
    <s v="PPLCGA: GAS ADMINISTRATIVE EXPENSE"/>
    <s v="PPLTIS: TOTAL INCOME STATEMENT"/>
    <x v="5"/>
    <x v="4"/>
    <n v="36364"/>
  </r>
  <r>
    <x v="1"/>
    <x v="2"/>
    <x v="2"/>
    <x v="182"/>
    <x v="1"/>
    <s v="PPLETO: TOTAL OPERATING EXPENSE"/>
    <s v="PPLCGA: GAS ADMINISTRATIVE EXPENSE"/>
    <s v="PPLTIS: TOTAL INCOME STATEMENT"/>
    <x v="6"/>
    <x v="3"/>
    <n v="43110.53"/>
  </r>
  <r>
    <x v="1"/>
    <x v="2"/>
    <x v="2"/>
    <x v="182"/>
    <x v="1"/>
    <s v="PPLETO: TOTAL OPERATING EXPENSE"/>
    <s v="PPLCGA: GAS ADMINISTRATIVE EXPENSE"/>
    <s v="PPLTIS: TOTAL INCOME STATEMENT"/>
    <x v="7"/>
    <x v="3"/>
    <n v="17706.560000000001"/>
  </r>
  <r>
    <x v="1"/>
    <x v="2"/>
    <x v="2"/>
    <x v="183"/>
    <x v="1"/>
    <s v="PPLETO: TOTAL OPERATING EXPENSE"/>
    <s v="PPLEOM: OPERATION AND MAINTENANCE"/>
    <s v="PPLTIS: TOTAL INCOME STATEMENT"/>
    <x v="1"/>
    <x v="1"/>
    <n v="317438.45"/>
  </r>
  <r>
    <x v="1"/>
    <x v="2"/>
    <x v="2"/>
    <x v="183"/>
    <x v="1"/>
    <s v="PPLETO: TOTAL OPERATING EXPENSE"/>
    <s v="PPLEOM: OPERATION AND MAINTENANCE"/>
    <s v="PPLTIS: TOTAL INCOME STATEMENT"/>
    <x v="14"/>
    <x v="1"/>
    <n v="13436.58"/>
  </r>
  <r>
    <x v="1"/>
    <x v="2"/>
    <x v="2"/>
    <x v="183"/>
    <x v="1"/>
    <s v="PPLETO: TOTAL OPERATING EXPENSE"/>
    <s v="PPLEOM: OPERATION AND MAINTENANCE"/>
    <s v="PPLTIS: TOTAL INCOME STATEMENT"/>
    <x v="9"/>
    <x v="5"/>
    <n v="1124.67"/>
  </r>
  <r>
    <x v="1"/>
    <x v="2"/>
    <x v="2"/>
    <x v="183"/>
    <x v="1"/>
    <s v="PPLETO: TOTAL OPERATING EXPENSE"/>
    <s v="PPLEOM: OPERATION AND MAINTENANCE"/>
    <s v="PPLTIS: TOTAL INCOME STATEMENT"/>
    <x v="12"/>
    <x v="1"/>
    <n v="38974.69"/>
  </r>
  <r>
    <x v="1"/>
    <x v="2"/>
    <x v="2"/>
    <x v="183"/>
    <x v="1"/>
    <s v="PPLETO: TOTAL OPERATING EXPENSE"/>
    <s v="PPLEOM: OPERATION AND MAINTENANCE"/>
    <s v="PPLTIS: TOTAL INCOME STATEMENT"/>
    <x v="11"/>
    <x v="5"/>
    <n v="461.81"/>
  </r>
  <r>
    <x v="1"/>
    <x v="2"/>
    <x v="2"/>
    <x v="183"/>
    <x v="1"/>
    <s v="PPLETO: TOTAL OPERATING EXPENSE"/>
    <s v="PPLEOM: OPERATION AND MAINTENANCE"/>
    <s v="PPLTIS: TOTAL INCOME STATEMENT"/>
    <x v="13"/>
    <x v="6"/>
    <n v="7372.09"/>
  </r>
  <r>
    <x v="1"/>
    <x v="2"/>
    <x v="2"/>
    <x v="183"/>
    <x v="1"/>
    <s v="PPLETO: TOTAL OPERATING EXPENSE"/>
    <s v="PPLEOM: OPERATION AND MAINTENANCE"/>
    <s v="PPLTIS: TOTAL INCOME STATEMENT"/>
    <x v="18"/>
    <x v="6"/>
    <n v="265.88"/>
  </r>
  <r>
    <x v="1"/>
    <x v="2"/>
    <x v="2"/>
    <x v="183"/>
    <x v="1"/>
    <s v="PPLETO: TOTAL OPERATING EXPENSE"/>
    <s v="PPLEOM: OPERATION AND MAINTENANCE"/>
    <s v="PPLTIS: TOTAL INCOME STATEMENT"/>
    <x v="19"/>
    <x v="6"/>
    <n v="333.33"/>
  </r>
  <r>
    <x v="1"/>
    <x v="2"/>
    <x v="2"/>
    <x v="183"/>
    <x v="1"/>
    <s v="PPLETO: TOTAL OPERATING EXPENSE"/>
    <s v="PPLEOM: OPERATION AND MAINTENANCE"/>
    <s v="PPLTIS: TOTAL INCOME STATEMENT"/>
    <x v="0"/>
    <x v="0"/>
    <n v="500"/>
  </r>
  <r>
    <x v="1"/>
    <x v="2"/>
    <x v="2"/>
    <x v="183"/>
    <x v="1"/>
    <s v="PPLETO: TOTAL OPERATING EXPENSE"/>
    <s v="PPLEOM: OPERATION AND MAINTENANCE"/>
    <s v="PPLTIS: TOTAL INCOME STATEMENT"/>
    <x v="3"/>
    <x v="3"/>
    <n v="-629.04"/>
  </r>
  <r>
    <x v="1"/>
    <x v="2"/>
    <x v="2"/>
    <x v="183"/>
    <x v="1"/>
    <s v="PPLETO: TOTAL OPERATING EXPENSE"/>
    <s v="PPLEOM: OPERATION AND MAINTENANCE"/>
    <s v="PPLTIS: TOTAL INCOME STATEMENT"/>
    <x v="4"/>
    <x v="3"/>
    <n v="17637.689999999999"/>
  </r>
  <r>
    <x v="1"/>
    <x v="2"/>
    <x v="2"/>
    <x v="183"/>
    <x v="1"/>
    <s v="PPLETO: TOTAL OPERATING EXPENSE"/>
    <s v="PPLEOM: OPERATION AND MAINTENANCE"/>
    <s v="PPLTIS: TOTAL INCOME STATEMENT"/>
    <x v="5"/>
    <x v="4"/>
    <n v="29472.54"/>
  </r>
  <r>
    <x v="1"/>
    <x v="2"/>
    <x v="2"/>
    <x v="183"/>
    <x v="1"/>
    <s v="PPLETO: TOTAL OPERATING EXPENSE"/>
    <s v="PPLEOM: OPERATION AND MAINTENANCE"/>
    <s v="PPLTIS: TOTAL INCOME STATEMENT"/>
    <x v="6"/>
    <x v="3"/>
    <n v="34217.08"/>
  </r>
  <r>
    <x v="1"/>
    <x v="2"/>
    <x v="2"/>
    <x v="183"/>
    <x v="1"/>
    <s v="PPLETO: TOTAL OPERATING EXPENSE"/>
    <s v="PPLEOM: OPERATION AND MAINTENANCE"/>
    <s v="PPLTIS: TOTAL INCOME STATEMENT"/>
    <x v="7"/>
    <x v="3"/>
    <n v="14032.07"/>
  </r>
  <r>
    <x v="1"/>
    <x v="2"/>
    <x v="2"/>
    <x v="183"/>
    <x v="1"/>
    <s v="PPLETO: TOTAL OPERATING EXPENSE"/>
    <s v="PPLEOM: OPERATION AND MAINTENANCE"/>
    <s v="PPLTIS: TOTAL INCOME STATEMENT"/>
    <x v="10"/>
    <x v="4"/>
    <n v="119.86"/>
  </r>
  <r>
    <x v="1"/>
    <x v="2"/>
    <x v="2"/>
    <x v="184"/>
    <x v="1"/>
    <s v="PPLETO: TOTAL OPERATING EXPENSE"/>
    <s v="PPLEOM: OPERATION AND MAINTENANCE"/>
    <s v="PPLTIS: TOTAL INCOME STATEMENT"/>
    <x v="14"/>
    <x v="1"/>
    <n v="88375.28"/>
  </r>
  <r>
    <x v="1"/>
    <x v="2"/>
    <x v="2"/>
    <x v="184"/>
    <x v="1"/>
    <s v="PPLETO: TOTAL OPERATING EXPENSE"/>
    <s v="PPLEOM: OPERATION AND MAINTENANCE"/>
    <s v="PPLTIS: TOTAL INCOME STATEMENT"/>
    <x v="9"/>
    <x v="5"/>
    <n v="27724.400000000001"/>
  </r>
  <r>
    <x v="1"/>
    <x v="2"/>
    <x v="2"/>
    <x v="184"/>
    <x v="1"/>
    <s v="PPLETO: TOTAL OPERATING EXPENSE"/>
    <s v="PPLEOM: OPERATION AND MAINTENANCE"/>
    <s v="PPLTIS: TOTAL INCOME STATEMENT"/>
    <x v="15"/>
    <x v="5"/>
    <n v="7847.62"/>
  </r>
  <r>
    <x v="1"/>
    <x v="2"/>
    <x v="2"/>
    <x v="184"/>
    <x v="1"/>
    <s v="PPLETO: TOTAL OPERATING EXPENSE"/>
    <s v="PPLEOM: OPERATION AND MAINTENANCE"/>
    <s v="PPLTIS: TOTAL INCOME STATEMENT"/>
    <x v="18"/>
    <x v="6"/>
    <n v="609.17999999999995"/>
  </r>
  <r>
    <x v="1"/>
    <x v="2"/>
    <x v="2"/>
    <x v="184"/>
    <x v="1"/>
    <s v="PPLETO: TOTAL OPERATING EXPENSE"/>
    <s v="PPLEOM: OPERATION AND MAINTENANCE"/>
    <s v="PPLTIS: TOTAL INCOME STATEMENT"/>
    <x v="3"/>
    <x v="3"/>
    <n v="-446.91"/>
  </r>
  <r>
    <x v="1"/>
    <x v="2"/>
    <x v="2"/>
    <x v="184"/>
    <x v="1"/>
    <s v="PPLETO: TOTAL OPERATING EXPENSE"/>
    <s v="PPLEOM: OPERATION AND MAINTENANCE"/>
    <s v="PPLTIS: TOTAL INCOME STATEMENT"/>
    <x v="4"/>
    <x v="3"/>
    <n v="4233.12"/>
  </r>
  <r>
    <x v="1"/>
    <x v="2"/>
    <x v="2"/>
    <x v="184"/>
    <x v="1"/>
    <s v="PPLETO: TOTAL OPERATING EXPENSE"/>
    <s v="PPLEOM: OPERATION AND MAINTENANCE"/>
    <s v="PPLTIS: TOTAL INCOME STATEMENT"/>
    <x v="5"/>
    <x v="4"/>
    <n v="6936.36"/>
  </r>
  <r>
    <x v="1"/>
    <x v="2"/>
    <x v="2"/>
    <x v="184"/>
    <x v="1"/>
    <s v="PPLETO: TOTAL OPERATING EXPENSE"/>
    <s v="PPLEOM: OPERATION AND MAINTENANCE"/>
    <s v="PPLTIS: TOTAL INCOME STATEMENT"/>
    <x v="6"/>
    <x v="3"/>
    <n v="8140.11"/>
  </r>
  <r>
    <x v="1"/>
    <x v="2"/>
    <x v="2"/>
    <x v="184"/>
    <x v="1"/>
    <s v="PPLETO: TOTAL OPERATING EXPENSE"/>
    <s v="PPLEOM: OPERATION AND MAINTENANCE"/>
    <s v="PPLTIS: TOTAL INCOME STATEMENT"/>
    <x v="7"/>
    <x v="3"/>
    <n v="3542.76"/>
  </r>
  <r>
    <x v="1"/>
    <x v="2"/>
    <x v="2"/>
    <x v="184"/>
    <x v="1"/>
    <s v="PPLETO: TOTAL OPERATING EXPENSE"/>
    <s v="PPLEOM: OPERATION AND MAINTENANCE"/>
    <s v="PPLTIS: TOTAL INCOME STATEMENT"/>
    <x v="10"/>
    <x v="4"/>
    <n v="2810.4"/>
  </r>
  <r>
    <x v="1"/>
    <x v="2"/>
    <x v="2"/>
    <x v="185"/>
    <x v="1"/>
    <s v="PPLETO: TOTAL OPERATING EXPENSE"/>
    <s v="PPLEOM: OPERATION AND MAINTENANCE"/>
    <s v="PPLTIS: TOTAL INCOME STATEMENT"/>
    <x v="14"/>
    <x v="1"/>
    <n v="241545.03"/>
  </r>
  <r>
    <x v="1"/>
    <x v="2"/>
    <x v="2"/>
    <x v="185"/>
    <x v="1"/>
    <s v="PPLETO: TOTAL OPERATING EXPENSE"/>
    <s v="PPLEOM: OPERATION AND MAINTENANCE"/>
    <s v="PPLTIS: TOTAL INCOME STATEMENT"/>
    <x v="9"/>
    <x v="5"/>
    <n v="22886.21"/>
  </r>
  <r>
    <x v="1"/>
    <x v="2"/>
    <x v="2"/>
    <x v="185"/>
    <x v="1"/>
    <s v="PPLETO: TOTAL OPERATING EXPENSE"/>
    <s v="PPLEOM: OPERATION AND MAINTENANCE"/>
    <s v="PPLTIS: TOTAL INCOME STATEMENT"/>
    <x v="15"/>
    <x v="5"/>
    <n v="268.72000000000003"/>
  </r>
  <r>
    <x v="1"/>
    <x v="2"/>
    <x v="2"/>
    <x v="185"/>
    <x v="1"/>
    <s v="PPLETO: TOTAL OPERATING EXPENSE"/>
    <s v="PPLEOM: OPERATION AND MAINTENANCE"/>
    <s v="PPLTIS: TOTAL INCOME STATEMENT"/>
    <x v="18"/>
    <x v="6"/>
    <n v="2227.33"/>
  </r>
  <r>
    <x v="1"/>
    <x v="2"/>
    <x v="2"/>
    <x v="185"/>
    <x v="1"/>
    <s v="PPLETO: TOTAL OPERATING EXPENSE"/>
    <s v="PPLEOM: OPERATION AND MAINTENANCE"/>
    <s v="PPLTIS: TOTAL INCOME STATEMENT"/>
    <x v="3"/>
    <x v="3"/>
    <n v="-476.8"/>
  </r>
  <r>
    <x v="1"/>
    <x v="2"/>
    <x v="2"/>
    <x v="185"/>
    <x v="1"/>
    <s v="PPLETO: TOTAL OPERATING EXPENSE"/>
    <s v="PPLEOM: OPERATION AND MAINTENANCE"/>
    <s v="PPLTIS: TOTAL INCOME STATEMENT"/>
    <x v="4"/>
    <x v="3"/>
    <n v="12167.4"/>
  </r>
  <r>
    <x v="1"/>
    <x v="2"/>
    <x v="2"/>
    <x v="185"/>
    <x v="1"/>
    <s v="PPLETO: TOTAL OPERATING EXPENSE"/>
    <s v="PPLEOM: OPERATION AND MAINTENANCE"/>
    <s v="PPLTIS: TOTAL INCOME STATEMENT"/>
    <x v="5"/>
    <x v="4"/>
    <n v="20205.099999999999"/>
  </r>
  <r>
    <x v="1"/>
    <x v="2"/>
    <x v="2"/>
    <x v="185"/>
    <x v="1"/>
    <s v="PPLETO: TOTAL OPERATING EXPENSE"/>
    <s v="PPLEOM: OPERATION AND MAINTENANCE"/>
    <s v="PPLTIS: TOTAL INCOME STATEMENT"/>
    <x v="6"/>
    <x v="3"/>
    <n v="22181.18"/>
  </r>
  <r>
    <x v="1"/>
    <x v="2"/>
    <x v="2"/>
    <x v="185"/>
    <x v="1"/>
    <s v="PPLETO: TOTAL OPERATING EXPENSE"/>
    <s v="PPLEOM: OPERATION AND MAINTENANCE"/>
    <s v="PPLTIS: TOTAL INCOME STATEMENT"/>
    <x v="7"/>
    <x v="3"/>
    <n v="8325.7999999999993"/>
  </r>
  <r>
    <x v="1"/>
    <x v="2"/>
    <x v="2"/>
    <x v="185"/>
    <x v="1"/>
    <s v="PPLETO: TOTAL OPERATING EXPENSE"/>
    <s v="PPLEOM: OPERATION AND MAINTENANCE"/>
    <s v="PPLTIS: TOTAL INCOME STATEMENT"/>
    <x v="10"/>
    <x v="4"/>
    <n v="1705.61"/>
  </r>
  <r>
    <x v="1"/>
    <x v="2"/>
    <x v="2"/>
    <x v="186"/>
    <x v="1"/>
    <s v="PPLETO: TOTAL OPERATING EXPENSE"/>
    <s v="PPLEOM: OPERATION AND MAINTENANCE"/>
    <s v="PPLTIS: TOTAL INCOME STATEMENT"/>
    <x v="1"/>
    <x v="1"/>
    <n v="325.89"/>
  </r>
  <r>
    <x v="1"/>
    <x v="2"/>
    <x v="2"/>
    <x v="186"/>
    <x v="1"/>
    <s v="PPLETO: TOTAL OPERATING EXPENSE"/>
    <s v="PPLEOM: OPERATION AND MAINTENANCE"/>
    <s v="PPLTIS: TOTAL INCOME STATEMENT"/>
    <x v="14"/>
    <x v="1"/>
    <n v="304208.25"/>
  </r>
  <r>
    <x v="1"/>
    <x v="2"/>
    <x v="2"/>
    <x v="186"/>
    <x v="1"/>
    <s v="PPLETO: TOTAL OPERATING EXPENSE"/>
    <s v="PPLEOM: OPERATION AND MAINTENANCE"/>
    <s v="PPLTIS: TOTAL INCOME STATEMENT"/>
    <x v="9"/>
    <x v="5"/>
    <n v="50569.18"/>
  </r>
  <r>
    <x v="1"/>
    <x v="2"/>
    <x v="2"/>
    <x v="186"/>
    <x v="1"/>
    <s v="PPLETO: TOTAL OPERATING EXPENSE"/>
    <s v="PPLEOM: OPERATION AND MAINTENANCE"/>
    <s v="PPLTIS: TOTAL INCOME STATEMENT"/>
    <x v="15"/>
    <x v="5"/>
    <n v="10682.98"/>
  </r>
  <r>
    <x v="1"/>
    <x v="2"/>
    <x v="2"/>
    <x v="186"/>
    <x v="1"/>
    <s v="PPLETO: TOTAL OPERATING EXPENSE"/>
    <s v="PPLEOM: OPERATION AND MAINTENANCE"/>
    <s v="PPLTIS: TOTAL INCOME STATEMENT"/>
    <x v="18"/>
    <x v="6"/>
    <n v="11155.7"/>
  </r>
  <r>
    <x v="1"/>
    <x v="2"/>
    <x v="2"/>
    <x v="186"/>
    <x v="1"/>
    <s v="PPLETO: TOTAL OPERATING EXPENSE"/>
    <s v="PPLEOM: OPERATION AND MAINTENANCE"/>
    <s v="PPLTIS: TOTAL INCOME STATEMENT"/>
    <x v="3"/>
    <x v="3"/>
    <n v="96.63"/>
  </r>
  <r>
    <x v="1"/>
    <x v="2"/>
    <x v="2"/>
    <x v="186"/>
    <x v="1"/>
    <s v="PPLETO: TOTAL OPERATING EXPENSE"/>
    <s v="PPLEOM: OPERATION AND MAINTENANCE"/>
    <s v="PPLTIS: TOTAL INCOME STATEMENT"/>
    <x v="4"/>
    <x v="3"/>
    <n v="14003.88"/>
  </r>
  <r>
    <x v="1"/>
    <x v="2"/>
    <x v="2"/>
    <x v="186"/>
    <x v="1"/>
    <s v="PPLETO: TOTAL OPERATING EXPENSE"/>
    <s v="PPLEOM: OPERATION AND MAINTENANCE"/>
    <s v="PPLTIS: TOTAL INCOME STATEMENT"/>
    <x v="5"/>
    <x v="4"/>
    <n v="23734.09"/>
  </r>
  <r>
    <x v="1"/>
    <x v="2"/>
    <x v="2"/>
    <x v="186"/>
    <x v="1"/>
    <s v="PPLETO: TOTAL OPERATING EXPENSE"/>
    <s v="PPLEOM: OPERATION AND MAINTENANCE"/>
    <s v="PPLTIS: TOTAL INCOME STATEMENT"/>
    <x v="6"/>
    <x v="3"/>
    <n v="28378.84"/>
  </r>
  <r>
    <x v="1"/>
    <x v="2"/>
    <x v="2"/>
    <x v="186"/>
    <x v="1"/>
    <s v="PPLETO: TOTAL OPERATING EXPENSE"/>
    <s v="PPLEOM: OPERATION AND MAINTENANCE"/>
    <s v="PPLTIS: TOTAL INCOME STATEMENT"/>
    <x v="7"/>
    <x v="3"/>
    <n v="11680.23"/>
  </r>
  <r>
    <x v="1"/>
    <x v="2"/>
    <x v="2"/>
    <x v="186"/>
    <x v="1"/>
    <s v="PPLETO: TOTAL OPERATING EXPENSE"/>
    <s v="PPLEOM: OPERATION AND MAINTENANCE"/>
    <s v="PPLTIS: TOTAL INCOME STATEMENT"/>
    <x v="10"/>
    <x v="4"/>
    <n v="4608.8100000000004"/>
  </r>
  <r>
    <x v="1"/>
    <x v="2"/>
    <x v="2"/>
    <x v="187"/>
    <x v="1"/>
    <s v="PPLETO: TOTAL OPERATING EXPENSE"/>
    <s v="PPLEOM: OPERATION AND MAINTENANCE"/>
    <s v="PPLTIS: TOTAL INCOME STATEMENT"/>
    <x v="14"/>
    <x v="1"/>
    <n v="398861.58"/>
  </r>
  <r>
    <x v="1"/>
    <x v="2"/>
    <x v="2"/>
    <x v="187"/>
    <x v="1"/>
    <s v="PPLETO: TOTAL OPERATING EXPENSE"/>
    <s v="PPLEOM: OPERATION AND MAINTENANCE"/>
    <s v="PPLTIS: TOTAL INCOME STATEMENT"/>
    <x v="9"/>
    <x v="5"/>
    <n v="75555.06"/>
  </r>
  <r>
    <x v="1"/>
    <x v="2"/>
    <x v="2"/>
    <x v="187"/>
    <x v="1"/>
    <s v="PPLETO: TOTAL OPERATING EXPENSE"/>
    <s v="PPLEOM: OPERATION AND MAINTENANCE"/>
    <s v="PPLTIS: TOTAL INCOME STATEMENT"/>
    <x v="15"/>
    <x v="5"/>
    <n v="8318.24"/>
  </r>
  <r>
    <x v="1"/>
    <x v="2"/>
    <x v="2"/>
    <x v="187"/>
    <x v="1"/>
    <s v="PPLETO: TOTAL OPERATING EXPENSE"/>
    <s v="PPLEOM: OPERATION AND MAINTENANCE"/>
    <s v="PPLTIS: TOTAL INCOME STATEMENT"/>
    <x v="18"/>
    <x v="6"/>
    <n v="10376.84"/>
  </r>
  <r>
    <x v="1"/>
    <x v="2"/>
    <x v="2"/>
    <x v="187"/>
    <x v="1"/>
    <s v="PPLETO: TOTAL OPERATING EXPENSE"/>
    <s v="PPLEOM: OPERATION AND MAINTENANCE"/>
    <s v="PPLTIS: TOTAL INCOME STATEMENT"/>
    <x v="3"/>
    <x v="3"/>
    <n v="2423.9299999999998"/>
  </r>
  <r>
    <x v="1"/>
    <x v="2"/>
    <x v="2"/>
    <x v="187"/>
    <x v="1"/>
    <s v="PPLETO: TOTAL OPERATING EXPENSE"/>
    <s v="PPLEOM: OPERATION AND MAINTENANCE"/>
    <s v="PPLTIS: TOTAL INCOME STATEMENT"/>
    <x v="4"/>
    <x v="3"/>
    <n v="15573.82"/>
  </r>
  <r>
    <x v="1"/>
    <x v="2"/>
    <x v="2"/>
    <x v="187"/>
    <x v="1"/>
    <s v="PPLETO: TOTAL OPERATING EXPENSE"/>
    <s v="PPLEOM: OPERATION AND MAINTENANCE"/>
    <s v="PPLTIS: TOTAL INCOME STATEMENT"/>
    <x v="5"/>
    <x v="4"/>
    <n v="25806.22"/>
  </r>
  <r>
    <x v="1"/>
    <x v="2"/>
    <x v="2"/>
    <x v="187"/>
    <x v="1"/>
    <s v="PPLETO: TOTAL OPERATING EXPENSE"/>
    <s v="PPLEOM: OPERATION AND MAINTENANCE"/>
    <s v="PPLTIS: TOTAL INCOME STATEMENT"/>
    <x v="6"/>
    <x v="3"/>
    <n v="38002.959999999999"/>
  </r>
  <r>
    <x v="1"/>
    <x v="2"/>
    <x v="2"/>
    <x v="187"/>
    <x v="1"/>
    <s v="PPLETO: TOTAL OPERATING EXPENSE"/>
    <s v="PPLEOM: OPERATION AND MAINTENANCE"/>
    <s v="PPLTIS: TOTAL INCOME STATEMENT"/>
    <x v="7"/>
    <x v="3"/>
    <n v="17384.8"/>
  </r>
  <r>
    <x v="1"/>
    <x v="2"/>
    <x v="2"/>
    <x v="187"/>
    <x v="1"/>
    <s v="PPLETO: TOTAL OPERATING EXPENSE"/>
    <s v="PPLEOM: OPERATION AND MAINTENANCE"/>
    <s v="PPLTIS: TOTAL INCOME STATEMENT"/>
    <x v="10"/>
    <x v="4"/>
    <n v="4543.41"/>
  </r>
  <r>
    <x v="1"/>
    <x v="2"/>
    <x v="2"/>
    <x v="188"/>
    <x v="1"/>
    <s v="PPLETO: TOTAL OPERATING EXPENSE"/>
    <s v="PPLEOM: OPERATION AND MAINTENANCE"/>
    <s v="PPLTIS: TOTAL INCOME STATEMENT"/>
    <x v="1"/>
    <x v="1"/>
    <n v="255410.04"/>
  </r>
  <r>
    <x v="1"/>
    <x v="2"/>
    <x v="2"/>
    <x v="188"/>
    <x v="1"/>
    <s v="PPLETO: TOTAL OPERATING EXPENSE"/>
    <s v="PPLEOM: OPERATION AND MAINTENANCE"/>
    <s v="PPLTIS: TOTAL INCOME STATEMENT"/>
    <x v="12"/>
    <x v="1"/>
    <n v="15638.87"/>
  </r>
  <r>
    <x v="1"/>
    <x v="2"/>
    <x v="2"/>
    <x v="188"/>
    <x v="1"/>
    <s v="PPLETO: TOTAL OPERATING EXPENSE"/>
    <s v="PPLEOM: OPERATION AND MAINTENANCE"/>
    <s v="PPLTIS: TOTAL INCOME STATEMENT"/>
    <x v="11"/>
    <x v="5"/>
    <n v="183.2"/>
  </r>
  <r>
    <x v="1"/>
    <x v="2"/>
    <x v="2"/>
    <x v="188"/>
    <x v="1"/>
    <s v="PPLETO: TOTAL OPERATING EXPENSE"/>
    <s v="PPLEOM: OPERATION AND MAINTENANCE"/>
    <s v="PPLTIS: TOTAL INCOME STATEMENT"/>
    <x v="13"/>
    <x v="6"/>
    <n v="7395.2"/>
  </r>
  <r>
    <x v="1"/>
    <x v="2"/>
    <x v="2"/>
    <x v="188"/>
    <x v="1"/>
    <s v="PPLETO: TOTAL OPERATING EXPENSE"/>
    <s v="PPLEOM: OPERATION AND MAINTENANCE"/>
    <s v="PPLTIS: TOTAL INCOME STATEMENT"/>
    <x v="19"/>
    <x v="6"/>
    <n v="333.33"/>
  </r>
  <r>
    <x v="1"/>
    <x v="2"/>
    <x v="2"/>
    <x v="188"/>
    <x v="1"/>
    <s v="PPLETO: TOTAL OPERATING EXPENSE"/>
    <s v="PPLEOM: OPERATION AND MAINTENANCE"/>
    <s v="PPLTIS: TOTAL INCOME STATEMENT"/>
    <x v="0"/>
    <x v="0"/>
    <n v="500"/>
  </r>
  <r>
    <x v="1"/>
    <x v="2"/>
    <x v="2"/>
    <x v="188"/>
    <x v="1"/>
    <s v="PPLETO: TOTAL OPERATING EXPENSE"/>
    <s v="PPLEOM: OPERATION AND MAINTENANCE"/>
    <s v="PPLTIS: TOTAL INCOME STATEMENT"/>
    <x v="3"/>
    <x v="3"/>
    <n v="-493.66"/>
  </r>
  <r>
    <x v="1"/>
    <x v="2"/>
    <x v="2"/>
    <x v="188"/>
    <x v="1"/>
    <s v="PPLETO: TOTAL OPERATING EXPENSE"/>
    <s v="PPLEOM: OPERATION AND MAINTENANCE"/>
    <s v="PPLTIS: TOTAL INCOME STATEMENT"/>
    <x v="4"/>
    <x v="3"/>
    <n v="12880.2"/>
  </r>
  <r>
    <x v="1"/>
    <x v="2"/>
    <x v="2"/>
    <x v="188"/>
    <x v="1"/>
    <s v="PPLETO: TOTAL OPERATING EXPENSE"/>
    <s v="PPLEOM: OPERATION AND MAINTENANCE"/>
    <s v="PPLTIS: TOTAL INCOME STATEMENT"/>
    <x v="5"/>
    <x v="4"/>
    <n v="21641.43"/>
  </r>
  <r>
    <x v="1"/>
    <x v="2"/>
    <x v="2"/>
    <x v="188"/>
    <x v="1"/>
    <s v="PPLETO: TOTAL OPERATING EXPENSE"/>
    <s v="PPLEOM: OPERATION AND MAINTENANCE"/>
    <s v="PPLTIS: TOTAL INCOME STATEMENT"/>
    <x v="6"/>
    <x v="3"/>
    <n v="25083.03"/>
  </r>
  <r>
    <x v="1"/>
    <x v="2"/>
    <x v="2"/>
    <x v="188"/>
    <x v="1"/>
    <s v="PPLETO: TOTAL OPERATING EXPENSE"/>
    <s v="PPLEOM: OPERATION AND MAINTENANCE"/>
    <s v="PPLTIS: TOTAL INCOME STATEMENT"/>
    <x v="7"/>
    <x v="3"/>
    <n v="10360.52"/>
  </r>
  <r>
    <x v="1"/>
    <x v="2"/>
    <x v="2"/>
    <x v="188"/>
    <x v="1"/>
    <s v="PPLETO: TOTAL OPERATING EXPENSE"/>
    <s v="PPLEOM: OPERATION AND MAINTENANCE"/>
    <s v="PPLTIS: TOTAL INCOME STATEMENT"/>
    <x v="10"/>
    <x v="4"/>
    <n v="16.11"/>
  </r>
  <r>
    <x v="1"/>
    <x v="2"/>
    <x v="2"/>
    <x v="189"/>
    <x v="1"/>
    <s v="PPLETO: TOTAL OPERATING EXPENSE"/>
    <s v="PPLEOM: OPERATION AND MAINTENANCE"/>
    <s v="PPLTIS: TOTAL INCOME STATEMENT"/>
    <x v="14"/>
    <x v="1"/>
    <n v="109894.18"/>
  </r>
  <r>
    <x v="1"/>
    <x v="2"/>
    <x v="2"/>
    <x v="189"/>
    <x v="1"/>
    <s v="PPLETO: TOTAL OPERATING EXPENSE"/>
    <s v="PPLEOM: OPERATION AND MAINTENANCE"/>
    <s v="PPLTIS: TOTAL INCOME STATEMENT"/>
    <x v="9"/>
    <x v="5"/>
    <n v="26469.37"/>
  </r>
  <r>
    <x v="1"/>
    <x v="2"/>
    <x v="2"/>
    <x v="189"/>
    <x v="1"/>
    <s v="PPLETO: TOTAL OPERATING EXPENSE"/>
    <s v="PPLEOM: OPERATION AND MAINTENANCE"/>
    <s v="PPLTIS: TOTAL INCOME STATEMENT"/>
    <x v="18"/>
    <x v="6"/>
    <n v="510"/>
  </r>
  <r>
    <x v="1"/>
    <x v="2"/>
    <x v="2"/>
    <x v="189"/>
    <x v="1"/>
    <s v="PPLETO: TOTAL OPERATING EXPENSE"/>
    <s v="PPLEOM: OPERATION AND MAINTENANCE"/>
    <s v="PPLTIS: TOTAL INCOME STATEMENT"/>
    <x v="3"/>
    <x v="3"/>
    <n v="-381.2"/>
  </r>
  <r>
    <x v="1"/>
    <x v="2"/>
    <x v="2"/>
    <x v="189"/>
    <x v="1"/>
    <s v="PPLETO: TOTAL OPERATING EXPENSE"/>
    <s v="PPLEOM: OPERATION AND MAINTENANCE"/>
    <s v="PPLTIS: TOTAL INCOME STATEMENT"/>
    <x v="4"/>
    <x v="3"/>
    <n v="5701.54"/>
  </r>
  <r>
    <x v="1"/>
    <x v="2"/>
    <x v="2"/>
    <x v="189"/>
    <x v="1"/>
    <s v="PPLETO: TOTAL OPERATING EXPENSE"/>
    <s v="PPLEOM: OPERATION AND MAINTENANCE"/>
    <s v="PPLTIS: TOTAL INCOME STATEMENT"/>
    <x v="5"/>
    <x v="4"/>
    <n v="9447.42"/>
  </r>
  <r>
    <x v="1"/>
    <x v="2"/>
    <x v="2"/>
    <x v="189"/>
    <x v="1"/>
    <s v="PPLETO: TOTAL OPERATING EXPENSE"/>
    <s v="PPLEOM: OPERATION AND MAINTENANCE"/>
    <s v="PPLTIS: TOTAL INCOME STATEMENT"/>
    <x v="6"/>
    <x v="3"/>
    <n v="10036.11"/>
  </r>
  <r>
    <x v="1"/>
    <x v="2"/>
    <x v="2"/>
    <x v="189"/>
    <x v="1"/>
    <s v="PPLETO: TOTAL OPERATING EXPENSE"/>
    <s v="PPLEOM: OPERATION AND MAINTENANCE"/>
    <s v="PPLTIS: TOTAL INCOME STATEMENT"/>
    <x v="7"/>
    <x v="3"/>
    <n v="3674.47"/>
  </r>
  <r>
    <x v="1"/>
    <x v="2"/>
    <x v="2"/>
    <x v="189"/>
    <x v="1"/>
    <s v="PPLETO: TOTAL OPERATING EXPENSE"/>
    <s v="PPLEOM: OPERATION AND MAINTENANCE"/>
    <s v="PPLTIS: TOTAL INCOME STATEMENT"/>
    <x v="10"/>
    <x v="4"/>
    <n v="2276.42"/>
  </r>
  <r>
    <x v="1"/>
    <x v="2"/>
    <x v="2"/>
    <x v="190"/>
    <x v="1"/>
    <s v="PPLETO: TOTAL OPERATING EXPENSE"/>
    <s v="PPLEOM: OPERATION AND MAINTENANCE"/>
    <s v="PPLTIS: TOTAL INCOME STATEMENT"/>
    <x v="14"/>
    <x v="1"/>
    <n v="59761.93"/>
  </r>
  <r>
    <x v="1"/>
    <x v="2"/>
    <x v="2"/>
    <x v="190"/>
    <x v="1"/>
    <s v="PPLETO: TOTAL OPERATING EXPENSE"/>
    <s v="PPLEOM: OPERATION AND MAINTENANCE"/>
    <s v="PPLTIS: TOTAL INCOME STATEMENT"/>
    <x v="9"/>
    <x v="5"/>
    <n v="14012.16"/>
  </r>
  <r>
    <x v="1"/>
    <x v="2"/>
    <x v="2"/>
    <x v="190"/>
    <x v="1"/>
    <s v="PPLETO: TOTAL OPERATING EXPENSE"/>
    <s v="PPLEOM: OPERATION AND MAINTENANCE"/>
    <s v="PPLTIS: TOTAL INCOME STATEMENT"/>
    <x v="15"/>
    <x v="5"/>
    <n v="130.52000000000001"/>
  </r>
  <r>
    <x v="1"/>
    <x v="2"/>
    <x v="2"/>
    <x v="190"/>
    <x v="1"/>
    <s v="PPLETO: TOTAL OPERATING EXPENSE"/>
    <s v="PPLEOM: OPERATION AND MAINTENANCE"/>
    <s v="PPLTIS: TOTAL INCOME STATEMENT"/>
    <x v="18"/>
    <x v="6"/>
    <n v="85"/>
  </r>
  <r>
    <x v="1"/>
    <x v="2"/>
    <x v="2"/>
    <x v="190"/>
    <x v="1"/>
    <s v="PPLETO: TOTAL OPERATING EXPENSE"/>
    <s v="PPLEOM: OPERATION AND MAINTENANCE"/>
    <s v="PPLTIS: TOTAL INCOME STATEMENT"/>
    <x v="3"/>
    <x v="3"/>
    <n v="-188.67"/>
  </r>
  <r>
    <x v="1"/>
    <x v="2"/>
    <x v="2"/>
    <x v="190"/>
    <x v="1"/>
    <s v="PPLETO: TOTAL OPERATING EXPENSE"/>
    <s v="PPLEOM: OPERATION AND MAINTENANCE"/>
    <s v="PPLTIS: TOTAL INCOME STATEMENT"/>
    <x v="4"/>
    <x v="3"/>
    <n v="2818.26"/>
  </r>
  <r>
    <x v="1"/>
    <x v="2"/>
    <x v="2"/>
    <x v="190"/>
    <x v="1"/>
    <s v="PPLETO: TOTAL OPERATING EXPENSE"/>
    <s v="PPLEOM: OPERATION AND MAINTENANCE"/>
    <s v="PPLTIS: TOTAL INCOME STATEMENT"/>
    <x v="5"/>
    <x v="4"/>
    <n v="4654.91"/>
  </r>
  <r>
    <x v="1"/>
    <x v="2"/>
    <x v="2"/>
    <x v="190"/>
    <x v="1"/>
    <s v="PPLETO: TOTAL OPERATING EXPENSE"/>
    <s v="PPLEOM: OPERATION AND MAINTENANCE"/>
    <s v="PPLTIS: TOTAL INCOME STATEMENT"/>
    <x v="6"/>
    <x v="3"/>
    <n v="5570.4"/>
  </r>
  <r>
    <x v="1"/>
    <x v="2"/>
    <x v="2"/>
    <x v="190"/>
    <x v="1"/>
    <s v="PPLETO: TOTAL OPERATING EXPENSE"/>
    <s v="PPLEOM: OPERATION AND MAINTENANCE"/>
    <s v="PPLTIS: TOTAL INCOME STATEMENT"/>
    <x v="7"/>
    <x v="3"/>
    <n v="2334.23"/>
  </r>
  <r>
    <x v="1"/>
    <x v="2"/>
    <x v="2"/>
    <x v="190"/>
    <x v="1"/>
    <s v="PPLETO: TOTAL OPERATING EXPENSE"/>
    <s v="PPLEOM: OPERATION AND MAINTENANCE"/>
    <s v="PPLTIS: TOTAL INCOME STATEMENT"/>
    <x v="10"/>
    <x v="4"/>
    <n v="823.49"/>
  </r>
  <r>
    <x v="1"/>
    <x v="2"/>
    <x v="2"/>
    <x v="191"/>
    <x v="1"/>
    <s v="PPLETO: TOTAL OPERATING EXPENSE"/>
    <s v="PPLEOM: OPERATION AND MAINTENANCE"/>
    <s v="PPLTIS: TOTAL INCOME STATEMENT"/>
    <x v="14"/>
    <x v="1"/>
    <n v="326682.93"/>
  </r>
  <r>
    <x v="1"/>
    <x v="2"/>
    <x v="2"/>
    <x v="191"/>
    <x v="1"/>
    <s v="PPLETO: TOTAL OPERATING EXPENSE"/>
    <s v="PPLEOM: OPERATION AND MAINTENANCE"/>
    <s v="PPLTIS: TOTAL INCOME STATEMENT"/>
    <x v="9"/>
    <x v="5"/>
    <n v="20628.759999999998"/>
  </r>
  <r>
    <x v="1"/>
    <x v="2"/>
    <x v="2"/>
    <x v="191"/>
    <x v="1"/>
    <s v="PPLETO: TOTAL OPERATING EXPENSE"/>
    <s v="PPLEOM: OPERATION AND MAINTENANCE"/>
    <s v="PPLTIS: TOTAL INCOME STATEMENT"/>
    <x v="15"/>
    <x v="5"/>
    <n v="1901.06"/>
  </r>
  <r>
    <x v="1"/>
    <x v="2"/>
    <x v="2"/>
    <x v="191"/>
    <x v="1"/>
    <s v="PPLETO: TOTAL OPERATING EXPENSE"/>
    <s v="PPLEOM: OPERATION AND MAINTENANCE"/>
    <s v="PPLTIS: TOTAL INCOME STATEMENT"/>
    <x v="18"/>
    <x v="6"/>
    <n v="1640.2"/>
  </r>
  <r>
    <x v="1"/>
    <x v="2"/>
    <x v="2"/>
    <x v="191"/>
    <x v="1"/>
    <s v="PPLETO: TOTAL OPERATING EXPENSE"/>
    <s v="PPLEOM: OPERATION AND MAINTENANCE"/>
    <s v="PPLTIS: TOTAL INCOME STATEMENT"/>
    <x v="3"/>
    <x v="3"/>
    <n v="-861.52"/>
  </r>
  <r>
    <x v="1"/>
    <x v="2"/>
    <x v="2"/>
    <x v="191"/>
    <x v="1"/>
    <s v="PPLETO: TOTAL OPERATING EXPENSE"/>
    <s v="PPLEOM: OPERATION AND MAINTENANCE"/>
    <s v="PPLTIS: TOTAL INCOME STATEMENT"/>
    <x v="4"/>
    <x v="3"/>
    <n v="16156.19"/>
  </r>
  <r>
    <x v="1"/>
    <x v="2"/>
    <x v="2"/>
    <x v="191"/>
    <x v="1"/>
    <s v="PPLETO: TOTAL OPERATING EXPENSE"/>
    <s v="PPLEOM: OPERATION AND MAINTENANCE"/>
    <s v="PPLTIS: TOTAL INCOME STATEMENT"/>
    <x v="5"/>
    <x v="4"/>
    <n v="26771"/>
  </r>
  <r>
    <x v="1"/>
    <x v="2"/>
    <x v="2"/>
    <x v="191"/>
    <x v="1"/>
    <s v="PPLETO: TOTAL OPERATING EXPENSE"/>
    <s v="PPLEOM: OPERATION AND MAINTENANCE"/>
    <s v="PPLTIS: TOTAL INCOME STATEMENT"/>
    <x v="6"/>
    <x v="3"/>
    <n v="30083.68"/>
  </r>
  <r>
    <x v="1"/>
    <x v="2"/>
    <x v="2"/>
    <x v="191"/>
    <x v="1"/>
    <s v="PPLETO: TOTAL OPERATING EXPENSE"/>
    <s v="PPLEOM: OPERATION AND MAINTENANCE"/>
    <s v="PPLTIS: TOTAL INCOME STATEMENT"/>
    <x v="7"/>
    <x v="3"/>
    <n v="11910.09"/>
  </r>
  <r>
    <x v="1"/>
    <x v="2"/>
    <x v="2"/>
    <x v="191"/>
    <x v="1"/>
    <s v="PPLETO: TOTAL OPERATING EXPENSE"/>
    <s v="PPLEOM: OPERATION AND MAINTENANCE"/>
    <s v="PPLTIS: TOTAL INCOME STATEMENT"/>
    <x v="10"/>
    <x v="4"/>
    <n v="1798.25"/>
  </r>
  <r>
    <x v="1"/>
    <x v="2"/>
    <x v="2"/>
    <x v="192"/>
    <x v="1"/>
    <s v="PPLETO: TOTAL OPERATING EXPENSE"/>
    <s v="PPLEOM: OPERATION AND MAINTENANCE"/>
    <s v="PPLTIS: TOTAL INCOME STATEMENT"/>
    <x v="14"/>
    <x v="1"/>
    <n v="16416.77"/>
  </r>
  <r>
    <x v="1"/>
    <x v="2"/>
    <x v="2"/>
    <x v="192"/>
    <x v="1"/>
    <s v="PPLETO: TOTAL OPERATING EXPENSE"/>
    <s v="PPLEOM: OPERATION AND MAINTENANCE"/>
    <s v="PPLTIS: TOTAL INCOME STATEMENT"/>
    <x v="9"/>
    <x v="5"/>
    <n v="1409.89"/>
  </r>
  <r>
    <x v="1"/>
    <x v="2"/>
    <x v="2"/>
    <x v="192"/>
    <x v="1"/>
    <s v="PPLETO: TOTAL OPERATING EXPENSE"/>
    <s v="PPLEOM: OPERATION AND MAINTENANCE"/>
    <s v="PPLTIS: TOTAL INCOME STATEMENT"/>
    <x v="18"/>
    <x v="6"/>
    <n v="510"/>
  </r>
  <r>
    <x v="1"/>
    <x v="2"/>
    <x v="2"/>
    <x v="192"/>
    <x v="1"/>
    <s v="PPLETO: TOTAL OPERATING EXPENSE"/>
    <s v="PPLEOM: OPERATION AND MAINTENANCE"/>
    <s v="PPLTIS: TOTAL INCOME STATEMENT"/>
    <x v="3"/>
    <x v="3"/>
    <n v="-20.65"/>
  </r>
  <r>
    <x v="1"/>
    <x v="2"/>
    <x v="2"/>
    <x v="192"/>
    <x v="1"/>
    <s v="PPLETO: TOTAL OPERATING EXPENSE"/>
    <s v="PPLEOM: OPERATION AND MAINTENANCE"/>
    <s v="PPLTIS: TOTAL INCOME STATEMENT"/>
    <x v="4"/>
    <x v="3"/>
    <n v="796.49"/>
  </r>
  <r>
    <x v="1"/>
    <x v="2"/>
    <x v="2"/>
    <x v="192"/>
    <x v="1"/>
    <s v="PPLETO: TOTAL OPERATING EXPENSE"/>
    <s v="PPLEOM: OPERATION AND MAINTENANCE"/>
    <s v="PPLTIS: TOTAL INCOME STATEMENT"/>
    <x v="5"/>
    <x v="4"/>
    <n v="1364.13"/>
  </r>
  <r>
    <x v="1"/>
    <x v="2"/>
    <x v="2"/>
    <x v="192"/>
    <x v="1"/>
    <s v="PPLETO: TOTAL OPERATING EXPENSE"/>
    <s v="PPLEOM: OPERATION AND MAINTENANCE"/>
    <s v="PPLTIS: TOTAL INCOME STATEMENT"/>
    <x v="6"/>
    <x v="3"/>
    <n v="1522.63"/>
  </r>
  <r>
    <x v="1"/>
    <x v="2"/>
    <x v="2"/>
    <x v="192"/>
    <x v="1"/>
    <s v="PPLETO: TOTAL OPERATING EXPENSE"/>
    <s v="PPLEOM: OPERATION AND MAINTENANCE"/>
    <s v="PPLTIS: TOTAL INCOME STATEMENT"/>
    <x v="7"/>
    <x v="3"/>
    <n v="598.16"/>
  </r>
  <r>
    <x v="1"/>
    <x v="2"/>
    <x v="2"/>
    <x v="192"/>
    <x v="1"/>
    <s v="PPLETO: TOTAL OPERATING EXPENSE"/>
    <s v="PPLEOM: OPERATION AND MAINTENANCE"/>
    <s v="PPLTIS: TOTAL INCOME STATEMENT"/>
    <x v="10"/>
    <x v="4"/>
    <n v="119.45"/>
  </r>
  <r>
    <x v="1"/>
    <x v="2"/>
    <x v="2"/>
    <x v="193"/>
    <x v="1"/>
    <s v="PPLETO: TOTAL OPERATING EXPENSE"/>
    <s v="PPLEOM: OPERATION AND MAINTENANCE"/>
    <s v="PPLTIS: TOTAL INCOME STATEMENT"/>
    <x v="14"/>
    <x v="1"/>
    <n v="281322.09999999998"/>
  </r>
  <r>
    <x v="1"/>
    <x v="2"/>
    <x v="2"/>
    <x v="193"/>
    <x v="1"/>
    <s v="PPLETO: TOTAL OPERATING EXPENSE"/>
    <s v="PPLEOM: OPERATION AND MAINTENANCE"/>
    <s v="PPLTIS: TOTAL INCOME STATEMENT"/>
    <x v="9"/>
    <x v="5"/>
    <n v="31725.27"/>
  </r>
  <r>
    <x v="1"/>
    <x v="2"/>
    <x v="2"/>
    <x v="193"/>
    <x v="1"/>
    <s v="PPLETO: TOTAL OPERATING EXPENSE"/>
    <s v="PPLEOM: OPERATION AND MAINTENANCE"/>
    <s v="PPLTIS: TOTAL INCOME STATEMENT"/>
    <x v="15"/>
    <x v="5"/>
    <n v="2673.44"/>
  </r>
  <r>
    <x v="1"/>
    <x v="2"/>
    <x v="2"/>
    <x v="193"/>
    <x v="1"/>
    <s v="PPLETO: TOTAL OPERATING EXPENSE"/>
    <s v="PPLEOM: OPERATION AND MAINTENANCE"/>
    <s v="PPLTIS: TOTAL INCOME STATEMENT"/>
    <x v="18"/>
    <x v="6"/>
    <n v="1218.5"/>
  </r>
  <r>
    <x v="1"/>
    <x v="2"/>
    <x v="2"/>
    <x v="193"/>
    <x v="1"/>
    <s v="PPLETO: TOTAL OPERATING EXPENSE"/>
    <s v="PPLEOM: OPERATION AND MAINTENANCE"/>
    <s v="PPLTIS: TOTAL INCOME STATEMENT"/>
    <x v="3"/>
    <x v="3"/>
    <n v="-1601.95"/>
  </r>
  <r>
    <x v="1"/>
    <x v="2"/>
    <x v="2"/>
    <x v="193"/>
    <x v="1"/>
    <s v="PPLETO: TOTAL OPERATING EXPENSE"/>
    <s v="PPLEOM: OPERATION AND MAINTENANCE"/>
    <s v="PPLTIS: TOTAL INCOME STATEMENT"/>
    <x v="4"/>
    <x v="3"/>
    <n v="13558.79"/>
  </r>
  <r>
    <x v="1"/>
    <x v="2"/>
    <x v="2"/>
    <x v="193"/>
    <x v="1"/>
    <s v="PPLETO: TOTAL OPERATING EXPENSE"/>
    <s v="PPLEOM: OPERATION AND MAINTENANCE"/>
    <s v="PPLTIS: TOTAL INCOME STATEMENT"/>
    <x v="5"/>
    <x v="4"/>
    <n v="22161.35"/>
  </r>
  <r>
    <x v="1"/>
    <x v="2"/>
    <x v="2"/>
    <x v="193"/>
    <x v="1"/>
    <s v="PPLETO: TOTAL OPERATING EXPENSE"/>
    <s v="PPLEOM: OPERATION AND MAINTENANCE"/>
    <s v="PPLTIS: TOTAL INCOME STATEMENT"/>
    <x v="6"/>
    <x v="3"/>
    <n v="25848.6"/>
  </r>
  <r>
    <x v="1"/>
    <x v="2"/>
    <x v="2"/>
    <x v="193"/>
    <x v="1"/>
    <s v="PPLETO: TOTAL OPERATING EXPENSE"/>
    <s v="PPLEOM: OPERATION AND MAINTENANCE"/>
    <s v="PPLTIS: TOTAL INCOME STATEMENT"/>
    <x v="7"/>
    <x v="3"/>
    <n v="11472.92"/>
  </r>
  <r>
    <x v="1"/>
    <x v="2"/>
    <x v="2"/>
    <x v="193"/>
    <x v="1"/>
    <s v="PPLETO: TOTAL OPERATING EXPENSE"/>
    <s v="PPLEOM: OPERATION AND MAINTENANCE"/>
    <s v="PPLTIS: TOTAL INCOME STATEMENT"/>
    <x v="10"/>
    <x v="4"/>
    <n v="2051.52"/>
  </r>
  <r>
    <x v="1"/>
    <x v="2"/>
    <x v="2"/>
    <x v="194"/>
    <x v="1"/>
    <s v="PPLETO: TOTAL OPERATING EXPENSE"/>
    <s v="PPLEOM: OPERATION AND MAINTENANCE"/>
    <s v="PPLTIS: TOTAL INCOME STATEMENT"/>
    <x v="14"/>
    <x v="1"/>
    <n v="20787.2"/>
  </r>
  <r>
    <x v="1"/>
    <x v="2"/>
    <x v="2"/>
    <x v="194"/>
    <x v="1"/>
    <s v="PPLETO: TOTAL OPERATING EXPENSE"/>
    <s v="PPLEOM: OPERATION AND MAINTENANCE"/>
    <s v="PPLTIS: TOTAL INCOME STATEMENT"/>
    <x v="9"/>
    <x v="5"/>
    <n v="364.17"/>
  </r>
  <r>
    <x v="1"/>
    <x v="2"/>
    <x v="2"/>
    <x v="194"/>
    <x v="1"/>
    <s v="PPLETO: TOTAL OPERATING EXPENSE"/>
    <s v="PPLEOM: OPERATION AND MAINTENANCE"/>
    <s v="PPLTIS: TOTAL INCOME STATEMENT"/>
    <x v="18"/>
    <x v="6"/>
    <n v="340"/>
  </r>
  <r>
    <x v="1"/>
    <x v="2"/>
    <x v="2"/>
    <x v="194"/>
    <x v="1"/>
    <s v="PPLETO: TOTAL OPERATING EXPENSE"/>
    <s v="PPLEOM: OPERATION AND MAINTENANCE"/>
    <s v="PPLTIS: TOTAL INCOME STATEMENT"/>
    <x v="3"/>
    <x v="3"/>
    <n v="-111.54"/>
  </r>
  <r>
    <x v="1"/>
    <x v="2"/>
    <x v="2"/>
    <x v="194"/>
    <x v="1"/>
    <s v="PPLETO: TOTAL OPERATING EXPENSE"/>
    <s v="PPLEOM: OPERATION AND MAINTENANCE"/>
    <s v="PPLTIS: TOTAL INCOME STATEMENT"/>
    <x v="4"/>
    <x v="3"/>
    <n v="956.71"/>
  </r>
  <r>
    <x v="1"/>
    <x v="2"/>
    <x v="2"/>
    <x v="194"/>
    <x v="1"/>
    <s v="PPLETO: TOTAL OPERATING EXPENSE"/>
    <s v="PPLEOM: OPERATION AND MAINTENANCE"/>
    <s v="PPLTIS: TOTAL INCOME STATEMENT"/>
    <x v="5"/>
    <x v="4"/>
    <n v="1581.53"/>
  </r>
  <r>
    <x v="1"/>
    <x v="2"/>
    <x v="2"/>
    <x v="194"/>
    <x v="1"/>
    <s v="PPLETO: TOTAL OPERATING EXPENSE"/>
    <s v="PPLEOM: OPERATION AND MAINTENANCE"/>
    <s v="PPLTIS: TOTAL INCOME STATEMENT"/>
    <x v="6"/>
    <x v="3"/>
    <n v="1924.35"/>
  </r>
  <r>
    <x v="1"/>
    <x v="2"/>
    <x v="2"/>
    <x v="194"/>
    <x v="1"/>
    <s v="PPLETO: TOTAL OPERATING EXPENSE"/>
    <s v="PPLEOM: OPERATION AND MAINTENANCE"/>
    <s v="PPLTIS: TOTAL INCOME STATEMENT"/>
    <x v="7"/>
    <x v="3"/>
    <n v="912.45"/>
  </r>
  <r>
    <x v="1"/>
    <x v="2"/>
    <x v="2"/>
    <x v="194"/>
    <x v="1"/>
    <s v="PPLETO: TOTAL OPERATING EXPENSE"/>
    <s v="PPLEOM: OPERATION AND MAINTENANCE"/>
    <s v="PPLTIS: TOTAL INCOME STATEMENT"/>
    <x v="10"/>
    <x v="4"/>
    <n v="31.81"/>
  </r>
  <r>
    <x v="1"/>
    <x v="2"/>
    <x v="2"/>
    <x v="195"/>
    <x v="1"/>
    <s v="PPLETO: TOTAL OPERATING EXPENSE"/>
    <s v="PPLEOM: OPERATION AND MAINTENANCE"/>
    <s v="PPLTIS: TOTAL INCOME STATEMENT"/>
    <x v="14"/>
    <x v="1"/>
    <n v="9075.8700000000008"/>
  </r>
  <r>
    <x v="1"/>
    <x v="2"/>
    <x v="2"/>
    <x v="195"/>
    <x v="1"/>
    <s v="PPLETO: TOTAL OPERATING EXPENSE"/>
    <s v="PPLEOM: OPERATION AND MAINTENANCE"/>
    <s v="PPLTIS: TOTAL INCOME STATEMENT"/>
    <x v="9"/>
    <x v="5"/>
    <n v="2612.9299999999998"/>
  </r>
  <r>
    <x v="1"/>
    <x v="2"/>
    <x v="2"/>
    <x v="195"/>
    <x v="1"/>
    <s v="PPLETO: TOTAL OPERATING EXPENSE"/>
    <s v="PPLEOM: OPERATION AND MAINTENANCE"/>
    <s v="PPLTIS: TOTAL INCOME STATEMENT"/>
    <x v="3"/>
    <x v="3"/>
    <n v="13.04"/>
  </r>
  <r>
    <x v="1"/>
    <x v="2"/>
    <x v="2"/>
    <x v="195"/>
    <x v="1"/>
    <s v="PPLETO: TOTAL OPERATING EXPENSE"/>
    <s v="PPLEOM: OPERATION AND MAINTENANCE"/>
    <s v="PPLTIS: TOTAL INCOME STATEMENT"/>
    <x v="4"/>
    <x v="3"/>
    <n v="468.12"/>
  </r>
  <r>
    <x v="1"/>
    <x v="2"/>
    <x v="2"/>
    <x v="195"/>
    <x v="1"/>
    <s v="PPLETO: TOTAL OPERATING EXPENSE"/>
    <s v="PPLEOM: OPERATION AND MAINTENANCE"/>
    <s v="PPLTIS: TOTAL INCOME STATEMENT"/>
    <x v="5"/>
    <x v="4"/>
    <n v="766.71"/>
  </r>
  <r>
    <x v="1"/>
    <x v="2"/>
    <x v="2"/>
    <x v="195"/>
    <x v="1"/>
    <s v="PPLETO: TOTAL OPERATING EXPENSE"/>
    <s v="PPLEOM: OPERATION AND MAINTENANCE"/>
    <s v="PPLTIS: TOTAL INCOME STATEMENT"/>
    <x v="6"/>
    <x v="3"/>
    <n v="833.56"/>
  </r>
  <r>
    <x v="1"/>
    <x v="2"/>
    <x v="2"/>
    <x v="195"/>
    <x v="1"/>
    <s v="PPLETO: TOTAL OPERATING EXPENSE"/>
    <s v="PPLEOM: OPERATION AND MAINTENANCE"/>
    <s v="PPLTIS: TOTAL INCOME STATEMENT"/>
    <x v="7"/>
    <x v="3"/>
    <n v="259.91000000000003"/>
  </r>
  <r>
    <x v="1"/>
    <x v="2"/>
    <x v="2"/>
    <x v="195"/>
    <x v="1"/>
    <s v="PPLETO: TOTAL OPERATING EXPENSE"/>
    <s v="PPLEOM: OPERATION AND MAINTENANCE"/>
    <s v="PPLTIS: TOTAL INCOME STATEMENT"/>
    <x v="10"/>
    <x v="4"/>
    <n v="230.27"/>
  </r>
  <r>
    <x v="1"/>
    <x v="2"/>
    <x v="2"/>
    <x v="106"/>
    <x v="1"/>
    <s v="PPLETO: TOTAL OPERATING EXPENSE"/>
    <s v="PPLEOM: OPERATION AND MAINTENANCE"/>
    <s v="PPLTIS: TOTAL INCOME STATEMENT"/>
    <x v="1"/>
    <x v="1"/>
    <n v="237589.15"/>
  </r>
  <r>
    <x v="1"/>
    <x v="2"/>
    <x v="2"/>
    <x v="106"/>
    <x v="1"/>
    <s v="PPLETO: TOTAL OPERATING EXPENSE"/>
    <s v="PPLEOM: OPERATION AND MAINTENANCE"/>
    <s v="PPLTIS: TOTAL INCOME STATEMENT"/>
    <x v="14"/>
    <x v="1"/>
    <n v="1302.51"/>
  </r>
  <r>
    <x v="1"/>
    <x v="2"/>
    <x v="2"/>
    <x v="106"/>
    <x v="1"/>
    <s v="PPLETO: TOTAL OPERATING EXPENSE"/>
    <s v="PPLEOM: OPERATION AND MAINTENANCE"/>
    <s v="PPLTIS: TOTAL INCOME STATEMENT"/>
    <x v="13"/>
    <x v="6"/>
    <n v="0"/>
  </r>
  <r>
    <x v="1"/>
    <x v="2"/>
    <x v="2"/>
    <x v="106"/>
    <x v="1"/>
    <s v="PPLETO: TOTAL OPERATING EXPENSE"/>
    <s v="PPLEOM: OPERATION AND MAINTENANCE"/>
    <s v="PPLTIS: TOTAL INCOME STATEMENT"/>
    <x v="3"/>
    <x v="3"/>
    <n v="-363.52"/>
  </r>
  <r>
    <x v="1"/>
    <x v="2"/>
    <x v="2"/>
    <x v="106"/>
    <x v="1"/>
    <s v="PPLETO: TOTAL OPERATING EXPENSE"/>
    <s v="PPLEOM: OPERATION AND MAINTENANCE"/>
    <s v="PPLTIS: TOTAL INCOME STATEMENT"/>
    <x v="4"/>
    <x v="3"/>
    <n v="11338.79"/>
  </r>
  <r>
    <x v="1"/>
    <x v="2"/>
    <x v="2"/>
    <x v="106"/>
    <x v="1"/>
    <s v="PPLETO: TOTAL OPERATING EXPENSE"/>
    <s v="PPLEOM: OPERATION AND MAINTENANCE"/>
    <s v="PPLTIS: TOTAL INCOME STATEMENT"/>
    <x v="5"/>
    <x v="4"/>
    <n v="18534.63"/>
  </r>
  <r>
    <x v="1"/>
    <x v="2"/>
    <x v="2"/>
    <x v="106"/>
    <x v="1"/>
    <s v="PPLETO: TOTAL OPERATING EXPENSE"/>
    <s v="PPLEOM: OPERATION AND MAINTENANCE"/>
    <s v="PPLTIS: TOTAL INCOME STATEMENT"/>
    <x v="6"/>
    <x v="3"/>
    <n v="22109.97"/>
  </r>
  <r>
    <x v="1"/>
    <x v="2"/>
    <x v="2"/>
    <x v="106"/>
    <x v="1"/>
    <s v="PPLETO: TOTAL OPERATING EXPENSE"/>
    <s v="PPLEOM: OPERATION AND MAINTENANCE"/>
    <s v="PPLTIS: TOTAL INCOME STATEMENT"/>
    <x v="7"/>
    <x v="3"/>
    <n v="9098.64"/>
  </r>
  <r>
    <x v="1"/>
    <x v="2"/>
    <x v="2"/>
    <x v="107"/>
    <x v="1"/>
    <s v="PPLETO: TOTAL OPERATING EXPENSE"/>
    <s v="PPLEOM: OPERATION AND MAINTENANCE"/>
    <s v="PPLTIS: TOTAL INCOME STATEMENT"/>
    <x v="14"/>
    <x v="1"/>
    <n v="165371.38"/>
  </r>
  <r>
    <x v="1"/>
    <x v="2"/>
    <x v="2"/>
    <x v="107"/>
    <x v="1"/>
    <s v="PPLETO: TOTAL OPERATING EXPENSE"/>
    <s v="PPLEOM: OPERATION AND MAINTENANCE"/>
    <s v="PPLTIS: TOTAL INCOME STATEMENT"/>
    <x v="9"/>
    <x v="5"/>
    <n v="24822.06"/>
  </r>
  <r>
    <x v="1"/>
    <x v="2"/>
    <x v="2"/>
    <x v="107"/>
    <x v="1"/>
    <s v="PPLETO: TOTAL OPERATING EXPENSE"/>
    <s v="PPLEOM: OPERATION AND MAINTENANCE"/>
    <s v="PPLTIS: TOTAL INCOME STATEMENT"/>
    <x v="15"/>
    <x v="5"/>
    <n v="262.39999999999998"/>
  </r>
  <r>
    <x v="1"/>
    <x v="2"/>
    <x v="2"/>
    <x v="107"/>
    <x v="1"/>
    <s v="PPLETO: TOTAL OPERATING EXPENSE"/>
    <s v="PPLEOM: OPERATION AND MAINTENANCE"/>
    <s v="PPLTIS: TOTAL INCOME STATEMENT"/>
    <x v="18"/>
    <x v="6"/>
    <n v="765"/>
  </r>
  <r>
    <x v="1"/>
    <x v="2"/>
    <x v="2"/>
    <x v="107"/>
    <x v="1"/>
    <s v="PPLETO: TOTAL OPERATING EXPENSE"/>
    <s v="PPLEOM: OPERATION AND MAINTENANCE"/>
    <s v="PPLTIS: TOTAL INCOME STATEMENT"/>
    <x v="3"/>
    <x v="3"/>
    <n v="-650.58000000000004"/>
  </r>
  <r>
    <x v="1"/>
    <x v="2"/>
    <x v="2"/>
    <x v="107"/>
    <x v="1"/>
    <s v="PPLETO: TOTAL OPERATING EXPENSE"/>
    <s v="PPLEOM: OPERATION AND MAINTENANCE"/>
    <s v="PPLTIS: TOTAL INCOME STATEMENT"/>
    <x v="4"/>
    <x v="3"/>
    <n v="8279.64"/>
  </r>
  <r>
    <x v="1"/>
    <x v="2"/>
    <x v="2"/>
    <x v="107"/>
    <x v="1"/>
    <s v="PPLETO: TOTAL OPERATING EXPENSE"/>
    <s v="PPLEOM: OPERATION AND MAINTENANCE"/>
    <s v="PPLTIS: TOTAL INCOME STATEMENT"/>
    <x v="5"/>
    <x v="4"/>
    <n v="13605.15"/>
  </r>
  <r>
    <x v="1"/>
    <x v="2"/>
    <x v="2"/>
    <x v="107"/>
    <x v="1"/>
    <s v="PPLETO: TOTAL OPERATING EXPENSE"/>
    <s v="PPLEOM: OPERATION AND MAINTENANCE"/>
    <s v="PPLTIS: TOTAL INCOME STATEMENT"/>
    <x v="6"/>
    <x v="3"/>
    <n v="15117.05"/>
  </r>
  <r>
    <x v="1"/>
    <x v="2"/>
    <x v="2"/>
    <x v="107"/>
    <x v="1"/>
    <s v="PPLETO: TOTAL OPERATING EXPENSE"/>
    <s v="PPLEOM: OPERATION AND MAINTENANCE"/>
    <s v="PPLTIS: TOTAL INCOME STATEMENT"/>
    <x v="7"/>
    <x v="3"/>
    <n v="6110.16"/>
  </r>
  <r>
    <x v="1"/>
    <x v="2"/>
    <x v="2"/>
    <x v="107"/>
    <x v="1"/>
    <s v="PPLETO: TOTAL OPERATING EXPENSE"/>
    <s v="PPLEOM: OPERATION AND MAINTENANCE"/>
    <s v="PPLTIS: TOTAL INCOME STATEMENT"/>
    <x v="10"/>
    <x v="4"/>
    <n v="2052.2199999999998"/>
  </r>
  <r>
    <x v="1"/>
    <x v="2"/>
    <x v="2"/>
    <x v="196"/>
    <x v="1"/>
    <s v="PPLETO: TOTAL OPERATING EXPENSE"/>
    <s v="PPLEOM: OPERATION AND MAINTENANCE"/>
    <s v="PPLTIS: TOTAL INCOME STATEMENT"/>
    <x v="1"/>
    <x v="1"/>
    <n v="49581.52"/>
  </r>
  <r>
    <x v="1"/>
    <x v="2"/>
    <x v="2"/>
    <x v="196"/>
    <x v="1"/>
    <s v="PPLETO: TOTAL OPERATING EXPENSE"/>
    <s v="PPLEOM: OPERATION AND MAINTENANCE"/>
    <s v="PPLTIS: TOTAL INCOME STATEMENT"/>
    <x v="14"/>
    <x v="1"/>
    <n v="62234.86"/>
  </r>
  <r>
    <x v="1"/>
    <x v="2"/>
    <x v="2"/>
    <x v="196"/>
    <x v="1"/>
    <s v="PPLETO: TOTAL OPERATING EXPENSE"/>
    <s v="PPLEOM: OPERATION AND MAINTENANCE"/>
    <s v="PPLTIS: TOTAL INCOME STATEMENT"/>
    <x v="9"/>
    <x v="5"/>
    <n v="52518.07"/>
  </r>
  <r>
    <x v="1"/>
    <x v="2"/>
    <x v="2"/>
    <x v="196"/>
    <x v="1"/>
    <s v="PPLETO: TOTAL OPERATING EXPENSE"/>
    <s v="PPLEOM: OPERATION AND MAINTENANCE"/>
    <s v="PPLTIS: TOTAL INCOME STATEMENT"/>
    <x v="15"/>
    <x v="5"/>
    <n v="6071.78"/>
  </r>
  <r>
    <x v="1"/>
    <x v="2"/>
    <x v="2"/>
    <x v="196"/>
    <x v="1"/>
    <s v="PPLETO: TOTAL OPERATING EXPENSE"/>
    <s v="PPLEOM: OPERATION AND MAINTENANCE"/>
    <s v="PPLTIS: TOTAL INCOME STATEMENT"/>
    <x v="18"/>
    <x v="6"/>
    <n v="850"/>
  </r>
  <r>
    <x v="1"/>
    <x v="2"/>
    <x v="2"/>
    <x v="196"/>
    <x v="1"/>
    <s v="PPLETO: TOTAL OPERATING EXPENSE"/>
    <s v="PPLEOM: OPERATION AND MAINTENANCE"/>
    <s v="PPLTIS: TOTAL INCOME STATEMENT"/>
    <x v="3"/>
    <x v="3"/>
    <n v="-416.01"/>
  </r>
  <r>
    <x v="1"/>
    <x v="2"/>
    <x v="2"/>
    <x v="196"/>
    <x v="1"/>
    <s v="PPLETO: TOTAL OPERATING EXPENSE"/>
    <s v="PPLEOM: OPERATION AND MAINTENANCE"/>
    <s v="PPLTIS: TOTAL INCOME STATEMENT"/>
    <x v="4"/>
    <x v="3"/>
    <n v="5563.73"/>
  </r>
  <r>
    <x v="1"/>
    <x v="2"/>
    <x v="2"/>
    <x v="196"/>
    <x v="1"/>
    <s v="PPLETO: TOTAL OPERATING EXPENSE"/>
    <s v="PPLEOM: OPERATION AND MAINTENANCE"/>
    <s v="PPLTIS: TOTAL INCOME STATEMENT"/>
    <x v="5"/>
    <x v="4"/>
    <n v="9342"/>
  </r>
  <r>
    <x v="1"/>
    <x v="2"/>
    <x v="2"/>
    <x v="196"/>
    <x v="1"/>
    <s v="PPLETO: TOTAL OPERATING EXPENSE"/>
    <s v="PPLEOM: OPERATION AND MAINTENANCE"/>
    <s v="PPLTIS: TOTAL INCOME STATEMENT"/>
    <x v="6"/>
    <x v="3"/>
    <n v="10324.620000000001"/>
  </r>
  <r>
    <x v="1"/>
    <x v="2"/>
    <x v="2"/>
    <x v="196"/>
    <x v="1"/>
    <s v="PPLETO: TOTAL OPERATING EXPENSE"/>
    <s v="PPLEOM: OPERATION AND MAINTENANCE"/>
    <s v="PPLTIS: TOTAL INCOME STATEMENT"/>
    <x v="7"/>
    <x v="3"/>
    <n v="4067.45"/>
  </r>
  <r>
    <x v="1"/>
    <x v="2"/>
    <x v="2"/>
    <x v="196"/>
    <x v="1"/>
    <s v="PPLETO: TOTAL OPERATING EXPENSE"/>
    <s v="PPLEOM: OPERATION AND MAINTENANCE"/>
    <s v="PPLTIS: TOTAL INCOME STATEMENT"/>
    <x v="10"/>
    <x v="4"/>
    <n v="4944.8100000000004"/>
  </r>
  <r>
    <x v="1"/>
    <x v="2"/>
    <x v="2"/>
    <x v="108"/>
    <x v="1"/>
    <s v="PPLETO: TOTAL OPERATING EXPENSE"/>
    <s v="PPLEOM: OPERATION AND MAINTENANCE"/>
    <s v="PPLTIS: TOTAL INCOME STATEMENT"/>
    <x v="1"/>
    <x v="1"/>
    <n v="335629.05"/>
  </r>
  <r>
    <x v="1"/>
    <x v="2"/>
    <x v="2"/>
    <x v="108"/>
    <x v="1"/>
    <s v="PPLETO: TOTAL OPERATING EXPENSE"/>
    <s v="PPLEOM: OPERATION AND MAINTENANCE"/>
    <s v="PPLTIS: TOTAL INCOME STATEMENT"/>
    <x v="14"/>
    <x v="1"/>
    <n v="2044.96"/>
  </r>
  <r>
    <x v="1"/>
    <x v="2"/>
    <x v="2"/>
    <x v="108"/>
    <x v="1"/>
    <s v="PPLETO: TOTAL OPERATING EXPENSE"/>
    <s v="PPLEOM: OPERATION AND MAINTENANCE"/>
    <s v="PPLTIS: TOTAL INCOME STATEMENT"/>
    <x v="9"/>
    <x v="5"/>
    <n v="201.55"/>
  </r>
  <r>
    <x v="1"/>
    <x v="2"/>
    <x v="2"/>
    <x v="108"/>
    <x v="1"/>
    <s v="PPLETO: TOTAL OPERATING EXPENSE"/>
    <s v="PPLEOM: OPERATION AND MAINTENANCE"/>
    <s v="PPLTIS: TOTAL INCOME STATEMENT"/>
    <x v="13"/>
    <x v="6"/>
    <n v="-678"/>
  </r>
  <r>
    <x v="1"/>
    <x v="2"/>
    <x v="2"/>
    <x v="108"/>
    <x v="1"/>
    <s v="PPLETO: TOTAL OPERATING EXPENSE"/>
    <s v="PPLEOM: OPERATION AND MAINTENANCE"/>
    <s v="PPLTIS: TOTAL INCOME STATEMENT"/>
    <x v="17"/>
    <x v="6"/>
    <n v="-678"/>
  </r>
  <r>
    <x v="1"/>
    <x v="2"/>
    <x v="2"/>
    <x v="108"/>
    <x v="1"/>
    <s v="PPLETO: TOTAL OPERATING EXPENSE"/>
    <s v="PPLEOM: OPERATION AND MAINTENANCE"/>
    <s v="PPLTIS: TOTAL INCOME STATEMENT"/>
    <x v="18"/>
    <x v="6"/>
    <n v="12.6"/>
  </r>
  <r>
    <x v="1"/>
    <x v="2"/>
    <x v="2"/>
    <x v="108"/>
    <x v="1"/>
    <s v="PPLETO: TOTAL OPERATING EXPENSE"/>
    <s v="PPLEOM: OPERATION AND MAINTENANCE"/>
    <s v="PPLTIS: TOTAL INCOME STATEMENT"/>
    <x v="3"/>
    <x v="3"/>
    <n v="-508.82"/>
  </r>
  <r>
    <x v="1"/>
    <x v="2"/>
    <x v="2"/>
    <x v="108"/>
    <x v="1"/>
    <s v="PPLETO: TOTAL OPERATING EXPENSE"/>
    <s v="PPLEOM: OPERATION AND MAINTENANCE"/>
    <s v="PPLTIS: TOTAL INCOME STATEMENT"/>
    <x v="4"/>
    <x v="3"/>
    <n v="15982.88"/>
  </r>
  <r>
    <x v="1"/>
    <x v="2"/>
    <x v="2"/>
    <x v="108"/>
    <x v="1"/>
    <s v="PPLETO: TOTAL OPERATING EXPENSE"/>
    <s v="PPLEOM: OPERATION AND MAINTENANCE"/>
    <s v="PPLTIS: TOTAL INCOME STATEMENT"/>
    <x v="5"/>
    <x v="4"/>
    <n v="26045.439999999999"/>
  </r>
  <r>
    <x v="1"/>
    <x v="2"/>
    <x v="2"/>
    <x v="108"/>
    <x v="1"/>
    <s v="PPLETO: TOTAL OPERATING EXPENSE"/>
    <s v="PPLEOM: OPERATION AND MAINTENANCE"/>
    <s v="PPLTIS: TOTAL INCOME STATEMENT"/>
    <x v="6"/>
    <x v="3"/>
    <n v="31256.28"/>
  </r>
  <r>
    <x v="1"/>
    <x v="2"/>
    <x v="2"/>
    <x v="108"/>
    <x v="1"/>
    <s v="PPLETO: TOTAL OPERATING EXPENSE"/>
    <s v="PPLEOM: OPERATION AND MAINTENANCE"/>
    <s v="PPLTIS: TOTAL INCOME STATEMENT"/>
    <x v="7"/>
    <x v="3"/>
    <n v="12923.69"/>
  </r>
  <r>
    <x v="1"/>
    <x v="2"/>
    <x v="2"/>
    <x v="108"/>
    <x v="1"/>
    <s v="PPLETO: TOTAL OPERATING EXPENSE"/>
    <s v="PPLEOM: OPERATION AND MAINTENANCE"/>
    <s v="PPLTIS: TOTAL INCOME STATEMENT"/>
    <x v="10"/>
    <x v="4"/>
    <n v="-64.88"/>
  </r>
  <r>
    <x v="1"/>
    <x v="2"/>
    <x v="2"/>
    <x v="197"/>
    <x v="1"/>
    <s v="PPLETO: TOTAL OPERATING EXPENSE"/>
    <s v="PPLEOM: OPERATION AND MAINTENANCE"/>
    <s v="PPLTIS: TOTAL INCOME STATEMENT"/>
    <x v="1"/>
    <x v="1"/>
    <n v="172252.19"/>
  </r>
  <r>
    <x v="1"/>
    <x v="2"/>
    <x v="2"/>
    <x v="197"/>
    <x v="1"/>
    <s v="PPLETO: TOTAL OPERATING EXPENSE"/>
    <s v="PPLEOM: OPERATION AND MAINTENANCE"/>
    <s v="PPLTIS: TOTAL INCOME STATEMENT"/>
    <x v="14"/>
    <x v="1"/>
    <n v="39573"/>
  </r>
  <r>
    <x v="1"/>
    <x v="2"/>
    <x v="2"/>
    <x v="197"/>
    <x v="1"/>
    <s v="PPLETO: TOTAL OPERATING EXPENSE"/>
    <s v="PPLEOM: OPERATION AND MAINTENANCE"/>
    <s v="PPLTIS: TOTAL INCOME STATEMENT"/>
    <x v="9"/>
    <x v="5"/>
    <n v="11984.52"/>
  </r>
  <r>
    <x v="1"/>
    <x v="2"/>
    <x v="2"/>
    <x v="197"/>
    <x v="1"/>
    <s v="PPLETO: TOTAL OPERATING EXPENSE"/>
    <s v="PPLEOM: OPERATION AND MAINTENANCE"/>
    <s v="PPLTIS: TOTAL INCOME STATEMENT"/>
    <x v="15"/>
    <x v="5"/>
    <n v="3314.28"/>
  </r>
  <r>
    <x v="1"/>
    <x v="2"/>
    <x v="2"/>
    <x v="197"/>
    <x v="1"/>
    <s v="PPLETO: TOTAL OPERATING EXPENSE"/>
    <s v="PPLEOM: OPERATION AND MAINTENANCE"/>
    <s v="PPLTIS: TOTAL INCOME STATEMENT"/>
    <x v="12"/>
    <x v="1"/>
    <n v="64119.14"/>
  </r>
  <r>
    <x v="1"/>
    <x v="2"/>
    <x v="2"/>
    <x v="197"/>
    <x v="1"/>
    <s v="PPLETO: TOTAL OPERATING EXPENSE"/>
    <s v="PPLEOM: OPERATION AND MAINTENANCE"/>
    <s v="PPLTIS: TOTAL INCOME STATEMENT"/>
    <x v="11"/>
    <x v="5"/>
    <n v="556.98"/>
  </r>
  <r>
    <x v="1"/>
    <x v="2"/>
    <x v="2"/>
    <x v="197"/>
    <x v="1"/>
    <s v="PPLETO: TOTAL OPERATING EXPENSE"/>
    <s v="PPLEOM: OPERATION AND MAINTENANCE"/>
    <s v="PPLTIS: TOTAL INCOME STATEMENT"/>
    <x v="18"/>
    <x v="6"/>
    <n v="442.24"/>
  </r>
  <r>
    <x v="1"/>
    <x v="2"/>
    <x v="2"/>
    <x v="197"/>
    <x v="1"/>
    <s v="PPLETO: TOTAL OPERATING EXPENSE"/>
    <s v="PPLEOM: OPERATION AND MAINTENANCE"/>
    <s v="PPLTIS: TOTAL INCOME STATEMENT"/>
    <x v="3"/>
    <x v="3"/>
    <n v="-153.71"/>
  </r>
  <r>
    <x v="1"/>
    <x v="2"/>
    <x v="2"/>
    <x v="197"/>
    <x v="1"/>
    <s v="PPLETO: TOTAL OPERATING EXPENSE"/>
    <s v="PPLEOM: OPERATION AND MAINTENANCE"/>
    <s v="PPLTIS: TOTAL INCOME STATEMENT"/>
    <x v="4"/>
    <x v="3"/>
    <n v="13134.23"/>
  </r>
  <r>
    <x v="1"/>
    <x v="2"/>
    <x v="2"/>
    <x v="197"/>
    <x v="1"/>
    <s v="PPLETO: TOTAL OPERATING EXPENSE"/>
    <s v="PPLEOM: OPERATION AND MAINTENANCE"/>
    <s v="PPLTIS: TOTAL INCOME STATEMENT"/>
    <x v="5"/>
    <x v="4"/>
    <n v="21529.84"/>
  </r>
  <r>
    <x v="1"/>
    <x v="2"/>
    <x v="2"/>
    <x v="197"/>
    <x v="1"/>
    <s v="PPLETO: TOTAL OPERATING EXPENSE"/>
    <s v="PPLEOM: OPERATION AND MAINTENANCE"/>
    <s v="PPLTIS: TOTAL INCOME STATEMENT"/>
    <x v="6"/>
    <x v="3"/>
    <n v="25524.65"/>
  </r>
  <r>
    <x v="1"/>
    <x v="2"/>
    <x v="2"/>
    <x v="197"/>
    <x v="1"/>
    <s v="PPLETO: TOTAL OPERATING EXPENSE"/>
    <s v="PPLEOM: OPERATION AND MAINTENANCE"/>
    <s v="PPLTIS: TOTAL INCOME STATEMENT"/>
    <x v="7"/>
    <x v="3"/>
    <n v="10325.620000000001"/>
  </r>
  <r>
    <x v="1"/>
    <x v="2"/>
    <x v="2"/>
    <x v="197"/>
    <x v="1"/>
    <s v="PPLETO: TOTAL OPERATING EXPENSE"/>
    <s v="PPLEOM: OPERATION AND MAINTENANCE"/>
    <s v="PPLTIS: TOTAL INCOME STATEMENT"/>
    <x v="10"/>
    <x v="4"/>
    <n v="1350.69"/>
  </r>
  <r>
    <x v="1"/>
    <x v="2"/>
    <x v="2"/>
    <x v="198"/>
    <x v="1"/>
    <s v="PPLETO: TOTAL OPERATING EXPENSE"/>
    <s v="PPLEOM: OPERATION AND MAINTENANCE"/>
    <s v="PPLTIS: TOTAL INCOME STATEMENT"/>
    <x v="12"/>
    <x v="1"/>
    <n v="1314.02"/>
  </r>
  <r>
    <x v="1"/>
    <x v="2"/>
    <x v="2"/>
    <x v="198"/>
    <x v="1"/>
    <s v="PPLETO: TOTAL OPERATING EXPENSE"/>
    <s v="PPLEOM: OPERATION AND MAINTENANCE"/>
    <s v="PPLTIS: TOTAL INCOME STATEMENT"/>
    <x v="3"/>
    <x v="3"/>
    <n v="-12.48"/>
  </r>
  <r>
    <x v="1"/>
    <x v="2"/>
    <x v="2"/>
    <x v="198"/>
    <x v="1"/>
    <s v="PPLETO: TOTAL OPERATING EXPENSE"/>
    <s v="PPLEOM: OPERATION AND MAINTENANCE"/>
    <s v="PPLTIS: TOTAL INCOME STATEMENT"/>
    <x v="4"/>
    <x v="3"/>
    <n v="72.56"/>
  </r>
  <r>
    <x v="1"/>
    <x v="2"/>
    <x v="2"/>
    <x v="198"/>
    <x v="1"/>
    <s v="PPLETO: TOTAL OPERATING EXPENSE"/>
    <s v="PPLEOM: OPERATION AND MAINTENANCE"/>
    <s v="PPLTIS: TOTAL INCOME STATEMENT"/>
    <x v="5"/>
    <x v="4"/>
    <n v="117.65"/>
  </r>
  <r>
    <x v="1"/>
    <x v="2"/>
    <x v="2"/>
    <x v="198"/>
    <x v="1"/>
    <s v="PPLETO: TOTAL OPERATING EXPENSE"/>
    <s v="PPLEOM: OPERATION AND MAINTENANCE"/>
    <s v="PPLTIS: TOTAL INCOME STATEMENT"/>
    <x v="6"/>
    <x v="3"/>
    <n v="117.04"/>
  </r>
  <r>
    <x v="1"/>
    <x v="2"/>
    <x v="2"/>
    <x v="198"/>
    <x v="1"/>
    <s v="PPLETO: TOTAL OPERATING EXPENSE"/>
    <s v="PPLEOM: OPERATION AND MAINTENANCE"/>
    <s v="PPLTIS: TOTAL INCOME STATEMENT"/>
    <x v="7"/>
    <x v="3"/>
    <n v="45.5"/>
  </r>
  <r>
    <x v="1"/>
    <x v="2"/>
    <x v="2"/>
    <x v="109"/>
    <x v="1"/>
    <s v="PPLETO: TOTAL OPERATING EXPENSE"/>
    <s v="PPLEOM: OPERATION AND MAINTENANCE"/>
    <s v="PPLTIS: TOTAL INCOME STATEMENT"/>
    <x v="14"/>
    <x v="1"/>
    <n v="62104.11"/>
  </r>
  <r>
    <x v="1"/>
    <x v="2"/>
    <x v="2"/>
    <x v="109"/>
    <x v="1"/>
    <s v="PPLETO: TOTAL OPERATING EXPENSE"/>
    <s v="PPLEOM: OPERATION AND MAINTENANCE"/>
    <s v="PPLTIS: TOTAL INCOME STATEMENT"/>
    <x v="9"/>
    <x v="5"/>
    <n v="2115.81"/>
  </r>
  <r>
    <x v="1"/>
    <x v="2"/>
    <x v="2"/>
    <x v="109"/>
    <x v="1"/>
    <s v="PPLETO: TOTAL OPERATING EXPENSE"/>
    <s v="PPLEOM: OPERATION AND MAINTENANCE"/>
    <s v="PPLTIS: TOTAL INCOME STATEMENT"/>
    <x v="18"/>
    <x v="6"/>
    <n v="181.25"/>
  </r>
  <r>
    <x v="1"/>
    <x v="2"/>
    <x v="2"/>
    <x v="109"/>
    <x v="1"/>
    <s v="PPLETO: TOTAL OPERATING EXPENSE"/>
    <s v="PPLEOM: OPERATION AND MAINTENANCE"/>
    <s v="PPLTIS: TOTAL INCOME STATEMENT"/>
    <x v="3"/>
    <x v="3"/>
    <n v="-111.28"/>
  </r>
  <r>
    <x v="1"/>
    <x v="2"/>
    <x v="2"/>
    <x v="109"/>
    <x v="1"/>
    <s v="PPLETO: TOTAL OPERATING EXPENSE"/>
    <s v="PPLEOM: OPERATION AND MAINTENANCE"/>
    <s v="PPLTIS: TOTAL INCOME STATEMENT"/>
    <x v="4"/>
    <x v="3"/>
    <n v="3127.18"/>
  </r>
  <r>
    <x v="1"/>
    <x v="2"/>
    <x v="2"/>
    <x v="109"/>
    <x v="1"/>
    <s v="PPLETO: TOTAL OPERATING EXPENSE"/>
    <s v="PPLEOM: OPERATION AND MAINTENANCE"/>
    <s v="PPLTIS: TOTAL INCOME STATEMENT"/>
    <x v="5"/>
    <x v="4"/>
    <n v="5157.6000000000004"/>
  </r>
  <r>
    <x v="1"/>
    <x v="2"/>
    <x v="2"/>
    <x v="109"/>
    <x v="1"/>
    <s v="PPLETO: TOTAL OPERATING EXPENSE"/>
    <s v="PPLEOM: OPERATION AND MAINTENANCE"/>
    <s v="PPLTIS: TOTAL INCOME STATEMENT"/>
    <x v="6"/>
    <x v="3"/>
    <n v="5701.66"/>
  </r>
  <r>
    <x v="1"/>
    <x v="2"/>
    <x v="2"/>
    <x v="109"/>
    <x v="1"/>
    <s v="PPLETO: TOTAL OPERATING EXPENSE"/>
    <s v="PPLEOM: OPERATION AND MAINTENANCE"/>
    <s v="PPLTIS: TOTAL INCOME STATEMENT"/>
    <x v="7"/>
    <x v="3"/>
    <n v="2134.67"/>
  </r>
  <r>
    <x v="1"/>
    <x v="2"/>
    <x v="2"/>
    <x v="109"/>
    <x v="1"/>
    <s v="PPLETO: TOTAL OPERATING EXPENSE"/>
    <s v="PPLEOM: OPERATION AND MAINTENANCE"/>
    <s v="PPLTIS: TOTAL INCOME STATEMENT"/>
    <x v="10"/>
    <x v="4"/>
    <n v="116.67"/>
  </r>
  <r>
    <x v="1"/>
    <x v="2"/>
    <x v="2"/>
    <x v="199"/>
    <x v="1"/>
    <s v="PPLETO: TOTAL OPERATING EXPENSE"/>
    <s v="PPLEOM: OPERATION AND MAINTENANCE"/>
    <s v="PPLTIS: TOTAL INCOME STATEMENT"/>
    <x v="1"/>
    <x v="1"/>
    <n v="17840.400000000001"/>
  </r>
  <r>
    <x v="1"/>
    <x v="2"/>
    <x v="2"/>
    <x v="199"/>
    <x v="1"/>
    <s v="PPLETO: TOTAL OPERATING EXPENSE"/>
    <s v="PPLEOM: OPERATION AND MAINTENANCE"/>
    <s v="PPLTIS: TOTAL INCOME STATEMENT"/>
    <x v="14"/>
    <x v="1"/>
    <n v="17231.79"/>
  </r>
  <r>
    <x v="1"/>
    <x v="2"/>
    <x v="2"/>
    <x v="199"/>
    <x v="1"/>
    <s v="PPLETO: TOTAL OPERATING EXPENSE"/>
    <s v="PPLEOM: OPERATION AND MAINTENANCE"/>
    <s v="PPLTIS: TOTAL INCOME STATEMENT"/>
    <x v="9"/>
    <x v="5"/>
    <n v="319.83999999999997"/>
  </r>
  <r>
    <x v="1"/>
    <x v="2"/>
    <x v="2"/>
    <x v="199"/>
    <x v="1"/>
    <s v="PPLETO: TOTAL OPERATING EXPENSE"/>
    <s v="PPLEOM: OPERATION AND MAINTENANCE"/>
    <s v="PPLTIS: TOTAL INCOME STATEMENT"/>
    <x v="3"/>
    <x v="3"/>
    <n v="201.5"/>
  </r>
  <r>
    <x v="1"/>
    <x v="2"/>
    <x v="2"/>
    <x v="199"/>
    <x v="1"/>
    <s v="PPLETO: TOTAL OPERATING EXPENSE"/>
    <s v="PPLEOM: OPERATION AND MAINTENANCE"/>
    <s v="PPLTIS: TOTAL INCOME STATEMENT"/>
    <x v="4"/>
    <x v="3"/>
    <n v="1778.05"/>
  </r>
  <r>
    <x v="1"/>
    <x v="2"/>
    <x v="2"/>
    <x v="199"/>
    <x v="1"/>
    <s v="PPLETO: TOTAL OPERATING EXPENSE"/>
    <s v="PPLEOM: OPERATION AND MAINTENANCE"/>
    <s v="PPLTIS: TOTAL INCOME STATEMENT"/>
    <x v="5"/>
    <x v="4"/>
    <n v="2896.38"/>
  </r>
  <r>
    <x v="1"/>
    <x v="2"/>
    <x v="2"/>
    <x v="199"/>
    <x v="1"/>
    <s v="PPLETO: TOTAL OPERATING EXPENSE"/>
    <s v="PPLEOM: OPERATION AND MAINTENANCE"/>
    <s v="PPLTIS: TOTAL INCOME STATEMENT"/>
    <x v="6"/>
    <x v="3"/>
    <n v="3243.73"/>
  </r>
  <r>
    <x v="1"/>
    <x v="2"/>
    <x v="2"/>
    <x v="199"/>
    <x v="1"/>
    <s v="PPLETO: TOTAL OPERATING EXPENSE"/>
    <s v="PPLEOM: OPERATION AND MAINTENANCE"/>
    <s v="PPLTIS: TOTAL INCOME STATEMENT"/>
    <x v="7"/>
    <x v="3"/>
    <n v="883.06"/>
  </r>
  <r>
    <x v="1"/>
    <x v="2"/>
    <x v="2"/>
    <x v="199"/>
    <x v="1"/>
    <s v="PPLETO: TOTAL OPERATING EXPENSE"/>
    <s v="PPLEOM: OPERATION AND MAINTENANCE"/>
    <s v="PPLTIS: TOTAL INCOME STATEMENT"/>
    <x v="10"/>
    <x v="4"/>
    <n v="26.38"/>
  </r>
  <r>
    <x v="1"/>
    <x v="2"/>
    <x v="2"/>
    <x v="200"/>
    <x v="1"/>
    <s v="PPLETO: TOTAL OPERATING EXPENSE"/>
    <s v="PPLEOM: OPERATION AND MAINTENANCE"/>
    <s v="PPLTIS: TOTAL INCOME STATEMENT"/>
    <x v="14"/>
    <x v="1"/>
    <n v="55738"/>
  </r>
  <r>
    <x v="1"/>
    <x v="2"/>
    <x v="2"/>
    <x v="200"/>
    <x v="1"/>
    <s v="PPLETO: TOTAL OPERATING EXPENSE"/>
    <s v="PPLEOM: OPERATION AND MAINTENANCE"/>
    <s v="PPLTIS: TOTAL INCOME STATEMENT"/>
    <x v="9"/>
    <x v="5"/>
    <n v="25487.91"/>
  </r>
  <r>
    <x v="1"/>
    <x v="2"/>
    <x v="2"/>
    <x v="200"/>
    <x v="1"/>
    <s v="PPLETO: TOTAL OPERATING EXPENSE"/>
    <s v="PPLEOM: OPERATION AND MAINTENANCE"/>
    <s v="PPLTIS: TOTAL INCOME STATEMENT"/>
    <x v="15"/>
    <x v="5"/>
    <n v="66.94"/>
  </r>
  <r>
    <x v="1"/>
    <x v="2"/>
    <x v="2"/>
    <x v="200"/>
    <x v="1"/>
    <s v="PPLETO: TOTAL OPERATING EXPENSE"/>
    <s v="PPLEOM: OPERATION AND MAINTENANCE"/>
    <s v="PPLTIS: TOTAL INCOME STATEMENT"/>
    <x v="11"/>
    <x v="5"/>
    <n v="0.8"/>
  </r>
  <r>
    <x v="1"/>
    <x v="2"/>
    <x v="2"/>
    <x v="200"/>
    <x v="1"/>
    <s v="PPLETO: TOTAL OPERATING EXPENSE"/>
    <s v="PPLEOM: OPERATION AND MAINTENANCE"/>
    <s v="PPLTIS: TOTAL INCOME STATEMENT"/>
    <x v="18"/>
    <x v="6"/>
    <n v="35.549999999999997"/>
  </r>
  <r>
    <x v="1"/>
    <x v="2"/>
    <x v="2"/>
    <x v="200"/>
    <x v="1"/>
    <s v="PPLETO: TOTAL OPERATING EXPENSE"/>
    <s v="PPLEOM: OPERATION AND MAINTENANCE"/>
    <s v="PPLTIS: TOTAL INCOME STATEMENT"/>
    <x v="3"/>
    <x v="3"/>
    <n v="28.49"/>
  </r>
  <r>
    <x v="1"/>
    <x v="2"/>
    <x v="2"/>
    <x v="200"/>
    <x v="1"/>
    <s v="PPLETO: TOTAL OPERATING EXPENSE"/>
    <s v="PPLEOM: OPERATION AND MAINTENANCE"/>
    <s v="PPLTIS: TOTAL INCOME STATEMENT"/>
    <x v="4"/>
    <x v="3"/>
    <n v="2797.68"/>
  </r>
  <r>
    <x v="1"/>
    <x v="2"/>
    <x v="2"/>
    <x v="200"/>
    <x v="1"/>
    <s v="PPLETO: TOTAL OPERATING EXPENSE"/>
    <s v="PPLEOM: OPERATION AND MAINTENANCE"/>
    <s v="PPLTIS: TOTAL INCOME STATEMENT"/>
    <x v="5"/>
    <x v="4"/>
    <n v="4621.17"/>
  </r>
  <r>
    <x v="1"/>
    <x v="2"/>
    <x v="2"/>
    <x v="200"/>
    <x v="1"/>
    <s v="PPLETO: TOTAL OPERATING EXPENSE"/>
    <s v="PPLEOM: OPERATION AND MAINTENANCE"/>
    <s v="PPLTIS: TOTAL INCOME STATEMENT"/>
    <x v="6"/>
    <x v="3"/>
    <n v="5131.07"/>
  </r>
  <r>
    <x v="1"/>
    <x v="2"/>
    <x v="2"/>
    <x v="200"/>
    <x v="1"/>
    <s v="PPLETO: TOTAL OPERATING EXPENSE"/>
    <s v="PPLEOM: OPERATION AND MAINTENANCE"/>
    <s v="PPLTIS: TOTAL INCOME STATEMENT"/>
    <x v="7"/>
    <x v="3"/>
    <n v="1835.09"/>
  </r>
  <r>
    <x v="1"/>
    <x v="2"/>
    <x v="2"/>
    <x v="200"/>
    <x v="1"/>
    <s v="PPLETO: TOTAL OPERATING EXPENSE"/>
    <s v="PPLEOM: OPERATION AND MAINTENANCE"/>
    <s v="PPLTIS: TOTAL INCOME STATEMENT"/>
    <x v="10"/>
    <x v="4"/>
    <n v="1739.18"/>
  </r>
  <r>
    <x v="1"/>
    <x v="2"/>
    <x v="2"/>
    <x v="201"/>
    <x v="1"/>
    <s v="PPLETO: TOTAL OPERATING EXPENSE"/>
    <s v="PPLEOM: OPERATION AND MAINTENANCE"/>
    <s v="PPLTIS: TOTAL INCOME STATEMENT"/>
    <x v="14"/>
    <x v="1"/>
    <n v="41872.33"/>
  </r>
  <r>
    <x v="1"/>
    <x v="2"/>
    <x v="2"/>
    <x v="201"/>
    <x v="1"/>
    <s v="PPLETO: TOTAL OPERATING EXPENSE"/>
    <s v="PPLEOM: OPERATION AND MAINTENANCE"/>
    <s v="PPLTIS: TOTAL INCOME STATEMENT"/>
    <x v="9"/>
    <x v="5"/>
    <n v="8804.25"/>
  </r>
  <r>
    <x v="1"/>
    <x v="2"/>
    <x v="2"/>
    <x v="201"/>
    <x v="1"/>
    <s v="PPLETO: TOTAL OPERATING EXPENSE"/>
    <s v="PPLEOM: OPERATION AND MAINTENANCE"/>
    <s v="PPLTIS: TOTAL INCOME STATEMENT"/>
    <x v="18"/>
    <x v="6"/>
    <n v="937.25"/>
  </r>
  <r>
    <x v="1"/>
    <x v="2"/>
    <x v="2"/>
    <x v="201"/>
    <x v="1"/>
    <s v="PPLETO: TOTAL OPERATING EXPENSE"/>
    <s v="PPLEOM: OPERATION AND MAINTENANCE"/>
    <s v="PPLTIS: TOTAL INCOME STATEMENT"/>
    <x v="3"/>
    <x v="3"/>
    <n v="-7.47"/>
  </r>
  <r>
    <x v="1"/>
    <x v="2"/>
    <x v="2"/>
    <x v="201"/>
    <x v="1"/>
    <s v="PPLETO: TOTAL OPERATING EXPENSE"/>
    <s v="PPLEOM: OPERATION AND MAINTENANCE"/>
    <s v="PPLTIS: TOTAL INCOME STATEMENT"/>
    <x v="4"/>
    <x v="3"/>
    <n v="1993.32"/>
  </r>
  <r>
    <x v="1"/>
    <x v="2"/>
    <x v="2"/>
    <x v="201"/>
    <x v="1"/>
    <s v="PPLETO: TOTAL OPERATING EXPENSE"/>
    <s v="PPLEOM: OPERATION AND MAINTENANCE"/>
    <s v="PPLTIS: TOTAL INCOME STATEMENT"/>
    <x v="5"/>
    <x v="4"/>
    <n v="3340.54"/>
  </r>
  <r>
    <x v="1"/>
    <x v="2"/>
    <x v="2"/>
    <x v="201"/>
    <x v="1"/>
    <s v="PPLETO: TOTAL OPERATING EXPENSE"/>
    <s v="PPLEOM: OPERATION AND MAINTENANCE"/>
    <s v="PPLTIS: TOTAL INCOME STATEMENT"/>
    <x v="6"/>
    <x v="3"/>
    <n v="3874.53"/>
  </r>
  <r>
    <x v="1"/>
    <x v="2"/>
    <x v="2"/>
    <x v="201"/>
    <x v="1"/>
    <s v="PPLETO: TOTAL OPERATING EXPENSE"/>
    <s v="PPLEOM: OPERATION AND MAINTENANCE"/>
    <s v="PPLTIS: TOTAL INCOME STATEMENT"/>
    <x v="7"/>
    <x v="3"/>
    <n v="1549.07"/>
  </r>
  <r>
    <x v="1"/>
    <x v="2"/>
    <x v="2"/>
    <x v="201"/>
    <x v="1"/>
    <s v="PPLETO: TOTAL OPERATING EXPENSE"/>
    <s v="PPLEOM: OPERATION AND MAINTENANCE"/>
    <s v="PPLTIS: TOTAL INCOME STATEMENT"/>
    <x v="10"/>
    <x v="4"/>
    <n v="650.83000000000004"/>
  </r>
  <r>
    <x v="1"/>
    <x v="2"/>
    <x v="2"/>
    <x v="202"/>
    <x v="1"/>
    <s v="PPLETO: TOTAL OPERATING EXPENSE"/>
    <s v="PPLEOM: OPERATION AND MAINTENANCE"/>
    <s v="PPLTIS: TOTAL INCOME STATEMENT"/>
    <x v="1"/>
    <x v="1"/>
    <n v="24876.07"/>
  </r>
  <r>
    <x v="1"/>
    <x v="2"/>
    <x v="2"/>
    <x v="202"/>
    <x v="1"/>
    <s v="PPLETO: TOTAL OPERATING EXPENSE"/>
    <s v="PPLEOM: OPERATION AND MAINTENANCE"/>
    <s v="PPLTIS: TOTAL INCOME STATEMENT"/>
    <x v="14"/>
    <x v="1"/>
    <n v="293949.78000000003"/>
  </r>
  <r>
    <x v="1"/>
    <x v="2"/>
    <x v="2"/>
    <x v="202"/>
    <x v="1"/>
    <s v="PPLETO: TOTAL OPERATING EXPENSE"/>
    <s v="PPLEOM: OPERATION AND MAINTENANCE"/>
    <s v="PPLTIS: TOTAL INCOME STATEMENT"/>
    <x v="9"/>
    <x v="5"/>
    <n v="74345.399999999994"/>
  </r>
  <r>
    <x v="1"/>
    <x v="2"/>
    <x v="2"/>
    <x v="202"/>
    <x v="1"/>
    <s v="PPLETO: TOTAL OPERATING EXPENSE"/>
    <s v="PPLEOM: OPERATION AND MAINTENANCE"/>
    <s v="PPLTIS: TOTAL INCOME STATEMENT"/>
    <x v="15"/>
    <x v="5"/>
    <n v="846.34"/>
  </r>
  <r>
    <x v="1"/>
    <x v="2"/>
    <x v="2"/>
    <x v="202"/>
    <x v="1"/>
    <s v="PPLETO: TOTAL OPERATING EXPENSE"/>
    <s v="PPLEOM: OPERATION AND MAINTENANCE"/>
    <s v="PPLTIS: TOTAL INCOME STATEMENT"/>
    <x v="18"/>
    <x v="6"/>
    <n v="6533.95"/>
  </r>
  <r>
    <x v="1"/>
    <x v="2"/>
    <x v="2"/>
    <x v="202"/>
    <x v="1"/>
    <s v="PPLETO: TOTAL OPERATING EXPENSE"/>
    <s v="PPLEOM: OPERATION AND MAINTENANCE"/>
    <s v="PPLTIS: TOTAL INCOME STATEMENT"/>
    <x v="19"/>
    <x v="6"/>
    <n v="675.92"/>
  </r>
  <r>
    <x v="1"/>
    <x v="2"/>
    <x v="2"/>
    <x v="202"/>
    <x v="1"/>
    <s v="PPLETO: TOTAL OPERATING EXPENSE"/>
    <s v="PPLEOM: OPERATION AND MAINTENANCE"/>
    <s v="PPLTIS: TOTAL INCOME STATEMENT"/>
    <x v="3"/>
    <x v="3"/>
    <n v="-1564.19"/>
  </r>
  <r>
    <x v="1"/>
    <x v="2"/>
    <x v="2"/>
    <x v="202"/>
    <x v="1"/>
    <s v="PPLETO: TOTAL OPERATING EXPENSE"/>
    <s v="PPLEOM: OPERATION AND MAINTENANCE"/>
    <s v="PPLTIS: TOTAL INCOME STATEMENT"/>
    <x v="4"/>
    <x v="3"/>
    <n v="14806.18"/>
  </r>
  <r>
    <x v="1"/>
    <x v="2"/>
    <x v="2"/>
    <x v="202"/>
    <x v="1"/>
    <s v="PPLETO: TOTAL OPERATING EXPENSE"/>
    <s v="PPLEOM: OPERATION AND MAINTENANCE"/>
    <s v="PPLTIS: TOTAL INCOME STATEMENT"/>
    <x v="5"/>
    <x v="4"/>
    <n v="24693.82"/>
  </r>
  <r>
    <x v="1"/>
    <x v="2"/>
    <x v="2"/>
    <x v="202"/>
    <x v="1"/>
    <s v="PPLETO: TOTAL OPERATING EXPENSE"/>
    <s v="PPLEOM: OPERATION AND MAINTENANCE"/>
    <s v="PPLTIS: TOTAL INCOME STATEMENT"/>
    <x v="6"/>
    <x v="3"/>
    <n v="29520.66"/>
  </r>
  <r>
    <x v="1"/>
    <x v="2"/>
    <x v="2"/>
    <x v="202"/>
    <x v="1"/>
    <s v="PPLETO: TOTAL OPERATING EXPENSE"/>
    <s v="PPLEOM: OPERATION AND MAINTENANCE"/>
    <s v="PPLTIS: TOTAL INCOME STATEMENT"/>
    <x v="7"/>
    <x v="3"/>
    <n v="13497.73"/>
  </r>
  <r>
    <x v="1"/>
    <x v="2"/>
    <x v="2"/>
    <x v="202"/>
    <x v="1"/>
    <s v="PPLETO: TOTAL OPERATING EXPENSE"/>
    <s v="PPLEOM: OPERATION AND MAINTENANCE"/>
    <s v="PPLTIS: TOTAL INCOME STATEMENT"/>
    <x v="10"/>
    <x v="4"/>
    <n v="5558.32"/>
  </r>
  <r>
    <x v="1"/>
    <x v="2"/>
    <x v="2"/>
    <x v="203"/>
    <x v="1"/>
    <s v="PPLETO: TOTAL OPERATING EXPENSE"/>
    <s v="PPLEOM: OPERATION AND MAINTENANCE"/>
    <s v="PPLTIS: TOTAL INCOME STATEMENT"/>
    <x v="1"/>
    <x v="1"/>
    <n v="82407.13"/>
  </r>
  <r>
    <x v="1"/>
    <x v="2"/>
    <x v="2"/>
    <x v="203"/>
    <x v="1"/>
    <s v="PPLETO: TOTAL OPERATING EXPENSE"/>
    <s v="PPLEOM: OPERATION AND MAINTENANCE"/>
    <s v="PPLTIS: TOTAL INCOME STATEMENT"/>
    <x v="14"/>
    <x v="1"/>
    <n v="92685.45"/>
  </r>
  <r>
    <x v="1"/>
    <x v="2"/>
    <x v="2"/>
    <x v="203"/>
    <x v="1"/>
    <s v="PPLETO: TOTAL OPERATING EXPENSE"/>
    <s v="PPLEOM: OPERATION AND MAINTENANCE"/>
    <s v="PPLTIS: TOTAL INCOME STATEMENT"/>
    <x v="9"/>
    <x v="5"/>
    <n v="10302.86"/>
  </r>
  <r>
    <x v="1"/>
    <x v="2"/>
    <x v="2"/>
    <x v="203"/>
    <x v="1"/>
    <s v="PPLETO: TOTAL OPERATING EXPENSE"/>
    <s v="PPLEOM: OPERATION AND MAINTENANCE"/>
    <s v="PPLTIS: TOTAL INCOME STATEMENT"/>
    <x v="15"/>
    <x v="5"/>
    <n v="256"/>
  </r>
  <r>
    <x v="1"/>
    <x v="2"/>
    <x v="2"/>
    <x v="203"/>
    <x v="1"/>
    <s v="PPLETO: TOTAL OPERATING EXPENSE"/>
    <s v="PPLEOM: OPERATION AND MAINTENANCE"/>
    <s v="PPLTIS: TOTAL INCOME STATEMENT"/>
    <x v="18"/>
    <x v="6"/>
    <n v="1843.52"/>
  </r>
  <r>
    <x v="1"/>
    <x v="2"/>
    <x v="2"/>
    <x v="203"/>
    <x v="1"/>
    <s v="PPLETO: TOTAL OPERATING EXPENSE"/>
    <s v="PPLEOM: OPERATION AND MAINTENANCE"/>
    <s v="PPLTIS: TOTAL INCOME STATEMENT"/>
    <x v="19"/>
    <x v="6"/>
    <n v="675.95"/>
  </r>
  <r>
    <x v="1"/>
    <x v="2"/>
    <x v="2"/>
    <x v="203"/>
    <x v="1"/>
    <s v="PPLETO: TOTAL OPERATING EXPENSE"/>
    <s v="PPLEOM: OPERATION AND MAINTENANCE"/>
    <s v="PPLTIS: TOTAL INCOME STATEMENT"/>
    <x v="3"/>
    <x v="3"/>
    <n v="224.97"/>
  </r>
  <r>
    <x v="1"/>
    <x v="2"/>
    <x v="2"/>
    <x v="203"/>
    <x v="1"/>
    <s v="PPLETO: TOTAL OPERATING EXPENSE"/>
    <s v="PPLEOM: OPERATION AND MAINTENANCE"/>
    <s v="PPLTIS: TOTAL INCOME STATEMENT"/>
    <x v="4"/>
    <x v="3"/>
    <n v="8360.2999999999993"/>
  </r>
  <r>
    <x v="1"/>
    <x v="2"/>
    <x v="2"/>
    <x v="203"/>
    <x v="1"/>
    <s v="PPLETO: TOTAL OPERATING EXPENSE"/>
    <s v="PPLEOM: OPERATION AND MAINTENANCE"/>
    <s v="PPLTIS: TOTAL INCOME STATEMENT"/>
    <x v="5"/>
    <x v="4"/>
    <n v="13841.47"/>
  </r>
  <r>
    <x v="1"/>
    <x v="2"/>
    <x v="2"/>
    <x v="203"/>
    <x v="1"/>
    <s v="PPLETO: TOTAL OPERATING EXPENSE"/>
    <s v="PPLEOM: OPERATION AND MAINTENANCE"/>
    <s v="PPLTIS: TOTAL INCOME STATEMENT"/>
    <x v="6"/>
    <x v="3"/>
    <n v="16233.3"/>
  </r>
  <r>
    <x v="1"/>
    <x v="2"/>
    <x v="2"/>
    <x v="203"/>
    <x v="1"/>
    <s v="PPLETO: TOTAL OPERATING EXPENSE"/>
    <s v="PPLEOM: OPERATION AND MAINTENANCE"/>
    <s v="PPLTIS: TOTAL INCOME STATEMENT"/>
    <x v="7"/>
    <x v="3"/>
    <n v="6114.75"/>
  </r>
  <r>
    <x v="1"/>
    <x v="2"/>
    <x v="2"/>
    <x v="203"/>
    <x v="1"/>
    <s v="PPLETO: TOTAL OPERATING EXPENSE"/>
    <s v="PPLEOM: OPERATION AND MAINTENANCE"/>
    <s v="PPLTIS: TOTAL INCOME STATEMENT"/>
    <x v="10"/>
    <x v="4"/>
    <n v="761.83"/>
  </r>
  <r>
    <x v="1"/>
    <x v="2"/>
    <x v="2"/>
    <x v="110"/>
    <x v="1"/>
    <s v="PPLETO: TOTAL OPERATING EXPENSE"/>
    <s v="PPLEOM: OPERATION AND MAINTENANCE"/>
    <s v="PPLTIS: TOTAL INCOME STATEMENT"/>
    <x v="1"/>
    <x v="1"/>
    <n v="10221.26"/>
  </r>
  <r>
    <x v="1"/>
    <x v="2"/>
    <x v="2"/>
    <x v="110"/>
    <x v="1"/>
    <s v="PPLETO: TOTAL OPERATING EXPENSE"/>
    <s v="PPLEOM: OPERATION AND MAINTENANCE"/>
    <s v="PPLTIS: TOTAL INCOME STATEMENT"/>
    <x v="14"/>
    <x v="1"/>
    <n v="20427.18"/>
  </r>
  <r>
    <x v="1"/>
    <x v="2"/>
    <x v="2"/>
    <x v="110"/>
    <x v="1"/>
    <s v="PPLETO: TOTAL OPERATING EXPENSE"/>
    <s v="PPLEOM: OPERATION AND MAINTENANCE"/>
    <s v="PPLTIS: TOTAL INCOME STATEMENT"/>
    <x v="9"/>
    <x v="5"/>
    <n v="1223.1400000000001"/>
  </r>
  <r>
    <x v="1"/>
    <x v="2"/>
    <x v="2"/>
    <x v="110"/>
    <x v="1"/>
    <s v="PPLETO: TOTAL OPERATING EXPENSE"/>
    <s v="PPLEOM: OPERATION AND MAINTENANCE"/>
    <s v="PPLTIS: TOTAL INCOME STATEMENT"/>
    <x v="13"/>
    <x v="6"/>
    <n v="0"/>
  </r>
  <r>
    <x v="1"/>
    <x v="2"/>
    <x v="2"/>
    <x v="110"/>
    <x v="1"/>
    <s v="PPLETO: TOTAL OPERATING EXPENSE"/>
    <s v="PPLEOM: OPERATION AND MAINTENANCE"/>
    <s v="PPLTIS: TOTAL INCOME STATEMENT"/>
    <x v="18"/>
    <x v="6"/>
    <n v="261"/>
  </r>
  <r>
    <x v="1"/>
    <x v="2"/>
    <x v="2"/>
    <x v="110"/>
    <x v="1"/>
    <s v="PPLETO: TOTAL OPERATING EXPENSE"/>
    <s v="PPLEOM: OPERATION AND MAINTENANCE"/>
    <s v="PPLTIS: TOTAL INCOME STATEMENT"/>
    <x v="3"/>
    <x v="3"/>
    <n v="-72.33"/>
  </r>
  <r>
    <x v="1"/>
    <x v="2"/>
    <x v="2"/>
    <x v="110"/>
    <x v="1"/>
    <s v="PPLETO: TOTAL OPERATING EXPENSE"/>
    <s v="PPLEOM: OPERATION AND MAINTENANCE"/>
    <s v="PPLTIS: TOTAL INCOME STATEMENT"/>
    <x v="4"/>
    <x v="3"/>
    <n v="1564.97"/>
  </r>
  <r>
    <x v="1"/>
    <x v="2"/>
    <x v="2"/>
    <x v="110"/>
    <x v="1"/>
    <s v="PPLETO: TOTAL OPERATING EXPENSE"/>
    <s v="PPLEOM: OPERATION AND MAINTENANCE"/>
    <s v="PPLTIS: TOTAL INCOME STATEMENT"/>
    <x v="5"/>
    <x v="4"/>
    <n v="2568.77"/>
  </r>
  <r>
    <x v="1"/>
    <x v="2"/>
    <x v="2"/>
    <x v="110"/>
    <x v="1"/>
    <s v="PPLETO: TOTAL OPERATING EXPENSE"/>
    <s v="PPLEOM: OPERATION AND MAINTENANCE"/>
    <s v="PPLTIS: TOTAL INCOME STATEMENT"/>
    <x v="6"/>
    <x v="3"/>
    <n v="2802.21"/>
  </r>
  <r>
    <x v="1"/>
    <x v="2"/>
    <x v="2"/>
    <x v="110"/>
    <x v="1"/>
    <s v="PPLETO: TOTAL OPERATING EXPENSE"/>
    <s v="PPLEOM: OPERATION AND MAINTENANCE"/>
    <s v="PPLTIS: TOTAL INCOME STATEMENT"/>
    <x v="7"/>
    <x v="3"/>
    <n v="1022.07"/>
  </r>
  <r>
    <x v="1"/>
    <x v="2"/>
    <x v="2"/>
    <x v="110"/>
    <x v="1"/>
    <s v="PPLETO: TOTAL OPERATING EXPENSE"/>
    <s v="PPLEOM: OPERATION AND MAINTENANCE"/>
    <s v="PPLTIS: TOTAL INCOME STATEMENT"/>
    <x v="10"/>
    <x v="4"/>
    <n v="83.29"/>
  </r>
  <r>
    <x v="1"/>
    <x v="2"/>
    <x v="2"/>
    <x v="204"/>
    <x v="1"/>
    <s v="PPLETO: TOTAL OPERATING EXPENSE"/>
    <s v="PPLEOM: OPERATION AND MAINTENANCE"/>
    <s v="PPLTIS: TOTAL INCOME STATEMENT"/>
    <x v="14"/>
    <x v="1"/>
    <n v="150145.82999999999"/>
  </r>
  <r>
    <x v="1"/>
    <x v="2"/>
    <x v="2"/>
    <x v="204"/>
    <x v="1"/>
    <s v="PPLETO: TOTAL OPERATING EXPENSE"/>
    <s v="PPLEOM: OPERATION AND MAINTENANCE"/>
    <s v="PPLTIS: TOTAL INCOME STATEMENT"/>
    <x v="9"/>
    <x v="5"/>
    <n v="26439.58"/>
  </r>
  <r>
    <x v="1"/>
    <x v="2"/>
    <x v="2"/>
    <x v="204"/>
    <x v="1"/>
    <s v="PPLETO: TOTAL OPERATING EXPENSE"/>
    <s v="PPLEOM: OPERATION AND MAINTENANCE"/>
    <s v="PPLTIS: TOTAL INCOME STATEMENT"/>
    <x v="15"/>
    <x v="5"/>
    <n v="616.74"/>
  </r>
  <r>
    <x v="1"/>
    <x v="2"/>
    <x v="2"/>
    <x v="204"/>
    <x v="1"/>
    <s v="PPLETO: TOTAL OPERATING EXPENSE"/>
    <s v="PPLEOM: OPERATION AND MAINTENANCE"/>
    <s v="PPLTIS: TOTAL INCOME STATEMENT"/>
    <x v="18"/>
    <x v="6"/>
    <n v="1000.87"/>
  </r>
  <r>
    <x v="1"/>
    <x v="2"/>
    <x v="2"/>
    <x v="204"/>
    <x v="1"/>
    <s v="PPLETO: TOTAL OPERATING EXPENSE"/>
    <s v="PPLEOM: OPERATION AND MAINTENANCE"/>
    <s v="PPLTIS: TOTAL INCOME STATEMENT"/>
    <x v="0"/>
    <x v="0"/>
    <n v="312591.8"/>
  </r>
  <r>
    <x v="1"/>
    <x v="2"/>
    <x v="2"/>
    <x v="204"/>
    <x v="1"/>
    <s v="PPLETO: TOTAL OPERATING EXPENSE"/>
    <s v="PPLEOM: OPERATION AND MAINTENANCE"/>
    <s v="PPLTIS: TOTAL INCOME STATEMENT"/>
    <x v="3"/>
    <x v="3"/>
    <n v="-475.97"/>
  </r>
  <r>
    <x v="1"/>
    <x v="2"/>
    <x v="2"/>
    <x v="204"/>
    <x v="1"/>
    <s v="PPLETO: TOTAL OPERATING EXPENSE"/>
    <s v="PPLEOM: OPERATION AND MAINTENANCE"/>
    <s v="PPLTIS: TOTAL INCOME STATEMENT"/>
    <x v="4"/>
    <x v="3"/>
    <n v="6902.86"/>
  </r>
  <r>
    <x v="1"/>
    <x v="2"/>
    <x v="2"/>
    <x v="204"/>
    <x v="1"/>
    <s v="PPLETO: TOTAL OPERATING EXPENSE"/>
    <s v="PPLEOM: OPERATION AND MAINTENANCE"/>
    <s v="PPLTIS: TOTAL INCOME STATEMENT"/>
    <x v="5"/>
    <x v="4"/>
    <n v="11140.03"/>
  </r>
  <r>
    <x v="1"/>
    <x v="2"/>
    <x v="2"/>
    <x v="204"/>
    <x v="1"/>
    <s v="PPLETO: TOTAL OPERATING EXPENSE"/>
    <s v="PPLEOM: OPERATION AND MAINTENANCE"/>
    <s v="PPLTIS: TOTAL INCOME STATEMENT"/>
    <x v="6"/>
    <x v="3"/>
    <n v="13876.52"/>
  </r>
  <r>
    <x v="1"/>
    <x v="2"/>
    <x v="2"/>
    <x v="204"/>
    <x v="1"/>
    <s v="PPLETO: TOTAL OPERATING EXPENSE"/>
    <s v="PPLEOM: OPERATION AND MAINTENANCE"/>
    <s v="PPLTIS: TOTAL INCOME STATEMENT"/>
    <x v="7"/>
    <x v="3"/>
    <n v="6153.41"/>
  </r>
  <r>
    <x v="1"/>
    <x v="2"/>
    <x v="2"/>
    <x v="204"/>
    <x v="1"/>
    <s v="PPLETO: TOTAL OPERATING EXPENSE"/>
    <s v="PPLEOM: OPERATION AND MAINTENANCE"/>
    <s v="PPLTIS: TOTAL INCOME STATEMENT"/>
    <x v="10"/>
    <x v="4"/>
    <n v="1952.58"/>
  </r>
  <r>
    <x v="1"/>
    <x v="2"/>
    <x v="2"/>
    <x v="205"/>
    <x v="1"/>
    <s v="PPLETO: TOTAL OPERATING EXPENSE"/>
    <s v="PPLEOM: OPERATION AND MAINTENANCE"/>
    <s v="PPLTIS: TOTAL INCOME STATEMENT"/>
    <x v="14"/>
    <x v="1"/>
    <n v="167833.77"/>
  </r>
  <r>
    <x v="1"/>
    <x v="2"/>
    <x v="2"/>
    <x v="205"/>
    <x v="1"/>
    <s v="PPLETO: TOTAL OPERATING EXPENSE"/>
    <s v="PPLEOM: OPERATION AND MAINTENANCE"/>
    <s v="PPLTIS: TOTAL INCOME STATEMENT"/>
    <x v="9"/>
    <x v="5"/>
    <n v="47830.22"/>
  </r>
  <r>
    <x v="1"/>
    <x v="2"/>
    <x v="2"/>
    <x v="205"/>
    <x v="1"/>
    <s v="PPLETO: TOTAL OPERATING EXPENSE"/>
    <s v="PPLEOM: OPERATION AND MAINTENANCE"/>
    <s v="PPLTIS: TOTAL INCOME STATEMENT"/>
    <x v="15"/>
    <x v="5"/>
    <n v="13177.53"/>
  </r>
  <r>
    <x v="1"/>
    <x v="2"/>
    <x v="2"/>
    <x v="205"/>
    <x v="1"/>
    <s v="PPLETO: TOTAL OPERATING EXPENSE"/>
    <s v="PPLEOM: OPERATION AND MAINTENANCE"/>
    <s v="PPLTIS: TOTAL INCOME STATEMENT"/>
    <x v="11"/>
    <x v="5"/>
    <n v="0.24"/>
  </r>
  <r>
    <x v="1"/>
    <x v="2"/>
    <x v="2"/>
    <x v="205"/>
    <x v="1"/>
    <s v="PPLETO: TOTAL OPERATING EXPENSE"/>
    <s v="PPLEOM: OPERATION AND MAINTENANCE"/>
    <s v="PPLTIS: TOTAL INCOME STATEMENT"/>
    <x v="18"/>
    <x v="6"/>
    <n v="5746"/>
  </r>
  <r>
    <x v="1"/>
    <x v="2"/>
    <x v="2"/>
    <x v="205"/>
    <x v="1"/>
    <s v="PPLETO: TOTAL OPERATING EXPENSE"/>
    <s v="PPLEOM: OPERATION AND MAINTENANCE"/>
    <s v="PPLTIS: TOTAL INCOME STATEMENT"/>
    <x v="3"/>
    <x v="3"/>
    <n v="-188.01"/>
  </r>
  <r>
    <x v="1"/>
    <x v="2"/>
    <x v="2"/>
    <x v="205"/>
    <x v="1"/>
    <s v="PPLETO: TOTAL OPERATING EXPENSE"/>
    <s v="PPLEOM: OPERATION AND MAINTENANCE"/>
    <s v="PPLTIS: TOTAL INCOME STATEMENT"/>
    <x v="4"/>
    <x v="3"/>
    <n v="7830.51"/>
  </r>
  <r>
    <x v="1"/>
    <x v="2"/>
    <x v="2"/>
    <x v="205"/>
    <x v="1"/>
    <s v="PPLETO: TOTAL OPERATING EXPENSE"/>
    <s v="PPLEOM: OPERATION AND MAINTENANCE"/>
    <s v="PPLTIS: TOTAL INCOME STATEMENT"/>
    <x v="5"/>
    <x v="4"/>
    <n v="13323.47"/>
  </r>
  <r>
    <x v="1"/>
    <x v="2"/>
    <x v="2"/>
    <x v="205"/>
    <x v="1"/>
    <s v="PPLETO: TOTAL OPERATING EXPENSE"/>
    <s v="PPLEOM: OPERATION AND MAINTENANCE"/>
    <s v="PPLTIS: TOTAL INCOME STATEMENT"/>
    <x v="6"/>
    <x v="3"/>
    <n v="15568.36"/>
  </r>
  <r>
    <x v="1"/>
    <x v="2"/>
    <x v="2"/>
    <x v="205"/>
    <x v="1"/>
    <s v="PPLETO: TOTAL OPERATING EXPENSE"/>
    <s v="PPLEOM: OPERATION AND MAINTENANCE"/>
    <s v="PPLTIS: TOTAL INCOME STATEMENT"/>
    <x v="7"/>
    <x v="3"/>
    <n v="6554.1"/>
  </r>
  <r>
    <x v="1"/>
    <x v="2"/>
    <x v="2"/>
    <x v="205"/>
    <x v="1"/>
    <s v="PPLETO: TOTAL OPERATING EXPENSE"/>
    <s v="PPLEOM: OPERATION AND MAINTENANCE"/>
    <s v="PPLTIS: TOTAL INCOME STATEMENT"/>
    <x v="10"/>
    <x v="4"/>
    <n v="4020.98"/>
  </r>
  <r>
    <x v="1"/>
    <x v="2"/>
    <x v="2"/>
    <x v="111"/>
    <x v="1"/>
    <s v="PPLETO: TOTAL OPERATING EXPENSE"/>
    <s v="PPLEOM: OPERATION AND MAINTENANCE"/>
    <s v="PPLTIS: TOTAL INCOME STATEMENT"/>
    <x v="1"/>
    <x v="1"/>
    <n v="297215.24"/>
  </r>
  <r>
    <x v="1"/>
    <x v="2"/>
    <x v="2"/>
    <x v="111"/>
    <x v="1"/>
    <s v="PPLETO: TOTAL OPERATING EXPENSE"/>
    <s v="PPLEOM: OPERATION AND MAINTENANCE"/>
    <s v="PPLTIS: TOTAL INCOME STATEMENT"/>
    <x v="14"/>
    <x v="1"/>
    <n v="361973.42"/>
  </r>
  <r>
    <x v="1"/>
    <x v="2"/>
    <x v="2"/>
    <x v="111"/>
    <x v="1"/>
    <s v="PPLETO: TOTAL OPERATING EXPENSE"/>
    <s v="PPLEOM: OPERATION AND MAINTENANCE"/>
    <s v="PPLTIS: TOTAL INCOME STATEMENT"/>
    <x v="9"/>
    <x v="5"/>
    <n v="31053.02"/>
  </r>
  <r>
    <x v="1"/>
    <x v="2"/>
    <x v="2"/>
    <x v="111"/>
    <x v="1"/>
    <s v="PPLETO: TOTAL OPERATING EXPENSE"/>
    <s v="PPLEOM: OPERATION AND MAINTENANCE"/>
    <s v="PPLTIS: TOTAL INCOME STATEMENT"/>
    <x v="15"/>
    <x v="5"/>
    <n v="13358.17"/>
  </r>
  <r>
    <x v="1"/>
    <x v="2"/>
    <x v="2"/>
    <x v="111"/>
    <x v="1"/>
    <s v="PPLETO: TOTAL OPERATING EXPENSE"/>
    <s v="PPLEOM: OPERATION AND MAINTENANCE"/>
    <s v="PPLTIS: TOTAL INCOME STATEMENT"/>
    <x v="12"/>
    <x v="1"/>
    <n v="74443.710000000006"/>
  </r>
  <r>
    <x v="1"/>
    <x v="2"/>
    <x v="2"/>
    <x v="111"/>
    <x v="1"/>
    <s v="PPLETO: TOTAL OPERATING EXPENSE"/>
    <s v="PPLEOM: OPERATION AND MAINTENANCE"/>
    <s v="PPLTIS: TOTAL INCOME STATEMENT"/>
    <x v="11"/>
    <x v="5"/>
    <n v="514.83000000000004"/>
  </r>
  <r>
    <x v="1"/>
    <x v="2"/>
    <x v="2"/>
    <x v="111"/>
    <x v="1"/>
    <s v="PPLETO: TOTAL OPERATING EXPENSE"/>
    <s v="PPLEOM: OPERATION AND MAINTENANCE"/>
    <s v="PPLTIS: TOTAL INCOME STATEMENT"/>
    <x v="18"/>
    <x v="6"/>
    <n v="2213.73"/>
  </r>
  <r>
    <x v="1"/>
    <x v="2"/>
    <x v="2"/>
    <x v="111"/>
    <x v="1"/>
    <s v="PPLETO: TOTAL OPERATING EXPENSE"/>
    <s v="PPLEOM: OPERATION AND MAINTENANCE"/>
    <s v="PPLTIS: TOTAL INCOME STATEMENT"/>
    <x v="19"/>
    <x v="6"/>
    <n v="1609.5"/>
  </r>
  <r>
    <x v="1"/>
    <x v="2"/>
    <x v="2"/>
    <x v="111"/>
    <x v="1"/>
    <s v="PPLETO: TOTAL OPERATING EXPENSE"/>
    <s v="PPLEOM: OPERATION AND MAINTENANCE"/>
    <s v="PPLTIS: TOTAL INCOME STATEMENT"/>
    <x v="0"/>
    <x v="0"/>
    <n v="3219"/>
  </r>
  <r>
    <x v="1"/>
    <x v="2"/>
    <x v="2"/>
    <x v="111"/>
    <x v="1"/>
    <s v="PPLETO: TOTAL OPERATING EXPENSE"/>
    <s v="PPLEOM: OPERATION AND MAINTENANCE"/>
    <s v="PPLTIS: TOTAL INCOME STATEMENT"/>
    <x v="2"/>
    <x v="2"/>
    <n v="1.82"/>
  </r>
  <r>
    <x v="1"/>
    <x v="2"/>
    <x v="2"/>
    <x v="111"/>
    <x v="1"/>
    <s v="PPLETO: TOTAL OPERATING EXPENSE"/>
    <s v="PPLEOM: OPERATION AND MAINTENANCE"/>
    <s v="PPLTIS: TOTAL INCOME STATEMENT"/>
    <x v="3"/>
    <x v="3"/>
    <n v="-1233.1600000000001"/>
  </r>
  <r>
    <x v="1"/>
    <x v="2"/>
    <x v="2"/>
    <x v="111"/>
    <x v="1"/>
    <s v="PPLETO: TOTAL OPERATING EXPENSE"/>
    <s v="PPLEOM: OPERATION AND MAINTENANCE"/>
    <s v="PPLTIS: TOTAL INCOME STATEMENT"/>
    <x v="4"/>
    <x v="3"/>
    <n v="34973.79"/>
  </r>
  <r>
    <x v="1"/>
    <x v="2"/>
    <x v="2"/>
    <x v="111"/>
    <x v="1"/>
    <s v="PPLETO: TOTAL OPERATING EXPENSE"/>
    <s v="PPLEOM: OPERATION AND MAINTENANCE"/>
    <s v="PPLTIS: TOTAL INCOME STATEMENT"/>
    <x v="5"/>
    <x v="4"/>
    <n v="57518.62"/>
  </r>
  <r>
    <x v="1"/>
    <x v="2"/>
    <x v="2"/>
    <x v="111"/>
    <x v="1"/>
    <s v="PPLETO: TOTAL OPERATING EXPENSE"/>
    <s v="PPLEOM: OPERATION AND MAINTENANCE"/>
    <s v="PPLTIS: TOTAL INCOME STATEMENT"/>
    <x v="6"/>
    <x v="3"/>
    <n v="67824.97"/>
  </r>
  <r>
    <x v="1"/>
    <x v="2"/>
    <x v="2"/>
    <x v="111"/>
    <x v="1"/>
    <s v="PPLETO: TOTAL OPERATING EXPENSE"/>
    <s v="PPLEOM: OPERATION AND MAINTENANCE"/>
    <s v="PPLTIS: TOTAL INCOME STATEMENT"/>
    <x v="7"/>
    <x v="3"/>
    <n v="27929.55"/>
  </r>
  <r>
    <x v="1"/>
    <x v="2"/>
    <x v="2"/>
    <x v="111"/>
    <x v="1"/>
    <s v="PPLETO: TOTAL OPERATING EXPENSE"/>
    <s v="PPLEOM: OPERATION AND MAINTENANCE"/>
    <s v="PPLTIS: TOTAL INCOME STATEMENT"/>
    <x v="8"/>
    <x v="2"/>
    <n v="0.19"/>
  </r>
  <r>
    <x v="1"/>
    <x v="2"/>
    <x v="2"/>
    <x v="111"/>
    <x v="1"/>
    <s v="PPLETO: TOTAL OPERATING EXPENSE"/>
    <s v="PPLEOM: OPERATION AND MAINTENANCE"/>
    <s v="PPLTIS: TOTAL INCOME STATEMENT"/>
    <x v="10"/>
    <x v="4"/>
    <n v="2370.08"/>
  </r>
  <r>
    <x v="1"/>
    <x v="2"/>
    <x v="2"/>
    <x v="206"/>
    <x v="1"/>
    <s v="PPLETO: TOTAL OPERATING EXPENSE"/>
    <s v="PPLEOM: OPERATION AND MAINTENANCE"/>
    <s v="PPLTIS: TOTAL INCOME STATEMENT"/>
    <x v="14"/>
    <x v="1"/>
    <n v="17743.61"/>
  </r>
  <r>
    <x v="1"/>
    <x v="2"/>
    <x v="2"/>
    <x v="206"/>
    <x v="1"/>
    <s v="PPLETO: TOTAL OPERATING EXPENSE"/>
    <s v="PPLEOM: OPERATION AND MAINTENANCE"/>
    <s v="PPLTIS: TOTAL INCOME STATEMENT"/>
    <x v="9"/>
    <x v="5"/>
    <n v="19.64"/>
  </r>
  <r>
    <x v="1"/>
    <x v="2"/>
    <x v="2"/>
    <x v="206"/>
    <x v="1"/>
    <s v="PPLETO: TOTAL OPERATING EXPENSE"/>
    <s v="PPLEOM: OPERATION AND MAINTENANCE"/>
    <s v="PPLTIS: TOTAL INCOME STATEMENT"/>
    <x v="15"/>
    <x v="5"/>
    <n v="60.92"/>
  </r>
  <r>
    <x v="1"/>
    <x v="2"/>
    <x v="2"/>
    <x v="206"/>
    <x v="1"/>
    <s v="PPLETO: TOTAL OPERATING EXPENSE"/>
    <s v="PPLEOM: OPERATION AND MAINTENANCE"/>
    <s v="PPLTIS: TOTAL INCOME STATEMENT"/>
    <x v="18"/>
    <x v="6"/>
    <n v="86.52"/>
  </r>
  <r>
    <x v="1"/>
    <x v="2"/>
    <x v="2"/>
    <x v="206"/>
    <x v="1"/>
    <s v="PPLETO: TOTAL OPERATING EXPENSE"/>
    <s v="PPLEOM: OPERATION AND MAINTENANCE"/>
    <s v="PPLTIS: TOTAL INCOME STATEMENT"/>
    <x v="2"/>
    <x v="2"/>
    <n v="21.15"/>
  </r>
  <r>
    <x v="1"/>
    <x v="2"/>
    <x v="2"/>
    <x v="206"/>
    <x v="1"/>
    <s v="PPLETO: TOTAL OPERATING EXPENSE"/>
    <s v="PPLEOM: OPERATION AND MAINTENANCE"/>
    <s v="PPLTIS: TOTAL INCOME STATEMENT"/>
    <x v="3"/>
    <x v="3"/>
    <n v="15.58"/>
  </r>
  <r>
    <x v="1"/>
    <x v="2"/>
    <x v="2"/>
    <x v="206"/>
    <x v="1"/>
    <s v="PPLETO: TOTAL OPERATING EXPENSE"/>
    <s v="PPLEOM: OPERATION AND MAINTENANCE"/>
    <s v="PPLTIS: TOTAL INCOME STATEMENT"/>
    <x v="4"/>
    <x v="3"/>
    <n v="854.82"/>
  </r>
  <r>
    <x v="1"/>
    <x v="2"/>
    <x v="2"/>
    <x v="206"/>
    <x v="1"/>
    <s v="PPLETO: TOTAL OPERATING EXPENSE"/>
    <s v="PPLEOM: OPERATION AND MAINTENANCE"/>
    <s v="PPLTIS: TOTAL INCOME STATEMENT"/>
    <x v="5"/>
    <x v="4"/>
    <n v="1407.75"/>
  </r>
  <r>
    <x v="1"/>
    <x v="2"/>
    <x v="2"/>
    <x v="206"/>
    <x v="1"/>
    <s v="PPLETO: TOTAL OPERATING EXPENSE"/>
    <s v="PPLEOM: OPERATION AND MAINTENANCE"/>
    <s v="PPLTIS: TOTAL INCOME STATEMENT"/>
    <x v="6"/>
    <x v="3"/>
    <n v="1640.14"/>
  </r>
  <r>
    <x v="1"/>
    <x v="2"/>
    <x v="2"/>
    <x v="206"/>
    <x v="1"/>
    <s v="PPLETO: TOTAL OPERATING EXPENSE"/>
    <s v="PPLEOM: OPERATION AND MAINTENANCE"/>
    <s v="PPLTIS: TOTAL INCOME STATEMENT"/>
    <x v="7"/>
    <x v="3"/>
    <n v="627.94000000000005"/>
  </r>
  <r>
    <x v="1"/>
    <x v="2"/>
    <x v="2"/>
    <x v="206"/>
    <x v="1"/>
    <s v="PPLETO: TOTAL OPERATING EXPENSE"/>
    <s v="PPLEOM: OPERATION AND MAINTENANCE"/>
    <s v="PPLTIS: TOTAL INCOME STATEMENT"/>
    <x v="8"/>
    <x v="2"/>
    <n v="2.19"/>
  </r>
  <r>
    <x v="1"/>
    <x v="2"/>
    <x v="2"/>
    <x v="206"/>
    <x v="1"/>
    <s v="PPLETO: TOTAL OPERATING EXPENSE"/>
    <s v="PPLEOM: OPERATION AND MAINTENANCE"/>
    <s v="PPLTIS: TOTAL INCOME STATEMENT"/>
    <x v="10"/>
    <x v="4"/>
    <n v="7.11"/>
  </r>
  <r>
    <x v="1"/>
    <x v="2"/>
    <x v="2"/>
    <x v="207"/>
    <x v="1"/>
    <s v="PPLETO: TOTAL OPERATING EXPENSE"/>
    <s v="PPLEOM: OPERATION AND MAINTENANCE"/>
    <s v="PPLTIS: TOTAL INCOME STATEMENT"/>
    <x v="1"/>
    <x v="1"/>
    <n v="745127.99"/>
  </r>
  <r>
    <x v="1"/>
    <x v="2"/>
    <x v="2"/>
    <x v="207"/>
    <x v="1"/>
    <s v="PPLETO: TOTAL OPERATING EXPENSE"/>
    <s v="PPLEOM: OPERATION AND MAINTENANCE"/>
    <s v="PPLTIS: TOTAL INCOME STATEMENT"/>
    <x v="14"/>
    <x v="1"/>
    <n v="2115873.4500000002"/>
  </r>
  <r>
    <x v="1"/>
    <x v="2"/>
    <x v="2"/>
    <x v="207"/>
    <x v="1"/>
    <s v="PPLETO: TOTAL OPERATING EXPENSE"/>
    <s v="PPLEOM: OPERATION AND MAINTENANCE"/>
    <s v="PPLTIS: TOTAL INCOME STATEMENT"/>
    <x v="9"/>
    <x v="5"/>
    <n v="562163.02"/>
  </r>
  <r>
    <x v="1"/>
    <x v="2"/>
    <x v="2"/>
    <x v="207"/>
    <x v="1"/>
    <s v="PPLETO: TOTAL OPERATING EXPENSE"/>
    <s v="PPLEOM: OPERATION AND MAINTENANCE"/>
    <s v="PPLTIS: TOTAL INCOME STATEMENT"/>
    <x v="15"/>
    <x v="5"/>
    <n v="77886.45"/>
  </r>
  <r>
    <x v="1"/>
    <x v="2"/>
    <x v="2"/>
    <x v="207"/>
    <x v="1"/>
    <s v="PPLETO: TOTAL OPERATING EXPENSE"/>
    <s v="PPLEOM: OPERATION AND MAINTENANCE"/>
    <s v="PPLTIS: TOTAL INCOME STATEMENT"/>
    <x v="12"/>
    <x v="1"/>
    <n v="31782.17"/>
  </r>
  <r>
    <x v="1"/>
    <x v="2"/>
    <x v="2"/>
    <x v="207"/>
    <x v="1"/>
    <s v="PPLETO: TOTAL OPERATING EXPENSE"/>
    <s v="PPLEOM: OPERATION AND MAINTENANCE"/>
    <s v="PPLTIS: TOTAL INCOME STATEMENT"/>
    <x v="11"/>
    <x v="5"/>
    <n v="111.67"/>
  </r>
  <r>
    <x v="1"/>
    <x v="2"/>
    <x v="2"/>
    <x v="207"/>
    <x v="1"/>
    <s v="PPLETO: TOTAL OPERATING EXPENSE"/>
    <s v="PPLEOM: OPERATION AND MAINTENANCE"/>
    <s v="PPLTIS: TOTAL INCOME STATEMENT"/>
    <x v="16"/>
    <x v="1"/>
    <n v="33027.230000000003"/>
  </r>
  <r>
    <x v="1"/>
    <x v="2"/>
    <x v="2"/>
    <x v="207"/>
    <x v="1"/>
    <s v="PPLETO: TOTAL OPERATING EXPENSE"/>
    <s v="PPLEOM: OPERATION AND MAINTENANCE"/>
    <s v="PPLTIS: TOTAL INCOME STATEMENT"/>
    <x v="20"/>
    <x v="5"/>
    <n v="51.67"/>
  </r>
  <r>
    <x v="1"/>
    <x v="2"/>
    <x v="2"/>
    <x v="207"/>
    <x v="1"/>
    <s v="PPLETO: TOTAL OPERATING EXPENSE"/>
    <s v="PPLEOM: OPERATION AND MAINTENANCE"/>
    <s v="PPLTIS: TOTAL INCOME STATEMENT"/>
    <x v="18"/>
    <x v="6"/>
    <n v="48982.95"/>
  </r>
  <r>
    <x v="1"/>
    <x v="2"/>
    <x v="2"/>
    <x v="207"/>
    <x v="1"/>
    <s v="PPLETO: TOTAL OPERATING EXPENSE"/>
    <s v="PPLEOM: OPERATION AND MAINTENANCE"/>
    <s v="PPLTIS: TOTAL INCOME STATEMENT"/>
    <x v="3"/>
    <x v="3"/>
    <n v="-3755.39"/>
  </r>
  <r>
    <x v="1"/>
    <x v="2"/>
    <x v="2"/>
    <x v="207"/>
    <x v="1"/>
    <s v="PPLETO: TOTAL OPERATING EXPENSE"/>
    <s v="PPLEOM: OPERATION AND MAINTENANCE"/>
    <s v="PPLTIS: TOTAL INCOME STATEMENT"/>
    <x v="4"/>
    <x v="3"/>
    <n v="140718.89000000001"/>
  </r>
  <r>
    <x v="1"/>
    <x v="2"/>
    <x v="2"/>
    <x v="207"/>
    <x v="1"/>
    <s v="PPLETO: TOTAL OPERATING EXPENSE"/>
    <s v="PPLEOM: OPERATION AND MAINTENANCE"/>
    <s v="PPLTIS: TOTAL INCOME STATEMENT"/>
    <x v="5"/>
    <x v="4"/>
    <n v="211501.31"/>
  </r>
  <r>
    <x v="1"/>
    <x v="2"/>
    <x v="2"/>
    <x v="207"/>
    <x v="1"/>
    <s v="PPLETO: TOTAL OPERATING EXPENSE"/>
    <s v="PPLEOM: OPERATION AND MAINTENANCE"/>
    <s v="PPLTIS: TOTAL INCOME STATEMENT"/>
    <x v="6"/>
    <x v="3"/>
    <n v="270359.81"/>
  </r>
  <r>
    <x v="1"/>
    <x v="2"/>
    <x v="2"/>
    <x v="207"/>
    <x v="1"/>
    <s v="PPLETO: TOTAL OPERATING EXPENSE"/>
    <s v="PPLEOM: OPERATION AND MAINTENANCE"/>
    <s v="PPLTIS: TOTAL INCOME STATEMENT"/>
    <x v="7"/>
    <x v="3"/>
    <n v="108406.07"/>
  </r>
  <r>
    <x v="1"/>
    <x v="2"/>
    <x v="2"/>
    <x v="207"/>
    <x v="1"/>
    <s v="PPLETO: TOTAL OPERATING EXPENSE"/>
    <s v="PPLEOM: OPERATION AND MAINTENANCE"/>
    <s v="PPLTIS: TOTAL INCOME STATEMENT"/>
    <x v="10"/>
    <x v="4"/>
    <n v="44980.17"/>
  </r>
  <r>
    <x v="1"/>
    <x v="2"/>
    <x v="2"/>
    <x v="208"/>
    <x v="1"/>
    <s v="PPLETO: TOTAL OPERATING EXPENSE"/>
    <s v="PPLEOM: OPERATION AND MAINTENANCE"/>
    <s v="PPLTIS: TOTAL INCOME STATEMENT"/>
    <x v="14"/>
    <x v="1"/>
    <n v="50455.53"/>
  </r>
  <r>
    <x v="1"/>
    <x v="2"/>
    <x v="2"/>
    <x v="208"/>
    <x v="1"/>
    <s v="PPLETO: TOTAL OPERATING EXPENSE"/>
    <s v="PPLEOM: OPERATION AND MAINTENANCE"/>
    <s v="PPLTIS: TOTAL INCOME STATEMENT"/>
    <x v="9"/>
    <x v="5"/>
    <n v="10670.34"/>
  </r>
  <r>
    <x v="1"/>
    <x v="2"/>
    <x v="2"/>
    <x v="208"/>
    <x v="1"/>
    <s v="PPLETO: TOTAL OPERATING EXPENSE"/>
    <s v="PPLEOM: OPERATION AND MAINTENANCE"/>
    <s v="PPLTIS: TOTAL INCOME STATEMENT"/>
    <x v="18"/>
    <x v="6"/>
    <n v="938"/>
  </r>
  <r>
    <x v="1"/>
    <x v="2"/>
    <x v="2"/>
    <x v="208"/>
    <x v="1"/>
    <s v="PPLETO: TOTAL OPERATING EXPENSE"/>
    <s v="PPLEOM: OPERATION AND MAINTENANCE"/>
    <s v="PPLTIS: TOTAL INCOME STATEMENT"/>
    <x v="3"/>
    <x v="3"/>
    <n v="11.45"/>
  </r>
  <r>
    <x v="1"/>
    <x v="2"/>
    <x v="2"/>
    <x v="208"/>
    <x v="1"/>
    <s v="PPLETO: TOTAL OPERATING EXPENSE"/>
    <s v="PPLEOM: OPERATION AND MAINTENANCE"/>
    <s v="PPLTIS: TOTAL INCOME STATEMENT"/>
    <x v="4"/>
    <x v="3"/>
    <n v="2444.14"/>
  </r>
  <r>
    <x v="1"/>
    <x v="2"/>
    <x v="2"/>
    <x v="208"/>
    <x v="1"/>
    <s v="PPLETO: TOTAL OPERATING EXPENSE"/>
    <s v="PPLEOM: OPERATION AND MAINTENANCE"/>
    <s v="PPLTIS: TOTAL INCOME STATEMENT"/>
    <x v="5"/>
    <x v="4"/>
    <n v="4097.63"/>
  </r>
  <r>
    <x v="1"/>
    <x v="2"/>
    <x v="2"/>
    <x v="208"/>
    <x v="1"/>
    <s v="PPLETO: TOTAL OPERATING EXPENSE"/>
    <s v="PPLEOM: OPERATION AND MAINTENANCE"/>
    <s v="PPLTIS: TOTAL INCOME STATEMENT"/>
    <x v="6"/>
    <x v="3"/>
    <n v="4668.54"/>
  </r>
  <r>
    <x v="1"/>
    <x v="2"/>
    <x v="2"/>
    <x v="208"/>
    <x v="1"/>
    <s v="PPLETO: TOTAL OPERATING EXPENSE"/>
    <s v="PPLEOM: OPERATION AND MAINTENANCE"/>
    <s v="PPLTIS: TOTAL INCOME STATEMENT"/>
    <x v="7"/>
    <x v="3"/>
    <n v="1783.22"/>
  </r>
  <r>
    <x v="1"/>
    <x v="2"/>
    <x v="2"/>
    <x v="208"/>
    <x v="1"/>
    <s v="PPLETO: TOTAL OPERATING EXPENSE"/>
    <s v="PPLEOM: OPERATION AND MAINTENANCE"/>
    <s v="PPLTIS: TOTAL INCOME STATEMENT"/>
    <x v="10"/>
    <x v="4"/>
    <n v="706"/>
  </r>
  <r>
    <x v="1"/>
    <x v="2"/>
    <x v="2"/>
    <x v="209"/>
    <x v="1"/>
    <s v="PPLETO: TOTAL OPERATING EXPENSE"/>
    <s v="PPLEOM: OPERATION AND MAINTENANCE"/>
    <s v="PPLTIS: TOTAL INCOME STATEMENT"/>
    <x v="14"/>
    <x v="1"/>
    <n v="102758.19"/>
  </r>
  <r>
    <x v="1"/>
    <x v="2"/>
    <x v="2"/>
    <x v="209"/>
    <x v="1"/>
    <s v="PPLETO: TOTAL OPERATING EXPENSE"/>
    <s v="PPLEOM: OPERATION AND MAINTENANCE"/>
    <s v="PPLTIS: TOTAL INCOME STATEMENT"/>
    <x v="9"/>
    <x v="5"/>
    <n v="39461.980000000003"/>
  </r>
  <r>
    <x v="1"/>
    <x v="2"/>
    <x v="2"/>
    <x v="209"/>
    <x v="1"/>
    <s v="PPLETO: TOTAL OPERATING EXPENSE"/>
    <s v="PPLEOM: OPERATION AND MAINTENANCE"/>
    <s v="PPLTIS: TOTAL INCOME STATEMENT"/>
    <x v="15"/>
    <x v="5"/>
    <n v="1116"/>
  </r>
  <r>
    <x v="1"/>
    <x v="2"/>
    <x v="2"/>
    <x v="209"/>
    <x v="1"/>
    <s v="PPLETO: TOTAL OPERATING EXPENSE"/>
    <s v="PPLEOM: OPERATION AND MAINTENANCE"/>
    <s v="PPLTIS: TOTAL INCOME STATEMENT"/>
    <x v="18"/>
    <x v="6"/>
    <n v="2040"/>
  </r>
  <r>
    <x v="1"/>
    <x v="2"/>
    <x v="2"/>
    <x v="209"/>
    <x v="1"/>
    <s v="PPLETO: TOTAL OPERATING EXPENSE"/>
    <s v="PPLEOM: OPERATION AND MAINTENANCE"/>
    <s v="PPLTIS: TOTAL INCOME STATEMENT"/>
    <x v="3"/>
    <x v="3"/>
    <n v="260.44"/>
  </r>
  <r>
    <x v="1"/>
    <x v="2"/>
    <x v="2"/>
    <x v="209"/>
    <x v="1"/>
    <s v="PPLETO: TOTAL OPERATING EXPENSE"/>
    <s v="PPLEOM: OPERATION AND MAINTENANCE"/>
    <s v="PPLTIS: TOTAL INCOME STATEMENT"/>
    <x v="4"/>
    <x v="3"/>
    <n v="4849.29"/>
  </r>
  <r>
    <x v="1"/>
    <x v="2"/>
    <x v="2"/>
    <x v="209"/>
    <x v="1"/>
    <s v="PPLETO: TOTAL OPERATING EXPENSE"/>
    <s v="PPLEOM: OPERATION AND MAINTENANCE"/>
    <s v="PPLTIS: TOTAL INCOME STATEMENT"/>
    <x v="5"/>
    <x v="4"/>
    <n v="8082"/>
  </r>
  <r>
    <x v="1"/>
    <x v="2"/>
    <x v="2"/>
    <x v="209"/>
    <x v="1"/>
    <s v="PPLETO: TOTAL OPERATING EXPENSE"/>
    <s v="PPLEOM: OPERATION AND MAINTENANCE"/>
    <s v="PPLTIS: TOTAL INCOME STATEMENT"/>
    <x v="6"/>
    <x v="3"/>
    <n v="9553.3700000000008"/>
  </r>
  <r>
    <x v="1"/>
    <x v="2"/>
    <x v="2"/>
    <x v="209"/>
    <x v="1"/>
    <s v="PPLETO: TOTAL OPERATING EXPENSE"/>
    <s v="PPLEOM: OPERATION AND MAINTENANCE"/>
    <s v="PPLTIS: TOTAL INCOME STATEMENT"/>
    <x v="7"/>
    <x v="3"/>
    <n v="3568.63"/>
  </r>
  <r>
    <x v="1"/>
    <x v="2"/>
    <x v="2"/>
    <x v="209"/>
    <x v="1"/>
    <s v="PPLETO: TOTAL OPERATING EXPENSE"/>
    <s v="PPLEOM: OPERATION AND MAINTENANCE"/>
    <s v="PPLTIS: TOTAL INCOME STATEMENT"/>
    <x v="10"/>
    <x v="4"/>
    <n v="2944.88"/>
  </r>
  <r>
    <x v="1"/>
    <x v="2"/>
    <x v="2"/>
    <x v="113"/>
    <x v="1"/>
    <s v="PPLETO: TOTAL OPERATING EXPENSE"/>
    <s v="PPLEOM: OPERATION AND MAINTENANCE"/>
    <s v="PPLTIS: TOTAL INCOME STATEMENT"/>
    <x v="1"/>
    <x v="1"/>
    <n v="7295.13"/>
  </r>
  <r>
    <x v="1"/>
    <x v="2"/>
    <x v="2"/>
    <x v="113"/>
    <x v="1"/>
    <s v="PPLETO: TOTAL OPERATING EXPENSE"/>
    <s v="PPLEOM: OPERATION AND MAINTENANCE"/>
    <s v="PPLTIS: TOTAL INCOME STATEMENT"/>
    <x v="14"/>
    <x v="1"/>
    <n v="141107.99"/>
  </r>
  <r>
    <x v="1"/>
    <x v="2"/>
    <x v="2"/>
    <x v="113"/>
    <x v="1"/>
    <s v="PPLETO: TOTAL OPERATING EXPENSE"/>
    <s v="PPLEOM: OPERATION AND MAINTENANCE"/>
    <s v="PPLTIS: TOTAL INCOME STATEMENT"/>
    <x v="9"/>
    <x v="5"/>
    <n v="24951.06"/>
  </r>
  <r>
    <x v="1"/>
    <x v="2"/>
    <x v="2"/>
    <x v="113"/>
    <x v="1"/>
    <s v="PPLETO: TOTAL OPERATING EXPENSE"/>
    <s v="PPLEOM: OPERATION AND MAINTENANCE"/>
    <s v="PPLTIS: TOTAL INCOME STATEMENT"/>
    <x v="15"/>
    <x v="5"/>
    <n v="1693.57"/>
  </r>
  <r>
    <x v="1"/>
    <x v="2"/>
    <x v="2"/>
    <x v="113"/>
    <x v="1"/>
    <s v="PPLETO: TOTAL OPERATING EXPENSE"/>
    <s v="PPLEOM: OPERATION AND MAINTENANCE"/>
    <s v="PPLTIS: TOTAL INCOME STATEMENT"/>
    <x v="13"/>
    <x v="6"/>
    <n v="0"/>
  </r>
  <r>
    <x v="1"/>
    <x v="2"/>
    <x v="2"/>
    <x v="113"/>
    <x v="1"/>
    <s v="PPLETO: TOTAL OPERATING EXPENSE"/>
    <s v="PPLEOM: OPERATION AND MAINTENANCE"/>
    <s v="PPLTIS: TOTAL INCOME STATEMENT"/>
    <x v="18"/>
    <x v="6"/>
    <n v="2488.5300000000002"/>
  </r>
  <r>
    <x v="1"/>
    <x v="2"/>
    <x v="2"/>
    <x v="113"/>
    <x v="1"/>
    <s v="PPLETO: TOTAL OPERATING EXPENSE"/>
    <s v="PPLEOM: OPERATION AND MAINTENANCE"/>
    <s v="PPLTIS: TOTAL INCOME STATEMENT"/>
    <x v="3"/>
    <x v="3"/>
    <n v="-496.77"/>
  </r>
  <r>
    <x v="1"/>
    <x v="2"/>
    <x v="2"/>
    <x v="113"/>
    <x v="1"/>
    <s v="PPLETO: TOTAL OPERATING EXPENSE"/>
    <s v="PPLEOM: OPERATION AND MAINTENANCE"/>
    <s v="PPLTIS: TOTAL INCOME STATEMENT"/>
    <x v="4"/>
    <x v="3"/>
    <n v="7316.71"/>
  </r>
  <r>
    <x v="1"/>
    <x v="2"/>
    <x v="2"/>
    <x v="113"/>
    <x v="1"/>
    <s v="PPLETO: TOTAL OPERATING EXPENSE"/>
    <s v="PPLEOM: OPERATION AND MAINTENANCE"/>
    <s v="PPLTIS: TOTAL INCOME STATEMENT"/>
    <x v="5"/>
    <x v="4"/>
    <n v="12190.73"/>
  </r>
  <r>
    <x v="1"/>
    <x v="2"/>
    <x v="2"/>
    <x v="113"/>
    <x v="1"/>
    <s v="PPLETO: TOTAL OPERATING EXPENSE"/>
    <s v="PPLEOM: OPERATION AND MAINTENANCE"/>
    <s v="PPLTIS: TOTAL INCOME STATEMENT"/>
    <x v="6"/>
    <x v="3"/>
    <n v="13640.77"/>
  </r>
  <r>
    <x v="1"/>
    <x v="2"/>
    <x v="2"/>
    <x v="113"/>
    <x v="1"/>
    <s v="PPLETO: TOTAL OPERATING EXPENSE"/>
    <s v="PPLEOM: OPERATION AND MAINTENANCE"/>
    <s v="PPLTIS: TOTAL INCOME STATEMENT"/>
    <x v="7"/>
    <x v="3"/>
    <n v="5523.4"/>
  </r>
  <r>
    <x v="1"/>
    <x v="2"/>
    <x v="2"/>
    <x v="113"/>
    <x v="1"/>
    <s v="PPLETO: TOTAL OPERATING EXPENSE"/>
    <s v="PPLEOM: OPERATION AND MAINTENANCE"/>
    <s v="PPLTIS: TOTAL INCOME STATEMENT"/>
    <x v="10"/>
    <x v="4"/>
    <n v="2079.35"/>
  </r>
  <r>
    <x v="1"/>
    <x v="2"/>
    <x v="2"/>
    <x v="210"/>
    <x v="1"/>
    <s v="PPLETO: TOTAL OPERATING EXPENSE"/>
    <s v="PPLEOM: OPERATION AND MAINTENANCE"/>
    <s v="PPLTIS: TOTAL INCOME STATEMENT"/>
    <x v="14"/>
    <x v="1"/>
    <n v="407025.29"/>
  </r>
  <r>
    <x v="1"/>
    <x v="2"/>
    <x v="2"/>
    <x v="210"/>
    <x v="1"/>
    <s v="PPLETO: TOTAL OPERATING EXPENSE"/>
    <s v="PPLEOM: OPERATION AND MAINTENANCE"/>
    <s v="PPLTIS: TOTAL INCOME STATEMENT"/>
    <x v="9"/>
    <x v="5"/>
    <n v="83053.100000000006"/>
  </r>
  <r>
    <x v="1"/>
    <x v="2"/>
    <x v="2"/>
    <x v="210"/>
    <x v="1"/>
    <s v="PPLETO: TOTAL OPERATING EXPENSE"/>
    <s v="PPLEOM: OPERATION AND MAINTENANCE"/>
    <s v="PPLTIS: TOTAL INCOME STATEMENT"/>
    <x v="15"/>
    <x v="5"/>
    <n v="10324"/>
  </r>
  <r>
    <x v="1"/>
    <x v="2"/>
    <x v="2"/>
    <x v="210"/>
    <x v="1"/>
    <s v="PPLETO: TOTAL OPERATING EXPENSE"/>
    <s v="PPLEOM: OPERATION AND MAINTENANCE"/>
    <s v="PPLTIS: TOTAL INCOME STATEMENT"/>
    <x v="11"/>
    <x v="5"/>
    <n v="0.57999999999999996"/>
  </r>
  <r>
    <x v="1"/>
    <x v="2"/>
    <x v="2"/>
    <x v="210"/>
    <x v="1"/>
    <s v="PPLETO: TOTAL OPERATING EXPENSE"/>
    <s v="PPLEOM: OPERATION AND MAINTENANCE"/>
    <s v="PPLTIS: TOTAL INCOME STATEMENT"/>
    <x v="18"/>
    <x v="6"/>
    <n v="6766.93"/>
  </r>
  <r>
    <x v="1"/>
    <x v="2"/>
    <x v="2"/>
    <x v="210"/>
    <x v="1"/>
    <s v="PPLETO: TOTAL OPERATING EXPENSE"/>
    <s v="PPLEOM: OPERATION AND MAINTENANCE"/>
    <s v="PPLTIS: TOTAL INCOME STATEMENT"/>
    <x v="3"/>
    <x v="3"/>
    <n v="-588.36"/>
  </r>
  <r>
    <x v="1"/>
    <x v="2"/>
    <x v="2"/>
    <x v="210"/>
    <x v="1"/>
    <s v="PPLETO: TOTAL OPERATING EXPENSE"/>
    <s v="PPLEOM: OPERATION AND MAINTENANCE"/>
    <s v="PPLTIS: TOTAL INCOME STATEMENT"/>
    <x v="4"/>
    <x v="3"/>
    <n v="19395.400000000001"/>
  </r>
  <r>
    <x v="1"/>
    <x v="2"/>
    <x v="2"/>
    <x v="210"/>
    <x v="1"/>
    <s v="PPLETO: TOTAL OPERATING EXPENSE"/>
    <s v="PPLEOM: OPERATION AND MAINTENANCE"/>
    <s v="PPLTIS: TOTAL INCOME STATEMENT"/>
    <x v="5"/>
    <x v="4"/>
    <n v="32306.76"/>
  </r>
  <r>
    <x v="1"/>
    <x v="2"/>
    <x v="2"/>
    <x v="210"/>
    <x v="1"/>
    <s v="PPLETO: TOTAL OPERATING EXPENSE"/>
    <s v="PPLEOM: OPERATION AND MAINTENANCE"/>
    <s v="PPLTIS: TOTAL INCOME STATEMENT"/>
    <x v="6"/>
    <x v="3"/>
    <n v="37642.559999999998"/>
  </r>
  <r>
    <x v="1"/>
    <x v="2"/>
    <x v="2"/>
    <x v="210"/>
    <x v="1"/>
    <s v="PPLETO: TOTAL OPERATING EXPENSE"/>
    <s v="PPLEOM: OPERATION AND MAINTENANCE"/>
    <s v="PPLTIS: TOTAL INCOME STATEMENT"/>
    <x v="7"/>
    <x v="3"/>
    <n v="15497.59"/>
  </r>
  <r>
    <x v="1"/>
    <x v="2"/>
    <x v="2"/>
    <x v="210"/>
    <x v="1"/>
    <s v="PPLETO: TOTAL OPERATING EXPENSE"/>
    <s v="PPLEOM: OPERATION AND MAINTENANCE"/>
    <s v="PPLTIS: TOTAL INCOME STATEMENT"/>
    <x v="10"/>
    <x v="4"/>
    <n v="6538.63"/>
  </r>
  <r>
    <x v="1"/>
    <x v="2"/>
    <x v="2"/>
    <x v="211"/>
    <x v="1"/>
    <s v="PPLETO: TOTAL OPERATING EXPENSE"/>
    <s v="PPLEOM: OPERATION AND MAINTENANCE"/>
    <s v="PPLTIS: TOTAL INCOME STATEMENT"/>
    <x v="14"/>
    <x v="1"/>
    <n v="155090.16"/>
  </r>
  <r>
    <x v="1"/>
    <x v="2"/>
    <x v="2"/>
    <x v="211"/>
    <x v="1"/>
    <s v="PPLETO: TOTAL OPERATING EXPENSE"/>
    <s v="PPLEOM: OPERATION AND MAINTENANCE"/>
    <s v="PPLTIS: TOTAL INCOME STATEMENT"/>
    <x v="9"/>
    <x v="5"/>
    <n v="7558.94"/>
  </r>
  <r>
    <x v="1"/>
    <x v="2"/>
    <x v="2"/>
    <x v="211"/>
    <x v="1"/>
    <s v="PPLETO: TOTAL OPERATING EXPENSE"/>
    <s v="PPLEOM: OPERATION AND MAINTENANCE"/>
    <s v="PPLTIS: TOTAL INCOME STATEMENT"/>
    <x v="15"/>
    <x v="5"/>
    <n v="537.44000000000005"/>
  </r>
  <r>
    <x v="1"/>
    <x v="2"/>
    <x v="2"/>
    <x v="211"/>
    <x v="1"/>
    <s v="PPLETO: TOTAL OPERATING EXPENSE"/>
    <s v="PPLEOM: OPERATION AND MAINTENANCE"/>
    <s v="PPLTIS: TOTAL INCOME STATEMENT"/>
    <x v="18"/>
    <x v="6"/>
    <n v="3078"/>
  </r>
  <r>
    <x v="1"/>
    <x v="2"/>
    <x v="2"/>
    <x v="211"/>
    <x v="1"/>
    <s v="PPLETO: TOTAL OPERATING EXPENSE"/>
    <s v="PPLEOM: OPERATION AND MAINTENANCE"/>
    <s v="PPLTIS: TOTAL INCOME STATEMENT"/>
    <x v="3"/>
    <x v="3"/>
    <n v="-122.57"/>
  </r>
  <r>
    <x v="1"/>
    <x v="2"/>
    <x v="2"/>
    <x v="211"/>
    <x v="1"/>
    <s v="PPLETO: TOTAL OPERATING EXPENSE"/>
    <s v="PPLEOM: OPERATION AND MAINTENANCE"/>
    <s v="PPLTIS: TOTAL INCOME STATEMENT"/>
    <x v="4"/>
    <x v="3"/>
    <n v="7613.09"/>
  </r>
  <r>
    <x v="1"/>
    <x v="2"/>
    <x v="2"/>
    <x v="211"/>
    <x v="1"/>
    <s v="PPLETO: TOTAL OPERATING EXPENSE"/>
    <s v="PPLEOM: OPERATION AND MAINTENANCE"/>
    <s v="PPLTIS: TOTAL INCOME STATEMENT"/>
    <x v="5"/>
    <x v="4"/>
    <n v="12746.93"/>
  </r>
  <r>
    <x v="1"/>
    <x v="2"/>
    <x v="2"/>
    <x v="211"/>
    <x v="1"/>
    <s v="PPLETO: TOTAL OPERATING EXPENSE"/>
    <s v="PPLEOM: OPERATION AND MAINTENANCE"/>
    <s v="PPLTIS: TOTAL INCOME STATEMENT"/>
    <x v="6"/>
    <x v="3"/>
    <n v="14309.4"/>
  </r>
  <r>
    <x v="1"/>
    <x v="2"/>
    <x v="2"/>
    <x v="211"/>
    <x v="1"/>
    <s v="PPLETO: TOTAL OPERATING EXPENSE"/>
    <s v="PPLEOM: OPERATION AND MAINTENANCE"/>
    <s v="PPLTIS: TOTAL INCOME STATEMENT"/>
    <x v="7"/>
    <x v="3"/>
    <n v="5448.46"/>
  </r>
  <r>
    <x v="1"/>
    <x v="2"/>
    <x v="2"/>
    <x v="211"/>
    <x v="1"/>
    <s v="PPLETO: TOTAL OPERATING EXPENSE"/>
    <s v="PPLEOM: OPERATION AND MAINTENANCE"/>
    <s v="PPLTIS: TOTAL INCOME STATEMENT"/>
    <x v="10"/>
    <x v="4"/>
    <n v="696.84"/>
  </r>
  <r>
    <x v="1"/>
    <x v="2"/>
    <x v="2"/>
    <x v="114"/>
    <x v="1"/>
    <s v="PPLETO: TOTAL OPERATING EXPENSE"/>
    <s v="PPLEOM: OPERATION AND MAINTENANCE"/>
    <s v="PPLTIS: TOTAL INCOME STATEMENT"/>
    <x v="14"/>
    <x v="1"/>
    <n v="102.51"/>
  </r>
  <r>
    <x v="1"/>
    <x v="2"/>
    <x v="2"/>
    <x v="114"/>
    <x v="1"/>
    <s v="PPLETO: TOTAL OPERATING EXPENSE"/>
    <s v="PPLEOM: OPERATION AND MAINTENANCE"/>
    <s v="PPLTIS: TOTAL INCOME STATEMENT"/>
    <x v="3"/>
    <x v="3"/>
    <n v="-1.08"/>
  </r>
  <r>
    <x v="1"/>
    <x v="2"/>
    <x v="2"/>
    <x v="114"/>
    <x v="1"/>
    <s v="PPLETO: TOTAL OPERATING EXPENSE"/>
    <s v="PPLEOM: OPERATION AND MAINTENANCE"/>
    <s v="PPLTIS: TOTAL INCOME STATEMENT"/>
    <x v="4"/>
    <x v="3"/>
    <n v="1.38"/>
  </r>
  <r>
    <x v="1"/>
    <x v="2"/>
    <x v="2"/>
    <x v="114"/>
    <x v="1"/>
    <s v="PPLETO: TOTAL OPERATING EXPENSE"/>
    <s v="PPLEOM: OPERATION AND MAINTENANCE"/>
    <s v="PPLTIS: TOTAL INCOME STATEMENT"/>
    <x v="5"/>
    <x v="4"/>
    <n v="1.61"/>
  </r>
  <r>
    <x v="1"/>
    <x v="2"/>
    <x v="2"/>
    <x v="114"/>
    <x v="1"/>
    <s v="PPLETO: TOTAL OPERATING EXPENSE"/>
    <s v="PPLEOM: OPERATION AND MAINTENANCE"/>
    <s v="PPLTIS: TOTAL INCOME STATEMENT"/>
    <x v="6"/>
    <x v="3"/>
    <n v="10.23"/>
  </r>
  <r>
    <x v="1"/>
    <x v="2"/>
    <x v="2"/>
    <x v="114"/>
    <x v="1"/>
    <s v="PPLETO: TOTAL OPERATING EXPENSE"/>
    <s v="PPLEOM: OPERATION AND MAINTENANCE"/>
    <s v="PPLTIS: TOTAL INCOME STATEMENT"/>
    <x v="7"/>
    <x v="3"/>
    <n v="9.61"/>
  </r>
  <r>
    <x v="1"/>
    <x v="2"/>
    <x v="2"/>
    <x v="116"/>
    <x v="1"/>
    <s v="PPLETO: TOTAL OPERATING EXPENSE"/>
    <s v="PPLEOM: OPERATION AND MAINTENANCE"/>
    <s v="PPLTIS: TOTAL INCOME STATEMENT"/>
    <x v="14"/>
    <x v="1"/>
    <n v="148846.14000000001"/>
  </r>
  <r>
    <x v="1"/>
    <x v="2"/>
    <x v="2"/>
    <x v="116"/>
    <x v="1"/>
    <s v="PPLETO: TOTAL OPERATING EXPENSE"/>
    <s v="PPLEOM: OPERATION AND MAINTENANCE"/>
    <s v="PPLTIS: TOTAL INCOME STATEMENT"/>
    <x v="9"/>
    <x v="5"/>
    <n v="383.33"/>
  </r>
  <r>
    <x v="1"/>
    <x v="2"/>
    <x v="2"/>
    <x v="116"/>
    <x v="1"/>
    <s v="PPLETO: TOTAL OPERATING EXPENSE"/>
    <s v="PPLEOM: OPERATION AND MAINTENANCE"/>
    <s v="PPLTIS: TOTAL INCOME STATEMENT"/>
    <x v="12"/>
    <x v="1"/>
    <n v="140293.92000000001"/>
  </r>
  <r>
    <x v="1"/>
    <x v="2"/>
    <x v="2"/>
    <x v="116"/>
    <x v="1"/>
    <s v="PPLETO: TOTAL OPERATING EXPENSE"/>
    <s v="PPLEOM: OPERATION AND MAINTENANCE"/>
    <s v="PPLTIS: TOTAL INCOME STATEMENT"/>
    <x v="11"/>
    <x v="5"/>
    <n v="756.13"/>
  </r>
  <r>
    <x v="1"/>
    <x v="2"/>
    <x v="2"/>
    <x v="116"/>
    <x v="1"/>
    <s v="PPLETO: TOTAL OPERATING EXPENSE"/>
    <s v="PPLEOM: OPERATION AND MAINTENANCE"/>
    <s v="PPLTIS: TOTAL INCOME STATEMENT"/>
    <x v="3"/>
    <x v="3"/>
    <n v="-262.27"/>
  </r>
  <r>
    <x v="1"/>
    <x v="2"/>
    <x v="2"/>
    <x v="116"/>
    <x v="1"/>
    <s v="PPLETO: TOTAL OPERATING EXPENSE"/>
    <s v="PPLEOM: OPERATION AND MAINTENANCE"/>
    <s v="PPLTIS: TOTAL INCOME STATEMENT"/>
    <x v="4"/>
    <x v="3"/>
    <n v="13686.15"/>
  </r>
  <r>
    <x v="1"/>
    <x v="2"/>
    <x v="2"/>
    <x v="116"/>
    <x v="1"/>
    <s v="PPLETO: TOTAL OPERATING EXPENSE"/>
    <s v="PPLEOM: OPERATION AND MAINTENANCE"/>
    <s v="PPLTIS: TOTAL INCOME STATEMENT"/>
    <x v="5"/>
    <x v="4"/>
    <n v="22406.27"/>
  </r>
  <r>
    <x v="1"/>
    <x v="2"/>
    <x v="2"/>
    <x v="116"/>
    <x v="1"/>
    <s v="PPLETO: TOTAL OPERATING EXPENSE"/>
    <s v="PPLEOM: OPERATION AND MAINTENANCE"/>
    <s v="PPLTIS: TOTAL INCOME STATEMENT"/>
    <x v="6"/>
    <x v="3"/>
    <n v="26769.96"/>
  </r>
  <r>
    <x v="1"/>
    <x v="2"/>
    <x v="2"/>
    <x v="116"/>
    <x v="1"/>
    <s v="PPLETO: TOTAL OPERATING EXPENSE"/>
    <s v="PPLEOM: OPERATION AND MAINTENANCE"/>
    <s v="PPLTIS: TOTAL INCOME STATEMENT"/>
    <x v="7"/>
    <x v="3"/>
    <n v="11008.89"/>
  </r>
  <r>
    <x v="1"/>
    <x v="2"/>
    <x v="2"/>
    <x v="116"/>
    <x v="1"/>
    <s v="PPLETO: TOTAL OPERATING EXPENSE"/>
    <s v="PPLEOM: OPERATION AND MAINTENANCE"/>
    <s v="PPLTIS: TOTAL INCOME STATEMENT"/>
    <x v="10"/>
    <x v="4"/>
    <n v="95.26"/>
  </r>
  <r>
    <x v="1"/>
    <x v="2"/>
    <x v="2"/>
    <x v="212"/>
    <x v="1"/>
    <s v="PPLETO: TOTAL OPERATING EXPENSE"/>
    <s v="PPLEOM: OPERATION AND MAINTENANCE"/>
    <s v="PPLTIS: TOTAL INCOME STATEMENT"/>
    <x v="14"/>
    <x v="1"/>
    <n v="3352.41"/>
  </r>
  <r>
    <x v="1"/>
    <x v="2"/>
    <x v="2"/>
    <x v="212"/>
    <x v="1"/>
    <s v="PPLETO: TOTAL OPERATING EXPENSE"/>
    <s v="PPLEOM: OPERATION AND MAINTENANCE"/>
    <s v="PPLTIS: TOTAL INCOME STATEMENT"/>
    <x v="9"/>
    <x v="5"/>
    <n v="51.47"/>
  </r>
  <r>
    <x v="1"/>
    <x v="2"/>
    <x v="2"/>
    <x v="212"/>
    <x v="1"/>
    <s v="PPLETO: TOTAL OPERATING EXPENSE"/>
    <s v="PPLEOM: OPERATION AND MAINTENANCE"/>
    <s v="PPLTIS: TOTAL INCOME STATEMENT"/>
    <x v="18"/>
    <x v="6"/>
    <n v="85"/>
  </r>
  <r>
    <x v="1"/>
    <x v="2"/>
    <x v="2"/>
    <x v="212"/>
    <x v="1"/>
    <s v="PPLETO: TOTAL OPERATING EXPENSE"/>
    <s v="PPLEOM: OPERATION AND MAINTENANCE"/>
    <s v="PPLTIS: TOTAL INCOME STATEMENT"/>
    <x v="3"/>
    <x v="3"/>
    <n v="-5.76"/>
  </r>
  <r>
    <x v="1"/>
    <x v="2"/>
    <x v="2"/>
    <x v="212"/>
    <x v="1"/>
    <s v="PPLETO: TOTAL OPERATING EXPENSE"/>
    <s v="PPLEOM: OPERATION AND MAINTENANCE"/>
    <s v="PPLTIS: TOTAL INCOME STATEMENT"/>
    <x v="4"/>
    <x v="3"/>
    <n v="158.43"/>
  </r>
  <r>
    <x v="1"/>
    <x v="2"/>
    <x v="2"/>
    <x v="212"/>
    <x v="1"/>
    <s v="PPLETO: TOTAL OPERATING EXPENSE"/>
    <s v="PPLEOM: OPERATION AND MAINTENANCE"/>
    <s v="PPLTIS: TOTAL INCOME STATEMENT"/>
    <x v="5"/>
    <x v="4"/>
    <n v="266.01"/>
  </r>
  <r>
    <x v="1"/>
    <x v="2"/>
    <x v="2"/>
    <x v="212"/>
    <x v="1"/>
    <s v="PPLETO: TOTAL OPERATING EXPENSE"/>
    <s v="PPLEOM: OPERATION AND MAINTENANCE"/>
    <s v="PPLTIS: TOTAL INCOME STATEMENT"/>
    <x v="6"/>
    <x v="3"/>
    <n v="310.69"/>
  </r>
  <r>
    <x v="1"/>
    <x v="2"/>
    <x v="2"/>
    <x v="212"/>
    <x v="1"/>
    <s v="PPLETO: TOTAL OPERATING EXPENSE"/>
    <s v="PPLEOM: OPERATION AND MAINTENANCE"/>
    <s v="PPLTIS: TOTAL INCOME STATEMENT"/>
    <x v="7"/>
    <x v="3"/>
    <n v="127.61"/>
  </r>
  <r>
    <x v="1"/>
    <x v="2"/>
    <x v="2"/>
    <x v="212"/>
    <x v="1"/>
    <s v="PPLETO: TOTAL OPERATING EXPENSE"/>
    <s v="PPLEOM: OPERATION AND MAINTENANCE"/>
    <s v="PPLTIS: TOTAL INCOME STATEMENT"/>
    <x v="10"/>
    <x v="4"/>
    <n v="-1.06"/>
  </r>
  <r>
    <x v="1"/>
    <x v="2"/>
    <x v="2"/>
    <x v="117"/>
    <x v="1"/>
    <s v="PPLETO: TOTAL OPERATING EXPENSE"/>
    <s v="PPLEOM: OPERATION AND MAINTENANCE"/>
    <s v="PPLTIS: TOTAL INCOME STATEMENT"/>
    <x v="14"/>
    <x v="1"/>
    <n v="77.09"/>
  </r>
  <r>
    <x v="1"/>
    <x v="2"/>
    <x v="2"/>
    <x v="117"/>
    <x v="1"/>
    <s v="PPLETO: TOTAL OPERATING EXPENSE"/>
    <s v="PPLEOM: OPERATION AND MAINTENANCE"/>
    <s v="PPLTIS: TOTAL INCOME STATEMENT"/>
    <x v="12"/>
    <x v="1"/>
    <n v="64302.400000000001"/>
  </r>
  <r>
    <x v="1"/>
    <x v="2"/>
    <x v="2"/>
    <x v="117"/>
    <x v="1"/>
    <s v="PPLETO: TOTAL OPERATING EXPENSE"/>
    <s v="PPLEOM: OPERATION AND MAINTENANCE"/>
    <s v="PPLTIS: TOTAL INCOME STATEMENT"/>
    <x v="11"/>
    <x v="5"/>
    <n v="6250.08"/>
  </r>
  <r>
    <x v="1"/>
    <x v="2"/>
    <x v="2"/>
    <x v="117"/>
    <x v="1"/>
    <s v="PPLETO: TOTAL OPERATING EXPENSE"/>
    <s v="PPLEOM: OPERATION AND MAINTENANCE"/>
    <s v="PPLTIS: TOTAL INCOME STATEMENT"/>
    <x v="13"/>
    <x v="6"/>
    <n v="1799.51"/>
  </r>
  <r>
    <x v="1"/>
    <x v="2"/>
    <x v="2"/>
    <x v="117"/>
    <x v="1"/>
    <s v="PPLETO: TOTAL OPERATING EXPENSE"/>
    <s v="PPLEOM: OPERATION AND MAINTENANCE"/>
    <s v="PPLTIS: TOTAL INCOME STATEMENT"/>
    <x v="3"/>
    <x v="3"/>
    <n v="1434.62"/>
  </r>
  <r>
    <x v="1"/>
    <x v="2"/>
    <x v="2"/>
    <x v="117"/>
    <x v="1"/>
    <s v="PPLETO: TOTAL OPERATING EXPENSE"/>
    <s v="PPLEOM: OPERATION AND MAINTENANCE"/>
    <s v="PPLTIS: TOTAL INCOME STATEMENT"/>
    <x v="4"/>
    <x v="3"/>
    <n v="3097.33"/>
  </r>
  <r>
    <x v="1"/>
    <x v="2"/>
    <x v="2"/>
    <x v="117"/>
    <x v="1"/>
    <s v="PPLETO: TOTAL OPERATING EXPENSE"/>
    <s v="PPLEOM: OPERATION AND MAINTENANCE"/>
    <s v="PPLTIS: TOTAL INCOME STATEMENT"/>
    <x v="5"/>
    <x v="4"/>
    <n v="5480.76"/>
  </r>
  <r>
    <x v="1"/>
    <x v="2"/>
    <x v="2"/>
    <x v="117"/>
    <x v="1"/>
    <s v="PPLETO: TOTAL OPERATING EXPENSE"/>
    <s v="PPLEOM: OPERATION AND MAINTENANCE"/>
    <s v="PPLTIS: TOTAL INCOME STATEMENT"/>
    <x v="6"/>
    <x v="3"/>
    <n v="6024.46"/>
  </r>
  <r>
    <x v="1"/>
    <x v="2"/>
    <x v="2"/>
    <x v="117"/>
    <x v="1"/>
    <s v="PPLETO: TOTAL OPERATING EXPENSE"/>
    <s v="PPLEOM: OPERATION AND MAINTENANCE"/>
    <s v="PPLTIS: TOTAL INCOME STATEMENT"/>
    <x v="7"/>
    <x v="3"/>
    <n v="1527.47"/>
  </r>
  <r>
    <x v="1"/>
    <x v="2"/>
    <x v="2"/>
    <x v="117"/>
    <x v="1"/>
    <s v="PPLETO: TOTAL OPERATING EXPENSE"/>
    <s v="PPLEOM: OPERATION AND MAINTENANCE"/>
    <s v="PPLTIS: TOTAL INCOME STATEMENT"/>
    <x v="10"/>
    <x v="4"/>
    <n v="490.34"/>
  </r>
  <r>
    <x v="1"/>
    <x v="2"/>
    <x v="2"/>
    <x v="213"/>
    <x v="1"/>
    <s v="PPLETO: TOTAL OPERATING EXPENSE"/>
    <s v="PPLEOM: OPERATION AND MAINTENANCE"/>
    <s v="PPLTIS: TOTAL INCOME STATEMENT"/>
    <x v="14"/>
    <x v="1"/>
    <n v="168.19"/>
  </r>
  <r>
    <x v="1"/>
    <x v="2"/>
    <x v="2"/>
    <x v="213"/>
    <x v="1"/>
    <s v="PPLETO: TOTAL OPERATING EXPENSE"/>
    <s v="PPLEOM: OPERATION AND MAINTENANCE"/>
    <s v="PPLTIS: TOTAL INCOME STATEMENT"/>
    <x v="18"/>
    <x v="6"/>
    <n v="2.1"/>
  </r>
  <r>
    <x v="1"/>
    <x v="2"/>
    <x v="2"/>
    <x v="213"/>
    <x v="1"/>
    <s v="PPLETO: TOTAL OPERATING EXPENSE"/>
    <s v="PPLEOM: OPERATION AND MAINTENANCE"/>
    <s v="PPLTIS: TOTAL INCOME STATEMENT"/>
    <x v="3"/>
    <x v="3"/>
    <n v="-1.08"/>
  </r>
  <r>
    <x v="1"/>
    <x v="2"/>
    <x v="2"/>
    <x v="213"/>
    <x v="1"/>
    <s v="PPLETO: TOTAL OPERATING EXPENSE"/>
    <s v="PPLEOM: OPERATION AND MAINTENANCE"/>
    <s v="PPLTIS: TOTAL INCOME STATEMENT"/>
    <x v="4"/>
    <x v="3"/>
    <n v="9.14"/>
  </r>
  <r>
    <x v="1"/>
    <x v="2"/>
    <x v="2"/>
    <x v="213"/>
    <x v="1"/>
    <s v="PPLETO: TOTAL OPERATING EXPENSE"/>
    <s v="PPLEOM: OPERATION AND MAINTENANCE"/>
    <s v="PPLTIS: TOTAL INCOME STATEMENT"/>
    <x v="5"/>
    <x v="4"/>
    <n v="15"/>
  </r>
  <r>
    <x v="1"/>
    <x v="2"/>
    <x v="2"/>
    <x v="213"/>
    <x v="1"/>
    <s v="PPLETO: TOTAL OPERATING EXPENSE"/>
    <s v="PPLEOM: OPERATION AND MAINTENANCE"/>
    <s v="PPLTIS: TOTAL INCOME STATEMENT"/>
    <x v="6"/>
    <x v="3"/>
    <n v="15.1"/>
  </r>
  <r>
    <x v="1"/>
    <x v="2"/>
    <x v="2"/>
    <x v="213"/>
    <x v="1"/>
    <s v="PPLETO: TOTAL OPERATING EXPENSE"/>
    <s v="PPLEOM: OPERATION AND MAINTENANCE"/>
    <s v="PPLTIS: TOTAL INCOME STATEMENT"/>
    <x v="7"/>
    <x v="3"/>
    <n v="5.5"/>
  </r>
  <r>
    <x v="1"/>
    <x v="2"/>
    <x v="2"/>
    <x v="118"/>
    <x v="1"/>
    <s v="PPLETO: TOTAL OPERATING EXPENSE"/>
    <s v="PPLEOM: OPERATION AND MAINTENANCE"/>
    <s v="PPLTIS: TOTAL INCOME STATEMENT"/>
    <x v="1"/>
    <x v="1"/>
    <n v="5130.05"/>
  </r>
  <r>
    <x v="1"/>
    <x v="2"/>
    <x v="2"/>
    <x v="118"/>
    <x v="1"/>
    <s v="PPLETO: TOTAL OPERATING EXPENSE"/>
    <s v="PPLEOM: OPERATION AND MAINTENANCE"/>
    <s v="PPLTIS: TOTAL INCOME STATEMENT"/>
    <x v="14"/>
    <x v="1"/>
    <n v="138.1"/>
  </r>
  <r>
    <x v="1"/>
    <x v="2"/>
    <x v="2"/>
    <x v="118"/>
    <x v="1"/>
    <s v="PPLETO: TOTAL OPERATING EXPENSE"/>
    <s v="PPLEOM: OPERATION AND MAINTENANCE"/>
    <s v="PPLTIS: TOTAL INCOME STATEMENT"/>
    <x v="3"/>
    <x v="3"/>
    <n v="182.94"/>
  </r>
  <r>
    <x v="1"/>
    <x v="2"/>
    <x v="2"/>
    <x v="118"/>
    <x v="1"/>
    <s v="PPLETO: TOTAL OPERATING EXPENSE"/>
    <s v="PPLEOM: OPERATION AND MAINTENANCE"/>
    <s v="PPLTIS: TOTAL INCOME STATEMENT"/>
    <x v="4"/>
    <x v="3"/>
    <n v="256.68"/>
  </r>
  <r>
    <x v="1"/>
    <x v="2"/>
    <x v="2"/>
    <x v="118"/>
    <x v="1"/>
    <s v="PPLETO: TOTAL OPERATING EXPENSE"/>
    <s v="PPLEOM: OPERATION AND MAINTENANCE"/>
    <s v="PPLTIS: TOTAL INCOME STATEMENT"/>
    <x v="5"/>
    <x v="4"/>
    <n v="450.37"/>
  </r>
  <r>
    <x v="1"/>
    <x v="2"/>
    <x v="2"/>
    <x v="118"/>
    <x v="1"/>
    <s v="PPLETO: TOTAL OPERATING EXPENSE"/>
    <s v="PPLEOM: OPERATION AND MAINTENANCE"/>
    <s v="PPLTIS: TOTAL INCOME STATEMENT"/>
    <x v="6"/>
    <x v="3"/>
    <n v="495.94"/>
  </r>
  <r>
    <x v="1"/>
    <x v="2"/>
    <x v="2"/>
    <x v="118"/>
    <x v="1"/>
    <s v="PPLETO: TOTAL OPERATING EXPENSE"/>
    <s v="PPLEOM: OPERATION AND MAINTENANCE"/>
    <s v="PPLTIS: TOTAL INCOME STATEMENT"/>
    <x v="7"/>
    <x v="3"/>
    <n v="78.41"/>
  </r>
  <r>
    <x v="1"/>
    <x v="2"/>
    <x v="2"/>
    <x v="119"/>
    <x v="1"/>
    <s v="PPLETO: TOTAL OPERATING EXPENSE"/>
    <s v="PPLEOM: OPERATION AND MAINTENANCE"/>
    <s v="PPLTIS: TOTAL INCOME STATEMENT"/>
    <x v="14"/>
    <x v="1"/>
    <n v="137.69"/>
  </r>
  <r>
    <x v="1"/>
    <x v="2"/>
    <x v="2"/>
    <x v="119"/>
    <x v="1"/>
    <s v="PPLETO: TOTAL OPERATING EXPENSE"/>
    <s v="PPLEOM: OPERATION AND MAINTENANCE"/>
    <s v="PPLTIS: TOTAL INCOME STATEMENT"/>
    <x v="12"/>
    <x v="1"/>
    <n v="266479.28999999998"/>
  </r>
  <r>
    <x v="1"/>
    <x v="2"/>
    <x v="2"/>
    <x v="119"/>
    <x v="1"/>
    <s v="PPLETO: TOTAL OPERATING EXPENSE"/>
    <s v="PPLEOM: OPERATION AND MAINTENANCE"/>
    <s v="PPLTIS: TOTAL INCOME STATEMENT"/>
    <x v="11"/>
    <x v="5"/>
    <n v="48069.09"/>
  </r>
  <r>
    <x v="1"/>
    <x v="2"/>
    <x v="2"/>
    <x v="119"/>
    <x v="1"/>
    <s v="PPLETO: TOTAL OPERATING EXPENSE"/>
    <s v="PPLEOM: OPERATION AND MAINTENANCE"/>
    <s v="PPLTIS: TOTAL INCOME STATEMENT"/>
    <x v="3"/>
    <x v="3"/>
    <n v="-257"/>
  </r>
  <r>
    <x v="1"/>
    <x v="2"/>
    <x v="2"/>
    <x v="119"/>
    <x v="1"/>
    <s v="PPLETO: TOTAL OPERATING EXPENSE"/>
    <s v="PPLEOM: OPERATION AND MAINTENANCE"/>
    <s v="PPLTIS: TOTAL INCOME STATEMENT"/>
    <x v="4"/>
    <x v="3"/>
    <n v="12687.17"/>
  </r>
  <r>
    <x v="1"/>
    <x v="2"/>
    <x v="2"/>
    <x v="119"/>
    <x v="1"/>
    <s v="PPLETO: TOTAL OPERATING EXPENSE"/>
    <s v="PPLEOM: OPERATION AND MAINTENANCE"/>
    <s v="PPLTIS: TOTAL INCOME STATEMENT"/>
    <x v="5"/>
    <x v="4"/>
    <n v="20779.05"/>
  </r>
  <r>
    <x v="1"/>
    <x v="2"/>
    <x v="2"/>
    <x v="119"/>
    <x v="1"/>
    <s v="PPLETO: TOTAL OPERATING EXPENSE"/>
    <s v="PPLEOM: OPERATION AND MAINTENANCE"/>
    <s v="PPLTIS: TOTAL INCOME STATEMENT"/>
    <x v="6"/>
    <x v="3"/>
    <n v="24688.45"/>
  </r>
  <r>
    <x v="1"/>
    <x v="2"/>
    <x v="2"/>
    <x v="119"/>
    <x v="1"/>
    <s v="PPLETO: TOTAL OPERATING EXPENSE"/>
    <s v="PPLEOM: OPERATION AND MAINTENANCE"/>
    <s v="PPLTIS: TOTAL INCOME STATEMENT"/>
    <x v="7"/>
    <x v="3"/>
    <n v="9994.0400000000009"/>
  </r>
  <r>
    <x v="1"/>
    <x v="2"/>
    <x v="2"/>
    <x v="119"/>
    <x v="1"/>
    <s v="PPLETO: TOTAL OPERATING EXPENSE"/>
    <s v="PPLEOM: OPERATION AND MAINTENANCE"/>
    <s v="PPLTIS: TOTAL INCOME STATEMENT"/>
    <x v="10"/>
    <x v="4"/>
    <n v="3635.25"/>
  </r>
  <r>
    <x v="1"/>
    <x v="2"/>
    <x v="2"/>
    <x v="120"/>
    <x v="1"/>
    <s v="PPLETO: TOTAL OPERATING EXPENSE"/>
    <s v="PPLEOM: OPERATION AND MAINTENANCE"/>
    <s v="PPLTIS: TOTAL INCOME STATEMENT"/>
    <x v="1"/>
    <x v="1"/>
    <n v="56143.98"/>
  </r>
  <r>
    <x v="1"/>
    <x v="2"/>
    <x v="2"/>
    <x v="120"/>
    <x v="1"/>
    <s v="PPLETO: TOTAL OPERATING EXPENSE"/>
    <s v="PPLEOM: OPERATION AND MAINTENANCE"/>
    <s v="PPLTIS: TOTAL INCOME STATEMENT"/>
    <x v="12"/>
    <x v="1"/>
    <n v="72240.58"/>
  </r>
  <r>
    <x v="1"/>
    <x v="2"/>
    <x v="2"/>
    <x v="120"/>
    <x v="1"/>
    <s v="PPLETO: TOTAL OPERATING EXPENSE"/>
    <s v="PPLEOM: OPERATION AND MAINTENANCE"/>
    <s v="PPLTIS: TOTAL INCOME STATEMENT"/>
    <x v="11"/>
    <x v="5"/>
    <n v="0"/>
  </r>
  <r>
    <x v="1"/>
    <x v="2"/>
    <x v="2"/>
    <x v="120"/>
    <x v="1"/>
    <s v="PPLETO: TOTAL OPERATING EXPENSE"/>
    <s v="PPLEOM: OPERATION AND MAINTENANCE"/>
    <s v="PPLTIS: TOTAL INCOME STATEMENT"/>
    <x v="3"/>
    <x v="3"/>
    <n v="-254.6"/>
  </r>
  <r>
    <x v="1"/>
    <x v="2"/>
    <x v="2"/>
    <x v="120"/>
    <x v="1"/>
    <s v="PPLETO: TOTAL OPERATING EXPENSE"/>
    <s v="PPLEOM: OPERATION AND MAINTENANCE"/>
    <s v="PPLTIS: TOTAL INCOME STATEMENT"/>
    <x v="4"/>
    <x v="3"/>
    <n v="6156.33"/>
  </r>
  <r>
    <x v="1"/>
    <x v="2"/>
    <x v="2"/>
    <x v="120"/>
    <x v="1"/>
    <s v="PPLETO: TOTAL OPERATING EXPENSE"/>
    <s v="PPLEOM: OPERATION AND MAINTENANCE"/>
    <s v="PPLTIS: TOTAL INCOME STATEMENT"/>
    <x v="5"/>
    <x v="4"/>
    <n v="10088.81"/>
  </r>
  <r>
    <x v="1"/>
    <x v="2"/>
    <x v="2"/>
    <x v="120"/>
    <x v="1"/>
    <s v="PPLETO: TOTAL OPERATING EXPENSE"/>
    <s v="PPLEOM: OPERATION AND MAINTENANCE"/>
    <s v="PPLTIS: TOTAL INCOME STATEMENT"/>
    <x v="6"/>
    <x v="3"/>
    <n v="11865.51"/>
  </r>
  <r>
    <x v="1"/>
    <x v="2"/>
    <x v="2"/>
    <x v="120"/>
    <x v="1"/>
    <s v="PPLETO: TOTAL OPERATING EXPENSE"/>
    <s v="PPLEOM: OPERATION AND MAINTENANCE"/>
    <s v="PPLTIS: TOTAL INCOME STATEMENT"/>
    <x v="7"/>
    <x v="3"/>
    <n v="4868.76"/>
  </r>
  <r>
    <x v="1"/>
    <x v="2"/>
    <x v="2"/>
    <x v="120"/>
    <x v="1"/>
    <s v="PPLETO: TOTAL OPERATING EXPENSE"/>
    <s v="PPLEOM: OPERATION AND MAINTENANCE"/>
    <s v="PPLTIS: TOTAL INCOME STATEMENT"/>
    <x v="10"/>
    <x v="4"/>
    <n v="-0.01"/>
  </r>
  <r>
    <x v="1"/>
    <x v="2"/>
    <x v="2"/>
    <x v="122"/>
    <x v="1"/>
    <s v="PPLETO: TOTAL OPERATING EXPENSE"/>
    <s v="PPLEOM: OPERATION AND MAINTENANCE"/>
    <s v="PPLTIS: TOTAL INCOME STATEMENT"/>
    <x v="1"/>
    <x v="1"/>
    <n v="4985.07"/>
  </r>
  <r>
    <x v="1"/>
    <x v="2"/>
    <x v="2"/>
    <x v="122"/>
    <x v="1"/>
    <s v="PPLETO: TOTAL OPERATING EXPENSE"/>
    <s v="PPLEOM: OPERATION AND MAINTENANCE"/>
    <s v="PPLTIS: TOTAL INCOME STATEMENT"/>
    <x v="12"/>
    <x v="1"/>
    <n v="11389.23"/>
  </r>
  <r>
    <x v="1"/>
    <x v="2"/>
    <x v="2"/>
    <x v="122"/>
    <x v="1"/>
    <s v="PPLETO: TOTAL OPERATING EXPENSE"/>
    <s v="PPLEOM: OPERATION AND MAINTENANCE"/>
    <s v="PPLTIS: TOTAL INCOME STATEMENT"/>
    <x v="11"/>
    <x v="5"/>
    <n v="1422.51"/>
  </r>
  <r>
    <x v="1"/>
    <x v="2"/>
    <x v="2"/>
    <x v="122"/>
    <x v="1"/>
    <s v="PPLETO: TOTAL OPERATING EXPENSE"/>
    <s v="PPLEOM: OPERATION AND MAINTENANCE"/>
    <s v="PPLTIS: TOTAL INCOME STATEMENT"/>
    <x v="3"/>
    <x v="3"/>
    <n v="504.8"/>
  </r>
  <r>
    <x v="1"/>
    <x v="2"/>
    <x v="2"/>
    <x v="122"/>
    <x v="1"/>
    <s v="PPLETO: TOTAL OPERATING EXPENSE"/>
    <s v="PPLEOM: OPERATION AND MAINTENANCE"/>
    <s v="PPLTIS: TOTAL INCOME STATEMENT"/>
    <x v="4"/>
    <x v="3"/>
    <n v="796.92"/>
  </r>
  <r>
    <x v="1"/>
    <x v="2"/>
    <x v="2"/>
    <x v="122"/>
    <x v="1"/>
    <s v="PPLETO: TOTAL OPERATING EXPENSE"/>
    <s v="PPLEOM: OPERATION AND MAINTENANCE"/>
    <s v="PPLTIS: TOTAL INCOME STATEMENT"/>
    <x v="5"/>
    <x v="4"/>
    <n v="1397.06"/>
  </r>
  <r>
    <x v="1"/>
    <x v="2"/>
    <x v="2"/>
    <x v="122"/>
    <x v="1"/>
    <s v="PPLETO: TOTAL OPERATING EXPENSE"/>
    <s v="PPLEOM: OPERATION AND MAINTENANCE"/>
    <s v="PPLTIS: TOTAL INCOME STATEMENT"/>
    <x v="6"/>
    <x v="3"/>
    <n v="1542.24"/>
  </r>
  <r>
    <x v="1"/>
    <x v="2"/>
    <x v="2"/>
    <x v="122"/>
    <x v="1"/>
    <s v="PPLETO: TOTAL OPERATING EXPENSE"/>
    <s v="PPLEOM: OPERATION AND MAINTENANCE"/>
    <s v="PPLTIS: TOTAL INCOME STATEMENT"/>
    <x v="7"/>
    <x v="3"/>
    <n v="283.35000000000002"/>
  </r>
  <r>
    <x v="1"/>
    <x v="2"/>
    <x v="2"/>
    <x v="122"/>
    <x v="1"/>
    <s v="PPLETO: TOTAL OPERATING EXPENSE"/>
    <s v="PPLEOM: OPERATION AND MAINTENANCE"/>
    <s v="PPLTIS: TOTAL INCOME STATEMENT"/>
    <x v="10"/>
    <x v="4"/>
    <n v="121.71"/>
  </r>
  <r>
    <x v="1"/>
    <x v="2"/>
    <x v="2"/>
    <x v="123"/>
    <x v="1"/>
    <s v="PPLETO: TOTAL OPERATING EXPENSE"/>
    <s v="PPLEOM: OPERATION AND MAINTENANCE"/>
    <s v="PPLTIS: TOTAL INCOME STATEMENT"/>
    <x v="12"/>
    <x v="1"/>
    <n v="1762.26"/>
  </r>
  <r>
    <x v="1"/>
    <x v="2"/>
    <x v="2"/>
    <x v="123"/>
    <x v="1"/>
    <s v="PPLETO: TOTAL OPERATING EXPENSE"/>
    <s v="PPLEOM: OPERATION AND MAINTENANCE"/>
    <s v="PPLTIS: TOTAL INCOME STATEMENT"/>
    <x v="3"/>
    <x v="3"/>
    <n v="38.32"/>
  </r>
  <r>
    <x v="1"/>
    <x v="2"/>
    <x v="2"/>
    <x v="123"/>
    <x v="1"/>
    <s v="PPLETO: TOTAL OPERATING EXPENSE"/>
    <s v="PPLEOM: OPERATION AND MAINTENANCE"/>
    <s v="PPLTIS: TOTAL INCOME STATEMENT"/>
    <x v="4"/>
    <x v="3"/>
    <n v="85.75"/>
  </r>
  <r>
    <x v="1"/>
    <x v="2"/>
    <x v="2"/>
    <x v="123"/>
    <x v="1"/>
    <s v="PPLETO: TOTAL OPERATING EXPENSE"/>
    <s v="PPLEOM: OPERATION AND MAINTENANCE"/>
    <s v="PPLTIS: TOTAL INCOME STATEMENT"/>
    <x v="5"/>
    <x v="4"/>
    <n v="149.51"/>
  </r>
  <r>
    <x v="1"/>
    <x v="2"/>
    <x v="2"/>
    <x v="123"/>
    <x v="1"/>
    <s v="PPLETO: TOTAL OPERATING EXPENSE"/>
    <s v="PPLEOM: OPERATION AND MAINTENANCE"/>
    <s v="PPLTIS: TOTAL INCOME STATEMENT"/>
    <x v="6"/>
    <x v="3"/>
    <n v="166"/>
  </r>
  <r>
    <x v="1"/>
    <x v="2"/>
    <x v="2"/>
    <x v="123"/>
    <x v="1"/>
    <s v="PPLETO: TOTAL OPERATING EXPENSE"/>
    <s v="PPLEOM: OPERATION AND MAINTENANCE"/>
    <s v="PPLTIS: TOTAL INCOME STATEMENT"/>
    <x v="7"/>
    <x v="3"/>
    <n v="39.729999999999997"/>
  </r>
  <r>
    <x v="1"/>
    <x v="2"/>
    <x v="2"/>
    <x v="124"/>
    <x v="1"/>
    <s v="PPLETO: TOTAL OPERATING EXPENSE"/>
    <s v="PPLEOM: OPERATION AND MAINTENANCE"/>
    <s v="PPLTIS: TOTAL INCOME STATEMENT"/>
    <x v="12"/>
    <x v="1"/>
    <n v="8977.34"/>
  </r>
  <r>
    <x v="1"/>
    <x v="2"/>
    <x v="2"/>
    <x v="124"/>
    <x v="1"/>
    <s v="PPLETO: TOTAL OPERATING EXPENSE"/>
    <s v="PPLEOM: OPERATION AND MAINTENANCE"/>
    <s v="PPLTIS: TOTAL INCOME STATEMENT"/>
    <x v="11"/>
    <x v="5"/>
    <n v="764.47"/>
  </r>
  <r>
    <x v="1"/>
    <x v="2"/>
    <x v="2"/>
    <x v="124"/>
    <x v="1"/>
    <s v="PPLETO: TOTAL OPERATING EXPENSE"/>
    <s v="PPLEOM: OPERATION AND MAINTENANCE"/>
    <s v="PPLTIS: TOTAL INCOME STATEMENT"/>
    <x v="3"/>
    <x v="3"/>
    <n v="182.1"/>
  </r>
  <r>
    <x v="1"/>
    <x v="2"/>
    <x v="2"/>
    <x v="124"/>
    <x v="1"/>
    <s v="PPLETO: TOTAL OPERATING EXPENSE"/>
    <s v="PPLEOM: OPERATION AND MAINTENANCE"/>
    <s v="PPLTIS: TOTAL INCOME STATEMENT"/>
    <x v="4"/>
    <x v="3"/>
    <n v="436.87"/>
  </r>
  <r>
    <x v="1"/>
    <x v="2"/>
    <x v="2"/>
    <x v="124"/>
    <x v="1"/>
    <s v="PPLETO: TOTAL OPERATING EXPENSE"/>
    <s v="PPLEOM: OPERATION AND MAINTENANCE"/>
    <s v="PPLTIS: TOTAL INCOME STATEMENT"/>
    <x v="5"/>
    <x v="4"/>
    <n v="760.88"/>
  </r>
  <r>
    <x v="1"/>
    <x v="2"/>
    <x v="2"/>
    <x v="124"/>
    <x v="1"/>
    <s v="PPLETO: TOTAL OPERATING EXPENSE"/>
    <s v="PPLEOM: OPERATION AND MAINTENANCE"/>
    <s v="PPLTIS: TOTAL INCOME STATEMENT"/>
    <x v="6"/>
    <x v="3"/>
    <n v="845.63"/>
  </r>
  <r>
    <x v="1"/>
    <x v="2"/>
    <x v="2"/>
    <x v="124"/>
    <x v="1"/>
    <s v="PPLETO: TOTAL OPERATING EXPENSE"/>
    <s v="PPLEOM: OPERATION AND MAINTENANCE"/>
    <s v="PPLTIS: TOTAL INCOME STATEMENT"/>
    <x v="7"/>
    <x v="3"/>
    <n v="209.98"/>
  </r>
  <r>
    <x v="1"/>
    <x v="2"/>
    <x v="2"/>
    <x v="124"/>
    <x v="1"/>
    <s v="PPLETO: TOTAL OPERATING EXPENSE"/>
    <s v="PPLEOM: OPERATION AND MAINTENANCE"/>
    <s v="PPLTIS: TOTAL INCOME STATEMENT"/>
    <x v="10"/>
    <x v="4"/>
    <n v="65.44"/>
  </r>
  <r>
    <x v="1"/>
    <x v="2"/>
    <x v="2"/>
    <x v="125"/>
    <x v="1"/>
    <s v="PPLETO: TOTAL OPERATING EXPENSE"/>
    <s v="PPLEOM: OPERATION AND MAINTENANCE"/>
    <s v="PPLTIS: TOTAL INCOME STATEMENT"/>
    <x v="14"/>
    <x v="1"/>
    <n v="305.02"/>
  </r>
  <r>
    <x v="1"/>
    <x v="2"/>
    <x v="2"/>
    <x v="125"/>
    <x v="1"/>
    <s v="PPLETO: TOTAL OPERATING EXPENSE"/>
    <s v="PPLEOM: OPERATION AND MAINTENANCE"/>
    <s v="PPLTIS: TOTAL INCOME STATEMENT"/>
    <x v="9"/>
    <x v="5"/>
    <n v="163.95"/>
  </r>
  <r>
    <x v="1"/>
    <x v="2"/>
    <x v="2"/>
    <x v="125"/>
    <x v="1"/>
    <s v="PPLETO: TOTAL OPERATING EXPENSE"/>
    <s v="PPLEOM: OPERATION AND MAINTENANCE"/>
    <s v="PPLTIS: TOTAL INCOME STATEMENT"/>
    <x v="3"/>
    <x v="3"/>
    <n v="-2.63"/>
  </r>
  <r>
    <x v="1"/>
    <x v="2"/>
    <x v="2"/>
    <x v="125"/>
    <x v="1"/>
    <s v="PPLETO: TOTAL OPERATING EXPENSE"/>
    <s v="PPLEOM: OPERATION AND MAINTENANCE"/>
    <s v="PPLTIS: TOTAL INCOME STATEMENT"/>
    <x v="4"/>
    <x v="3"/>
    <n v="14.96"/>
  </r>
  <r>
    <x v="1"/>
    <x v="2"/>
    <x v="2"/>
    <x v="125"/>
    <x v="1"/>
    <s v="PPLETO: TOTAL OPERATING EXPENSE"/>
    <s v="PPLEOM: OPERATION AND MAINTENANCE"/>
    <s v="PPLTIS: TOTAL INCOME STATEMENT"/>
    <x v="5"/>
    <x v="4"/>
    <n v="25.49"/>
  </r>
  <r>
    <x v="1"/>
    <x v="2"/>
    <x v="2"/>
    <x v="125"/>
    <x v="1"/>
    <s v="PPLETO: TOTAL OPERATING EXPENSE"/>
    <s v="PPLEOM: OPERATION AND MAINTENANCE"/>
    <s v="PPLTIS: TOTAL INCOME STATEMENT"/>
    <x v="6"/>
    <x v="3"/>
    <n v="28.65"/>
  </r>
  <r>
    <x v="1"/>
    <x v="2"/>
    <x v="2"/>
    <x v="125"/>
    <x v="1"/>
    <s v="PPLETO: TOTAL OPERATING EXPENSE"/>
    <s v="PPLEOM: OPERATION AND MAINTENANCE"/>
    <s v="PPLTIS: TOTAL INCOME STATEMENT"/>
    <x v="7"/>
    <x v="3"/>
    <n v="12.13"/>
  </r>
  <r>
    <x v="1"/>
    <x v="2"/>
    <x v="2"/>
    <x v="125"/>
    <x v="1"/>
    <s v="PPLETO: TOTAL OPERATING EXPENSE"/>
    <s v="PPLEOM: OPERATION AND MAINTENANCE"/>
    <s v="PPLTIS: TOTAL INCOME STATEMENT"/>
    <x v="10"/>
    <x v="4"/>
    <n v="13.64"/>
  </r>
  <r>
    <x v="1"/>
    <x v="2"/>
    <x v="2"/>
    <x v="127"/>
    <x v="1"/>
    <s v="PPLETO: TOTAL OPERATING EXPENSE"/>
    <s v="PPLEOM: OPERATION AND MAINTENANCE"/>
    <s v="PPLTIS: TOTAL INCOME STATEMENT"/>
    <x v="12"/>
    <x v="1"/>
    <n v="17648.05"/>
  </r>
  <r>
    <x v="1"/>
    <x v="2"/>
    <x v="2"/>
    <x v="127"/>
    <x v="1"/>
    <s v="PPLETO: TOTAL OPERATING EXPENSE"/>
    <s v="PPLEOM: OPERATION AND MAINTENANCE"/>
    <s v="PPLTIS: TOTAL INCOME STATEMENT"/>
    <x v="11"/>
    <x v="5"/>
    <n v="1665.39"/>
  </r>
  <r>
    <x v="1"/>
    <x v="2"/>
    <x v="2"/>
    <x v="127"/>
    <x v="1"/>
    <s v="PPLETO: TOTAL OPERATING EXPENSE"/>
    <s v="PPLEOM: OPERATION AND MAINTENANCE"/>
    <s v="PPLTIS: TOTAL INCOME STATEMENT"/>
    <x v="3"/>
    <x v="3"/>
    <n v="344.48"/>
  </r>
  <r>
    <x v="1"/>
    <x v="2"/>
    <x v="2"/>
    <x v="127"/>
    <x v="1"/>
    <s v="PPLETO: TOTAL OPERATING EXPENSE"/>
    <s v="PPLEOM: OPERATION AND MAINTENANCE"/>
    <s v="PPLTIS: TOTAL INCOME STATEMENT"/>
    <x v="4"/>
    <x v="3"/>
    <n v="858.83"/>
  </r>
  <r>
    <x v="1"/>
    <x v="2"/>
    <x v="2"/>
    <x v="127"/>
    <x v="1"/>
    <s v="PPLETO: TOTAL OPERATING EXPENSE"/>
    <s v="PPLEOM: OPERATION AND MAINTENANCE"/>
    <s v="PPLTIS: TOTAL INCOME STATEMENT"/>
    <x v="5"/>
    <x v="4"/>
    <n v="1495.05"/>
  </r>
  <r>
    <x v="1"/>
    <x v="2"/>
    <x v="2"/>
    <x v="127"/>
    <x v="1"/>
    <s v="PPLETO: TOTAL OPERATING EXPENSE"/>
    <s v="PPLEOM: OPERATION AND MAINTENANCE"/>
    <s v="PPLTIS: TOTAL INCOME STATEMENT"/>
    <x v="6"/>
    <x v="3"/>
    <n v="1662.42"/>
  </r>
  <r>
    <x v="1"/>
    <x v="2"/>
    <x v="2"/>
    <x v="127"/>
    <x v="1"/>
    <s v="PPLETO: TOTAL OPERATING EXPENSE"/>
    <s v="PPLEOM: OPERATION AND MAINTENANCE"/>
    <s v="PPLTIS: TOTAL INCOME STATEMENT"/>
    <x v="7"/>
    <x v="3"/>
    <n v="420.5"/>
  </r>
  <r>
    <x v="1"/>
    <x v="2"/>
    <x v="2"/>
    <x v="127"/>
    <x v="1"/>
    <s v="PPLETO: TOTAL OPERATING EXPENSE"/>
    <s v="PPLEOM: OPERATION AND MAINTENANCE"/>
    <s v="PPLTIS: TOTAL INCOME STATEMENT"/>
    <x v="10"/>
    <x v="4"/>
    <n v="142.46"/>
  </r>
  <r>
    <x v="1"/>
    <x v="2"/>
    <x v="2"/>
    <x v="128"/>
    <x v="1"/>
    <s v="PPLETO: TOTAL OPERATING EXPENSE"/>
    <s v="PPLEOM: OPERATION AND MAINTENANCE"/>
    <s v="PPLTIS: TOTAL INCOME STATEMENT"/>
    <x v="14"/>
    <x v="1"/>
    <n v="69.48"/>
  </r>
  <r>
    <x v="1"/>
    <x v="2"/>
    <x v="2"/>
    <x v="128"/>
    <x v="1"/>
    <s v="PPLETO: TOTAL OPERATING EXPENSE"/>
    <s v="PPLEOM: OPERATION AND MAINTENANCE"/>
    <s v="PPLTIS: TOTAL INCOME STATEMENT"/>
    <x v="3"/>
    <x v="3"/>
    <n v="0.41"/>
  </r>
  <r>
    <x v="1"/>
    <x v="2"/>
    <x v="2"/>
    <x v="128"/>
    <x v="1"/>
    <s v="PPLETO: TOTAL OPERATING EXPENSE"/>
    <s v="PPLEOM: OPERATION AND MAINTENANCE"/>
    <s v="PPLTIS: TOTAL INCOME STATEMENT"/>
    <x v="4"/>
    <x v="3"/>
    <n v="3.52"/>
  </r>
  <r>
    <x v="1"/>
    <x v="2"/>
    <x v="2"/>
    <x v="128"/>
    <x v="1"/>
    <s v="PPLETO: TOTAL OPERATING EXPENSE"/>
    <s v="PPLEOM: OPERATION AND MAINTENANCE"/>
    <s v="PPLTIS: TOTAL INCOME STATEMENT"/>
    <x v="5"/>
    <x v="4"/>
    <n v="5.73"/>
  </r>
  <r>
    <x v="1"/>
    <x v="2"/>
    <x v="2"/>
    <x v="128"/>
    <x v="1"/>
    <s v="PPLETO: TOTAL OPERATING EXPENSE"/>
    <s v="PPLEOM: OPERATION AND MAINTENANCE"/>
    <s v="PPLTIS: TOTAL INCOME STATEMENT"/>
    <x v="6"/>
    <x v="3"/>
    <n v="6.43"/>
  </r>
  <r>
    <x v="1"/>
    <x v="2"/>
    <x v="2"/>
    <x v="128"/>
    <x v="1"/>
    <s v="PPLETO: TOTAL OPERATING EXPENSE"/>
    <s v="PPLEOM: OPERATION AND MAINTENANCE"/>
    <s v="PPLTIS: TOTAL INCOME STATEMENT"/>
    <x v="7"/>
    <x v="3"/>
    <n v="1.74"/>
  </r>
  <r>
    <x v="1"/>
    <x v="2"/>
    <x v="2"/>
    <x v="133"/>
    <x v="1"/>
    <s v="PPLETO: TOTAL OPERATING EXPENSE"/>
    <s v="PPLEOM: OPERATION AND MAINTENANCE"/>
    <s v="PPLTIS: TOTAL INCOME STATEMENT"/>
    <x v="14"/>
    <x v="1"/>
    <n v="607.51"/>
  </r>
  <r>
    <x v="1"/>
    <x v="2"/>
    <x v="2"/>
    <x v="133"/>
    <x v="1"/>
    <s v="PPLETO: TOTAL OPERATING EXPENSE"/>
    <s v="PPLEOM: OPERATION AND MAINTENANCE"/>
    <s v="PPLTIS: TOTAL INCOME STATEMENT"/>
    <x v="9"/>
    <x v="5"/>
    <n v="101.67"/>
  </r>
  <r>
    <x v="1"/>
    <x v="2"/>
    <x v="2"/>
    <x v="133"/>
    <x v="1"/>
    <s v="PPLETO: TOTAL OPERATING EXPENSE"/>
    <s v="PPLEOM: OPERATION AND MAINTENANCE"/>
    <s v="PPLTIS: TOTAL INCOME STATEMENT"/>
    <x v="3"/>
    <x v="3"/>
    <n v="-5.23"/>
  </r>
  <r>
    <x v="1"/>
    <x v="2"/>
    <x v="2"/>
    <x v="133"/>
    <x v="1"/>
    <s v="PPLETO: TOTAL OPERATING EXPENSE"/>
    <s v="PPLEOM: OPERATION AND MAINTENANCE"/>
    <s v="PPLTIS: TOTAL INCOME STATEMENT"/>
    <x v="4"/>
    <x v="3"/>
    <n v="33.39"/>
  </r>
  <r>
    <x v="1"/>
    <x v="2"/>
    <x v="2"/>
    <x v="133"/>
    <x v="1"/>
    <s v="PPLETO: TOTAL OPERATING EXPENSE"/>
    <s v="PPLEOM: OPERATION AND MAINTENANCE"/>
    <s v="PPLTIS: TOTAL INCOME STATEMENT"/>
    <x v="5"/>
    <x v="4"/>
    <n v="54.15"/>
  </r>
  <r>
    <x v="1"/>
    <x v="2"/>
    <x v="2"/>
    <x v="133"/>
    <x v="1"/>
    <s v="PPLETO: TOTAL OPERATING EXPENSE"/>
    <s v="PPLEOM: OPERATION AND MAINTENANCE"/>
    <s v="PPLTIS: TOTAL INCOME STATEMENT"/>
    <x v="6"/>
    <x v="3"/>
    <n v="54.23"/>
  </r>
  <r>
    <x v="1"/>
    <x v="2"/>
    <x v="2"/>
    <x v="133"/>
    <x v="1"/>
    <s v="PPLETO: TOTAL OPERATING EXPENSE"/>
    <s v="PPLEOM: OPERATION AND MAINTENANCE"/>
    <s v="PPLTIS: TOTAL INCOME STATEMENT"/>
    <x v="7"/>
    <x v="3"/>
    <n v="20.7"/>
  </r>
  <r>
    <x v="1"/>
    <x v="2"/>
    <x v="2"/>
    <x v="133"/>
    <x v="1"/>
    <s v="PPLETO: TOTAL OPERATING EXPENSE"/>
    <s v="PPLEOM: OPERATION AND MAINTENANCE"/>
    <s v="PPLTIS: TOTAL INCOME STATEMENT"/>
    <x v="10"/>
    <x v="4"/>
    <n v="9.11"/>
  </r>
  <r>
    <x v="1"/>
    <x v="2"/>
    <x v="2"/>
    <x v="134"/>
    <x v="1"/>
    <s v="PPLETO: TOTAL OPERATING EXPENSE"/>
    <s v="PPLEOM: OPERATION AND MAINTENANCE"/>
    <s v="PPLTIS: TOTAL INCOME STATEMENT"/>
    <x v="14"/>
    <x v="1"/>
    <n v="286.18"/>
  </r>
  <r>
    <x v="1"/>
    <x v="2"/>
    <x v="2"/>
    <x v="134"/>
    <x v="1"/>
    <s v="PPLETO: TOTAL OPERATING EXPENSE"/>
    <s v="PPLEOM: OPERATION AND MAINTENANCE"/>
    <s v="PPLTIS: TOTAL INCOME STATEMENT"/>
    <x v="3"/>
    <x v="3"/>
    <n v="-2.72"/>
  </r>
  <r>
    <x v="1"/>
    <x v="2"/>
    <x v="2"/>
    <x v="134"/>
    <x v="1"/>
    <s v="PPLETO: TOTAL OPERATING EXPENSE"/>
    <s v="PPLEOM: OPERATION AND MAINTENANCE"/>
    <s v="PPLTIS: TOTAL INCOME STATEMENT"/>
    <x v="4"/>
    <x v="3"/>
    <n v="15.8"/>
  </r>
  <r>
    <x v="1"/>
    <x v="2"/>
    <x v="2"/>
    <x v="134"/>
    <x v="1"/>
    <s v="PPLETO: TOTAL OPERATING EXPENSE"/>
    <s v="PPLEOM: OPERATION AND MAINTENANCE"/>
    <s v="PPLTIS: TOTAL INCOME STATEMENT"/>
    <x v="5"/>
    <x v="4"/>
    <n v="25.62"/>
  </r>
  <r>
    <x v="1"/>
    <x v="2"/>
    <x v="2"/>
    <x v="134"/>
    <x v="1"/>
    <s v="PPLETO: TOTAL OPERATING EXPENSE"/>
    <s v="PPLEOM: OPERATION AND MAINTENANCE"/>
    <s v="PPLTIS: TOTAL INCOME STATEMENT"/>
    <x v="6"/>
    <x v="3"/>
    <n v="25.49"/>
  </r>
  <r>
    <x v="1"/>
    <x v="2"/>
    <x v="2"/>
    <x v="134"/>
    <x v="1"/>
    <s v="PPLETO: TOTAL OPERATING EXPENSE"/>
    <s v="PPLEOM: OPERATION AND MAINTENANCE"/>
    <s v="PPLTIS: TOTAL INCOME STATEMENT"/>
    <x v="7"/>
    <x v="3"/>
    <n v="9.91"/>
  </r>
  <r>
    <x v="1"/>
    <x v="2"/>
    <x v="2"/>
    <x v="135"/>
    <x v="1"/>
    <s v="PPLETO: TOTAL OPERATING EXPENSE"/>
    <s v="PPLEOM: OPERATION AND MAINTENANCE"/>
    <s v="PPLTIS: TOTAL INCOME STATEMENT"/>
    <x v="14"/>
    <x v="1"/>
    <n v="16987.43"/>
  </r>
  <r>
    <x v="1"/>
    <x v="2"/>
    <x v="2"/>
    <x v="135"/>
    <x v="1"/>
    <s v="PPLETO: TOTAL OPERATING EXPENSE"/>
    <s v="PPLEOM: OPERATION AND MAINTENANCE"/>
    <s v="PPLTIS: TOTAL INCOME STATEMENT"/>
    <x v="9"/>
    <x v="5"/>
    <n v="19.64"/>
  </r>
  <r>
    <x v="1"/>
    <x v="2"/>
    <x v="2"/>
    <x v="135"/>
    <x v="1"/>
    <s v="PPLETO: TOTAL OPERATING EXPENSE"/>
    <s v="PPLEOM: OPERATION AND MAINTENANCE"/>
    <s v="PPLTIS: TOTAL INCOME STATEMENT"/>
    <x v="15"/>
    <x v="5"/>
    <n v="60.93"/>
  </r>
  <r>
    <x v="1"/>
    <x v="2"/>
    <x v="2"/>
    <x v="135"/>
    <x v="1"/>
    <s v="PPLETO: TOTAL OPERATING EXPENSE"/>
    <s v="PPLEOM: OPERATION AND MAINTENANCE"/>
    <s v="PPLTIS: TOTAL INCOME STATEMENT"/>
    <x v="18"/>
    <x v="6"/>
    <n v="4335"/>
  </r>
  <r>
    <x v="1"/>
    <x v="2"/>
    <x v="2"/>
    <x v="135"/>
    <x v="1"/>
    <s v="PPLETO: TOTAL OPERATING EXPENSE"/>
    <s v="PPLEOM: OPERATION AND MAINTENANCE"/>
    <s v="PPLTIS: TOTAL INCOME STATEMENT"/>
    <x v="2"/>
    <x v="2"/>
    <n v="2.2400000000000002"/>
  </r>
  <r>
    <x v="1"/>
    <x v="2"/>
    <x v="2"/>
    <x v="135"/>
    <x v="1"/>
    <s v="PPLETO: TOTAL OPERATING EXPENSE"/>
    <s v="PPLEOM: OPERATION AND MAINTENANCE"/>
    <s v="PPLTIS: TOTAL INCOME STATEMENT"/>
    <x v="3"/>
    <x v="3"/>
    <n v="5.64"/>
  </r>
  <r>
    <x v="1"/>
    <x v="2"/>
    <x v="2"/>
    <x v="135"/>
    <x v="1"/>
    <s v="PPLETO: TOTAL OPERATING EXPENSE"/>
    <s v="PPLEOM: OPERATION AND MAINTENANCE"/>
    <s v="PPLTIS: TOTAL INCOME STATEMENT"/>
    <x v="4"/>
    <x v="3"/>
    <n v="815.66"/>
  </r>
  <r>
    <x v="1"/>
    <x v="2"/>
    <x v="2"/>
    <x v="135"/>
    <x v="1"/>
    <s v="PPLETO: TOTAL OPERATING EXPENSE"/>
    <s v="PPLEOM: OPERATION AND MAINTENANCE"/>
    <s v="PPLTIS: TOTAL INCOME STATEMENT"/>
    <x v="5"/>
    <x v="4"/>
    <n v="1662.05"/>
  </r>
  <r>
    <x v="1"/>
    <x v="2"/>
    <x v="2"/>
    <x v="135"/>
    <x v="1"/>
    <s v="PPLETO: TOTAL OPERATING EXPENSE"/>
    <s v="PPLEOM: OPERATION AND MAINTENANCE"/>
    <s v="PPLTIS: TOTAL INCOME STATEMENT"/>
    <x v="6"/>
    <x v="3"/>
    <n v="1570.76"/>
  </r>
  <r>
    <x v="1"/>
    <x v="2"/>
    <x v="2"/>
    <x v="135"/>
    <x v="1"/>
    <s v="PPLETO: TOTAL OPERATING EXPENSE"/>
    <s v="PPLEOM: OPERATION AND MAINTENANCE"/>
    <s v="PPLTIS: TOTAL INCOME STATEMENT"/>
    <x v="7"/>
    <x v="3"/>
    <n v="609.52"/>
  </r>
  <r>
    <x v="1"/>
    <x v="2"/>
    <x v="2"/>
    <x v="135"/>
    <x v="1"/>
    <s v="PPLETO: TOTAL OPERATING EXPENSE"/>
    <s v="PPLEOM: OPERATION AND MAINTENANCE"/>
    <s v="PPLTIS: TOTAL INCOME STATEMENT"/>
    <x v="8"/>
    <x v="2"/>
    <n v="0.2"/>
  </r>
  <r>
    <x v="1"/>
    <x v="2"/>
    <x v="2"/>
    <x v="135"/>
    <x v="1"/>
    <s v="PPLETO: TOTAL OPERATING EXPENSE"/>
    <s v="PPLEOM: OPERATION AND MAINTENANCE"/>
    <s v="PPLTIS: TOTAL INCOME STATEMENT"/>
    <x v="10"/>
    <x v="4"/>
    <n v="7.1"/>
  </r>
  <r>
    <x v="1"/>
    <x v="2"/>
    <x v="2"/>
    <x v="136"/>
    <x v="1"/>
    <s v="PPLETO: TOTAL OPERATING EXPENSE"/>
    <s v="PPLEOM: OPERATION AND MAINTENANCE"/>
    <s v="PPLTIS: TOTAL INCOME STATEMENT"/>
    <x v="12"/>
    <x v="1"/>
    <n v="4970.41"/>
  </r>
  <r>
    <x v="1"/>
    <x v="2"/>
    <x v="2"/>
    <x v="136"/>
    <x v="1"/>
    <s v="PPLETO: TOTAL OPERATING EXPENSE"/>
    <s v="PPLEOM: OPERATION AND MAINTENANCE"/>
    <s v="PPLTIS: TOTAL INCOME STATEMENT"/>
    <x v="11"/>
    <x v="5"/>
    <n v="474.11"/>
  </r>
  <r>
    <x v="1"/>
    <x v="2"/>
    <x v="2"/>
    <x v="136"/>
    <x v="1"/>
    <s v="PPLETO: TOTAL OPERATING EXPENSE"/>
    <s v="PPLEOM: OPERATION AND MAINTENANCE"/>
    <s v="PPLTIS: TOTAL INCOME STATEMENT"/>
    <x v="3"/>
    <x v="3"/>
    <n v="102.96"/>
  </r>
  <r>
    <x v="1"/>
    <x v="2"/>
    <x v="2"/>
    <x v="136"/>
    <x v="1"/>
    <s v="PPLETO: TOTAL OPERATING EXPENSE"/>
    <s v="PPLEOM: OPERATION AND MAINTENANCE"/>
    <s v="PPLTIS: TOTAL INCOME STATEMENT"/>
    <x v="4"/>
    <x v="3"/>
    <n v="241.88"/>
  </r>
  <r>
    <x v="1"/>
    <x v="2"/>
    <x v="2"/>
    <x v="136"/>
    <x v="1"/>
    <s v="PPLETO: TOTAL OPERATING EXPENSE"/>
    <s v="PPLEOM: OPERATION AND MAINTENANCE"/>
    <s v="PPLTIS: TOTAL INCOME STATEMENT"/>
    <x v="5"/>
    <x v="4"/>
    <n v="421.38"/>
  </r>
  <r>
    <x v="1"/>
    <x v="2"/>
    <x v="2"/>
    <x v="136"/>
    <x v="1"/>
    <s v="PPLETO: TOTAL OPERATING EXPENSE"/>
    <s v="PPLEOM: OPERATION AND MAINTENANCE"/>
    <s v="PPLTIS: TOTAL INCOME STATEMENT"/>
    <x v="6"/>
    <x v="3"/>
    <n v="468.17"/>
  </r>
  <r>
    <x v="1"/>
    <x v="2"/>
    <x v="2"/>
    <x v="136"/>
    <x v="1"/>
    <s v="PPLETO: TOTAL OPERATING EXPENSE"/>
    <s v="PPLEOM: OPERATION AND MAINTENANCE"/>
    <s v="PPLTIS: TOTAL INCOME STATEMENT"/>
    <x v="7"/>
    <x v="3"/>
    <n v="115.01"/>
  </r>
  <r>
    <x v="1"/>
    <x v="2"/>
    <x v="2"/>
    <x v="136"/>
    <x v="1"/>
    <s v="PPLETO: TOTAL OPERATING EXPENSE"/>
    <s v="PPLEOM: OPERATION AND MAINTENANCE"/>
    <s v="PPLTIS: TOTAL INCOME STATEMENT"/>
    <x v="10"/>
    <x v="4"/>
    <n v="40.58"/>
  </r>
  <r>
    <x v="1"/>
    <x v="2"/>
    <x v="2"/>
    <x v="41"/>
    <x v="1"/>
    <s v="PPLETO: TOTAL OPERATING EXPENSE"/>
    <s v="PPLEOM: OPERATION AND MAINTENANCE"/>
    <s v="PPLTIS: TOTAL INCOME STATEMENT"/>
    <x v="1"/>
    <x v="1"/>
    <n v="-353280"/>
  </r>
  <r>
    <x v="1"/>
    <x v="2"/>
    <x v="2"/>
    <x v="41"/>
    <x v="1"/>
    <s v="PPLETO: TOTAL OPERATING EXPENSE"/>
    <s v="PPLEOM: OPERATION AND MAINTENANCE"/>
    <s v="PPLTIS: TOTAL INCOME STATEMENT"/>
    <x v="14"/>
    <x v="1"/>
    <n v="120440.11"/>
  </r>
  <r>
    <x v="1"/>
    <x v="2"/>
    <x v="2"/>
    <x v="41"/>
    <x v="1"/>
    <s v="PPLETO: TOTAL OPERATING EXPENSE"/>
    <s v="PPLEOM: OPERATION AND MAINTENANCE"/>
    <s v="PPLTIS: TOTAL INCOME STATEMENT"/>
    <x v="0"/>
    <x v="0"/>
    <n v="0"/>
  </r>
  <r>
    <x v="1"/>
    <x v="2"/>
    <x v="2"/>
    <x v="41"/>
    <x v="1"/>
    <s v="PPLETO: TOTAL OPERATING EXPENSE"/>
    <s v="PPLEOM: OPERATION AND MAINTENANCE"/>
    <s v="PPLTIS: TOTAL INCOME STATEMENT"/>
    <x v="2"/>
    <x v="2"/>
    <n v="5.18"/>
  </r>
  <r>
    <x v="1"/>
    <x v="2"/>
    <x v="2"/>
    <x v="41"/>
    <x v="1"/>
    <s v="PPLETO: TOTAL OPERATING EXPENSE"/>
    <s v="PPLEOM: OPERATION AND MAINTENANCE"/>
    <s v="PPLTIS: TOTAL INCOME STATEMENT"/>
    <x v="3"/>
    <x v="3"/>
    <n v="-12807.22"/>
  </r>
  <r>
    <x v="1"/>
    <x v="2"/>
    <x v="2"/>
    <x v="41"/>
    <x v="1"/>
    <s v="PPLETO: TOTAL OPERATING EXPENSE"/>
    <s v="PPLEOM: OPERATION AND MAINTENANCE"/>
    <s v="PPLTIS: TOTAL INCOME STATEMENT"/>
    <x v="4"/>
    <x v="3"/>
    <n v="-11240"/>
  </r>
  <r>
    <x v="1"/>
    <x v="2"/>
    <x v="2"/>
    <x v="41"/>
    <x v="1"/>
    <s v="PPLETO: TOTAL OPERATING EXPENSE"/>
    <s v="PPLEOM: OPERATION AND MAINTENANCE"/>
    <s v="PPLTIS: TOTAL INCOME STATEMENT"/>
    <x v="5"/>
    <x v="4"/>
    <n v="-20484.36"/>
  </r>
  <r>
    <x v="1"/>
    <x v="2"/>
    <x v="2"/>
    <x v="41"/>
    <x v="1"/>
    <s v="PPLETO: TOTAL OPERATING EXPENSE"/>
    <s v="PPLEOM: OPERATION AND MAINTENANCE"/>
    <s v="PPLTIS: TOTAL INCOME STATEMENT"/>
    <x v="6"/>
    <x v="3"/>
    <n v="-22202.47"/>
  </r>
  <r>
    <x v="1"/>
    <x v="2"/>
    <x v="2"/>
    <x v="41"/>
    <x v="1"/>
    <s v="PPLETO: TOTAL OPERATING EXPENSE"/>
    <s v="PPLEOM: OPERATION AND MAINTENANCE"/>
    <s v="PPLTIS: TOTAL INCOME STATEMENT"/>
    <x v="7"/>
    <x v="3"/>
    <n v="-829.85"/>
  </r>
  <r>
    <x v="1"/>
    <x v="2"/>
    <x v="2"/>
    <x v="41"/>
    <x v="1"/>
    <s v="PPLETO: TOTAL OPERATING EXPENSE"/>
    <s v="PPLEOM: OPERATION AND MAINTENANCE"/>
    <s v="PPLTIS: TOTAL INCOME STATEMENT"/>
    <x v="8"/>
    <x v="2"/>
    <n v="0.52"/>
  </r>
  <r>
    <x v="1"/>
    <x v="2"/>
    <x v="2"/>
    <x v="36"/>
    <x v="1"/>
    <s v="PPLETO: TOTAL OPERATING EXPENSE"/>
    <s v="PPLEOM: OPERATION AND MAINTENANCE"/>
    <s v="PPLTIS: TOTAL INCOME STATEMENT"/>
    <x v="14"/>
    <x v="1"/>
    <n v="9782.4"/>
  </r>
  <r>
    <x v="1"/>
    <x v="2"/>
    <x v="2"/>
    <x v="36"/>
    <x v="1"/>
    <s v="PPLETO: TOTAL OPERATING EXPENSE"/>
    <s v="PPLEOM: OPERATION AND MAINTENANCE"/>
    <s v="PPLTIS: TOTAL INCOME STATEMENT"/>
    <x v="9"/>
    <x v="5"/>
    <n v="232.59"/>
  </r>
  <r>
    <x v="1"/>
    <x v="2"/>
    <x v="2"/>
    <x v="36"/>
    <x v="1"/>
    <s v="PPLETO: TOTAL OPERATING EXPENSE"/>
    <s v="PPLEOM: OPERATION AND MAINTENANCE"/>
    <s v="PPLTIS: TOTAL INCOME STATEMENT"/>
    <x v="0"/>
    <x v="0"/>
    <n v="0"/>
  </r>
  <r>
    <x v="1"/>
    <x v="2"/>
    <x v="2"/>
    <x v="36"/>
    <x v="1"/>
    <s v="PPLETO: TOTAL OPERATING EXPENSE"/>
    <s v="PPLEOM: OPERATION AND MAINTENANCE"/>
    <s v="PPLTIS: TOTAL INCOME STATEMENT"/>
    <x v="3"/>
    <x v="3"/>
    <n v="-14.12"/>
  </r>
  <r>
    <x v="1"/>
    <x v="2"/>
    <x v="2"/>
    <x v="36"/>
    <x v="1"/>
    <s v="PPLETO: TOTAL OPERATING EXPENSE"/>
    <s v="PPLEOM: OPERATION AND MAINTENANCE"/>
    <s v="PPLTIS: TOTAL INCOME STATEMENT"/>
    <x v="4"/>
    <x v="3"/>
    <n v="480.82"/>
  </r>
  <r>
    <x v="1"/>
    <x v="2"/>
    <x v="2"/>
    <x v="36"/>
    <x v="1"/>
    <s v="PPLETO: TOTAL OPERATING EXPENSE"/>
    <s v="PPLEOM: OPERATION AND MAINTENANCE"/>
    <s v="PPLTIS: TOTAL INCOME STATEMENT"/>
    <x v="5"/>
    <x v="4"/>
    <n v="799.77"/>
  </r>
  <r>
    <x v="1"/>
    <x v="2"/>
    <x v="2"/>
    <x v="36"/>
    <x v="1"/>
    <s v="PPLETO: TOTAL OPERATING EXPENSE"/>
    <s v="PPLEOM: OPERATION AND MAINTENANCE"/>
    <s v="PPLTIS: TOTAL INCOME STATEMENT"/>
    <x v="6"/>
    <x v="3"/>
    <n v="909.58"/>
  </r>
  <r>
    <x v="1"/>
    <x v="2"/>
    <x v="2"/>
    <x v="36"/>
    <x v="1"/>
    <s v="PPLETO: TOTAL OPERATING EXPENSE"/>
    <s v="PPLEOM: OPERATION AND MAINTENANCE"/>
    <s v="PPLTIS: TOTAL INCOME STATEMENT"/>
    <x v="7"/>
    <x v="3"/>
    <n v="339.43"/>
  </r>
  <r>
    <x v="1"/>
    <x v="2"/>
    <x v="2"/>
    <x v="36"/>
    <x v="1"/>
    <s v="PPLETO: TOTAL OPERATING EXPENSE"/>
    <s v="PPLEOM: OPERATION AND MAINTENANCE"/>
    <s v="PPLTIS: TOTAL INCOME STATEMENT"/>
    <x v="10"/>
    <x v="4"/>
    <n v="17.03"/>
  </r>
  <r>
    <x v="1"/>
    <x v="2"/>
    <x v="2"/>
    <x v="214"/>
    <x v="1"/>
    <s v="PPLETO: TOTAL OPERATING EXPENSE"/>
    <s v="PPLEOM: OPERATION AND MAINTENANCE"/>
    <s v="PPLTIS: TOTAL INCOME STATEMENT"/>
    <x v="0"/>
    <x v="0"/>
    <n v="-1181771.8400000001"/>
  </r>
  <r>
    <x v="1"/>
    <x v="2"/>
    <x v="2"/>
    <x v="214"/>
    <x v="1"/>
    <s v="PPLETO: TOTAL OPERATING EXPENSE"/>
    <s v="PPLEOM: OPERATION AND MAINTENANCE"/>
    <s v="PPLTIS: TOTAL INCOME STATEMENT"/>
    <x v="3"/>
    <x v="3"/>
    <n v="-11545.81"/>
  </r>
  <r>
    <x v="1"/>
    <x v="2"/>
    <x v="2"/>
    <x v="214"/>
    <x v="1"/>
    <s v="PPLETO: TOTAL OPERATING EXPENSE"/>
    <s v="PPLEOM: OPERATION AND MAINTENANCE"/>
    <s v="PPLTIS: TOTAL INCOME STATEMENT"/>
    <x v="4"/>
    <x v="3"/>
    <n v="-53374.57"/>
  </r>
  <r>
    <x v="1"/>
    <x v="2"/>
    <x v="2"/>
    <x v="214"/>
    <x v="1"/>
    <s v="PPLETO: TOTAL OPERATING EXPENSE"/>
    <s v="PPLEOM: OPERATION AND MAINTENANCE"/>
    <s v="PPLTIS: TOTAL INCOME STATEMENT"/>
    <x v="5"/>
    <x v="4"/>
    <n v="-134149.59"/>
  </r>
  <r>
    <x v="1"/>
    <x v="2"/>
    <x v="2"/>
    <x v="214"/>
    <x v="1"/>
    <s v="PPLETO: TOTAL OPERATING EXPENSE"/>
    <s v="PPLEOM: OPERATION AND MAINTENANCE"/>
    <s v="PPLTIS: TOTAL INCOME STATEMENT"/>
    <x v="6"/>
    <x v="3"/>
    <n v="-114370.33"/>
  </r>
  <r>
    <x v="1"/>
    <x v="2"/>
    <x v="2"/>
    <x v="214"/>
    <x v="1"/>
    <s v="PPLETO: TOTAL OPERATING EXPENSE"/>
    <s v="PPLEOM: OPERATION AND MAINTENANCE"/>
    <s v="PPLTIS: TOTAL INCOME STATEMENT"/>
    <x v="7"/>
    <x v="3"/>
    <n v="-28720.35"/>
  </r>
  <r>
    <x v="1"/>
    <x v="2"/>
    <x v="2"/>
    <x v="215"/>
    <x v="1"/>
    <s v="PPLETO: TOTAL OPERATING EXPENSE"/>
    <s v="PPLEOM: OPERATION AND MAINTENANCE"/>
    <s v="PPLTIS: TOTAL INCOME STATEMENT"/>
    <x v="1"/>
    <x v="1"/>
    <n v="-206968.57"/>
  </r>
  <r>
    <x v="1"/>
    <x v="2"/>
    <x v="2"/>
    <x v="215"/>
    <x v="1"/>
    <s v="PPLETO: TOTAL OPERATING EXPENSE"/>
    <s v="PPLEOM: OPERATION AND MAINTENANCE"/>
    <s v="PPLTIS: TOTAL INCOME STATEMENT"/>
    <x v="14"/>
    <x v="1"/>
    <n v="-4123.0200000000004"/>
  </r>
  <r>
    <x v="1"/>
    <x v="2"/>
    <x v="2"/>
    <x v="215"/>
    <x v="1"/>
    <s v="PPLETO: TOTAL OPERATING EXPENSE"/>
    <s v="PPLEOM: OPERATION AND MAINTENANCE"/>
    <s v="PPLTIS: TOTAL INCOME STATEMENT"/>
    <x v="9"/>
    <x v="5"/>
    <n v="-171.29"/>
  </r>
  <r>
    <x v="1"/>
    <x v="2"/>
    <x v="2"/>
    <x v="215"/>
    <x v="1"/>
    <s v="PPLETO: TOTAL OPERATING EXPENSE"/>
    <s v="PPLEOM: OPERATION AND MAINTENANCE"/>
    <s v="PPLTIS: TOTAL INCOME STATEMENT"/>
    <x v="15"/>
    <x v="5"/>
    <n v="-65.59"/>
  </r>
  <r>
    <x v="1"/>
    <x v="2"/>
    <x v="2"/>
    <x v="215"/>
    <x v="1"/>
    <s v="PPLETO: TOTAL OPERATING EXPENSE"/>
    <s v="PPLEOM: OPERATION AND MAINTENANCE"/>
    <s v="PPLTIS: TOTAL INCOME STATEMENT"/>
    <x v="12"/>
    <x v="1"/>
    <n v="-24975.02"/>
  </r>
  <r>
    <x v="1"/>
    <x v="2"/>
    <x v="2"/>
    <x v="215"/>
    <x v="1"/>
    <s v="PPLETO: TOTAL OPERATING EXPENSE"/>
    <s v="PPLEOM: OPERATION AND MAINTENANCE"/>
    <s v="PPLTIS: TOTAL INCOME STATEMENT"/>
    <x v="11"/>
    <x v="5"/>
    <n v="-856.41"/>
  </r>
  <r>
    <x v="1"/>
    <x v="2"/>
    <x v="2"/>
    <x v="215"/>
    <x v="1"/>
    <s v="PPLETO: TOTAL OPERATING EXPENSE"/>
    <s v="PPLEOM: OPERATION AND MAINTENANCE"/>
    <s v="PPLTIS: TOTAL INCOME STATEMENT"/>
    <x v="16"/>
    <x v="1"/>
    <n v="-8.27"/>
  </r>
  <r>
    <x v="1"/>
    <x v="2"/>
    <x v="2"/>
    <x v="215"/>
    <x v="1"/>
    <s v="PPLETO: TOTAL OPERATING EXPENSE"/>
    <s v="PPLEOM: OPERATION AND MAINTENANCE"/>
    <s v="PPLTIS: TOTAL INCOME STATEMENT"/>
    <x v="13"/>
    <x v="6"/>
    <n v="-1502.21"/>
  </r>
  <r>
    <x v="1"/>
    <x v="2"/>
    <x v="2"/>
    <x v="215"/>
    <x v="1"/>
    <s v="PPLETO: TOTAL OPERATING EXPENSE"/>
    <s v="PPLEOM: OPERATION AND MAINTENANCE"/>
    <s v="PPLTIS: TOTAL INCOME STATEMENT"/>
    <x v="17"/>
    <x v="6"/>
    <n v="-12.9"/>
  </r>
  <r>
    <x v="1"/>
    <x v="2"/>
    <x v="2"/>
    <x v="215"/>
    <x v="1"/>
    <s v="PPLETO: TOTAL OPERATING EXPENSE"/>
    <s v="PPLEOM: OPERATION AND MAINTENANCE"/>
    <s v="PPLTIS: TOTAL INCOME STATEMENT"/>
    <x v="18"/>
    <x v="6"/>
    <n v="-48.06"/>
  </r>
  <r>
    <x v="1"/>
    <x v="2"/>
    <x v="2"/>
    <x v="215"/>
    <x v="1"/>
    <s v="PPLETO: TOTAL OPERATING EXPENSE"/>
    <s v="PPLEOM: OPERATION AND MAINTENANCE"/>
    <s v="PPLTIS: TOTAL INCOME STATEMENT"/>
    <x v="19"/>
    <x v="6"/>
    <n v="-969.93"/>
  </r>
  <r>
    <x v="1"/>
    <x v="2"/>
    <x v="2"/>
    <x v="215"/>
    <x v="1"/>
    <s v="PPLETO: TOTAL OPERATING EXPENSE"/>
    <s v="PPLEOM: OPERATION AND MAINTENANCE"/>
    <s v="PPLTIS: TOTAL INCOME STATEMENT"/>
    <x v="0"/>
    <x v="0"/>
    <n v="-1519.43"/>
  </r>
  <r>
    <x v="1"/>
    <x v="2"/>
    <x v="2"/>
    <x v="215"/>
    <x v="1"/>
    <s v="PPLETO: TOTAL OPERATING EXPENSE"/>
    <s v="PPLEOM: OPERATION AND MAINTENANCE"/>
    <s v="PPLTIS: TOTAL INCOME STATEMENT"/>
    <x v="2"/>
    <x v="2"/>
    <n v="-7.0000000000000007E-2"/>
  </r>
  <r>
    <x v="1"/>
    <x v="2"/>
    <x v="2"/>
    <x v="215"/>
    <x v="1"/>
    <s v="PPLETO: TOTAL OPERATING EXPENSE"/>
    <s v="PPLEOM: OPERATION AND MAINTENANCE"/>
    <s v="PPLTIS: TOTAL INCOME STATEMENT"/>
    <x v="3"/>
    <x v="3"/>
    <n v="-2317"/>
  </r>
  <r>
    <x v="1"/>
    <x v="2"/>
    <x v="2"/>
    <x v="215"/>
    <x v="1"/>
    <s v="PPLETO: TOTAL OPERATING EXPENSE"/>
    <s v="PPLEOM: OPERATION AND MAINTENANCE"/>
    <s v="PPLTIS: TOTAL INCOME STATEMENT"/>
    <x v="4"/>
    <x v="3"/>
    <n v="-10988.17"/>
  </r>
  <r>
    <x v="1"/>
    <x v="2"/>
    <x v="2"/>
    <x v="215"/>
    <x v="1"/>
    <s v="PPLETO: TOTAL OPERATING EXPENSE"/>
    <s v="PPLEOM: OPERATION AND MAINTENANCE"/>
    <s v="PPLTIS: TOTAL INCOME STATEMENT"/>
    <x v="5"/>
    <x v="4"/>
    <n v="-27264.65"/>
  </r>
  <r>
    <x v="1"/>
    <x v="2"/>
    <x v="2"/>
    <x v="215"/>
    <x v="1"/>
    <s v="PPLETO: TOTAL OPERATING EXPENSE"/>
    <s v="PPLEOM: OPERATION AND MAINTENANCE"/>
    <s v="PPLTIS: TOTAL INCOME STATEMENT"/>
    <x v="6"/>
    <x v="3"/>
    <n v="-22836.92"/>
  </r>
  <r>
    <x v="1"/>
    <x v="2"/>
    <x v="2"/>
    <x v="215"/>
    <x v="1"/>
    <s v="PPLETO: TOTAL OPERATING EXPENSE"/>
    <s v="PPLEOM: OPERATION AND MAINTENANCE"/>
    <s v="PPLTIS: TOTAL INCOME STATEMENT"/>
    <x v="7"/>
    <x v="3"/>
    <n v="-5629.49"/>
  </r>
  <r>
    <x v="1"/>
    <x v="2"/>
    <x v="2"/>
    <x v="215"/>
    <x v="1"/>
    <s v="PPLETO: TOTAL OPERATING EXPENSE"/>
    <s v="PPLEOM: OPERATION AND MAINTENANCE"/>
    <s v="PPLTIS: TOTAL INCOME STATEMENT"/>
    <x v="10"/>
    <x v="4"/>
    <n v="-97.15"/>
  </r>
  <r>
    <x v="1"/>
    <x v="2"/>
    <x v="2"/>
    <x v="44"/>
    <x v="1"/>
    <s v="PPLETO: TOTAL OPERATING EXPENSE"/>
    <s v="PPLEOM: OPERATION AND MAINTENANCE"/>
    <s v="PPLTIS: TOTAL INCOME STATEMENT"/>
    <x v="0"/>
    <x v="0"/>
    <n v="0"/>
  </r>
  <r>
    <x v="1"/>
    <x v="2"/>
    <x v="2"/>
    <x v="140"/>
    <x v="1"/>
    <s v="PPLETO: TOTAL OPERATING EXPENSE"/>
    <s v="PPLEOM: OPERATION AND MAINTENANCE"/>
    <s v="PPLTIS: TOTAL INCOME STATEMENT"/>
    <x v="14"/>
    <x v="1"/>
    <n v="12467.67"/>
  </r>
  <r>
    <x v="1"/>
    <x v="2"/>
    <x v="2"/>
    <x v="140"/>
    <x v="1"/>
    <s v="PPLETO: TOTAL OPERATING EXPENSE"/>
    <s v="PPLEOM: OPERATION AND MAINTENANCE"/>
    <s v="PPLTIS: TOTAL INCOME STATEMENT"/>
    <x v="9"/>
    <x v="5"/>
    <n v="6357.93"/>
  </r>
  <r>
    <x v="1"/>
    <x v="2"/>
    <x v="2"/>
    <x v="140"/>
    <x v="1"/>
    <s v="PPLETO: TOTAL OPERATING EXPENSE"/>
    <s v="PPLEOM: OPERATION AND MAINTENANCE"/>
    <s v="PPLTIS: TOTAL INCOME STATEMENT"/>
    <x v="15"/>
    <x v="5"/>
    <n v="3993.75"/>
  </r>
  <r>
    <x v="1"/>
    <x v="2"/>
    <x v="2"/>
    <x v="140"/>
    <x v="1"/>
    <s v="PPLETO: TOTAL OPERATING EXPENSE"/>
    <s v="PPLEOM: OPERATION AND MAINTENANCE"/>
    <s v="PPLTIS: TOTAL INCOME STATEMENT"/>
    <x v="18"/>
    <x v="6"/>
    <n v="9.02"/>
  </r>
  <r>
    <x v="1"/>
    <x v="2"/>
    <x v="2"/>
    <x v="140"/>
    <x v="1"/>
    <s v="PPLETO: TOTAL OPERATING EXPENSE"/>
    <s v="PPLEOM: OPERATION AND MAINTENANCE"/>
    <s v="PPLTIS: TOTAL INCOME STATEMENT"/>
    <x v="3"/>
    <x v="3"/>
    <n v="38.979999999999997"/>
  </r>
  <r>
    <x v="1"/>
    <x v="2"/>
    <x v="2"/>
    <x v="140"/>
    <x v="1"/>
    <s v="PPLETO: TOTAL OPERATING EXPENSE"/>
    <s v="PPLEOM: OPERATION AND MAINTENANCE"/>
    <s v="PPLTIS: TOTAL INCOME STATEMENT"/>
    <x v="4"/>
    <x v="3"/>
    <n v="575.20000000000005"/>
  </r>
  <r>
    <x v="1"/>
    <x v="2"/>
    <x v="2"/>
    <x v="140"/>
    <x v="1"/>
    <s v="PPLETO: TOTAL OPERATING EXPENSE"/>
    <s v="PPLEOM: OPERATION AND MAINTENANCE"/>
    <s v="PPLTIS: TOTAL INCOME STATEMENT"/>
    <x v="5"/>
    <x v="4"/>
    <n v="948.84"/>
  </r>
  <r>
    <x v="1"/>
    <x v="2"/>
    <x v="2"/>
    <x v="140"/>
    <x v="1"/>
    <s v="PPLETO: TOTAL OPERATING EXPENSE"/>
    <s v="PPLEOM: OPERATION AND MAINTENANCE"/>
    <s v="PPLTIS: TOTAL INCOME STATEMENT"/>
    <x v="6"/>
    <x v="3"/>
    <n v="1163.6600000000001"/>
  </r>
  <r>
    <x v="1"/>
    <x v="2"/>
    <x v="2"/>
    <x v="140"/>
    <x v="1"/>
    <s v="PPLETO: TOTAL OPERATING EXPENSE"/>
    <s v="PPLEOM: OPERATION AND MAINTENANCE"/>
    <s v="PPLTIS: TOTAL INCOME STATEMENT"/>
    <x v="7"/>
    <x v="3"/>
    <n v="457.01"/>
  </r>
  <r>
    <x v="1"/>
    <x v="2"/>
    <x v="2"/>
    <x v="140"/>
    <x v="1"/>
    <s v="PPLETO: TOTAL OPERATING EXPENSE"/>
    <s v="PPLEOM: OPERATION AND MAINTENANCE"/>
    <s v="PPLTIS: TOTAL INCOME STATEMENT"/>
    <x v="10"/>
    <x v="4"/>
    <n v="816.28"/>
  </r>
  <r>
    <x v="1"/>
    <x v="2"/>
    <x v="2"/>
    <x v="216"/>
    <x v="1"/>
    <s v="PPLETO: TOTAL OPERATING EXPENSE"/>
    <s v="PPLEOM: OPERATION AND MAINTENANCE"/>
    <s v="PPLTIS: TOTAL INCOME STATEMENT"/>
    <x v="14"/>
    <x v="1"/>
    <n v="761.97"/>
  </r>
  <r>
    <x v="1"/>
    <x v="2"/>
    <x v="2"/>
    <x v="216"/>
    <x v="1"/>
    <s v="PPLETO: TOTAL OPERATING EXPENSE"/>
    <s v="PPLEOM: OPERATION AND MAINTENANCE"/>
    <s v="PPLTIS: TOTAL INCOME STATEMENT"/>
    <x v="9"/>
    <x v="5"/>
    <n v="49.79"/>
  </r>
  <r>
    <x v="1"/>
    <x v="2"/>
    <x v="2"/>
    <x v="216"/>
    <x v="1"/>
    <s v="PPLETO: TOTAL OPERATING EXPENSE"/>
    <s v="PPLEOM: OPERATION AND MAINTENANCE"/>
    <s v="PPLTIS: TOTAL INCOME STATEMENT"/>
    <x v="3"/>
    <x v="3"/>
    <n v="0.4"/>
  </r>
  <r>
    <x v="1"/>
    <x v="2"/>
    <x v="2"/>
    <x v="216"/>
    <x v="1"/>
    <s v="PPLETO: TOTAL OPERATING EXPENSE"/>
    <s v="PPLEOM: OPERATION AND MAINTENANCE"/>
    <s v="PPLTIS: TOTAL INCOME STATEMENT"/>
    <x v="4"/>
    <x v="3"/>
    <n v="35.409999999999997"/>
  </r>
  <r>
    <x v="1"/>
    <x v="2"/>
    <x v="2"/>
    <x v="216"/>
    <x v="1"/>
    <s v="PPLETO: TOTAL OPERATING EXPENSE"/>
    <s v="PPLEOM: OPERATION AND MAINTENANCE"/>
    <s v="PPLTIS: TOTAL INCOME STATEMENT"/>
    <x v="5"/>
    <x v="4"/>
    <n v="57.39"/>
  </r>
  <r>
    <x v="1"/>
    <x v="2"/>
    <x v="2"/>
    <x v="216"/>
    <x v="1"/>
    <s v="PPLETO: TOTAL OPERATING EXPENSE"/>
    <s v="PPLEOM: OPERATION AND MAINTENANCE"/>
    <s v="PPLTIS: TOTAL INCOME STATEMENT"/>
    <x v="6"/>
    <x v="3"/>
    <n v="70.989999999999995"/>
  </r>
  <r>
    <x v="1"/>
    <x v="2"/>
    <x v="2"/>
    <x v="216"/>
    <x v="1"/>
    <s v="PPLETO: TOTAL OPERATING EXPENSE"/>
    <s v="PPLEOM: OPERATION AND MAINTENANCE"/>
    <s v="PPLTIS: TOTAL INCOME STATEMENT"/>
    <x v="7"/>
    <x v="3"/>
    <n v="27.54"/>
  </r>
  <r>
    <x v="1"/>
    <x v="2"/>
    <x v="2"/>
    <x v="216"/>
    <x v="1"/>
    <s v="PPLETO: TOTAL OPERATING EXPENSE"/>
    <s v="PPLEOM: OPERATION AND MAINTENANCE"/>
    <s v="PPLTIS: TOTAL INCOME STATEMENT"/>
    <x v="10"/>
    <x v="4"/>
    <n v="4.1100000000000003"/>
  </r>
  <r>
    <x v="1"/>
    <x v="2"/>
    <x v="2"/>
    <x v="45"/>
    <x v="1"/>
    <s v="PPLETO: TOTAL OPERATING EXPENSE"/>
    <s v="PPLEOM: OPERATION AND MAINTENANCE"/>
    <s v="PPLTIS: TOTAL INCOME STATEMENT"/>
    <x v="0"/>
    <x v="0"/>
    <n v="0"/>
  </r>
  <r>
    <x v="1"/>
    <x v="2"/>
    <x v="2"/>
    <x v="46"/>
    <x v="1"/>
    <s v="PPLETO: TOTAL OPERATING EXPENSE"/>
    <s v="PPLEOM: OPERATION AND MAINTENANCE"/>
    <s v="PPLTIS: TOTAL INCOME STATEMENT"/>
    <x v="0"/>
    <x v="0"/>
    <n v="0"/>
  </r>
  <r>
    <x v="1"/>
    <x v="2"/>
    <x v="2"/>
    <x v="47"/>
    <x v="1"/>
    <s v="PPLETO: TOTAL OPERATING EXPENSE"/>
    <s v="PPLEOM: OPERATION AND MAINTENANCE"/>
    <s v="PPLTIS: TOTAL INCOME STATEMENT"/>
    <x v="0"/>
    <x v="0"/>
    <n v="0"/>
  </r>
  <r>
    <x v="1"/>
    <x v="2"/>
    <x v="2"/>
    <x v="48"/>
    <x v="1"/>
    <s v="PPLETO: TOTAL OPERATING EXPENSE"/>
    <s v="PPLEOM: OPERATION AND MAINTENANCE"/>
    <s v="PPLTIS: TOTAL INCOME STATEMENT"/>
    <x v="0"/>
    <x v="0"/>
    <n v="0"/>
  </r>
  <r>
    <x v="1"/>
    <x v="2"/>
    <x v="2"/>
    <x v="49"/>
    <x v="1"/>
    <s v="PPLETO: TOTAL OPERATING EXPENSE"/>
    <s v="PPLEOM: OPERATION AND MAINTENANCE"/>
    <s v="PPLTIS: TOTAL INCOME STATEMENT"/>
    <x v="0"/>
    <x v="0"/>
    <n v="0"/>
  </r>
  <r>
    <x v="1"/>
    <x v="2"/>
    <x v="2"/>
    <x v="50"/>
    <x v="1"/>
    <s v="PPLETO: TOTAL OPERATING EXPENSE"/>
    <s v="PPLEOM: OPERATION AND MAINTENANCE"/>
    <s v="PPLTIS: TOTAL INCOME STATEMENT"/>
    <x v="0"/>
    <x v="0"/>
    <n v="0"/>
  </r>
  <r>
    <x v="1"/>
    <x v="2"/>
    <x v="2"/>
    <x v="51"/>
    <x v="1"/>
    <s v="PPLETO: TOTAL OPERATING EXPENSE"/>
    <s v="PPLEOM: OPERATION AND MAINTENANCE"/>
    <s v="PPLTIS: TOTAL INCOME STATEMENT"/>
    <x v="0"/>
    <x v="0"/>
    <n v="0"/>
  </r>
  <r>
    <x v="1"/>
    <x v="2"/>
    <x v="2"/>
    <x v="51"/>
    <x v="1"/>
    <s v="PPLETO: TOTAL OPERATING EXPENSE"/>
    <s v="PPLEOM: OPERATION AND MAINTENANCE"/>
    <s v="PPLTIS: TOTAL INCOME STATEMENT"/>
    <x v="2"/>
    <x v="2"/>
    <n v="2105718.7400000002"/>
  </r>
  <r>
    <x v="1"/>
    <x v="2"/>
    <x v="2"/>
    <x v="52"/>
    <x v="1"/>
    <s v="PPLETO: TOTAL OPERATING EXPENSE"/>
    <s v="PPLEOM: OPERATION AND MAINTENANCE"/>
    <s v="PPLTIS: TOTAL INCOME STATEMENT"/>
    <x v="0"/>
    <x v="0"/>
    <n v="0"/>
  </r>
  <r>
    <x v="1"/>
    <x v="2"/>
    <x v="2"/>
    <x v="53"/>
    <x v="1"/>
    <s v="PPLETO: TOTAL OPERATING EXPENSE"/>
    <s v="PPLEOM: OPERATION AND MAINTENANCE"/>
    <s v="PPLTIS: TOTAL INCOME STATEMENT"/>
    <x v="0"/>
    <x v="0"/>
    <n v="0"/>
  </r>
  <r>
    <x v="1"/>
    <x v="2"/>
    <x v="2"/>
    <x v="37"/>
    <x v="1"/>
    <s v="PPLETO: TOTAL OPERATING EXPENSE"/>
    <s v="PPLEOM: OPERATION AND MAINTENANCE"/>
    <s v="PPLTIS: TOTAL INCOME STATEMENT"/>
    <x v="0"/>
    <x v="0"/>
    <n v="0"/>
  </r>
  <r>
    <x v="1"/>
    <x v="2"/>
    <x v="2"/>
    <x v="37"/>
    <x v="1"/>
    <s v="PPLETO: TOTAL OPERATING EXPENSE"/>
    <s v="PPLEOM: OPERATION AND MAINTENANCE"/>
    <s v="PPLTIS: TOTAL INCOME STATEMENT"/>
    <x v="8"/>
    <x v="2"/>
    <n v="338552.61"/>
  </r>
  <r>
    <x v="1"/>
    <x v="2"/>
    <x v="2"/>
    <x v="217"/>
    <x v="1"/>
    <s v="PPLETO: TOTAL OPERATING EXPENSE"/>
    <s v="PPLEOM: OPERATION AND MAINTENANCE"/>
    <s v="PPLTIS: TOTAL INCOME STATEMENT"/>
    <x v="14"/>
    <x v="1"/>
    <n v="50571.11"/>
  </r>
  <r>
    <x v="1"/>
    <x v="2"/>
    <x v="2"/>
    <x v="217"/>
    <x v="1"/>
    <s v="PPLETO: TOTAL OPERATING EXPENSE"/>
    <s v="PPLEOM: OPERATION AND MAINTENANCE"/>
    <s v="PPLTIS: TOTAL INCOME STATEMENT"/>
    <x v="9"/>
    <x v="5"/>
    <n v="16257.96"/>
  </r>
  <r>
    <x v="1"/>
    <x v="2"/>
    <x v="2"/>
    <x v="217"/>
    <x v="1"/>
    <s v="PPLETO: TOTAL OPERATING EXPENSE"/>
    <s v="PPLEOM: OPERATION AND MAINTENANCE"/>
    <s v="PPLTIS: TOTAL INCOME STATEMENT"/>
    <x v="15"/>
    <x v="5"/>
    <n v="3271.37"/>
  </r>
  <r>
    <x v="1"/>
    <x v="2"/>
    <x v="2"/>
    <x v="217"/>
    <x v="1"/>
    <s v="PPLETO: TOTAL OPERATING EXPENSE"/>
    <s v="PPLEOM: OPERATION AND MAINTENANCE"/>
    <s v="PPLTIS: TOTAL INCOME STATEMENT"/>
    <x v="18"/>
    <x v="6"/>
    <n v="178.74"/>
  </r>
  <r>
    <x v="1"/>
    <x v="2"/>
    <x v="2"/>
    <x v="217"/>
    <x v="1"/>
    <s v="PPLETO: TOTAL OPERATING EXPENSE"/>
    <s v="PPLEOM: OPERATION AND MAINTENANCE"/>
    <s v="PPLTIS: TOTAL INCOME STATEMENT"/>
    <x v="2"/>
    <x v="2"/>
    <n v="1.23"/>
  </r>
  <r>
    <x v="1"/>
    <x v="2"/>
    <x v="2"/>
    <x v="217"/>
    <x v="1"/>
    <s v="PPLETO: TOTAL OPERATING EXPENSE"/>
    <s v="PPLEOM: OPERATION AND MAINTENANCE"/>
    <s v="PPLTIS: TOTAL INCOME STATEMENT"/>
    <x v="3"/>
    <x v="3"/>
    <n v="18.920000000000002"/>
  </r>
  <r>
    <x v="1"/>
    <x v="2"/>
    <x v="2"/>
    <x v="217"/>
    <x v="1"/>
    <s v="PPLETO: TOTAL OPERATING EXPENSE"/>
    <s v="PPLEOM: OPERATION AND MAINTENANCE"/>
    <s v="PPLTIS: TOTAL INCOME STATEMENT"/>
    <x v="4"/>
    <x v="3"/>
    <n v="2432.33"/>
  </r>
  <r>
    <x v="1"/>
    <x v="2"/>
    <x v="2"/>
    <x v="217"/>
    <x v="1"/>
    <s v="PPLETO: TOTAL OPERATING EXPENSE"/>
    <s v="PPLEOM: OPERATION AND MAINTENANCE"/>
    <s v="PPLTIS: TOTAL INCOME STATEMENT"/>
    <x v="5"/>
    <x v="4"/>
    <n v="3995.9"/>
  </r>
  <r>
    <x v="1"/>
    <x v="2"/>
    <x v="2"/>
    <x v="217"/>
    <x v="1"/>
    <s v="PPLETO: TOTAL OPERATING EXPENSE"/>
    <s v="PPLEOM: OPERATION AND MAINTENANCE"/>
    <s v="PPLTIS: TOTAL INCOME STATEMENT"/>
    <x v="6"/>
    <x v="3"/>
    <n v="4675.66"/>
  </r>
  <r>
    <x v="1"/>
    <x v="2"/>
    <x v="2"/>
    <x v="217"/>
    <x v="1"/>
    <s v="PPLETO: TOTAL OPERATING EXPENSE"/>
    <s v="PPLEOM: OPERATION AND MAINTENANCE"/>
    <s v="PPLTIS: TOTAL INCOME STATEMENT"/>
    <x v="7"/>
    <x v="3"/>
    <n v="1807.2"/>
  </r>
  <r>
    <x v="1"/>
    <x v="2"/>
    <x v="2"/>
    <x v="217"/>
    <x v="1"/>
    <s v="PPLETO: TOTAL OPERATING EXPENSE"/>
    <s v="PPLEOM: OPERATION AND MAINTENANCE"/>
    <s v="PPLTIS: TOTAL INCOME STATEMENT"/>
    <x v="8"/>
    <x v="2"/>
    <n v="0.12"/>
  </r>
  <r>
    <x v="1"/>
    <x v="2"/>
    <x v="2"/>
    <x v="217"/>
    <x v="1"/>
    <s v="PPLETO: TOTAL OPERATING EXPENSE"/>
    <s v="PPLEOM: OPERATION AND MAINTENANCE"/>
    <s v="PPLTIS: TOTAL INCOME STATEMENT"/>
    <x v="10"/>
    <x v="4"/>
    <n v="1483.27"/>
  </r>
  <r>
    <x v="1"/>
    <x v="2"/>
    <x v="2"/>
    <x v="56"/>
    <x v="1"/>
    <s v="PPLETO: TOTAL OPERATING EXPENSE"/>
    <s v="PPLEOM: OPERATION AND MAINTENANCE"/>
    <s v="PPLTIS: TOTAL INCOME STATEMENT"/>
    <x v="14"/>
    <x v="1"/>
    <n v="258372.36"/>
  </r>
  <r>
    <x v="1"/>
    <x v="2"/>
    <x v="2"/>
    <x v="56"/>
    <x v="1"/>
    <s v="PPLETO: TOTAL OPERATING EXPENSE"/>
    <s v="PPLEOM: OPERATION AND MAINTENANCE"/>
    <s v="PPLTIS: TOTAL INCOME STATEMENT"/>
    <x v="9"/>
    <x v="5"/>
    <n v="4717.59"/>
  </r>
  <r>
    <x v="1"/>
    <x v="2"/>
    <x v="2"/>
    <x v="56"/>
    <x v="1"/>
    <s v="PPLETO: TOTAL OPERATING EXPENSE"/>
    <s v="PPLEOM: OPERATION AND MAINTENANCE"/>
    <s v="PPLTIS: TOTAL INCOME STATEMENT"/>
    <x v="15"/>
    <x v="5"/>
    <n v="4926.8"/>
  </r>
  <r>
    <x v="1"/>
    <x v="2"/>
    <x v="2"/>
    <x v="56"/>
    <x v="1"/>
    <s v="PPLETO: TOTAL OPERATING EXPENSE"/>
    <s v="PPLEOM: OPERATION AND MAINTENANCE"/>
    <s v="PPLTIS: TOTAL INCOME STATEMENT"/>
    <x v="18"/>
    <x v="6"/>
    <n v="1746.85"/>
  </r>
  <r>
    <x v="1"/>
    <x v="2"/>
    <x v="2"/>
    <x v="56"/>
    <x v="1"/>
    <s v="PPLETO: TOTAL OPERATING EXPENSE"/>
    <s v="PPLEOM: OPERATION AND MAINTENANCE"/>
    <s v="PPLTIS: TOTAL INCOME STATEMENT"/>
    <x v="3"/>
    <x v="3"/>
    <n v="-454.79"/>
  </r>
  <r>
    <x v="1"/>
    <x v="2"/>
    <x v="2"/>
    <x v="56"/>
    <x v="1"/>
    <s v="PPLETO: TOTAL OPERATING EXPENSE"/>
    <s v="PPLEOM: OPERATION AND MAINTENANCE"/>
    <s v="PPLTIS: TOTAL INCOME STATEMENT"/>
    <x v="4"/>
    <x v="3"/>
    <n v="12407.46"/>
  </r>
  <r>
    <x v="1"/>
    <x v="2"/>
    <x v="2"/>
    <x v="56"/>
    <x v="1"/>
    <s v="PPLETO: TOTAL OPERATING EXPENSE"/>
    <s v="PPLEOM: OPERATION AND MAINTENANCE"/>
    <s v="PPLTIS: TOTAL INCOME STATEMENT"/>
    <x v="5"/>
    <x v="4"/>
    <n v="20448.689999999999"/>
  </r>
  <r>
    <x v="1"/>
    <x v="2"/>
    <x v="2"/>
    <x v="56"/>
    <x v="1"/>
    <s v="PPLETO: TOTAL OPERATING EXPENSE"/>
    <s v="PPLEOM: OPERATION AND MAINTENANCE"/>
    <s v="PPLTIS: TOTAL INCOME STATEMENT"/>
    <x v="6"/>
    <x v="3"/>
    <n v="23855.11"/>
  </r>
  <r>
    <x v="1"/>
    <x v="2"/>
    <x v="2"/>
    <x v="56"/>
    <x v="1"/>
    <s v="PPLETO: TOTAL OPERATING EXPENSE"/>
    <s v="PPLEOM: OPERATION AND MAINTENANCE"/>
    <s v="PPLTIS: TOTAL INCOME STATEMENT"/>
    <x v="7"/>
    <x v="3"/>
    <n v="9758.1200000000008"/>
  </r>
  <r>
    <x v="1"/>
    <x v="2"/>
    <x v="2"/>
    <x v="56"/>
    <x v="1"/>
    <s v="PPLETO: TOTAL OPERATING EXPENSE"/>
    <s v="PPLEOM: OPERATION AND MAINTENANCE"/>
    <s v="PPLTIS: TOTAL INCOME STATEMENT"/>
    <x v="10"/>
    <x v="4"/>
    <n v="715.51"/>
  </r>
  <r>
    <x v="1"/>
    <x v="2"/>
    <x v="2"/>
    <x v="143"/>
    <x v="1"/>
    <s v="PPLETO: TOTAL OPERATING EXPENSE"/>
    <s v="PPLEOM: OPERATION AND MAINTENANCE"/>
    <s v="PPLTIS: TOTAL INCOME STATEMENT"/>
    <x v="14"/>
    <x v="1"/>
    <n v="68.62"/>
  </r>
  <r>
    <x v="1"/>
    <x v="2"/>
    <x v="2"/>
    <x v="143"/>
    <x v="1"/>
    <s v="PPLETO: TOTAL OPERATING EXPENSE"/>
    <s v="PPLEOM: OPERATION AND MAINTENANCE"/>
    <s v="PPLTIS: TOTAL INCOME STATEMENT"/>
    <x v="3"/>
    <x v="3"/>
    <n v="0.41"/>
  </r>
  <r>
    <x v="1"/>
    <x v="2"/>
    <x v="2"/>
    <x v="143"/>
    <x v="1"/>
    <s v="PPLETO: TOTAL OPERATING EXPENSE"/>
    <s v="PPLEOM: OPERATION AND MAINTENANCE"/>
    <s v="PPLTIS: TOTAL INCOME STATEMENT"/>
    <x v="4"/>
    <x v="3"/>
    <n v="3.48"/>
  </r>
  <r>
    <x v="1"/>
    <x v="2"/>
    <x v="2"/>
    <x v="143"/>
    <x v="1"/>
    <s v="PPLETO: TOTAL OPERATING EXPENSE"/>
    <s v="PPLEOM: OPERATION AND MAINTENANCE"/>
    <s v="PPLTIS: TOTAL INCOME STATEMENT"/>
    <x v="5"/>
    <x v="4"/>
    <n v="5.66"/>
  </r>
  <r>
    <x v="1"/>
    <x v="2"/>
    <x v="2"/>
    <x v="143"/>
    <x v="1"/>
    <s v="PPLETO: TOTAL OPERATING EXPENSE"/>
    <s v="PPLEOM: OPERATION AND MAINTENANCE"/>
    <s v="PPLTIS: TOTAL INCOME STATEMENT"/>
    <x v="6"/>
    <x v="3"/>
    <n v="6.35"/>
  </r>
  <r>
    <x v="1"/>
    <x v="2"/>
    <x v="2"/>
    <x v="143"/>
    <x v="1"/>
    <s v="PPLETO: TOTAL OPERATING EXPENSE"/>
    <s v="PPLEOM: OPERATION AND MAINTENANCE"/>
    <s v="PPLTIS: TOTAL INCOME STATEMENT"/>
    <x v="7"/>
    <x v="3"/>
    <n v="1.72"/>
  </r>
  <r>
    <x v="1"/>
    <x v="2"/>
    <x v="2"/>
    <x v="57"/>
    <x v="1"/>
    <s v="PPLETO: TOTAL OPERATING EXPENSE"/>
    <s v="PPLEOM: OPERATION AND MAINTENANCE"/>
    <s v="PPLTIS: TOTAL INCOME STATEMENT"/>
    <x v="14"/>
    <x v="1"/>
    <n v="68.62"/>
  </r>
  <r>
    <x v="1"/>
    <x v="2"/>
    <x v="2"/>
    <x v="57"/>
    <x v="1"/>
    <s v="PPLETO: TOTAL OPERATING EXPENSE"/>
    <s v="PPLEOM: OPERATION AND MAINTENANCE"/>
    <s v="PPLTIS: TOTAL INCOME STATEMENT"/>
    <x v="9"/>
    <x v="5"/>
    <n v="25.41"/>
  </r>
  <r>
    <x v="1"/>
    <x v="2"/>
    <x v="2"/>
    <x v="57"/>
    <x v="1"/>
    <s v="PPLETO: TOTAL OPERATING EXPENSE"/>
    <s v="PPLEOM: OPERATION AND MAINTENANCE"/>
    <s v="PPLTIS: TOTAL INCOME STATEMENT"/>
    <x v="3"/>
    <x v="3"/>
    <n v="0.41"/>
  </r>
  <r>
    <x v="1"/>
    <x v="2"/>
    <x v="2"/>
    <x v="57"/>
    <x v="1"/>
    <s v="PPLETO: TOTAL OPERATING EXPENSE"/>
    <s v="PPLEOM: OPERATION AND MAINTENANCE"/>
    <s v="PPLTIS: TOTAL INCOME STATEMENT"/>
    <x v="4"/>
    <x v="3"/>
    <n v="3.48"/>
  </r>
  <r>
    <x v="1"/>
    <x v="2"/>
    <x v="2"/>
    <x v="57"/>
    <x v="1"/>
    <s v="PPLETO: TOTAL OPERATING EXPENSE"/>
    <s v="PPLEOM: OPERATION AND MAINTENANCE"/>
    <s v="PPLTIS: TOTAL INCOME STATEMENT"/>
    <x v="5"/>
    <x v="4"/>
    <n v="5.66"/>
  </r>
  <r>
    <x v="1"/>
    <x v="2"/>
    <x v="2"/>
    <x v="57"/>
    <x v="1"/>
    <s v="PPLETO: TOTAL OPERATING EXPENSE"/>
    <s v="PPLEOM: OPERATION AND MAINTENANCE"/>
    <s v="PPLTIS: TOTAL INCOME STATEMENT"/>
    <x v="6"/>
    <x v="3"/>
    <n v="6.35"/>
  </r>
  <r>
    <x v="1"/>
    <x v="2"/>
    <x v="2"/>
    <x v="57"/>
    <x v="1"/>
    <s v="PPLETO: TOTAL OPERATING EXPENSE"/>
    <s v="PPLEOM: OPERATION AND MAINTENANCE"/>
    <s v="PPLTIS: TOTAL INCOME STATEMENT"/>
    <x v="7"/>
    <x v="3"/>
    <n v="1.72"/>
  </r>
  <r>
    <x v="1"/>
    <x v="2"/>
    <x v="2"/>
    <x v="57"/>
    <x v="1"/>
    <s v="PPLETO: TOTAL OPERATING EXPENSE"/>
    <s v="PPLEOM: OPERATION AND MAINTENANCE"/>
    <s v="PPLTIS: TOTAL INCOME STATEMENT"/>
    <x v="10"/>
    <x v="4"/>
    <n v="2.27"/>
  </r>
  <r>
    <x v="1"/>
    <x v="2"/>
    <x v="3"/>
    <x v="218"/>
    <x v="1"/>
    <s v="PPLETO: TOTAL OPERATING EXPENSE"/>
    <s v="PPLEOM: OPERATION AND MAINTENANCE"/>
    <s v="PPLTIS: TOTAL INCOME STATEMENT"/>
    <x v="1"/>
    <x v="1"/>
    <n v="28155.17"/>
  </r>
  <r>
    <x v="1"/>
    <x v="2"/>
    <x v="3"/>
    <x v="218"/>
    <x v="1"/>
    <s v="PPLETO: TOTAL OPERATING EXPENSE"/>
    <s v="PPLEOM: OPERATION AND MAINTENANCE"/>
    <s v="PPLTIS: TOTAL INCOME STATEMENT"/>
    <x v="12"/>
    <x v="1"/>
    <n v="1506.19"/>
  </r>
  <r>
    <x v="1"/>
    <x v="2"/>
    <x v="3"/>
    <x v="218"/>
    <x v="1"/>
    <s v="PPLETO: TOTAL OPERATING EXPENSE"/>
    <s v="PPLEOM: OPERATION AND MAINTENANCE"/>
    <s v="PPLTIS: TOTAL INCOME STATEMENT"/>
    <x v="16"/>
    <x v="1"/>
    <n v="7168.26"/>
  </r>
  <r>
    <x v="1"/>
    <x v="2"/>
    <x v="3"/>
    <x v="218"/>
    <x v="1"/>
    <s v="PPLETO: TOTAL OPERATING EXPENSE"/>
    <s v="PPLEOM: OPERATION AND MAINTENANCE"/>
    <s v="PPLTIS: TOTAL INCOME STATEMENT"/>
    <x v="20"/>
    <x v="5"/>
    <n v="235"/>
  </r>
  <r>
    <x v="1"/>
    <x v="2"/>
    <x v="3"/>
    <x v="218"/>
    <x v="1"/>
    <s v="PPLETO: TOTAL OPERATING EXPENSE"/>
    <s v="PPLEOM: OPERATION AND MAINTENANCE"/>
    <s v="PPLTIS: TOTAL INCOME STATEMENT"/>
    <x v="3"/>
    <x v="3"/>
    <n v="463.48"/>
  </r>
  <r>
    <x v="1"/>
    <x v="2"/>
    <x v="3"/>
    <x v="218"/>
    <x v="1"/>
    <s v="PPLETO: TOTAL OPERATING EXPENSE"/>
    <s v="PPLEOM: OPERATION AND MAINTENANCE"/>
    <s v="PPLTIS: TOTAL INCOME STATEMENT"/>
    <x v="4"/>
    <x v="3"/>
    <n v="1772.1"/>
  </r>
  <r>
    <x v="1"/>
    <x v="2"/>
    <x v="3"/>
    <x v="218"/>
    <x v="1"/>
    <s v="PPLETO: TOTAL OPERATING EXPENSE"/>
    <s v="PPLEOM: OPERATION AND MAINTENANCE"/>
    <s v="PPLTIS: TOTAL INCOME STATEMENT"/>
    <x v="5"/>
    <x v="4"/>
    <n v="2735.36"/>
  </r>
  <r>
    <x v="1"/>
    <x v="2"/>
    <x v="3"/>
    <x v="218"/>
    <x v="1"/>
    <s v="PPLETO: TOTAL OPERATING EXPENSE"/>
    <s v="PPLEOM: OPERATION AND MAINTENANCE"/>
    <s v="PPLTIS: TOTAL INCOME STATEMENT"/>
    <x v="6"/>
    <x v="3"/>
    <n v="3616.91"/>
  </r>
  <r>
    <x v="1"/>
    <x v="2"/>
    <x v="3"/>
    <x v="218"/>
    <x v="1"/>
    <s v="PPLETO: TOTAL OPERATING EXPENSE"/>
    <s v="PPLEOM: OPERATION AND MAINTENANCE"/>
    <s v="PPLTIS: TOTAL INCOME STATEMENT"/>
    <x v="7"/>
    <x v="3"/>
    <n v="1977.22"/>
  </r>
  <r>
    <x v="1"/>
    <x v="2"/>
    <x v="3"/>
    <x v="218"/>
    <x v="1"/>
    <s v="PPLETO: TOTAL OPERATING EXPENSE"/>
    <s v="PPLEOM: OPERATION AND MAINTENANCE"/>
    <s v="PPLTIS: TOTAL INCOME STATEMENT"/>
    <x v="10"/>
    <x v="4"/>
    <n v="20.59"/>
  </r>
  <r>
    <x v="1"/>
    <x v="2"/>
    <x v="3"/>
    <x v="219"/>
    <x v="1"/>
    <s v="PPLETO: TOTAL OPERATING EXPENSE"/>
    <s v="PPLEOM: OPERATION AND MAINTENANCE"/>
    <s v="PPLTIS: TOTAL INCOME STATEMENT"/>
    <x v="1"/>
    <x v="1"/>
    <n v="-0.05"/>
  </r>
  <r>
    <x v="1"/>
    <x v="2"/>
    <x v="3"/>
    <x v="219"/>
    <x v="1"/>
    <s v="PPLETO: TOTAL OPERATING EXPENSE"/>
    <s v="PPLEOM: OPERATION AND MAINTENANCE"/>
    <s v="PPLTIS: TOTAL INCOME STATEMENT"/>
    <x v="12"/>
    <x v="1"/>
    <n v="1618.42"/>
  </r>
  <r>
    <x v="1"/>
    <x v="2"/>
    <x v="3"/>
    <x v="219"/>
    <x v="1"/>
    <s v="PPLETO: TOTAL OPERATING EXPENSE"/>
    <s v="PPLEOM: OPERATION AND MAINTENANCE"/>
    <s v="PPLTIS: TOTAL INCOME STATEMENT"/>
    <x v="11"/>
    <x v="5"/>
    <n v="30.21"/>
  </r>
  <r>
    <x v="1"/>
    <x v="2"/>
    <x v="3"/>
    <x v="219"/>
    <x v="1"/>
    <s v="PPLETO: TOTAL OPERATING EXPENSE"/>
    <s v="PPLEOM: OPERATION AND MAINTENANCE"/>
    <s v="PPLTIS: TOTAL INCOME STATEMENT"/>
    <x v="16"/>
    <x v="1"/>
    <n v="0.02"/>
  </r>
  <r>
    <x v="1"/>
    <x v="2"/>
    <x v="3"/>
    <x v="219"/>
    <x v="1"/>
    <s v="PPLETO: TOTAL OPERATING EXPENSE"/>
    <s v="PPLEOM: OPERATION AND MAINTENANCE"/>
    <s v="PPLTIS: TOTAL INCOME STATEMENT"/>
    <x v="20"/>
    <x v="5"/>
    <n v="0"/>
  </r>
  <r>
    <x v="1"/>
    <x v="2"/>
    <x v="3"/>
    <x v="219"/>
    <x v="1"/>
    <s v="PPLETO: TOTAL OPERATING EXPENSE"/>
    <s v="PPLEOM: OPERATION AND MAINTENANCE"/>
    <s v="PPLTIS: TOTAL INCOME STATEMENT"/>
    <x v="3"/>
    <x v="3"/>
    <n v="20.66"/>
  </r>
  <r>
    <x v="1"/>
    <x v="2"/>
    <x v="3"/>
    <x v="219"/>
    <x v="1"/>
    <s v="PPLETO: TOTAL OPERATING EXPENSE"/>
    <s v="PPLEOM: OPERATION AND MAINTENANCE"/>
    <s v="PPLTIS: TOTAL INCOME STATEMENT"/>
    <x v="4"/>
    <x v="3"/>
    <n v="71.12"/>
  </r>
  <r>
    <x v="1"/>
    <x v="2"/>
    <x v="3"/>
    <x v="219"/>
    <x v="1"/>
    <s v="PPLETO: TOTAL OPERATING EXPENSE"/>
    <s v="PPLEOM: OPERATION AND MAINTENANCE"/>
    <s v="PPLTIS: TOTAL INCOME STATEMENT"/>
    <x v="5"/>
    <x v="4"/>
    <n v="144.04"/>
  </r>
  <r>
    <x v="1"/>
    <x v="2"/>
    <x v="3"/>
    <x v="219"/>
    <x v="1"/>
    <s v="PPLETO: TOTAL OPERATING EXPENSE"/>
    <s v="PPLEOM: OPERATION AND MAINTENANCE"/>
    <s v="PPLTIS: TOTAL INCOME STATEMENT"/>
    <x v="6"/>
    <x v="3"/>
    <n v="151.57"/>
  </r>
  <r>
    <x v="1"/>
    <x v="2"/>
    <x v="3"/>
    <x v="219"/>
    <x v="1"/>
    <s v="PPLETO: TOTAL OPERATING EXPENSE"/>
    <s v="PPLEOM: OPERATION AND MAINTENANCE"/>
    <s v="PPLTIS: TOTAL INCOME STATEMENT"/>
    <x v="7"/>
    <x v="3"/>
    <n v="77.11"/>
  </r>
  <r>
    <x v="1"/>
    <x v="2"/>
    <x v="3"/>
    <x v="219"/>
    <x v="1"/>
    <s v="PPLETO: TOTAL OPERATING EXPENSE"/>
    <s v="PPLEOM: OPERATION AND MAINTENANCE"/>
    <s v="PPLTIS: TOTAL INCOME STATEMENT"/>
    <x v="10"/>
    <x v="4"/>
    <n v="2.7"/>
  </r>
  <r>
    <x v="1"/>
    <x v="2"/>
    <x v="3"/>
    <x v="161"/>
    <x v="1"/>
    <s v="PPLETO: TOTAL OPERATING EXPENSE"/>
    <s v="PPLEOM: OPERATION AND MAINTENANCE"/>
    <s v="PPLTIS: TOTAL INCOME STATEMENT"/>
    <x v="1"/>
    <x v="1"/>
    <n v="3310.11"/>
  </r>
  <r>
    <x v="1"/>
    <x v="2"/>
    <x v="3"/>
    <x v="161"/>
    <x v="1"/>
    <s v="PPLETO: TOTAL OPERATING EXPENSE"/>
    <s v="PPLEOM: OPERATION AND MAINTENANCE"/>
    <s v="PPLTIS: TOTAL INCOME STATEMENT"/>
    <x v="12"/>
    <x v="1"/>
    <n v="1010.13"/>
  </r>
  <r>
    <x v="1"/>
    <x v="2"/>
    <x v="3"/>
    <x v="161"/>
    <x v="1"/>
    <s v="PPLETO: TOTAL OPERATING EXPENSE"/>
    <s v="PPLEOM: OPERATION AND MAINTENANCE"/>
    <s v="PPLTIS: TOTAL INCOME STATEMENT"/>
    <x v="11"/>
    <x v="5"/>
    <n v="34.369999999999997"/>
  </r>
  <r>
    <x v="1"/>
    <x v="2"/>
    <x v="3"/>
    <x v="161"/>
    <x v="1"/>
    <s v="PPLETO: TOTAL OPERATING EXPENSE"/>
    <s v="PPLEOM: OPERATION AND MAINTENANCE"/>
    <s v="PPLTIS: TOTAL INCOME STATEMENT"/>
    <x v="16"/>
    <x v="1"/>
    <n v="14330.27"/>
  </r>
  <r>
    <x v="1"/>
    <x v="2"/>
    <x v="3"/>
    <x v="161"/>
    <x v="1"/>
    <s v="PPLETO: TOTAL OPERATING EXPENSE"/>
    <s v="PPLEOM: OPERATION AND MAINTENANCE"/>
    <s v="PPLTIS: TOTAL INCOME STATEMENT"/>
    <x v="20"/>
    <x v="5"/>
    <n v="1470.15"/>
  </r>
  <r>
    <x v="1"/>
    <x v="2"/>
    <x v="3"/>
    <x v="161"/>
    <x v="1"/>
    <s v="PPLETO: TOTAL OPERATING EXPENSE"/>
    <s v="PPLEOM: OPERATION AND MAINTENANCE"/>
    <s v="PPLTIS: TOTAL INCOME STATEMENT"/>
    <x v="3"/>
    <x v="3"/>
    <n v="235.93"/>
  </r>
  <r>
    <x v="1"/>
    <x v="2"/>
    <x v="3"/>
    <x v="161"/>
    <x v="1"/>
    <s v="PPLETO: TOTAL OPERATING EXPENSE"/>
    <s v="PPLEOM: OPERATION AND MAINTENANCE"/>
    <s v="PPLTIS: TOTAL INCOME STATEMENT"/>
    <x v="4"/>
    <x v="3"/>
    <n v="892.94"/>
  </r>
  <r>
    <x v="1"/>
    <x v="2"/>
    <x v="3"/>
    <x v="161"/>
    <x v="1"/>
    <s v="PPLETO: TOTAL OPERATING EXPENSE"/>
    <s v="PPLEOM: OPERATION AND MAINTENANCE"/>
    <s v="PPLTIS: TOTAL INCOME STATEMENT"/>
    <x v="5"/>
    <x v="4"/>
    <n v="1402.71"/>
  </r>
  <r>
    <x v="1"/>
    <x v="2"/>
    <x v="3"/>
    <x v="161"/>
    <x v="1"/>
    <s v="PPLETO: TOTAL OPERATING EXPENSE"/>
    <s v="PPLEOM: OPERATION AND MAINTENANCE"/>
    <s v="PPLTIS: TOTAL INCOME STATEMENT"/>
    <x v="6"/>
    <x v="3"/>
    <n v="1833.24"/>
  </r>
  <r>
    <x v="1"/>
    <x v="2"/>
    <x v="3"/>
    <x v="161"/>
    <x v="1"/>
    <s v="PPLETO: TOTAL OPERATING EXPENSE"/>
    <s v="PPLEOM: OPERATION AND MAINTENANCE"/>
    <s v="PPLTIS: TOTAL INCOME STATEMENT"/>
    <x v="7"/>
    <x v="3"/>
    <n v="974.82"/>
  </r>
  <r>
    <x v="1"/>
    <x v="2"/>
    <x v="3"/>
    <x v="161"/>
    <x v="1"/>
    <s v="PPLETO: TOTAL OPERATING EXPENSE"/>
    <s v="PPLEOM: OPERATION AND MAINTENANCE"/>
    <s v="PPLTIS: TOTAL INCOME STATEMENT"/>
    <x v="10"/>
    <x v="4"/>
    <n v="107.86"/>
  </r>
  <r>
    <x v="1"/>
    <x v="2"/>
    <x v="3"/>
    <x v="162"/>
    <x v="1"/>
    <s v="PPLETO: TOTAL OPERATING EXPENSE"/>
    <s v="PPLEOM: OPERATION AND MAINTENANCE"/>
    <s v="PPLTIS: TOTAL INCOME STATEMENT"/>
    <x v="16"/>
    <x v="1"/>
    <n v="47949.47"/>
  </r>
  <r>
    <x v="1"/>
    <x v="2"/>
    <x v="3"/>
    <x v="162"/>
    <x v="1"/>
    <s v="PPLETO: TOTAL OPERATING EXPENSE"/>
    <s v="PPLEOM: OPERATION AND MAINTENANCE"/>
    <s v="PPLTIS: TOTAL INCOME STATEMENT"/>
    <x v="20"/>
    <x v="5"/>
    <n v="5219.3"/>
  </r>
  <r>
    <x v="1"/>
    <x v="2"/>
    <x v="3"/>
    <x v="162"/>
    <x v="1"/>
    <s v="PPLETO: TOTAL OPERATING EXPENSE"/>
    <s v="PPLEOM: OPERATION AND MAINTENANCE"/>
    <s v="PPLTIS: TOTAL INCOME STATEMENT"/>
    <x v="21"/>
    <x v="5"/>
    <n v="1475.78"/>
  </r>
  <r>
    <x v="1"/>
    <x v="2"/>
    <x v="3"/>
    <x v="162"/>
    <x v="1"/>
    <s v="PPLETO: TOTAL OPERATING EXPENSE"/>
    <s v="PPLEOM: OPERATION AND MAINTENANCE"/>
    <s v="PPLTIS: TOTAL INCOME STATEMENT"/>
    <x v="18"/>
    <x v="6"/>
    <n v="175.94"/>
  </r>
  <r>
    <x v="1"/>
    <x v="2"/>
    <x v="3"/>
    <x v="162"/>
    <x v="1"/>
    <s v="PPLETO: TOTAL OPERATING EXPENSE"/>
    <s v="PPLEOM: OPERATION AND MAINTENANCE"/>
    <s v="PPLTIS: TOTAL INCOME STATEMENT"/>
    <x v="3"/>
    <x v="3"/>
    <n v="588.66"/>
  </r>
  <r>
    <x v="1"/>
    <x v="2"/>
    <x v="3"/>
    <x v="162"/>
    <x v="1"/>
    <s v="PPLETO: TOTAL OPERATING EXPENSE"/>
    <s v="PPLEOM: OPERATION AND MAINTENANCE"/>
    <s v="PPLTIS: TOTAL INCOME STATEMENT"/>
    <x v="4"/>
    <x v="3"/>
    <n v="2293.84"/>
  </r>
  <r>
    <x v="1"/>
    <x v="2"/>
    <x v="3"/>
    <x v="162"/>
    <x v="1"/>
    <s v="PPLETO: TOTAL OPERATING EXPENSE"/>
    <s v="PPLEOM: OPERATION AND MAINTENANCE"/>
    <s v="PPLTIS: TOTAL INCOME STATEMENT"/>
    <x v="5"/>
    <x v="4"/>
    <n v="3658.11"/>
  </r>
  <r>
    <x v="1"/>
    <x v="2"/>
    <x v="3"/>
    <x v="162"/>
    <x v="1"/>
    <s v="PPLETO: TOTAL OPERATING EXPENSE"/>
    <s v="PPLEOM: OPERATION AND MAINTENANCE"/>
    <s v="PPLTIS: TOTAL INCOME STATEMENT"/>
    <x v="6"/>
    <x v="3"/>
    <n v="4676.82"/>
  </r>
  <r>
    <x v="1"/>
    <x v="2"/>
    <x v="3"/>
    <x v="162"/>
    <x v="1"/>
    <s v="PPLETO: TOTAL OPERATING EXPENSE"/>
    <s v="PPLEOM: OPERATION AND MAINTENANCE"/>
    <s v="PPLTIS: TOTAL INCOME STATEMENT"/>
    <x v="7"/>
    <x v="3"/>
    <n v="2438.2399999999998"/>
  </r>
  <r>
    <x v="1"/>
    <x v="2"/>
    <x v="3"/>
    <x v="162"/>
    <x v="1"/>
    <s v="PPLETO: TOTAL OPERATING EXPENSE"/>
    <s v="PPLEOM: OPERATION AND MAINTENANCE"/>
    <s v="PPLTIS: TOTAL INCOME STATEMENT"/>
    <x v="10"/>
    <x v="4"/>
    <n v="555.63"/>
  </r>
  <r>
    <x v="1"/>
    <x v="2"/>
    <x v="3"/>
    <x v="163"/>
    <x v="1"/>
    <s v="PPLETO: TOTAL OPERATING EXPENSE"/>
    <s v="PPLEOM: OPERATION AND MAINTENANCE"/>
    <s v="PPLTIS: TOTAL INCOME STATEMENT"/>
    <x v="16"/>
    <x v="1"/>
    <n v="73425.820000000007"/>
  </r>
  <r>
    <x v="1"/>
    <x v="2"/>
    <x v="3"/>
    <x v="163"/>
    <x v="1"/>
    <s v="PPLETO: TOTAL OPERATING EXPENSE"/>
    <s v="PPLEOM: OPERATION AND MAINTENANCE"/>
    <s v="PPLTIS: TOTAL INCOME STATEMENT"/>
    <x v="20"/>
    <x v="5"/>
    <n v="20784.13"/>
  </r>
  <r>
    <x v="1"/>
    <x v="2"/>
    <x v="3"/>
    <x v="163"/>
    <x v="1"/>
    <s v="PPLETO: TOTAL OPERATING EXPENSE"/>
    <s v="PPLEOM: OPERATION AND MAINTENANCE"/>
    <s v="PPLTIS: TOTAL INCOME STATEMENT"/>
    <x v="21"/>
    <x v="5"/>
    <n v="3594.55"/>
  </r>
  <r>
    <x v="1"/>
    <x v="2"/>
    <x v="3"/>
    <x v="163"/>
    <x v="1"/>
    <s v="PPLETO: TOTAL OPERATING EXPENSE"/>
    <s v="PPLEOM: OPERATION AND MAINTENANCE"/>
    <s v="PPLTIS: TOTAL INCOME STATEMENT"/>
    <x v="18"/>
    <x v="6"/>
    <n v="1101.6600000000001"/>
  </r>
  <r>
    <x v="1"/>
    <x v="2"/>
    <x v="3"/>
    <x v="163"/>
    <x v="1"/>
    <s v="PPLETO: TOTAL OPERATING EXPENSE"/>
    <s v="PPLEOM: OPERATION AND MAINTENANCE"/>
    <s v="PPLTIS: TOTAL INCOME STATEMENT"/>
    <x v="3"/>
    <x v="3"/>
    <n v="906.32"/>
  </r>
  <r>
    <x v="1"/>
    <x v="2"/>
    <x v="3"/>
    <x v="163"/>
    <x v="1"/>
    <s v="PPLETO: TOTAL OPERATING EXPENSE"/>
    <s v="PPLEOM: OPERATION AND MAINTENANCE"/>
    <s v="PPLTIS: TOTAL INCOME STATEMENT"/>
    <x v="4"/>
    <x v="3"/>
    <n v="3535.74"/>
  </r>
  <r>
    <x v="1"/>
    <x v="2"/>
    <x v="3"/>
    <x v="163"/>
    <x v="1"/>
    <s v="PPLETO: TOTAL OPERATING EXPENSE"/>
    <s v="PPLEOM: OPERATION AND MAINTENANCE"/>
    <s v="PPLTIS: TOTAL INCOME STATEMENT"/>
    <x v="5"/>
    <x v="4"/>
    <n v="5588.85"/>
  </r>
  <r>
    <x v="1"/>
    <x v="2"/>
    <x v="3"/>
    <x v="163"/>
    <x v="1"/>
    <s v="PPLETO: TOTAL OPERATING EXPENSE"/>
    <s v="PPLEOM: OPERATION AND MAINTENANCE"/>
    <s v="PPLTIS: TOTAL INCOME STATEMENT"/>
    <x v="6"/>
    <x v="3"/>
    <n v="7185.5"/>
  </r>
  <r>
    <x v="1"/>
    <x v="2"/>
    <x v="3"/>
    <x v="163"/>
    <x v="1"/>
    <s v="PPLETO: TOTAL OPERATING EXPENSE"/>
    <s v="PPLEOM: OPERATION AND MAINTENANCE"/>
    <s v="PPLTIS: TOTAL INCOME STATEMENT"/>
    <x v="7"/>
    <x v="3"/>
    <n v="3834.61"/>
  </r>
  <r>
    <x v="1"/>
    <x v="2"/>
    <x v="3"/>
    <x v="163"/>
    <x v="1"/>
    <s v="PPLETO: TOTAL OPERATING EXPENSE"/>
    <s v="PPLEOM: OPERATION AND MAINTENANCE"/>
    <s v="PPLTIS: TOTAL INCOME STATEMENT"/>
    <x v="10"/>
    <x v="4"/>
    <n v="1992.33"/>
  </r>
  <r>
    <x v="1"/>
    <x v="2"/>
    <x v="3"/>
    <x v="164"/>
    <x v="1"/>
    <s v="PPLETO: TOTAL OPERATING EXPENSE"/>
    <s v="PPLEOM: OPERATION AND MAINTENANCE"/>
    <s v="PPLTIS: TOTAL INCOME STATEMENT"/>
    <x v="16"/>
    <x v="1"/>
    <n v="26622.52"/>
  </r>
  <r>
    <x v="1"/>
    <x v="2"/>
    <x v="3"/>
    <x v="164"/>
    <x v="1"/>
    <s v="PPLETO: TOTAL OPERATING EXPENSE"/>
    <s v="PPLEOM: OPERATION AND MAINTENANCE"/>
    <s v="PPLTIS: TOTAL INCOME STATEMENT"/>
    <x v="20"/>
    <x v="5"/>
    <n v="3267.85"/>
  </r>
  <r>
    <x v="1"/>
    <x v="2"/>
    <x v="3"/>
    <x v="164"/>
    <x v="1"/>
    <s v="PPLETO: TOTAL OPERATING EXPENSE"/>
    <s v="PPLEOM: OPERATION AND MAINTENANCE"/>
    <s v="PPLTIS: TOTAL INCOME STATEMENT"/>
    <x v="21"/>
    <x v="5"/>
    <n v="496.71"/>
  </r>
  <r>
    <x v="1"/>
    <x v="2"/>
    <x v="3"/>
    <x v="164"/>
    <x v="1"/>
    <s v="PPLETO: TOTAL OPERATING EXPENSE"/>
    <s v="PPLEOM: OPERATION AND MAINTENANCE"/>
    <s v="PPLTIS: TOTAL INCOME STATEMENT"/>
    <x v="18"/>
    <x v="6"/>
    <n v="115.72"/>
  </r>
  <r>
    <x v="1"/>
    <x v="2"/>
    <x v="3"/>
    <x v="164"/>
    <x v="1"/>
    <s v="PPLETO: TOTAL OPERATING EXPENSE"/>
    <s v="PPLEOM: OPERATION AND MAINTENANCE"/>
    <s v="PPLTIS: TOTAL INCOME STATEMENT"/>
    <x v="3"/>
    <x v="3"/>
    <n v="327.32"/>
  </r>
  <r>
    <x v="1"/>
    <x v="2"/>
    <x v="3"/>
    <x v="164"/>
    <x v="1"/>
    <s v="PPLETO: TOTAL OPERATING EXPENSE"/>
    <s v="PPLEOM: OPERATION AND MAINTENANCE"/>
    <s v="PPLTIS: TOTAL INCOME STATEMENT"/>
    <x v="4"/>
    <x v="3"/>
    <n v="1257.24"/>
  </r>
  <r>
    <x v="1"/>
    <x v="2"/>
    <x v="3"/>
    <x v="164"/>
    <x v="1"/>
    <s v="PPLETO: TOTAL OPERATING EXPENSE"/>
    <s v="PPLEOM: OPERATION AND MAINTENANCE"/>
    <s v="PPLTIS: TOTAL INCOME STATEMENT"/>
    <x v="5"/>
    <x v="4"/>
    <n v="2091.04"/>
  </r>
  <r>
    <x v="1"/>
    <x v="2"/>
    <x v="3"/>
    <x v="164"/>
    <x v="1"/>
    <s v="PPLETO: TOTAL OPERATING EXPENSE"/>
    <s v="PPLEOM: OPERATION AND MAINTENANCE"/>
    <s v="PPLTIS: TOTAL INCOME STATEMENT"/>
    <x v="6"/>
    <x v="3"/>
    <n v="2576.92"/>
  </r>
  <r>
    <x v="1"/>
    <x v="2"/>
    <x v="3"/>
    <x v="164"/>
    <x v="1"/>
    <s v="PPLETO: TOTAL OPERATING EXPENSE"/>
    <s v="PPLEOM: OPERATION AND MAINTENANCE"/>
    <s v="PPLTIS: TOTAL INCOME STATEMENT"/>
    <x v="7"/>
    <x v="3"/>
    <n v="1336.8"/>
  </r>
  <r>
    <x v="1"/>
    <x v="2"/>
    <x v="3"/>
    <x v="164"/>
    <x v="1"/>
    <s v="PPLETO: TOTAL OPERATING EXPENSE"/>
    <s v="PPLEOM: OPERATION AND MAINTENANCE"/>
    <s v="PPLTIS: TOTAL INCOME STATEMENT"/>
    <x v="10"/>
    <x v="4"/>
    <n v="327.27"/>
  </r>
  <r>
    <x v="1"/>
    <x v="2"/>
    <x v="3"/>
    <x v="78"/>
    <x v="1"/>
    <s v="PPLETO: TOTAL OPERATING EXPENSE"/>
    <s v="PPLEOM: OPERATION AND MAINTENANCE"/>
    <s v="PPLTIS: TOTAL INCOME STATEMENT"/>
    <x v="1"/>
    <x v="1"/>
    <n v="126.27"/>
  </r>
  <r>
    <x v="1"/>
    <x v="2"/>
    <x v="3"/>
    <x v="78"/>
    <x v="1"/>
    <s v="PPLETO: TOTAL OPERATING EXPENSE"/>
    <s v="PPLEOM: OPERATION AND MAINTENANCE"/>
    <s v="PPLTIS: TOTAL INCOME STATEMENT"/>
    <x v="16"/>
    <x v="1"/>
    <n v="760.8"/>
  </r>
  <r>
    <x v="1"/>
    <x v="2"/>
    <x v="3"/>
    <x v="78"/>
    <x v="1"/>
    <s v="PPLETO: TOTAL OPERATING EXPENSE"/>
    <s v="PPLEOM: OPERATION AND MAINTENANCE"/>
    <s v="PPLTIS: TOTAL INCOME STATEMENT"/>
    <x v="20"/>
    <x v="5"/>
    <n v="253.61"/>
  </r>
  <r>
    <x v="1"/>
    <x v="2"/>
    <x v="3"/>
    <x v="78"/>
    <x v="1"/>
    <s v="PPLETO: TOTAL OPERATING EXPENSE"/>
    <s v="PPLEOM: OPERATION AND MAINTENANCE"/>
    <s v="PPLTIS: TOTAL INCOME STATEMENT"/>
    <x v="3"/>
    <x v="3"/>
    <n v="8.0500000000000007"/>
  </r>
  <r>
    <x v="1"/>
    <x v="2"/>
    <x v="3"/>
    <x v="78"/>
    <x v="1"/>
    <s v="PPLETO: TOTAL OPERATING EXPENSE"/>
    <s v="PPLEOM: OPERATION AND MAINTENANCE"/>
    <s v="PPLTIS: TOTAL INCOME STATEMENT"/>
    <x v="4"/>
    <x v="3"/>
    <n v="44.84"/>
  </r>
  <r>
    <x v="1"/>
    <x v="2"/>
    <x v="3"/>
    <x v="78"/>
    <x v="1"/>
    <s v="PPLETO: TOTAL OPERATING EXPENSE"/>
    <s v="PPLEOM: OPERATION AND MAINTENANCE"/>
    <s v="PPLTIS: TOTAL INCOME STATEMENT"/>
    <x v="5"/>
    <x v="4"/>
    <n v="66.94"/>
  </r>
  <r>
    <x v="1"/>
    <x v="2"/>
    <x v="3"/>
    <x v="78"/>
    <x v="1"/>
    <s v="PPLETO: TOTAL OPERATING EXPENSE"/>
    <s v="PPLEOM: OPERATION AND MAINTENANCE"/>
    <s v="PPLTIS: TOTAL INCOME STATEMENT"/>
    <x v="6"/>
    <x v="3"/>
    <n v="83.56"/>
  </r>
  <r>
    <x v="1"/>
    <x v="2"/>
    <x v="3"/>
    <x v="78"/>
    <x v="1"/>
    <s v="PPLETO: TOTAL OPERATING EXPENSE"/>
    <s v="PPLEOM: OPERATION AND MAINTENANCE"/>
    <s v="PPLTIS: TOTAL INCOME STATEMENT"/>
    <x v="7"/>
    <x v="3"/>
    <n v="35.950000000000003"/>
  </r>
  <r>
    <x v="1"/>
    <x v="2"/>
    <x v="3"/>
    <x v="78"/>
    <x v="1"/>
    <s v="PPLETO: TOTAL OPERATING EXPENSE"/>
    <s v="PPLEOM: OPERATION AND MAINTENANCE"/>
    <s v="PPLTIS: TOTAL INCOME STATEMENT"/>
    <x v="10"/>
    <x v="4"/>
    <n v="19.14"/>
  </r>
  <r>
    <x v="1"/>
    <x v="2"/>
    <x v="3"/>
    <x v="80"/>
    <x v="1"/>
    <s v="PPLETO: TOTAL OPERATING EXPENSE"/>
    <s v="PPLEOM: OPERATION AND MAINTENANCE"/>
    <s v="PPLTIS: TOTAL INCOME STATEMENT"/>
    <x v="11"/>
    <x v="5"/>
    <n v="181.69"/>
  </r>
  <r>
    <x v="1"/>
    <x v="2"/>
    <x v="3"/>
    <x v="80"/>
    <x v="1"/>
    <s v="PPLETO: TOTAL OPERATING EXPENSE"/>
    <s v="PPLEOM: OPERATION AND MAINTENANCE"/>
    <s v="PPLTIS: TOTAL INCOME STATEMENT"/>
    <x v="10"/>
    <x v="4"/>
    <n v="15.7"/>
  </r>
  <r>
    <x v="1"/>
    <x v="2"/>
    <x v="3"/>
    <x v="87"/>
    <x v="1"/>
    <s v="PPLETO: TOTAL OPERATING EXPENSE"/>
    <s v="PPLEOM: OPERATION AND MAINTENANCE"/>
    <s v="PPLTIS: TOTAL INCOME STATEMENT"/>
    <x v="16"/>
    <x v="1"/>
    <n v="730.92"/>
  </r>
  <r>
    <x v="1"/>
    <x v="2"/>
    <x v="3"/>
    <x v="87"/>
    <x v="1"/>
    <s v="PPLETO: TOTAL OPERATING EXPENSE"/>
    <s v="PPLEOM: OPERATION AND MAINTENANCE"/>
    <s v="PPLTIS: TOTAL INCOME STATEMENT"/>
    <x v="3"/>
    <x v="3"/>
    <n v="9.0399999999999991"/>
  </r>
  <r>
    <x v="1"/>
    <x v="2"/>
    <x v="3"/>
    <x v="87"/>
    <x v="1"/>
    <s v="PPLETO: TOTAL OPERATING EXPENSE"/>
    <s v="PPLEOM: OPERATION AND MAINTENANCE"/>
    <s v="PPLTIS: TOTAL INCOME STATEMENT"/>
    <x v="4"/>
    <x v="3"/>
    <n v="33.72"/>
  </r>
  <r>
    <x v="1"/>
    <x v="2"/>
    <x v="3"/>
    <x v="87"/>
    <x v="1"/>
    <s v="PPLETO: TOTAL OPERATING EXPENSE"/>
    <s v="PPLEOM: OPERATION AND MAINTENANCE"/>
    <s v="PPLTIS: TOTAL INCOME STATEMENT"/>
    <x v="5"/>
    <x v="4"/>
    <n v="63.16"/>
  </r>
  <r>
    <x v="1"/>
    <x v="2"/>
    <x v="3"/>
    <x v="87"/>
    <x v="1"/>
    <s v="PPLETO: TOTAL OPERATING EXPENSE"/>
    <s v="PPLEOM: OPERATION AND MAINTENANCE"/>
    <s v="PPLTIS: TOTAL INCOME STATEMENT"/>
    <x v="6"/>
    <x v="3"/>
    <n v="69.760000000000005"/>
  </r>
  <r>
    <x v="1"/>
    <x v="2"/>
    <x v="3"/>
    <x v="87"/>
    <x v="1"/>
    <s v="PPLETO: TOTAL OPERATING EXPENSE"/>
    <s v="PPLEOM: OPERATION AND MAINTENANCE"/>
    <s v="PPLTIS: TOTAL INCOME STATEMENT"/>
    <x v="7"/>
    <x v="3"/>
    <n v="32.72"/>
  </r>
  <r>
    <x v="1"/>
    <x v="2"/>
    <x v="3"/>
    <x v="88"/>
    <x v="1"/>
    <s v="PPLETO: TOTAL OPERATING EXPENSE"/>
    <s v="PPLEOM: OPERATION AND MAINTENANCE"/>
    <s v="PPLTIS: TOTAL INCOME STATEMENT"/>
    <x v="12"/>
    <x v="1"/>
    <n v="122.01"/>
  </r>
  <r>
    <x v="1"/>
    <x v="2"/>
    <x v="3"/>
    <x v="88"/>
    <x v="1"/>
    <s v="PPLETO: TOTAL OPERATING EXPENSE"/>
    <s v="PPLEOM: OPERATION AND MAINTENANCE"/>
    <s v="PPLTIS: TOTAL INCOME STATEMENT"/>
    <x v="11"/>
    <x v="5"/>
    <n v="33.44"/>
  </r>
  <r>
    <x v="1"/>
    <x v="2"/>
    <x v="3"/>
    <x v="88"/>
    <x v="1"/>
    <s v="PPLETO: TOTAL OPERATING EXPENSE"/>
    <s v="PPLEOM: OPERATION AND MAINTENANCE"/>
    <s v="PPLTIS: TOTAL INCOME STATEMENT"/>
    <x v="3"/>
    <x v="3"/>
    <n v="1.1100000000000001"/>
  </r>
  <r>
    <x v="1"/>
    <x v="2"/>
    <x v="3"/>
    <x v="88"/>
    <x v="1"/>
    <s v="PPLETO: TOTAL OPERATING EXPENSE"/>
    <s v="PPLEOM: OPERATION AND MAINTENANCE"/>
    <s v="PPLTIS: TOTAL INCOME STATEMENT"/>
    <x v="4"/>
    <x v="3"/>
    <n v="6.17"/>
  </r>
  <r>
    <x v="1"/>
    <x v="2"/>
    <x v="3"/>
    <x v="88"/>
    <x v="1"/>
    <s v="PPLETO: TOTAL OPERATING EXPENSE"/>
    <s v="PPLEOM: OPERATION AND MAINTENANCE"/>
    <s v="PPLTIS: TOTAL INCOME STATEMENT"/>
    <x v="5"/>
    <x v="4"/>
    <n v="9.2100000000000009"/>
  </r>
  <r>
    <x v="1"/>
    <x v="2"/>
    <x v="3"/>
    <x v="88"/>
    <x v="1"/>
    <s v="PPLETO: TOTAL OPERATING EXPENSE"/>
    <s v="PPLEOM: OPERATION AND MAINTENANCE"/>
    <s v="PPLTIS: TOTAL INCOME STATEMENT"/>
    <x v="6"/>
    <x v="3"/>
    <n v="11.49"/>
  </r>
  <r>
    <x v="1"/>
    <x v="2"/>
    <x v="3"/>
    <x v="88"/>
    <x v="1"/>
    <s v="PPLETO: TOTAL OPERATING EXPENSE"/>
    <s v="PPLEOM: OPERATION AND MAINTENANCE"/>
    <s v="PPLTIS: TOTAL INCOME STATEMENT"/>
    <x v="7"/>
    <x v="3"/>
    <n v="4.9400000000000004"/>
  </r>
  <r>
    <x v="1"/>
    <x v="2"/>
    <x v="3"/>
    <x v="88"/>
    <x v="1"/>
    <s v="PPLETO: TOTAL OPERATING EXPENSE"/>
    <s v="PPLEOM: OPERATION AND MAINTENANCE"/>
    <s v="PPLTIS: TOTAL INCOME STATEMENT"/>
    <x v="10"/>
    <x v="4"/>
    <n v="2.52"/>
  </r>
  <r>
    <x v="1"/>
    <x v="2"/>
    <x v="3"/>
    <x v="91"/>
    <x v="1"/>
    <s v="PPLETO: TOTAL OPERATING EXPENSE"/>
    <s v="PPLEOM: OPERATION AND MAINTENANCE"/>
    <s v="PPLTIS: TOTAL INCOME STATEMENT"/>
    <x v="1"/>
    <x v="1"/>
    <n v="1488.37"/>
  </r>
  <r>
    <x v="1"/>
    <x v="2"/>
    <x v="3"/>
    <x v="91"/>
    <x v="1"/>
    <s v="PPLETO: TOTAL OPERATING EXPENSE"/>
    <s v="PPLEOM: OPERATION AND MAINTENANCE"/>
    <s v="PPLTIS: TOTAL INCOME STATEMENT"/>
    <x v="15"/>
    <x v="5"/>
    <n v="1349.53"/>
  </r>
  <r>
    <x v="1"/>
    <x v="2"/>
    <x v="3"/>
    <x v="91"/>
    <x v="1"/>
    <s v="PPLETO: TOTAL OPERATING EXPENSE"/>
    <s v="PPLEOM: OPERATION AND MAINTENANCE"/>
    <s v="PPLTIS: TOTAL INCOME STATEMENT"/>
    <x v="16"/>
    <x v="1"/>
    <n v="135.69"/>
  </r>
  <r>
    <x v="1"/>
    <x v="2"/>
    <x v="3"/>
    <x v="91"/>
    <x v="1"/>
    <s v="PPLETO: TOTAL OPERATING EXPENSE"/>
    <s v="PPLEOM: OPERATION AND MAINTENANCE"/>
    <s v="PPLTIS: TOTAL INCOME STATEMENT"/>
    <x v="20"/>
    <x v="5"/>
    <n v="1518.84"/>
  </r>
  <r>
    <x v="1"/>
    <x v="2"/>
    <x v="3"/>
    <x v="91"/>
    <x v="1"/>
    <s v="PPLETO: TOTAL OPERATING EXPENSE"/>
    <s v="PPLEOM: OPERATION AND MAINTENANCE"/>
    <s v="PPLTIS: TOTAL INCOME STATEMENT"/>
    <x v="21"/>
    <x v="5"/>
    <n v="6067.77"/>
  </r>
  <r>
    <x v="1"/>
    <x v="2"/>
    <x v="3"/>
    <x v="91"/>
    <x v="1"/>
    <s v="PPLETO: TOTAL OPERATING EXPENSE"/>
    <s v="PPLEOM: OPERATION AND MAINTENANCE"/>
    <s v="PPLTIS: TOTAL INCOME STATEMENT"/>
    <x v="18"/>
    <x v="6"/>
    <n v="0.56999999999999995"/>
  </r>
  <r>
    <x v="1"/>
    <x v="2"/>
    <x v="3"/>
    <x v="91"/>
    <x v="1"/>
    <s v="PPLETO: TOTAL OPERATING EXPENSE"/>
    <s v="PPLEOM: OPERATION AND MAINTENANCE"/>
    <s v="PPLTIS: TOTAL INCOME STATEMENT"/>
    <x v="3"/>
    <x v="3"/>
    <n v="20.69"/>
  </r>
  <r>
    <x v="1"/>
    <x v="2"/>
    <x v="3"/>
    <x v="91"/>
    <x v="1"/>
    <s v="PPLETO: TOTAL OPERATING EXPENSE"/>
    <s v="PPLEOM: OPERATION AND MAINTENANCE"/>
    <s v="PPLTIS: TOTAL INCOME STATEMENT"/>
    <x v="4"/>
    <x v="3"/>
    <n v="71.19"/>
  </r>
  <r>
    <x v="1"/>
    <x v="2"/>
    <x v="3"/>
    <x v="91"/>
    <x v="1"/>
    <s v="PPLETO: TOTAL OPERATING EXPENSE"/>
    <s v="PPLEOM: OPERATION AND MAINTENANCE"/>
    <s v="PPLTIS: TOTAL INCOME STATEMENT"/>
    <x v="5"/>
    <x v="4"/>
    <n v="144.78"/>
  </r>
  <r>
    <x v="1"/>
    <x v="2"/>
    <x v="3"/>
    <x v="91"/>
    <x v="1"/>
    <s v="PPLETO: TOTAL OPERATING EXPENSE"/>
    <s v="PPLEOM: OPERATION AND MAINTENANCE"/>
    <s v="PPLTIS: TOTAL INCOME STATEMENT"/>
    <x v="6"/>
    <x v="3"/>
    <n v="151.97"/>
  </r>
  <r>
    <x v="1"/>
    <x v="2"/>
    <x v="3"/>
    <x v="91"/>
    <x v="1"/>
    <s v="PPLETO: TOTAL OPERATING EXPENSE"/>
    <s v="PPLEOM: OPERATION AND MAINTENANCE"/>
    <s v="PPLTIS: TOTAL INCOME STATEMENT"/>
    <x v="7"/>
    <x v="3"/>
    <n v="77.44"/>
  </r>
  <r>
    <x v="1"/>
    <x v="2"/>
    <x v="3"/>
    <x v="91"/>
    <x v="1"/>
    <s v="PPLETO: TOTAL OPERATING EXPENSE"/>
    <s v="PPLEOM: OPERATION AND MAINTENANCE"/>
    <s v="PPLTIS: TOTAL INCOME STATEMENT"/>
    <x v="10"/>
    <x v="4"/>
    <n v="793.67"/>
  </r>
  <r>
    <x v="1"/>
    <x v="2"/>
    <x v="3"/>
    <x v="165"/>
    <x v="1"/>
    <s v="PPLETO: TOTAL OPERATING EXPENSE"/>
    <s v="PPLEOM: OPERATION AND MAINTENANCE"/>
    <s v="PPLTIS: TOTAL INCOME STATEMENT"/>
    <x v="14"/>
    <x v="1"/>
    <n v="86.92"/>
  </r>
  <r>
    <x v="1"/>
    <x v="2"/>
    <x v="3"/>
    <x v="165"/>
    <x v="1"/>
    <s v="PPLETO: TOTAL OPERATING EXPENSE"/>
    <s v="PPLEOM: OPERATION AND MAINTENANCE"/>
    <s v="PPLTIS: TOTAL INCOME STATEMENT"/>
    <x v="9"/>
    <x v="5"/>
    <n v="32.6"/>
  </r>
  <r>
    <x v="1"/>
    <x v="2"/>
    <x v="3"/>
    <x v="165"/>
    <x v="1"/>
    <s v="PPLETO: TOTAL OPERATING EXPENSE"/>
    <s v="PPLEOM: OPERATION AND MAINTENANCE"/>
    <s v="PPLTIS: TOTAL INCOME STATEMENT"/>
    <x v="3"/>
    <x v="3"/>
    <n v="1.1100000000000001"/>
  </r>
  <r>
    <x v="1"/>
    <x v="2"/>
    <x v="3"/>
    <x v="165"/>
    <x v="1"/>
    <s v="PPLETO: TOTAL OPERATING EXPENSE"/>
    <s v="PPLEOM: OPERATION AND MAINTENANCE"/>
    <s v="PPLTIS: TOTAL INCOME STATEMENT"/>
    <x v="4"/>
    <x v="3"/>
    <n v="3.79"/>
  </r>
  <r>
    <x v="1"/>
    <x v="2"/>
    <x v="3"/>
    <x v="165"/>
    <x v="1"/>
    <s v="PPLETO: TOTAL OPERATING EXPENSE"/>
    <s v="PPLEOM: OPERATION AND MAINTENANCE"/>
    <s v="PPLTIS: TOTAL INCOME STATEMENT"/>
    <x v="5"/>
    <x v="4"/>
    <n v="7.77"/>
  </r>
  <r>
    <x v="1"/>
    <x v="2"/>
    <x v="3"/>
    <x v="165"/>
    <x v="1"/>
    <s v="PPLETO: TOTAL OPERATING EXPENSE"/>
    <s v="PPLEOM: OPERATION AND MAINTENANCE"/>
    <s v="PPLTIS: TOTAL INCOME STATEMENT"/>
    <x v="6"/>
    <x v="3"/>
    <n v="8.1199999999999992"/>
  </r>
  <r>
    <x v="1"/>
    <x v="2"/>
    <x v="3"/>
    <x v="165"/>
    <x v="1"/>
    <s v="PPLETO: TOTAL OPERATING EXPENSE"/>
    <s v="PPLEOM: OPERATION AND MAINTENANCE"/>
    <s v="PPLTIS: TOTAL INCOME STATEMENT"/>
    <x v="7"/>
    <x v="3"/>
    <n v="4.17"/>
  </r>
  <r>
    <x v="1"/>
    <x v="2"/>
    <x v="3"/>
    <x v="165"/>
    <x v="1"/>
    <s v="PPLETO: TOTAL OPERATING EXPENSE"/>
    <s v="PPLEOM: OPERATION AND MAINTENANCE"/>
    <s v="PPLTIS: TOTAL INCOME STATEMENT"/>
    <x v="10"/>
    <x v="4"/>
    <n v="2.91"/>
  </r>
  <r>
    <x v="1"/>
    <x v="2"/>
    <x v="3"/>
    <x v="166"/>
    <x v="1"/>
    <s v="PPLETO: TOTAL OPERATING EXPENSE"/>
    <s v="PPLEOM: OPERATION AND MAINTENANCE"/>
    <s v="PPLTIS: TOTAL INCOME STATEMENT"/>
    <x v="20"/>
    <x v="5"/>
    <n v="3193.86"/>
  </r>
  <r>
    <x v="1"/>
    <x v="2"/>
    <x v="3"/>
    <x v="166"/>
    <x v="1"/>
    <s v="PPLETO: TOTAL OPERATING EXPENSE"/>
    <s v="PPLEOM: OPERATION AND MAINTENANCE"/>
    <s v="PPLTIS: TOTAL INCOME STATEMENT"/>
    <x v="21"/>
    <x v="5"/>
    <n v="858.7"/>
  </r>
  <r>
    <x v="1"/>
    <x v="2"/>
    <x v="3"/>
    <x v="166"/>
    <x v="1"/>
    <s v="PPLETO: TOTAL OPERATING EXPENSE"/>
    <s v="PPLEOM: OPERATION AND MAINTENANCE"/>
    <s v="PPLTIS: TOTAL INCOME STATEMENT"/>
    <x v="18"/>
    <x v="6"/>
    <n v="26"/>
  </r>
  <r>
    <x v="1"/>
    <x v="2"/>
    <x v="3"/>
    <x v="166"/>
    <x v="1"/>
    <s v="PPLETO: TOTAL OPERATING EXPENSE"/>
    <s v="PPLEOM: OPERATION AND MAINTENANCE"/>
    <s v="PPLTIS: TOTAL INCOME STATEMENT"/>
    <x v="5"/>
    <x v="4"/>
    <n v="2.25"/>
  </r>
  <r>
    <x v="1"/>
    <x v="2"/>
    <x v="3"/>
    <x v="166"/>
    <x v="1"/>
    <s v="PPLETO: TOTAL OPERATING EXPENSE"/>
    <s v="PPLEOM: OPERATION AND MAINTENANCE"/>
    <s v="PPLTIS: TOTAL INCOME STATEMENT"/>
    <x v="10"/>
    <x v="4"/>
    <n v="348.99"/>
  </r>
  <r>
    <x v="1"/>
    <x v="2"/>
    <x v="3"/>
    <x v="171"/>
    <x v="1"/>
    <s v="PPLETO: TOTAL OPERATING EXPENSE"/>
    <s v="PPLEOM: OPERATION AND MAINTENANCE"/>
    <s v="PPLTIS: TOTAL INCOME STATEMENT"/>
    <x v="14"/>
    <x v="1"/>
    <n v="0"/>
  </r>
  <r>
    <x v="1"/>
    <x v="2"/>
    <x v="3"/>
    <x v="97"/>
    <x v="1"/>
    <s v="PPLETO: TOTAL OPERATING EXPENSE"/>
    <s v="PPLEOM: OPERATION AND MAINTENANCE"/>
    <s v="PPLTIS: TOTAL INCOME STATEMENT"/>
    <x v="1"/>
    <x v="1"/>
    <n v="5111.68"/>
  </r>
  <r>
    <x v="1"/>
    <x v="2"/>
    <x v="3"/>
    <x v="97"/>
    <x v="1"/>
    <s v="PPLETO: TOTAL OPERATING EXPENSE"/>
    <s v="PPLEOM: OPERATION AND MAINTENANCE"/>
    <s v="PPLTIS: TOTAL INCOME STATEMENT"/>
    <x v="11"/>
    <x v="5"/>
    <n v="51.72"/>
  </r>
  <r>
    <x v="1"/>
    <x v="2"/>
    <x v="3"/>
    <x v="97"/>
    <x v="1"/>
    <s v="PPLETO: TOTAL OPERATING EXPENSE"/>
    <s v="PPLEOM: OPERATION AND MAINTENANCE"/>
    <s v="PPLTIS: TOTAL INCOME STATEMENT"/>
    <x v="3"/>
    <x v="3"/>
    <n v="51.55"/>
  </r>
  <r>
    <x v="1"/>
    <x v="2"/>
    <x v="3"/>
    <x v="97"/>
    <x v="1"/>
    <s v="PPLETO: TOTAL OPERATING EXPENSE"/>
    <s v="PPLEOM: OPERATION AND MAINTENANCE"/>
    <s v="PPLTIS: TOTAL INCOME STATEMENT"/>
    <x v="4"/>
    <x v="3"/>
    <n v="233.64"/>
  </r>
  <r>
    <x v="1"/>
    <x v="2"/>
    <x v="3"/>
    <x v="97"/>
    <x v="1"/>
    <s v="PPLETO: TOTAL OPERATING EXPENSE"/>
    <s v="PPLEOM: OPERATION AND MAINTENANCE"/>
    <s v="PPLTIS: TOTAL INCOME STATEMENT"/>
    <x v="5"/>
    <x v="4"/>
    <n v="436.38"/>
  </r>
  <r>
    <x v="1"/>
    <x v="2"/>
    <x v="3"/>
    <x v="97"/>
    <x v="1"/>
    <s v="PPLETO: TOTAL OPERATING EXPENSE"/>
    <s v="PPLEOM: OPERATION AND MAINTENANCE"/>
    <s v="PPLTIS: TOTAL INCOME STATEMENT"/>
    <x v="6"/>
    <x v="3"/>
    <n v="483.08"/>
  </r>
  <r>
    <x v="1"/>
    <x v="2"/>
    <x v="3"/>
    <x v="97"/>
    <x v="1"/>
    <s v="PPLETO: TOTAL OPERATING EXPENSE"/>
    <s v="PPLEOM: OPERATION AND MAINTENANCE"/>
    <s v="PPLTIS: TOTAL INCOME STATEMENT"/>
    <x v="7"/>
    <x v="3"/>
    <n v="132.12"/>
  </r>
  <r>
    <x v="1"/>
    <x v="2"/>
    <x v="3"/>
    <x v="97"/>
    <x v="1"/>
    <s v="PPLETO: TOTAL OPERATING EXPENSE"/>
    <s v="PPLEOM: OPERATION AND MAINTENANCE"/>
    <s v="PPLTIS: TOTAL INCOME STATEMENT"/>
    <x v="10"/>
    <x v="4"/>
    <n v="4.4000000000000004"/>
  </r>
  <r>
    <x v="1"/>
    <x v="2"/>
    <x v="3"/>
    <x v="98"/>
    <x v="1"/>
    <s v="PPLETO: TOTAL OPERATING EXPENSE"/>
    <s v="PPLEOM: OPERATION AND MAINTENANCE"/>
    <s v="PPLTIS: TOTAL INCOME STATEMENT"/>
    <x v="16"/>
    <x v="1"/>
    <n v="49.58"/>
  </r>
  <r>
    <x v="1"/>
    <x v="2"/>
    <x v="3"/>
    <x v="98"/>
    <x v="1"/>
    <s v="PPLETO: TOTAL OPERATING EXPENSE"/>
    <s v="PPLEOM: OPERATION AND MAINTENANCE"/>
    <s v="PPLTIS: TOTAL INCOME STATEMENT"/>
    <x v="3"/>
    <x v="3"/>
    <n v="0.63"/>
  </r>
  <r>
    <x v="1"/>
    <x v="2"/>
    <x v="3"/>
    <x v="98"/>
    <x v="1"/>
    <s v="PPLETO: TOTAL OPERATING EXPENSE"/>
    <s v="PPLEOM: OPERATION AND MAINTENANCE"/>
    <s v="PPLTIS: TOTAL INCOME STATEMENT"/>
    <x v="4"/>
    <x v="3"/>
    <n v="2.16"/>
  </r>
  <r>
    <x v="1"/>
    <x v="2"/>
    <x v="3"/>
    <x v="98"/>
    <x v="1"/>
    <s v="PPLETO: TOTAL OPERATING EXPENSE"/>
    <s v="PPLEOM: OPERATION AND MAINTENANCE"/>
    <s v="PPLTIS: TOTAL INCOME STATEMENT"/>
    <x v="5"/>
    <x v="4"/>
    <n v="4.43"/>
  </r>
  <r>
    <x v="1"/>
    <x v="2"/>
    <x v="3"/>
    <x v="98"/>
    <x v="1"/>
    <s v="PPLETO: TOTAL OPERATING EXPENSE"/>
    <s v="PPLEOM: OPERATION AND MAINTENANCE"/>
    <s v="PPLTIS: TOTAL INCOME STATEMENT"/>
    <x v="6"/>
    <x v="3"/>
    <n v="4.63"/>
  </r>
  <r>
    <x v="1"/>
    <x v="2"/>
    <x v="3"/>
    <x v="98"/>
    <x v="1"/>
    <s v="PPLETO: TOTAL OPERATING EXPENSE"/>
    <s v="PPLEOM: OPERATION AND MAINTENANCE"/>
    <s v="PPLTIS: TOTAL INCOME STATEMENT"/>
    <x v="7"/>
    <x v="3"/>
    <n v="2.38"/>
  </r>
  <r>
    <x v="1"/>
    <x v="2"/>
    <x v="3"/>
    <x v="175"/>
    <x v="1"/>
    <s v="PPLETO: TOTAL OPERATING EXPENSE"/>
    <s v="PPLEOM: OPERATION AND MAINTENANCE"/>
    <s v="PPLTIS: TOTAL INCOME STATEMENT"/>
    <x v="14"/>
    <x v="1"/>
    <n v="0"/>
  </r>
  <r>
    <x v="1"/>
    <x v="2"/>
    <x v="3"/>
    <x v="175"/>
    <x v="1"/>
    <s v="PPLETO: TOTAL OPERATING EXPENSE"/>
    <s v="PPLEOM: OPERATION AND MAINTENANCE"/>
    <s v="PPLTIS: TOTAL INCOME STATEMENT"/>
    <x v="20"/>
    <x v="5"/>
    <n v="749.88"/>
  </r>
  <r>
    <x v="1"/>
    <x v="2"/>
    <x v="3"/>
    <x v="175"/>
    <x v="1"/>
    <s v="PPLETO: TOTAL OPERATING EXPENSE"/>
    <s v="PPLEOM: OPERATION AND MAINTENANCE"/>
    <s v="PPLTIS: TOTAL INCOME STATEMENT"/>
    <x v="21"/>
    <x v="5"/>
    <n v="1352.52"/>
  </r>
  <r>
    <x v="1"/>
    <x v="2"/>
    <x v="3"/>
    <x v="175"/>
    <x v="1"/>
    <s v="PPLETO: TOTAL OPERATING EXPENSE"/>
    <s v="PPLEOM: OPERATION AND MAINTENANCE"/>
    <s v="PPLTIS: TOTAL INCOME STATEMENT"/>
    <x v="10"/>
    <x v="4"/>
    <n v="185.66"/>
  </r>
  <r>
    <x v="1"/>
    <x v="2"/>
    <x v="3"/>
    <x v="102"/>
    <x v="1"/>
    <s v="PPLETO: TOTAL OPERATING EXPENSE"/>
    <s v="PPLEOM: OPERATION AND MAINTENANCE"/>
    <s v="PPLTIS: TOTAL INCOME STATEMENT"/>
    <x v="1"/>
    <x v="1"/>
    <n v="2408.86"/>
  </r>
  <r>
    <x v="1"/>
    <x v="2"/>
    <x v="3"/>
    <x v="102"/>
    <x v="1"/>
    <s v="PPLETO: TOTAL OPERATING EXPENSE"/>
    <s v="PPLEOM: OPERATION AND MAINTENANCE"/>
    <s v="PPLTIS: TOTAL INCOME STATEMENT"/>
    <x v="14"/>
    <x v="1"/>
    <n v="227.1"/>
  </r>
  <r>
    <x v="1"/>
    <x v="2"/>
    <x v="3"/>
    <x v="102"/>
    <x v="1"/>
    <s v="PPLETO: TOTAL OPERATING EXPENSE"/>
    <s v="PPLEOM: OPERATION AND MAINTENANCE"/>
    <s v="PPLTIS: TOTAL INCOME STATEMENT"/>
    <x v="9"/>
    <x v="5"/>
    <n v="708.82"/>
  </r>
  <r>
    <x v="1"/>
    <x v="2"/>
    <x v="3"/>
    <x v="102"/>
    <x v="1"/>
    <s v="PPLETO: TOTAL OPERATING EXPENSE"/>
    <s v="PPLEOM: OPERATION AND MAINTENANCE"/>
    <s v="PPLTIS: TOTAL INCOME STATEMENT"/>
    <x v="15"/>
    <x v="5"/>
    <n v="7518.29"/>
  </r>
  <r>
    <x v="1"/>
    <x v="2"/>
    <x v="3"/>
    <x v="102"/>
    <x v="1"/>
    <s v="PPLETO: TOTAL OPERATING EXPENSE"/>
    <s v="PPLEOM: OPERATION AND MAINTENANCE"/>
    <s v="PPLTIS: TOTAL INCOME STATEMENT"/>
    <x v="16"/>
    <x v="1"/>
    <n v="8142"/>
  </r>
  <r>
    <x v="1"/>
    <x v="2"/>
    <x v="3"/>
    <x v="102"/>
    <x v="1"/>
    <s v="PPLETO: TOTAL OPERATING EXPENSE"/>
    <s v="PPLEOM: OPERATION AND MAINTENANCE"/>
    <s v="PPLTIS: TOTAL INCOME STATEMENT"/>
    <x v="20"/>
    <x v="5"/>
    <n v="58398.32"/>
  </r>
  <r>
    <x v="1"/>
    <x v="2"/>
    <x v="3"/>
    <x v="102"/>
    <x v="1"/>
    <s v="PPLETO: TOTAL OPERATING EXPENSE"/>
    <s v="PPLEOM: OPERATION AND MAINTENANCE"/>
    <s v="PPLTIS: TOTAL INCOME STATEMENT"/>
    <x v="21"/>
    <x v="5"/>
    <n v="216702.23"/>
  </r>
  <r>
    <x v="1"/>
    <x v="2"/>
    <x v="3"/>
    <x v="102"/>
    <x v="1"/>
    <s v="PPLETO: TOTAL OPERATING EXPENSE"/>
    <s v="PPLEOM: OPERATION AND MAINTENANCE"/>
    <s v="PPLTIS: TOTAL INCOME STATEMENT"/>
    <x v="18"/>
    <x v="6"/>
    <n v="287.23"/>
  </r>
  <r>
    <x v="1"/>
    <x v="2"/>
    <x v="3"/>
    <x v="102"/>
    <x v="1"/>
    <s v="PPLETO: TOTAL OPERATING EXPENSE"/>
    <s v="PPLEOM: OPERATION AND MAINTENANCE"/>
    <s v="PPLTIS: TOTAL INCOME STATEMENT"/>
    <x v="3"/>
    <x v="3"/>
    <n v="117.27"/>
  </r>
  <r>
    <x v="1"/>
    <x v="2"/>
    <x v="3"/>
    <x v="102"/>
    <x v="1"/>
    <s v="PPLETO: TOTAL OPERATING EXPENSE"/>
    <s v="PPLEOM: OPERATION AND MAINTENANCE"/>
    <s v="PPLTIS: TOTAL INCOME STATEMENT"/>
    <x v="4"/>
    <x v="3"/>
    <n v="508.84"/>
  </r>
  <r>
    <x v="1"/>
    <x v="2"/>
    <x v="3"/>
    <x v="102"/>
    <x v="1"/>
    <s v="PPLETO: TOTAL OPERATING EXPENSE"/>
    <s v="PPLEOM: OPERATION AND MAINTENANCE"/>
    <s v="PPLTIS: TOTAL INCOME STATEMENT"/>
    <x v="5"/>
    <x v="4"/>
    <n v="915.69"/>
  </r>
  <r>
    <x v="1"/>
    <x v="2"/>
    <x v="3"/>
    <x v="102"/>
    <x v="1"/>
    <s v="PPLETO: TOTAL OPERATING EXPENSE"/>
    <s v="PPLEOM: OPERATION AND MAINTENANCE"/>
    <s v="PPLTIS: TOTAL INCOME STATEMENT"/>
    <x v="6"/>
    <x v="3"/>
    <n v="1016.74"/>
  </r>
  <r>
    <x v="1"/>
    <x v="2"/>
    <x v="3"/>
    <x v="102"/>
    <x v="1"/>
    <s v="PPLETO: TOTAL OPERATING EXPENSE"/>
    <s v="PPLEOM: OPERATION AND MAINTENANCE"/>
    <s v="PPLTIS: TOTAL INCOME STATEMENT"/>
    <x v="7"/>
    <x v="3"/>
    <n v="446.81"/>
  </r>
  <r>
    <x v="1"/>
    <x v="2"/>
    <x v="3"/>
    <x v="102"/>
    <x v="1"/>
    <s v="PPLETO: TOTAL OPERATING EXPENSE"/>
    <s v="PPLEOM: OPERATION AND MAINTENANCE"/>
    <s v="PPLTIS: TOTAL INCOME STATEMENT"/>
    <x v="10"/>
    <x v="4"/>
    <n v="24534.42"/>
  </r>
  <r>
    <x v="1"/>
    <x v="2"/>
    <x v="3"/>
    <x v="103"/>
    <x v="1"/>
    <s v="PPLETO: TOTAL OPERATING EXPENSE"/>
    <s v="PPLEOM: OPERATION AND MAINTENANCE"/>
    <s v="PPLTIS: TOTAL INCOME STATEMENT"/>
    <x v="20"/>
    <x v="5"/>
    <n v="3197.46"/>
  </r>
  <r>
    <x v="1"/>
    <x v="2"/>
    <x v="3"/>
    <x v="103"/>
    <x v="1"/>
    <s v="PPLETO: TOTAL OPERATING EXPENSE"/>
    <s v="PPLEOM: OPERATION AND MAINTENANCE"/>
    <s v="PPLTIS: TOTAL INCOME STATEMENT"/>
    <x v="21"/>
    <x v="5"/>
    <n v="11529.59"/>
  </r>
  <r>
    <x v="1"/>
    <x v="2"/>
    <x v="3"/>
    <x v="103"/>
    <x v="1"/>
    <s v="PPLETO: TOTAL OPERATING EXPENSE"/>
    <s v="PPLEOM: OPERATION AND MAINTENANCE"/>
    <s v="PPLTIS: TOTAL INCOME STATEMENT"/>
    <x v="18"/>
    <x v="6"/>
    <n v="60"/>
  </r>
  <r>
    <x v="1"/>
    <x v="2"/>
    <x v="3"/>
    <x v="103"/>
    <x v="1"/>
    <s v="PPLETO: TOTAL OPERATING EXPENSE"/>
    <s v="PPLEOM: OPERATION AND MAINTENANCE"/>
    <s v="PPLTIS: TOTAL INCOME STATEMENT"/>
    <x v="5"/>
    <x v="4"/>
    <n v="5.36"/>
  </r>
  <r>
    <x v="1"/>
    <x v="2"/>
    <x v="3"/>
    <x v="103"/>
    <x v="1"/>
    <s v="PPLETO: TOTAL OPERATING EXPENSE"/>
    <s v="PPLEOM: OPERATION AND MAINTENANCE"/>
    <s v="PPLTIS: TOTAL INCOME STATEMENT"/>
    <x v="10"/>
    <x v="4"/>
    <n v="1306.8900000000001"/>
  </r>
  <r>
    <x v="1"/>
    <x v="2"/>
    <x v="3"/>
    <x v="104"/>
    <x v="1"/>
    <s v="PPLETO: TOTAL OPERATING EXPENSE"/>
    <s v="PPLEOM: OPERATION AND MAINTENANCE"/>
    <s v="PPLTIS: TOTAL INCOME STATEMENT"/>
    <x v="1"/>
    <x v="1"/>
    <n v="1765.02"/>
  </r>
  <r>
    <x v="1"/>
    <x v="2"/>
    <x v="3"/>
    <x v="104"/>
    <x v="1"/>
    <s v="PPLETO: TOTAL OPERATING EXPENSE"/>
    <s v="PPLEOM: OPERATION AND MAINTENANCE"/>
    <s v="PPLTIS: TOTAL INCOME STATEMENT"/>
    <x v="9"/>
    <x v="5"/>
    <n v="467.15"/>
  </r>
  <r>
    <x v="1"/>
    <x v="2"/>
    <x v="3"/>
    <x v="104"/>
    <x v="1"/>
    <s v="PPLETO: TOTAL OPERATING EXPENSE"/>
    <s v="PPLEOM: OPERATION AND MAINTENANCE"/>
    <s v="PPLTIS: TOTAL INCOME STATEMENT"/>
    <x v="15"/>
    <x v="5"/>
    <n v="1038.0999999999999"/>
  </r>
  <r>
    <x v="1"/>
    <x v="2"/>
    <x v="3"/>
    <x v="104"/>
    <x v="1"/>
    <s v="PPLETO: TOTAL OPERATING EXPENSE"/>
    <s v="PPLEOM: OPERATION AND MAINTENANCE"/>
    <s v="PPLTIS: TOTAL INCOME STATEMENT"/>
    <x v="18"/>
    <x v="6"/>
    <n v="0.7"/>
  </r>
  <r>
    <x v="1"/>
    <x v="2"/>
    <x v="3"/>
    <x v="104"/>
    <x v="1"/>
    <s v="PPLETO: TOTAL OPERATING EXPENSE"/>
    <s v="PPLEOM: OPERATION AND MAINTENANCE"/>
    <s v="PPLTIS: TOTAL INCOME STATEMENT"/>
    <x v="3"/>
    <x v="3"/>
    <n v="22.54"/>
  </r>
  <r>
    <x v="1"/>
    <x v="2"/>
    <x v="3"/>
    <x v="104"/>
    <x v="1"/>
    <s v="PPLETO: TOTAL OPERATING EXPENSE"/>
    <s v="PPLEOM: OPERATION AND MAINTENANCE"/>
    <s v="PPLTIS: TOTAL INCOME STATEMENT"/>
    <x v="4"/>
    <x v="3"/>
    <n v="76.989999999999995"/>
  </r>
  <r>
    <x v="1"/>
    <x v="2"/>
    <x v="3"/>
    <x v="104"/>
    <x v="1"/>
    <s v="PPLETO: TOTAL OPERATING EXPENSE"/>
    <s v="PPLEOM: OPERATION AND MAINTENANCE"/>
    <s v="PPLTIS: TOTAL INCOME STATEMENT"/>
    <x v="5"/>
    <x v="4"/>
    <n v="157.78"/>
  </r>
  <r>
    <x v="1"/>
    <x v="2"/>
    <x v="3"/>
    <x v="104"/>
    <x v="1"/>
    <s v="PPLETO: TOTAL OPERATING EXPENSE"/>
    <s v="PPLEOM: OPERATION AND MAINTENANCE"/>
    <s v="PPLTIS: TOTAL INCOME STATEMENT"/>
    <x v="6"/>
    <x v="3"/>
    <n v="164.85"/>
  </r>
  <r>
    <x v="1"/>
    <x v="2"/>
    <x v="3"/>
    <x v="104"/>
    <x v="1"/>
    <s v="PPLETO: TOTAL OPERATING EXPENSE"/>
    <s v="PPLEOM: OPERATION AND MAINTENANCE"/>
    <s v="PPLTIS: TOTAL INCOME STATEMENT"/>
    <x v="7"/>
    <x v="3"/>
    <n v="84.63"/>
  </r>
  <r>
    <x v="1"/>
    <x v="2"/>
    <x v="3"/>
    <x v="104"/>
    <x v="1"/>
    <s v="PPLETO: TOTAL OPERATING EXPENSE"/>
    <s v="PPLEOM: OPERATION AND MAINTENANCE"/>
    <s v="PPLTIS: TOTAL INCOME STATEMENT"/>
    <x v="10"/>
    <x v="4"/>
    <n v="134.5"/>
  </r>
  <r>
    <x v="1"/>
    <x v="2"/>
    <x v="3"/>
    <x v="176"/>
    <x v="1"/>
    <s v="PPLETO: TOTAL OPERATING EXPENSE"/>
    <s v="PPLEOM: OPERATION AND MAINTENANCE"/>
    <s v="PPLTIS: TOTAL INCOME STATEMENT"/>
    <x v="14"/>
    <x v="1"/>
    <n v="0"/>
  </r>
  <r>
    <x v="1"/>
    <x v="2"/>
    <x v="3"/>
    <x v="176"/>
    <x v="1"/>
    <s v="PPLETO: TOTAL OPERATING EXPENSE"/>
    <s v="PPLEOM: OPERATION AND MAINTENANCE"/>
    <s v="PPLTIS: TOTAL INCOME STATEMENT"/>
    <x v="20"/>
    <x v="5"/>
    <n v="297.63"/>
  </r>
  <r>
    <x v="1"/>
    <x v="2"/>
    <x v="3"/>
    <x v="176"/>
    <x v="1"/>
    <s v="PPLETO: TOTAL OPERATING EXPENSE"/>
    <s v="PPLEOM: OPERATION AND MAINTENANCE"/>
    <s v="PPLTIS: TOTAL INCOME STATEMENT"/>
    <x v="10"/>
    <x v="4"/>
    <n v="25.34"/>
  </r>
  <r>
    <x v="1"/>
    <x v="2"/>
    <x v="3"/>
    <x v="105"/>
    <x v="1"/>
    <s v="PPLETO: TOTAL OPERATING EXPENSE"/>
    <s v="PPLEOM: OPERATION AND MAINTENANCE"/>
    <s v="PPLTIS: TOTAL INCOME STATEMENT"/>
    <x v="15"/>
    <x v="5"/>
    <n v="6267.04"/>
  </r>
  <r>
    <x v="1"/>
    <x v="2"/>
    <x v="3"/>
    <x v="105"/>
    <x v="1"/>
    <s v="PPLETO: TOTAL OPERATING EXPENSE"/>
    <s v="PPLEOM: OPERATION AND MAINTENANCE"/>
    <s v="PPLTIS: TOTAL INCOME STATEMENT"/>
    <x v="21"/>
    <x v="5"/>
    <n v="992.1"/>
  </r>
  <r>
    <x v="1"/>
    <x v="2"/>
    <x v="3"/>
    <x v="105"/>
    <x v="1"/>
    <s v="PPLETO: TOTAL OPERATING EXPENSE"/>
    <s v="PPLEOM: OPERATION AND MAINTENANCE"/>
    <s v="PPLTIS: TOTAL INCOME STATEMENT"/>
    <x v="18"/>
    <x v="6"/>
    <n v="11.04"/>
  </r>
  <r>
    <x v="1"/>
    <x v="2"/>
    <x v="3"/>
    <x v="105"/>
    <x v="1"/>
    <s v="PPLETO: TOTAL OPERATING EXPENSE"/>
    <s v="PPLEOM: OPERATION AND MAINTENANCE"/>
    <s v="PPLTIS: TOTAL INCOME STATEMENT"/>
    <x v="5"/>
    <x v="4"/>
    <n v="0.98"/>
  </r>
  <r>
    <x v="1"/>
    <x v="2"/>
    <x v="3"/>
    <x v="105"/>
    <x v="1"/>
    <s v="PPLETO: TOTAL OPERATING EXPENSE"/>
    <s v="PPLEOM: OPERATION AND MAINTENANCE"/>
    <s v="PPLTIS: TOTAL INCOME STATEMENT"/>
    <x v="10"/>
    <x v="4"/>
    <n v="644.49"/>
  </r>
  <r>
    <x v="1"/>
    <x v="2"/>
    <x v="3"/>
    <x v="114"/>
    <x v="1"/>
    <s v="PPLETO: TOTAL OPERATING EXPENSE"/>
    <s v="PPLEOM: OPERATION AND MAINTENANCE"/>
    <s v="PPLTIS: TOTAL INCOME STATEMENT"/>
    <x v="1"/>
    <x v="1"/>
    <n v="58.2"/>
  </r>
  <r>
    <x v="1"/>
    <x v="2"/>
    <x v="3"/>
    <x v="114"/>
    <x v="1"/>
    <s v="PPLETO: TOTAL OPERATING EXPENSE"/>
    <s v="PPLEOM: OPERATION AND MAINTENANCE"/>
    <s v="PPLTIS: TOTAL INCOME STATEMENT"/>
    <x v="12"/>
    <x v="1"/>
    <n v="71.16"/>
  </r>
  <r>
    <x v="1"/>
    <x v="2"/>
    <x v="3"/>
    <x v="114"/>
    <x v="1"/>
    <s v="PPLETO: TOTAL OPERATING EXPENSE"/>
    <s v="PPLEOM: OPERATION AND MAINTENANCE"/>
    <s v="PPLTIS: TOTAL INCOME STATEMENT"/>
    <x v="3"/>
    <x v="3"/>
    <n v="1.65"/>
  </r>
  <r>
    <x v="1"/>
    <x v="2"/>
    <x v="3"/>
    <x v="114"/>
    <x v="1"/>
    <s v="PPLETO: TOTAL OPERATING EXPENSE"/>
    <s v="PPLEOM: OPERATION AND MAINTENANCE"/>
    <s v="PPLTIS: TOTAL INCOME STATEMENT"/>
    <x v="4"/>
    <x v="3"/>
    <n v="5.65"/>
  </r>
  <r>
    <x v="1"/>
    <x v="2"/>
    <x v="3"/>
    <x v="114"/>
    <x v="1"/>
    <s v="PPLETO: TOTAL OPERATING EXPENSE"/>
    <s v="PPLEOM: OPERATION AND MAINTENANCE"/>
    <s v="PPLTIS: TOTAL INCOME STATEMENT"/>
    <x v="5"/>
    <x v="4"/>
    <n v="11.56"/>
  </r>
  <r>
    <x v="1"/>
    <x v="2"/>
    <x v="3"/>
    <x v="114"/>
    <x v="1"/>
    <s v="PPLETO: TOTAL OPERATING EXPENSE"/>
    <s v="PPLEOM: OPERATION AND MAINTENANCE"/>
    <s v="PPLTIS: TOTAL INCOME STATEMENT"/>
    <x v="6"/>
    <x v="3"/>
    <n v="12.09"/>
  </r>
  <r>
    <x v="1"/>
    <x v="2"/>
    <x v="3"/>
    <x v="114"/>
    <x v="1"/>
    <s v="PPLETO: TOTAL OPERATING EXPENSE"/>
    <s v="PPLEOM: OPERATION AND MAINTENANCE"/>
    <s v="PPLTIS: TOTAL INCOME STATEMENT"/>
    <x v="7"/>
    <x v="3"/>
    <n v="6.2"/>
  </r>
  <r>
    <x v="1"/>
    <x v="2"/>
    <x v="3"/>
    <x v="117"/>
    <x v="1"/>
    <s v="PPLETO: TOTAL OPERATING EXPENSE"/>
    <s v="PPLEOM: OPERATION AND MAINTENANCE"/>
    <s v="PPLTIS: TOTAL INCOME STATEMENT"/>
    <x v="12"/>
    <x v="1"/>
    <n v="839.97"/>
  </r>
  <r>
    <x v="1"/>
    <x v="2"/>
    <x v="3"/>
    <x v="117"/>
    <x v="1"/>
    <s v="PPLETO: TOTAL OPERATING EXPENSE"/>
    <s v="PPLEOM: OPERATION AND MAINTENANCE"/>
    <s v="PPLTIS: TOTAL INCOME STATEMENT"/>
    <x v="11"/>
    <x v="5"/>
    <n v="0"/>
  </r>
  <r>
    <x v="1"/>
    <x v="2"/>
    <x v="3"/>
    <x v="117"/>
    <x v="1"/>
    <s v="PPLETO: TOTAL OPERATING EXPENSE"/>
    <s v="PPLEOM: OPERATION AND MAINTENANCE"/>
    <s v="PPLTIS: TOTAL INCOME STATEMENT"/>
    <x v="3"/>
    <x v="3"/>
    <n v="10.39"/>
  </r>
  <r>
    <x v="1"/>
    <x v="2"/>
    <x v="3"/>
    <x v="117"/>
    <x v="1"/>
    <s v="PPLETO: TOTAL OPERATING EXPENSE"/>
    <s v="PPLEOM: OPERATION AND MAINTENANCE"/>
    <s v="PPLTIS: TOTAL INCOME STATEMENT"/>
    <x v="4"/>
    <x v="3"/>
    <n v="38.76"/>
  </r>
  <r>
    <x v="1"/>
    <x v="2"/>
    <x v="3"/>
    <x v="117"/>
    <x v="1"/>
    <s v="PPLETO: TOTAL OPERATING EXPENSE"/>
    <s v="PPLEOM: OPERATION AND MAINTENANCE"/>
    <s v="PPLTIS: TOTAL INCOME STATEMENT"/>
    <x v="5"/>
    <x v="4"/>
    <n v="72.599999999999994"/>
  </r>
  <r>
    <x v="1"/>
    <x v="2"/>
    <x v="3"/>
    <x v="117"/>
    <x v="1"/>
    <s v="PPLETO: TOTAL OPERATING EXPENSE"/>
    <s v="PPLEOM: OPERATION AND MAINTENANCE"/>
    <s v="PPLTIS: TOTAL INCOME STATEMENT"/>
    <x v="6"/>
    <x v="3"/>
    <n v="80.19"/>
  </r>
  <r>
    <x v="1"/>
    <x v="2"/>
    <x v="3"/>
    <x v="117"/>
    <x v="1"/>
    <s v="PPLETO: TOTAL OPERATING EXPENSE"/>
    <s v="PPLEOM: OPERATION AND MAINTENANCE"/>
    <s v="PPLTIS: TOTAL INCOME STATEMENT"/>
    <x v="7"/>
    <x v="3"/>
    <n v="37.590000000000003"/>
  </r>
  <r>
    <x v="1"/>
    <x v="2"/>
    <x v="3"/>
    <x v="117"/>
    <x v="1"/>
    <s v="PPLETO: TOTAL OPERATING EXPENSE"/>
    <s v="PPLEOM: OPERATION AND MAINTENANCE"/>
    <s v="PPLTIS: TOTAL INCOME STATEMENT"/>
    <x v="10"/>
    <x v="4"/>
    <n v="0"/>
  </r>
  <r>
    <x v="1"/>
    <x v="2"/>
    <x v="3"/>
    <x v="119"/>
    <x v="1"/>
    <s v="PPLETO: TOTAL OPERATING EXPENSE"/>
    <s v="PPLEOM: OPERATION AND MAINTENANCE"/>
    <s v="PPLTIS: TOTAL INCOME STATEMENT"/>
    <x v="12"/>
    <x v="1"/>
    <n v="606.23"/>
  </r>
  <r>
    <x v="1"/>
    <x v="2"/>
    <x v="3"/>
    <x v="119"/>
    <x v="1"/>
    <s v="PPLETO: TOTAL OPERATING EXPENSE"/>
    <s v="PPLEOM: OPERATION AND MAINTENANCE"/>
    <s v="PPLTIS: TOTAL INCOME STATEMENT"/>
    <x v="11"/>
    <x v="5"/>
    <n v="14.81"/>
  </r>
  <r>
    <x v="1"/>
    <x v="2"/>
    <x v="3"/>
    <x v="119"/>
    <x v="1"/>
    <s v="PPLETO: TOTAL OPERATING EXPENSE"/>
    <s v="PPLEOM: OPERATION AND MAINTENANCE"/>
    <s v="PPLTIS: TOTAL INCOME STATEMENT"/>
    <x v="3"/>
    <x v="3"/>
    <n v="18.399999999999999"/>
  </r>
  <r>
    <x v="1"/>
    <x v="2"/>
    <x v="3"/>
    <x v="119"/>
    <x v="1"/>
    <s v="PPLETO: TOTAL OPERATING EXPENSE"/>
    <s v="PPLEOM: OPERATION AND MAINTENANCE"/>
    <s v="PPLTIS: TOTAL INCOME STATEMENT"/>
    <x v="4"/>
    <x v="3"/>
    <n v="46.18"/>
  </r>
  <r>
    <x v="1"/>
    <x v="2"/>
    <x v="3"/>
    <x v="119"/>
    <x v="1"/>
    <s v="PPLETO: TOTAL OPERATING EXPENSE"/>
    <s v="PPLEOM: OPERATION AND MAINTENANCE"/>
    <s v="PPLTIS: TOTAL INCOME STATEMENT"/>
    <x v="5"/>
    <x v="4"/>
    <n v="-46.17"/>
  </r>
  <r>
    <x v="1"/>
    <x v="2"/>
    <x v="3"/>
    <x v="119"/>
    <x v="1"/>
    <s v="PPLETO: TOTAL OPERATING EXPENSE"/>
    <s v="PPLEOM: OPERATION AND MAINTENANCE"/>
    <s v="PPLTIS: TOTAL INCOME STATEMENT"/>
    <x v="6"/>
    <x v="3"/>
    <n v="97.31"/>
  </r>
  <r>
    <x v="1"/>
    <x v="2"/>
    <x v="3"/>
    <x v="119"/>
    <x v="1"/>
    <s v="PPLETO: TOTAL OPERATING EXPENSE"/>
    <s v="PPLEOM: OPERATION AND MAINTENANCE"/>
    <s v="PPLTIS: TOTAL INCOME STATEMENT"/>
    <x v="7"/>
    <x v="3"/>
    <n v="123.5"/>
  </r>
  <r>
    <x v="1"/>
    <x v="2"/>
    <x v="3"/>
    <x v="119"/>
    <x v="1"/>
    <s v="PPLETO: TOTAL OPERATING EXPENSE"/>
    <s v="PPLEOM: OPERATION AND MAINTENANCE"/>
    <s v="PPLTIS: TOTAL INCOME STATEMENT"/>
    <x v="10"/>
    <x v="4"/>
    <n v="1.32"/>
  </r>
  <r>
    <x v="1"/>
    <x v="2"/>
    <x v="3"/>
    <x v="122"/>
    <x v="1"/>
    <s v="PPLETO: TOTAL OPERATING EXPENSE"/>
    <s v="PPLEOM: OPERATION AND MAINTENANCE"/>
    <s v="PPLTIS: TOTAL INCOME STATEMENT"/>
    <x v="12"/>
    <x v="1"/>
    <n v="989.24"/>
  </r>
  <r>
    <x v="1"/>
    <x v="2"/>
    <x v="3"/>
    <x v="122"/>
    <x v="1"/>
    <s v="PPLETO: TOTAL OPERATING EXPENSE"/>
    <s v="PPLEOM: OPERATION AND MAINTENANCE"/>
    <s v="PPLTIS: TOTAL INCOME STATEMENT"/>
    <x v="3"/>
    <x v="3"/>
    <n v="12.24"/>
  </r>
  <r>
    <x v="1"/>
    <x v="2"/>
    <x v="3"/>
    <x v="122"/>
    <x v="1"/>
    <s v="PPLETO: TOTAL OPERATING EXPENSE"/>
    <s v="PPLEOM: OPERATION AND MAINTENANCE"/>
    <s v="PPLTIS: TOTAL INCOME STATEMENT"/>
    <x v="4"/>
    <x v="3"/>
    <n v="45.66"/>
  </r>
  <r>
    <x v="1"/>
    <x v="2"/>
    <x v="3"/>
    <x v="122"/>
    <x v="1"/>
    <s v="PPLETO: TOTAL OPERATING EXPENSE"/>
    <s v="PPLEOM: OPERATION AND MAINTENANCE"/>
    <s v="PPLTIS: TOTAL INCOME STATEMENT"/>
    <x v="5"/>
    <x v="4"/>
    <n v="85.49"/>
  </r>
  <r>
    <x v="1"/>
    <x v="2"/>
    <x v="3"/>
    <x v="122"/>
    <x v="1"/>
    <s v="PPLETO: TOTAL OPERATING EXPENSE"/>
    <s v="PPLEOM: OPERATION AND MAINTENANCE"/>
    <s v="PPLTIS: TOTAL INCOME STATEMENT"/>
    <x v="6"/>
    <x v="3"/>
    <n v="94.42"/>
  </r>
  <r>
    <x v="1"/>
    <x v="2"/>
    <x v="3"/>
    <x v="122"/>
    <x v="1"/>
    <s v="PPLETO: TOTAL OPERATING EXPENSE"/>
    <s v="PPLEOM: OPERATION AND MAINTENANCE"/>
    <s v="PPLTIS: TOTAL INCOME STATEMENT"/>
    <x v="7"/>
    <x v="3"/>
    <n v="44.26"/>
  </r>
  <r>
    <x v="1"/>
    <x v="2"/>
    <x v="3"/>
    <x v="133"/>
    <x v="1"/>
    <s v="PPLETO: TOTAL OPERATING EXPENSE"/>
    <s v="PPLEOM: OPERATION AND MAINTENANCE"/>
    <s v="PPLTIS: TOTAL INCOME STATEMENT"/>
    <x v="12"/>
    <x v="1"/>
    <n v="5954.89"/>
  </r>
  <r>
    <x v="1"/>
    <x v="2"/>
    <x v="3"/>
    <x v="133"/>
    <x v="1"/>
    <s v="PPLETO: TOTAL OPERATING EXPENSE"/>
    <s v="PPLEOM: OPERATION AND MAINTENANCE"/>
    <s v="PPLTIS: TOTAL INCOME STATEMENT"/>
    <x v="11"/>
    <x v="5"/>
    <n v="235.48"/>
  </r>
  <r>
    <x v="1"/>
    <x v="2"/>
    <x v="3"/>
    <x v="133"/>
    <x v="1"/>
    <s v="PPLETO: TOTAL OPERATING EXPENSE"/>
    <s v="PPLEOM: OPERATION AND MAINTENANCE"/>
    <s v="PPLTIS: TOTAL INCOME STATEMENT"/>
    <x v="3"/>
    <x v="3"/>
    <n v="68.66"/>
  </r>
  <r>
    <x v="1"/>
    <x v="2"/>
    <x v="3"/>
    <x v="133"/>
    <x v="1"/>
    <s v="PPLETO: TOTAL OPERATING EXPENSE"/>
    <s v="PPLEOM: OPERATION AND MAINTENANCE"/>
    <s v="PPLTIS: TOTAL INCOME STATEMENT"/>
    <x v="4"/>
    <x v="3"/>
    <n v="319.7"/>
  </r>
  <r>
    <x v="1"/>
    <x v="2"/>
    <x v="3"/>
    <x v="133"/>
    <x v="1"/>
    <s v="PPLETO: TOTAL OPERATING EXPENSE"/>
    <s v="PPLEOM: OPERATION AND MAINTENANCE"/>
    <s v="PPLTIS: TOTAL INCOME STATEMENT"/>
    <x v="5"/>
    <x v="4"/>
    <n v="339.56"/>
  </r>
  <r>
    <x v="1"/>
    <x v="2"/>
    <x v="3"/>
    <x v="133"/>
    <x v="1"/>
    <s v="PPLETO: TOTAL OPERATING EXPENSE"/>
    <s v="PPLEOM: OPERATION AND MAINTENANCE"/>
    <s v="PPLTIS: TOTAL INCOME STATEMENT"/>
    <x v="6"/>
    <x v="3"/>
    <n v="609"/>
  </r>
  <r>
    <x v="1"/>
    <x v="2"/>
    <x v="3"/>
    <x v="133"/>
    <x v="1"/>
    <s v="PPLETO: TOTAL OPERATING EXPENSE"/>
    <s v="PPLEOM: OPERATION AND MAINTENANCE"/>
    <s v="PPLTIS: TOTAL INCOME STATEMENT"/>
    <x v="7"/>
    <x v="3"/>
    <n v="351.49"/>
  </r>
  <r>
    <x v="1"/>
    <x v="2"/>
    <x v="3"/>
    <x v="133"/>
    <x v="1"/>
    <s v="PPLETO: TOTAL OPERATING EXPENSE"/>
    <s v="PPLEOM: OPERATION AND MAINTENANCE"/>
    <s v="PPLTIS: TOTAL INCOME STATEMENT"/>
    <x v="10"/>
    <x v="4"/>
    <n v="17.77"/>
  </r>
  <r>
    <x v="1"/>
    <x v="2"/>
    <x v="3"/>
    <x v="135"/>
    <x v="1"/>
    <s v="PPLETO: TOTAL OPERATING EXPENSE"/>
    <s v="PPLEOM: OPERATION AND MAINTENANCE"/>
    <s v="PPLTIS: TOTAL INCOME STATEMENT"/>
    <x v="12"/>
    <x v="1"/>
    <n v="725.83"/>
  </r>
  <r>
    <x v="1"/>
    <x v="2"/>
    <x v="3"/>
    <x v="135"/>
    <x v="1"/>
    <s v="PPLETO: TOTAL OPERATING EXPENSE"/>
    <s v="PPLEOM: OPERATION AND MAINTENANCE"/>
    <s v="PPLTIS: TOTAL INCOME STATEMENT"/>
    <x v="11"/>
    <x v="5"/>
    <n v="488.65"/>
  </r>
  <r>
    <x v="1"/>
    <x v="2"/>
    <x v="3"/>
    <x v="135"/>
    <x v="1"/>
    <s v="PPLETO: TOTAL OPERATING EXPENSE"/>
    <s v="PPLEOM: OPERATION AND MAINTENANCE"/>
    <s v="PPLTIS: TOTAL INCOME STATEMENT"/>
    <x v="3"/>
    <x v="3"/>
    <n v="9.76"/>
  </r>
  <r>
    <x v="1"/>
    <x v="2"/>
    <x v="3"/>
    <x v="135"/>
    <x v="1"/>
    <s v="PPLETO: TOTAL OPERATING EXPENSE"/>
    <s v="PPLEOM: OPERATION AND MAINTENANCE"/>
    <s v="PPLTIS: TOTAL INCOME STATEMENT"/>
    <x v="4"/>
    <x v="3"/>
    <n v="35.520000000000003"/>
  </r>
  <r>
    <x v="1"/>
    <x v="2"/>
    <x v="3"/>
    <x v="135"/>
    <x v="1"/>
    <s v="PPLETO: TOTAL OPERATING EXPENSE"/>
    <s v="PPLEOM: OPERATION AND MAINTENANCE"/>
    <s v="PPLTIS: TOTAL INCOME STATEMENT"/>
    <x v="5"/>
    <x v="4"/>
    <n v="50.51"/>
  </r>
  <r>
    <x v="1"/>
    <x v="2"/>
    <x v="3"/>
    <x v="135"/>
    <x v="1"/>
    <s v="PPLETO: TOTAL OPERATING EXPENSE"/>
    <s v="PPLEOM: OPERATION AND MAINTENANCE"/>
    <s v="PPLTIS: TOTAL INCOME STATEMENT"/>
    <x v="6"/>
    <x v="3"/>
    <n v="72.84"/>
  </r>
  <r>
    <x v="1"/>
    <x v="2"/>
    <x v="3"/>
    <x v="135"/>
    <x v="1"/>
    <s v="PPLETO: TOTAL OPERATING EXPENSE"/>
    <s v="PPLEOM: OPERATION AND MAINTENANCE"/>
    <s v="PPLTIS: TOTAL INCOME STATEMENT"/>
    <x v="7"/>
    <x v="3"/>
    <n v="43.75"/>
  </r>
  <r>
    <x v="1"/>
    <x v="2"/>
    <x v="3"/>
    <x v="135"/>
    <x v="1"/>
    <s v="PPLETO: TOTAL OPERATING EXPENSE"/>
    <s v="PPLEOM: OPERATION AND MAINTENANCE"/>
    <s v="PPLTIS: TOTAL INCOME STATEMENT"/>
    <x v="10"/>
    <x v="4"/>
    <n v="26.55"/>
  </r>
  <r>
    <x v="1"/>
    <x v="2"/>
    <x v="3"/>
    <x v="36"/>
    <x v="1"/>
    <s v="PPLETO: TOTAL OPERATING EXPENSE"/>
    <s v="PPLEOM: OPERATION AND MAINTENANCE"/>
    <s v="PPLTIS: TOTAL INCOME STATEMENT"/>
    <x v="12"/>
    <x v="1"/>
    <n v="15638.52"/>
  </r>
  <r>
    <x v="1"/>
    <x v="2"/>
    <x v="3"/>
    <x v="36"/>
    <x v="1"/>
    <s v="PPLETO: TOTAL OPERATING EXPENSE"/>
    <s v="PPLEOM: OPERATION AND MAINTENANCE"/>
    <s v="PPLTIS: TOTAL INCOME STATEMENT"/>
    <x v="11"/>
    <x v="5"/>
    <n v="3183.41"/>
  </r>
  <r>
    <x v="1"/>
    <x v="2"/>
    <x v="3"/>
    <x v="36"/>
    <x v="1"/>
    <s v="PPLETO: TOTAL OPERATING EXPENSE"/>
    <s v="PPLEOM: OPERATION AND MAINTENANCE"/>
    <s v="PPLTIS: TOTAL INCOME STATEMENT"/>
    <x v="3"/>
    <x v="3"/>
    <n v="197.78"/>
  </r>
  <r>
    <x v="1"/>
    <x v="2"/>
    <x v="3"/>
    <x v="36"/>
    <x v="1"/>
    <s v="PPLETO: TOTAL OPERATING EXPENSE"/>
    <s v="PPLEOM: OPERATION AND MAINTENANCE"/>
    <s v="PPLTIS: TOTAL INCOME STATEMENT"/>
    <x v="4"/>
    <x v="3"/>
    <n v="738.7"/>
  </r>
  <r>
    <x v="1"/>
    <x v="2"/>
    <x v="3"/>
    <x v="36"/>
    <x v="1"/>
    <s v="PPLETO: TOTAL OPERATING EXPENSE"/>
    <s v="PPLEOM: OPERATION AND MAINTENANCE"/>
    <s v="PPLTIS: TOTAL INCOME STATEMENT"/>
    <x v="5"/>
    <x v="4"/>
    <n v="1216.17"/>
  </r>
  <r>
    <x v="1"/>
    <x v="2"/>
    <x v="3"/>
    <x v="36"/>
    <x v="1"/>
    <s v="PPLETO: TOTAL OPERATING EXPENSE"/>
    <s v="PPLEOM: OPERATION AND MAINTENANCE"/>
    <s v="PPLTIS: TOTAL INCOME STATEMENT"/>
    <x v="6"/>
    <x v="3"/>
    <n v="1521.19"/>
  </r>
  <r>
    <x v="1"/>
    <x v="2"/>
    <x v="3"/>
    <x v="36"/>
    <x v="1"/>
    <s v="PPLETO: TOTAL OPERATING EXPENSE"/>
    <s v="PPLEOM: OPERATION AND MAINTENANCE"/>
    <s v="PPLTIS: TOTAL INCOME STATEMENT"/>
    <x v="7"/>
    <x v="3"/>
    <n v="815.84"/>
  </r>
  <r>
    <x v="1"/>
    <x v="2"/>
    <x v="3"/>
    <x v="36"/>
    <x v="1"/>
    <s v="PPLETO: TOTAL OPERATING EXPENSE"/>
    <s v="PPLEOM: OPERATION AND MAINTENANCE"/>
    <s v="PPLTIS: TOTAL INCOME STATEMENT"/>
    <x v="10"/>
    <x v="4"/>
    <n v="270.16000000000003"/>
  </r>
  <r>
    <x v="1"/>
    <x v="2"/>
    <x v="3"/>
    <x v="51"/>
    <x v="1"/>
    <s v="PPLETO: TOTAL OPERATING EXPENSE"/>
    <s v="PPLEOM: OPERATION AND MAINTENANCE"/>
    <s v="PPLTIS: TOTAL INCOME STATEMENT"/>
    <x v="2"/>
    <x v="2"/>
    <n v="21934.82"/>
  </r>
  <r>
    <x v="1"/>
    <x v="2"/>
    <x v="3"/>
    <x v="37"/>
    <x v="1"/>
    <s v="PPLETO: TOTAL OPERATING EXPENSE"/>
    <s v="PPLEOM: OPERATION AND MAINTENANCE"/>
    <s v="PPLTIS: TOTAL INCOME STATEMENT"/>
    <x v="8"/>
    <x v="2"/>
    <n v="2593.08"/>
  </r>
  <r>
    <x v="1"/>
    <x v="2"/>
    <x v="3"/>
    <x v="56"/>
    <x v="1"/>
    <s v="PPLETO: TOTAL OPERATING EXPENSE"/>
    <s v="PPLEOM: OPERATION AND MAINTENANCE"/>
    <s v="PPLTIS: TOTAL INCOME STATEMENT"/>
    <x v="12"/>
    <x v="1"/>
    <n v="227041.51"/>
  </r>
  <r>
    <x v="1"/>
    <x v="2"/>
    <x v="3"/>
    <x v="56"/>
    <x v="1"/>
    <s v="PPLETO: TOTAL OPERATING EXPENSE"/>
    <s v="PPLEOM: OPERATION AND MAINTENANCE"/>
    <s v="PPLTIS: TOTAL INCOME STATEMENT"/>
    <x v="11"/>
    <x v="5"/>
    <n v="57781.41"/>
  </r>
  <r>
    <x v="1"/>
    <x v="2"/>
    <x v="3"/>
    <x v="56"/>
    <x v="1"/>
    <s v="PPLETO: TOTAL OPERATING EXPENSE"/>
    <s v="PPLEOM: OPERATION AND MAINTENANCE"/>
    <s v="PPLTIS: TOTAL INCOME STATEMENT"/>
    <x v="3"/>
    <x v="3"/>
    <n v="2822.99"/>
  </r>
  <r>
    <x v="1"/>
    <x v="2"/>
    <x v="3"/>
    <x v="56"/>
    <x v="1"/>
    <s v="PPLETO: TOTAL OPERATING EXPENSE"/>
    <s v="PPLEOM: OPERATION AND MAINTENANCE"/>
    <s v="PPLTIS: TOTAL INCOME STATEMENT"/>
    <x v="4"/>
    <x v="3"/>
    <n v="10828"/>
  </r>
  <r>
    <x v="1"/>
    <x v="2"/>
    <x v="3"/>
    <x v="56"/>
    <x v="1"/>
    <s v="PPLETO: TOTAL OPERATING EXPENSE"/>
    <s v="PPLEOM: OPERATION AND MAINTENANCE"/>
    <s v="PPLTIS: TOTAL INCOME STATEMENT"/>
    <x v="5"/>
    <x v="4"/>
    <n v="17312.810000000001"/>
  </r>
  <r>
    <x v="1"/>
    <x v="2"/>
    <x v="3"/>
    <x v="56"/>
    <x v="1"/>
    <s v="PPLETO: TOTAL OPERATING EXPENSE"/>
    <s v="PPLEOM: OPERATION AND MAINTENANCE"/>
    <s v="PPLTIS: TOTAL INCOME STATEMENT"/>
    <x v="6"/>
    <x v="3"/>
    <n v="22162.5"/>
  </r>
  <r>
    <x v="1"/>
    <x v="2"/>
    <x v="3"/>
    <x v="56"/>
    <x v="1"/>
    <s v="PPLETO: TOTAL OPERATING EXPENSE"/>
    <s v="PPLEOM: OPERATION AND MAINTENANCE"/>
    <s v="PPLTIS: TOTAL INCOME STATEMENT"/>
    <x v="7"/>
    <x v="3"/>
    <n v="11687.2"/>
  </r>
  <r>
    <x v="1"/>
    <x v="2"/>
    <x v="3"/>
    <x v="56"/>
    <x v="1"/>
    <s v="PPLETO: TOTAL OPERATING EXPENSE"/>
    <s v="PPLEOM: OPERATION AND MAINTENANCE"/>
    <s v="PPLTIS: TOTAL INCOME STATEMENT"/>
    <x v="10"/>
    <x v="4"/>
    <n v="4686.99"/>
  </r>
  <r>
    <x v="2"/>
    <x v="3"/>
    <x v="1"/>
    <x v="38"/>
    <x v="1"/>
    <s v="PPLETO: TOTAL OPERATING EXPENSE"/>
    <s v="PPLEOM: OPERATION AND MAINTENANCE"/>
    <s v="PPLTIS: TOTAL INCOME STATEMENT"/>
    <x v="0"/>
    <x v="0"/>
    <n v="0.06"/>
  </r>
  <r>
    <x v="2"/>
    <x v="3"/>
    <x v="1"/>
    <x v="39"/>
    <x v="1"/>
    <s v="PPLETO: TOTAL OPERATING EXPENSE"/>
    <s v="PPLEOM: OPERATION AND MAINTENANCE"/>
    <s v="PPLTIS: TOTAL INCOME STATEMENT"/>
    <x v="0"/>
    <x v="0"/>
    <n v="6.3"/>
  </r>
  <r>
    <x v="2"/>
    <x v="3"/>
    <x v="1"/>
    <x v="40"/>
    <x v="1"/>
    <s v="PPLETO: TOTAL OPERATING EXPENSE"/>
    <s v="PPLEOM: OPERATION AND MAINTENANCE"/>
    <s v="PPLTIS: TOTAL INCOME STATEMENT"/>
    <x v="0"/>
    <x v="0"/>
    <n v="0.11"/>
  </r>
  <r>
    <x v="2"/>
    <x v="3"/>
    <x v="1"/>
    <x v="58"/>
    <x v="1"/>
    <s v="PPLETO: TOTAL OPERATING EXPENSE"/>
    <s v="PPLEOM: OPERATION AND MAINTENANCE"/>
    <s v="PPLTIS: TOTAL INCOME STATEMENT"/>
    <x v="1"/>
    <x v="1"/>
    <n v="122848.68"/>
  </r>
  <r>
    <x v="2"/>
    <x v="3"/>
    <x v="1"/>
    <x v="58"/>
    <x v="1"/>
    <s v="PPLETO: TOTAL OPERATING EXPENSE"/>
    <s v="PPLEOM: OPERATION AND MAINTENANCE"/>
    <s v="PPLTIS: TOTAL INCOME STATEMENT"/>
    <x v="12"/>
    <x v="1"/>
    <n v="1971.81"/>
  </r>
  <r>
    <x v="2"/>
    <x v="3"/>
    <x v="1"/>
    <x v="58"/>
    <x v="1"/>
    <s v="PPLETO: TOTAL OPERATING EXPENSE"/>
    <s v="PPLEOM: OPERATION AND MAINTENANCE"/>
    <s v="PPLTIS: TOTAL INCOME STATEMENT"/>
    <x v="13"/>
    <x v="6"/>
    <n v="447.13"/>
  </r>
  <r>
    <x v="2"/>
    <x v="3"/>
    <x v="1"/>
    <x v="58"/>
    <x v="1"/>
    <s v="PPLETO: TOTAL OPERATING EXPENSE"/>
    <s v="PPLEOM: OPERATION AND MAINTENANCE"/>
    <s v="PPLTIS: TOTAL INCOME STATEMENT"/>
    <x v="3"/>
    <x v="3"/>
    <n v="1287.5899999999999"/>
  </r>
  <r>
    <x v="2"/>
    <x v="3"/>
    <x v="1"/>
    <x v="58"/>
    <x v="1"/>
    <s v="PPLETO: TOTAL OPERATING EXPENSE"/>
    <s v="PPLEOM: OPERATION AND MAINTENANCE"/>
    <s v="PPLTIS: TOTAL INCOME STATEMENT"/>
    <x v="4"/>
    <x v="3"/>
    <n v="5790.28"/>
  </r>
  <r>
    <x v="2"/>
    <x v="3"/>
    <x v="1"/>
    <x v="58"/>
    <x v="1"/>
    <s v="PPLETO: TOTAL OPERATING EXPENSE"/>
    <s v="PPLEOM: OPERATION AND MAINTENANCE"/>
    <s v="PPLTIS: TOTAL INCOME STATEMENT"/>
    <x v="5"/>
    <x v="4"/>
    <n v="14878.58"/>
  </r>
  <r>
    <x v="2"/>
    <x v="3"/>
    <x v="1"/>
    <x v="58"/>
    <x v="1"/>
    <s v="PPLETO: TOTAL OPERATING EXPENSE"/>
    <s v="PPLEOM: OPERATION AND MAINTENANCE"/>
    <s v="PPLTIS: TOTAL INCOME STATEMENT"/>
    <x v="6"/>
    <x v="3"/>
    <n v="11746.9"/>
  </r>
  <r>
    <x v="2"/>
    <x v="3"/>
    <x v="1"/>
    <x v="58"/>
    <x v="1"/>
    <s v="PPLETO: TOTAL OPERATING EXPENSE"/>
    <s v="PPLEOM: OPERATION AND MAINTENANCE"/>
    <s v="PPLTIS: TOTAL INCOME STATEMENT"/>
    <x v="7"/>
    <x v="3"/>
    <n v="2788.65"/>
  </r>
  <r>
    <x v="2"/>
    <x v="3"/>
    <x v="1"/>
    <x v="59"/>
    <x v="1"/>
    <s v="PPLETO: TOTAL OPERATING EXPENSE"/>
    <s v="PPLEOM: OPERATION AND MAINTENANCE"/>
    <s v="PPLTIS: TOTAL INCOME STATEMENT"/>
    <x v="1"/>
    <x v="1"/>
    <n v="1353856.19"/>
  </r>
  <r>
    <x v="2"/>
    <x v="3"/>
    <x v="1"/>
    <x v="59"/>
    <x v="1"/>
    <s v="PPLETO: TOTAL OPERATING EXPENSE"/>
    <s v="PPLEOM: OPERATION AND MAINTENANCE"/>
    <s v="PPLTIS: TOTAL INCOME STATEMENT"/>
    <x v="12"/>
    <x v="1"/>
    <n v="237025.21"/>
  </r>
  <r>
    <x v="2"/>
    <x v="3"/>
    <x v="1"/>
    <x v="59"/>
    <x v="1"/>
    <s v="PPLETO: TOTAL OPERATING EXPENSE"/>
    <s v="PPLEOM: OPERATION AND MAINTENANCE"/>
    <s v="PPLTIS: TOTAL INCOME STATEMENT"/>
    <x v="11"/>
    <x v="5"/>
    <n v="10260.32"/>
  </r>
  <r>
    <x v="2"/>
    <x v="3"/>
    <x v="1"/>
    <x v="59"/>
    <x v="1"/>
    <s v="PPLETO: TOTAL OPERATING EXPENSE"/>
    <s v="PPLEOM: OPERATION AND MAINTENANCE"/>
    <s v="PPLTIS: TOTAL INCOME STATEMENT"/>
    <x v="13"/>
    <x v="6"/>
    <n v="13220.11"/>
  </r>
  <r>
    <x v="2"/>
    <x v="3"/>
    <x v="1"/>
    <x v="59"/>
    <x v="1"/>
    <s v="PPLETO: TOTAL OPERATING EXPENSE"/>
    <s v="PPLEOM: OPERATION AND MAINTENANCE"/>
    <s v="PPLTIS: TOTAL INCOME STATEMENT"/>
    <x v="17"/>
    <x v="6"/>
    <n v="90.55"/>
  </r>
  <r>
    <x v="2"/>
    <x v="3"/>
    <x v="1"/>
    <x v="59"/>
    <x v="1"/>
    <s v="PPLETO: TOTAL OPERATING EXPENSE"/>
    <s v="PPLEOM: OPERATION AND MAINTENANCE"/>
    <s v="PPLTIS: TOTAL INCOME STATEMENT"/>
    <x v="18"/>
    <x v="6"/>
    <n v="3.75"/>
  </r>
  <r>
    <x v="2"/>
    <x v="3"/>
    <x v="1"/>
    <x v="59"/>
    <x v="1"/>
    <s v="PPLETO: TOTAL OPERATING EXPENSE"/>
    <s v="PPLEOM: OPERATION AND MAINTENANCE"/>
    <s v="PPLTIS: TOTAL INCOME STATEMENT"/>
    <x v="0"/>
    <x v="0"/>
    <n v="6017.89"/>
  </r>
  <r>
    <x v="2"/>
    <x v="3"/>
    <x v="1"/>
    <x v="59"/>
    <x v="1"/>
    <s v="PPLETO: TOTAL OPERATING EXPENSE"/>
    <s v="PPLEOM: OPERATION AND MAINTENANCE"/>
    <s v="PPLTIS: TOTAL INCOME STATEMENT"/>
    <x v="3"/>
    <x v="3"/>
    <n v="16465.849999999999"/>
  </r>
  <r>
    <x v="2"/>
    <x v="3"/>
    <x v="1"/>
    <x v="59"/>
    <x v="1"/>
    <s v="PPLETO: TOTAL OPERATING EXPENSE"/>
    <s v="PPLEOM: OPERATION AND MAINTENANCE"/>
    <s v="PPLTIS: TOTAL INCOME STATEMENT"/>
    <x v="4"/>
    <x v="3"/>
    <n v="73890.3"/>
  </r>
  <r>
    <x v="2"/>
    <x v="3"/>
    <x v="1"/>
    <x v="59"/>
    <x v="1"/>
    <s v="PPLETO: TOTAL OPERATING EXPENSE"/>
    <s v="PPLEOM: OPERATION AND MAINTENANCE"/>
    <s v="PPLTIS: TOTAL INCOME STATEMENT"/>
    <x v="5"/>
    <x v="4"/>
    <n v="186322.53"/>
  </r>
  <r>
    <x v="2"/>
    <x v="3"/>
    <x v="1"/>
    <x v="59"/>
    <x v="1"/>
    <s v="PPLETO: TOTAL OPERATING EXPENSE"/>
    <s v="PPLEOM: OPERATION AND MAINTENANCE"/>
    <s v="PPLTIS: TOTAL INCOME STATEMENT"/>
    <x v="6"/>
    <x v="3"/>
    <n v="151614.01"/>
  </r>
  <r>
    <x v="2"/>
    <x v="3"/>
    <x v="1"/>
    <x v="59"/>
    <x v="1"/>
    <s v="PPLETO: TOTAL OPERATING EXPENSE"/>
    <s v="PPLEOM: OPERATION AND MAINTENANCE"/>
    <s v="PPLTIS: TOTAL INCOME STATEMENT"/>
    <x v="7"/>
    <x v="3"/>
    <n v="36343.33"/>
  </r>
  <r>
    <x v="2"/>
    <x v="3"/>
    <x v="1"/>
    <x v="59"/>
    <x v="1"/>
    <s v="PPLETO: TOTAL OPERATING EXPENSE"/>
    <s v="PPLEOM: OPERATION AND MAINTENANCE"/>
    <s v="PPLTIS: TOTAL INCOME STATEMENT"/>
    <x v="10"/>
    <x v="4"/>
    <n v="1217.9000000000001"/>
  </r>
  <r>
    <x v="2"/>
    <x v="3"/>
    <x v="1"/>
    <x v="60"/>
    <x v="1"/>
    <s v="PPLETO: TOTAL OPERATING EXPENSE"/>
    <s v="PPLEFH: FUEL HANDLING EXPENSE"/>
    <s v="PPLTIS: TOTAL INCOME STATEMENT"/>
    <x v="1"/>
    <x v="1"/>
    <n v="278255"/>
  </r>
  <r>
    <x v="2"/>
    <x v="3"/>
    <x v="1"/>
    <x v="60"/>
    <x v="1"/>
    <s v="PPLETO: TOTAL OPERATING EXPENSE"/>
    <s v="PPLEFH: FUEL HANDLING EXPENSE"/>
    <s v="PPLTIS: TOTAL INCOME STATEMENT"/>
    <x v="12"/>
    <x v="1"/>
    <n v="75683.960000000006"/>
  </r>
  <r>
    <x v="2"/>
    <x v="3"/>
    <x v="1"/>
    <x v="60"/>
    <x v="1"/>
    <s v="PPLETO: TOTAL OPERATING EXPENSE"/>
    <s v="PPLEFH: FUEL HANDLING EXPENSE"/>
    <s v="PPLTIS: TOTAL INCOME STATEMENT"/>
    <x v="11"/>
    <x v="5"/>
    <n v="2965.13"/>
  </r>
  <r>
    <x v="2"/>
    <x v="3"/>
    <x v="1"/>
    <x v="60"/>
    <x v="1"/>
    <s v="PPLETO: TOTAL OPERATING EXPENSE"/>
    <s v="PPLEFH: FUEL HANDLING EXPENSE"/>
    <s v="PPLTIS: TOTAL INCOME STATEMENT"/>
    <x v="3"/>
    <x v="3"/>
    <n v="3723.92"/>
  </r>
  <r>
    <x v="2"/>
    <x v="3"/>
    <x v="1"/>
    <x v="60"/>
    <x v="1"/>
    <s v="PPLETO: TOTAL OPERATING EXPENSE"/>
    <s v="PPLEFH: FUEL HANDLING EXPENSE"/>
    <s v="PPLTIS: TOTAL INCOME STATEMENT"/>
    <x v="4"/>
    <x v="3"/>
    <n v="16439.330000000002"/>
  </r>
  <r>
    <x v="2"/>
    <x v="3"/>
    <x v="1"/>
    <x v="60"/>
    <x v="1"/>
    <s v="PPLETO: TOTAL OPERATING EXPENSE"/>
    <s v="PPLEFH: FUEL HANDLING EXPENSE"/>
    <s v="PPLTIS: TOTAL INCOME STATEMENT"/>
    <x v="5"/>
    <x v="4"/>
    <n v="40782.46"/>
  </r>
  <r>
    <x v="2"/>
    <x v="3"/>
    <x v="1"/>
    <x v="60"/>
    <x v="1"/>
    <s v="PPLETO: TOTAL OPERATING EXPENSE"/>
    <s v="PPLEFH: FUEL HANDLING EXPENSE"/>
    <s v="PPLTIS: TOTAL INCOME STATEMENT"/>
    <x v="6"/>
    <x v="3"/>
    <n v="34457.660000000003"/>
  </r>
  <r>
    <x v="2"/>
    <x v="3"/>
    <x v="1"/>
    <x v="60"/>
    <x v="1"/>
    <s v="PPLETO: TOTAL OPERATING EXPENSE"/>
    <s v="PPLEFH: FUEL HANDLING EXPENSE"/>
    <s v="PPLTIS: TOTAL INCOME STATEMENT"/>
    <x v="7"/>
    <x v="3"/>
    <n v="8238.98"/>
  </r>
  <r>
    <x v="2"/>
    <x v="3"/>
    <x v="1"/>
    <x v="60"/>
    <x v="1"/>
    <s v="PPLETO: TOTAL OPERATING EXPENSE"/>
    <s v="PPLEFH: FUEL HANDLING EXPENSE"/>
    <s v="PPLTIS: TOTAL INCOME STATEMENT"/>
    <x v="10"/>
    <x v="4"/>
    <n v="384.05"/>
  </r>
  <r>
    <x v="2"/>
    <x v="3"/>
    <x v="1"/>
    <x v="61"/>
    <x v="1"/>
    <s v="PPLETO: TOTAL OPERATING EXPENSE"/>
    <s v="PPLEFH: FUEL HANDLING EXPENSE"/>
    <s v="PPLTIS: TOTAL INCOME STATEMENT"/>
    <x v="1"/>
    <x v="1"/>
    <n v="420887.27"/>
  </r>
  <r>
    <x v="2"/>
    <x v="3"/>
    <x v="1"/>
    <x v="61"/>
    <x v="1"/>
    <s v="PPLETO: TOTAL OPERATING EXPENSE"/>
    <s v="PPLEFH: FUEL HANDLING EXPENSE"/>
    <s v="PPLTIS: TOTAL INCOME STATEMENT"/>
    <x v="12"/>
    <x v="1"/>
    <n v="65735.45"/>
  </r>
  <r>
    <x v="2"/>
    <x v="3"/>
    <x v="1"/>
    <x v="61"/>
    <x v="1"/>
    <s v="PPLETO: TOTAL OPERATING EXPENSE"/>
    <s v="PPLEFH: FUEL HANDLING EXPENSE"/>
    <s v="PPLTIS: TOTAL INCOME STATEMENT"/>
    <x v="11"/>
    <x v="5"/>
    <n v="2739.35"/>
  </r>
  <r>
    <x v="2"/>
    <x v="3"/>
    <x v="1"/>
    <x v="61"/>
    <x v="1"/>
    <s v="PPLETO: TOTAL OPERATING EXPENSE"/>
    <s v="PPLEFH: FUEL HANDLING EXPENSE"/>
    <s v="PPLTIS: TOTAL INCOME STATEMENT"/>
    <x v="3"/>
    <x v="3"/>
    <n v="5071.3999999999996"/>
  </r>
  <r>
    <x v="2"/>
    <x v="3"/>
    <x v="1"/>
    <x v="61"/>
    <x v="1"/>
    <s v="PPLETO: TOTAL OPERATING EXPENSE"/>
    <s v="PPLEFH: FUEL HANDLING EXPENSE"/>
    <s v="PPLTIS: TOTAL INCOME STATEMENT"/>
    <x v="4"/>
    <x v="3"/>
    <n v="22607.8"/>
  </r>
  <r>
    <x v="2"/>
    <x v="3"/>
    <x v="1"/>
    <x v="61"/>
    <x v="1"/>
    <s v="PPLETO: TOTAL OPERATING EXPENSE"/>
    <s v="PPLEFH: FUEL HANDLING EXPENSE"/>
    <s v="PPLTIS: TOTAL INCOME STATEMENT"/>
    <x v="5"/>
    <x v="4"/>
    <n v="56599.040000000001"/>
  </r>
  <r>
    <x v="2"/>
    <x v="3"/>
    <x v="1"/>
    <x v="61"/>
    <x v="1"/>
    <s v="PPLETO: TOTAL OPERATING EXPENSE"/>
    <s v="PPLEFH: FUEL HANDLING EXPENSE"/>
    <s v="PPLTIS: TOTAL INCOME STATEMENT"/>
    <x v="6"/>
    <x v="3"/>
    <n v="46751.58"/>
  </r>
  <r>
    <x v="2"/>
    <x v="3"/>
    <x v="1"/>
    <x v="61"/>
    <x v="1"/>
    <s v="PPLETO: TOTAL OPERATING EXPENSE"/>
    <s v="PPLEFH: FUEL HANDLING EXPENSE"/>
    <s v="PPLTIS: TOTAL INCOME STATEMENT"/>
    <x v="7"/>
    <x v="3"/>
    <n v="11172.38"/>
  </r>
  <r>
    <x v="2"/>
    <x v="3"/>
    <x v="1"/>
    <x v="61"/>
    <x v="1"/>
    <s v="PPLETO: TOTAL OPERATING EXPENSE"/>
    <s v="PPLEFH: FUEL HANDLING EXPENSE"/>
    <s v="PPLTIS: TOTAL INCOME STATEMENT"/>
    <x v="10"/>
    <x v="4"/>
    <n v="186.73"/>
  </r>
  <r>
    <x v="2"/>
    <x v="3"/>
    <x v="1"/>
    <x v="62"/>
    <x v="1"/>
    <s v="PPLETO: TOTAL OPERATING EXPENSE"/>
    <s v="PPLEOM: OPERATION AND MAINTENANCE"/>
    <s v="PPLTIS: TOTAL INCOME STATEMENT"/>
    <x v="1"/>
    <x v="1"/>
    <n v="312.72000000000003"/>
  </r>
  <r>
    <x v="2"/>
    <x v="3"/>
    <x v="1"/>
    <x v="62"/>
    <x v="1"/>
    <s v="PPLETO: TOTAL OPERATING EXPENSE"/>
    <s v="PPLEOM: OPERATION AND MAINTENANCE"/>
    <s v="PPLTIS: TOTAL INCOME STATEMENT"/>
    <x v="3"/>
    <x v="3"/>
    <n v="3.19"/>
  </r>
  <r>
    <x v="2"/>
    <x v="3"/>
    <x v="1"/>
    <x v="62"/>
    <x v="1"/>
    <s v="PPLETO: TOTAL OPERATING EXPENSE"/>
    <s v="PPLEOM: OPERATION AND MAINTENANCE"/>
    <s v="PPLTIS: TOTAL INCOME STATEMENT"/>
    <x v="4"/>
    <x v="3"/>
    <n v="13.64"/>
  </r>
  <r>
    <x v="2"/>
    <x v="3"/>
    <x v="1"/>
    <x v="62"/>
    <x v="1"/>
    <s v="PPLETO: TOTAL OPERATING EXPENSE"/>
    <s v="PPLEOM: OPERATION AND MAINTENANCE"/>
    <s v="PPLTIS: TOTAL INCOME STATEMENT"/>
    <x v="5"/>
    <x v="4"/>
    <n v="42.79"/>
  </r>
  <r>
    <x v="2"/>
    <x v="3"/>
    <x v="1"/>
    <x v="62"/>
    <x v="1"/>
    <s v="PPLETO: TOTAL OPERATING EXPENSE"/>
    <s v="PPLEOM: OPERATION AND MAINTENANCE"/>
    <s v="PPLTIS: TOTAL INCOME STATEMENT"/>
    <x v="6"/>
    <x v="3"/>
    <n v="28.07"/>
  </r>
  <r>
    <x v="2"/>
    <x v="3"/>
    <x v="1"/>
    <x v="62"/>
    <x v="1"/>
    <s v="PPLETO: TOTAL OPERATING EXPENSE"/>
    <s v="PPLEOM: OPERATION AND MAINTENANCE"/>
    <s v="PPLTIS: TOTAL INCOME STATEMENT"/>
    <x v="7"/>
    <x v="3"/>
    <n v="7.55"/>
  </r>
  <r>
    <x v="2"/>
    <x v="3"/>
    <x v="1"/>
    <x v="63"/>
    <x v="1"/>
    <s v="PPLETO: TOTAL OPERATING EXPENSE"/>
    <s v="PPLEOM: OPERATION AND MAINTENANCE"/>
    <s v="PPLTIS: TOTAL INCOME STATEMENT"/>
    <x v="1"/>
    <x v="1"/>
    <n v="51634.81"/>
  </r>
  <r>
    <x v="2"/>
    <x v="3"/>
    <x v="1"/>
    <x v="63"/>
    <x v="1"/>
    <s v="PPLETO: TOTAL OPERATING EXPENSE"/>
    <s v="PPLEOM: OPERATION AND MAINTENANCE"/>
    <s v="PPLTIS: TOTAL INCOME STATEMENT"/>
    <x v="12"/>
    <x v="1"/>
    <n v="35136.400000000001"/>
  </r>
  <r>
    <x v="2"/>
    <x v="3"/>
    <x v="1"/>
    <x v="63"/>
    <x v="1"/>
    <s v="PPLETO: TOTAL OPERATING EXPENSE"/>
    <s v="PPLEOM: OPERATION AND MAINTENANCE"/>
    <s v="PPLTIS: TOTAL INCOME STATEMENT"/>
    <x v="11"/>
    <x v="5"/>
    <n v="1484.56"/>
  </r>
  <r>
    <x v="2"/>
    <x v="3"/>
    <x v="1"/>
    <x v="63"/>
    <x v="1"/>
    <s v="PPLETO: TOTAL OPERATING EXPENSE"/>
    <s v="PPLEOM: OPERATION AND MAINTENANCE"/>
    <s v="PPLTIS: TOTAL INCOME STATEMENT"/>
    <x v="3"/>
    <x v="3"/>
    <n v="900.41"/>
  </r>
  <r>
    <x v="2"/>
    <x v="3"/>
    <x v="1"/>
    <x v="63"/>
    <x v="1"/>
    <s v="PPLETO: TOTAL OPERATING EXPENSE"/>
    <s v="PPLEOM: OPERATION AND MAINTENANCE"/>
    <s v="PPLTIS: TOTAL INCOME STATEMENT"/>
    <x v="4"/>
    <x v="3"/>
    <n v="4012.32"/>
  </r>
  <r>
    <x v="2"/>
    <x v="3"/>
    <x v="1"/>
    <x v="63"/>
    <x v="1"/>
    <s v="PPLETO: TOTAL OPERATING EXPENSE"/>
    <s v="PPLEOM: OPERATION AND MAINTENANCE"/>
    <s v="PPLTIS: TOTAL INCOME STATEMENT"/>
    <x v="5"/>
    <x v="4"/>
    <n v="10221.59"/>
  </r>
  <r>
    <x v="2"/>
    <x v="3"/>
    <x v="1"/>
    <x v="63"/>
    <x v="1"/>
    <s v="PPLETO: TOTAL OPERATING EXPENSE"/>
    <s v="PPLEOM: OPERATION AND MAINTENANCE"/>
    <s v="PPLTIS: TOTAL INCOME STATEMENT"/>
    <x v="6"/>
    <x v="3"/>
    <n v="8220.98"/>
  </r>
  <r>
    <x v="2"/>
    <x v="3"/>
    <x v="1"/>
    <x v="63"/>
    <x v="1"/>
    <s v="PPLETO: TOTAL OPERATING EXPENSE"/>
    <s v="PPLEOM: OPERATION AND MAINTENANCE"/>
    <s v="PPLTIS: TOTAL INCOME STATEMENT"/>
    <x v="7"/>
    <x v="3"/>
    <n v="1967.08"/>
  </r>
  <r>
    <x v="2"/>
    <x v="3"/>
    <x v="1"/>
    <x v="63"/>
    <x v="1"/>
    <s v="PPLETO: TOTAL OPERATING EXPENSE"/>
    <s v="PPLEOM: OPERATION AND MAINTENANCE"/>
    <s v="PPLTIS: TOTAL INCOME STATEMENT"/>
    <x v="10"/>
    <x v="4"/>
    <n v="170.03"/>
  </r>
  <r>
    <x v="2"/>
    <x v="3"/>
    <x v="1"/>
    <x v="64"/>
    <x v="1"/>
    <s v="PPLETO: TOTAL OPERATING EXPENSE"/>
    <s v="PPLEOM: OPERATION AND MAINTENANCE"/>
    <s v="PPLTIS: TOTAL INCOME STATEMENT"/>
    <x v="1"/>
    <x v="1"/>
    <n v="312.72000000000003"/>
  </r>
  <r>
    <x v="2"/>
    <x v="3"/>
    <x v="1"/>
    <x v="64"/>
    <x v="1"/>
    <s v="PPLETO: TOTAL OPERATING EXPENSE"/>
    <s v="PPLEOM: OPERATION AND MAINTENANCE"/>
    <s v="PPLTIS: TOTAL INCOME STATEMENT"/>
    <x v="3"/>
    <x v="3"/>
    <n v="3.19"/>
  </r>
  <r>
    <x v="2"/>
    <x v="3"/>
    <x v="1"/>
    <x v="64"/>
    <x v="1"/>
    <s v="PPLETO: TOTAL OPERATING EXPENSE"/>
    <s v="PPLEOM: OPERATION AND MAINTENANCE"/>
    <s v="PPLTIS: TOTAL INCOME STATEMENT"/>
    <x v="4"/>
    <x v="3"/>
    <n v="13.64"/>
  </r>
  <r>
    <x v="2"/>
    <x v="3"/>
    <x v="1"/>
    <x v="64"/>
    <x v="1"/>
    <s v="PPLETO: TOTAL OPERATING EXPENSE"/>
    <s v="PPLEOM: OPERATION AND MAINTENANCE"/>
    <s v="PPLTIS: TOTAL INCOME STATEMENT"/>
    <x v="5"/>
    <x v="4"/>
    <n v="42.79"/>
  </r>
  <r>
    <x v="2"/>
    <x v="3"/>
    <x v="1"/>
    <x v="64"/>
    <x v="1"/>
    <s v="PPLETO: TOTAL OPERATING EXPENSE"/>
    <s v="PPLEOM: OPERATION AND MAINTENANCE"/>
    <s v="PPLTIS: TOTAL INCOME STATEMENT"/>
    <x v="6"/>
    <x v="3"/>
    <n v="28.07"/>
  </r>
  <r>
    <x v="2"/>
    <x v="3"/>
    <x v="1"/>
    <x v="64"/>
    <x v="1"/>
    <s v="PPLETO: TOTAL OPERATING EXPENSE"/>
    <s v="PPLEOM: OPERATION AND MAINTENANCE"/>
    <s v="PPLTIS: TOTAL INCOME STATEMENT"/>
    <x v="7"/>
    <x v="3"/>
    <n v="7.55"/>
  </r>
  <r>
    <x v="2"/>
    <x v="3"/>
    <x v="1"/>
    <x v="65"/>
    <x v="1"/>
    <s v="PPLETO: TOTAL OPERATING EXPENSE"/>
    <s v="PPLEOM: OPERATION AND MAINTENANCE"/>
    <s v="PPLTIS: TOTAL INCOME STATEMENT"/>
    <x v="1"/>
    <x v="1"/>
    <n v="768.87"/>
  </r>
  <r>
    <x v="2"/>
    <x v="3"/>
    <x v="1"/>
    <x v="65"/>
    <x v="1"/>
    <s v="PPLETO: TOTAL OPERATING EXPENSE"/>
    <s v="PPLEOM: OPERATION AND MAINTENANCE"/>
    <s v="PPLTIS: TOTAL INCOME STATEMENT"/>
    <x v="12"/>
    <x v="1"/>
    <n v="-0.1"/>
  </r>
  <r>
    <x v="2"/>
    <x v="3"/>
    <x v="1"/>
    <x v="65"/>
    <x v="1"/>
    <s v="PPLETO: TOTAL OPERATING EXPENSE"/>
    <s v="PPLEOM: OPERATION AND MAINTENANCE"/>
    <s v="PPLTIS: TOTAL INCOME STATEMENT"/>
    <x v="11"/>
    <x v="5"/>
    <n v="-0.02"/>
  </r>
  <r>
    <x v="2"/>
    <x v="3"/>
    <x v="1"/>
    <x v="65"/>
    <x v="1"/>
    <s v="PPLETO: TOTAL OPERATING EXPENSE"/>
    <s v="PPLEOM: OPERATION AND MAINTENANCE"/>
    <s v="PPLTIS: TOTAL INCOME STATEMENT"/>
    <x v="16"/>
    <x v="1"/>
    <n v="0"/>
  </r>
  <r>
    <x v="2"/>
    <x v="3"/>
    <x v="1"/>
    <x v="65"/>
    <x v="1"/>
    <s v="PPLETO: TOTAL OPERATING EXPENSE"/>
    <s v="PPLEOM: OPERATION AND MAINTENANCE"/>
    <s v="PPLTIS: TOTAL INCOME STATEMENT"/>
    <x v="13"/>
    <x v="6"/>
    <n v="0"/>
  </r>
  <r>
    <x v="2"/>
    <x v="3"/>
    <x v="1"/>
    <x v="65"/>
    <x v="1"/>
    <s v="PPLETO: TOTAL OPERATING EXPENSE"/>
    <s v="PPLEOM: OPERATION AND MAINTENANCE"/>
    <s v="PPLTIS: TOTAL INCOME STATEMENT"/>
    <x v="18"/>
    <x v="6"/>
    <n v="-0.02"/>
  </r>
  <r>
    <x v="2"/>
    <x v="3"/>
    <x v="1"/>
    <x v="65"/>
    <x v="1"/>
    <s v="PPLETO: TOTAL OPERATING EXPENSE"/>
    <s v="PPLEOM: OPERATION AND MAINTENANCE"/>
    <s v="PPLTIS: TOTAL INCOME STATEMENT"/>
    <x v="3"/>
    <x v="3"/>
    <n v="7.86"/>
  </r>
  <r>
    <x v="2"/>
    <x v="3"/>
    <x v="1"/>
    <x v="65"/>
    <x v="1"/>
    <s v="PPLETO: TOTAL OPERATING EXPENSE"/>
    <s v="PPLEOM: OPERATION AND MAINTENANCE"/>
    <s v="PPLTIS: TOTAL INCOME STATEMENT"/>
    <x v="4"/>
    <x v="3"/>
    <n v="35.380000000000003"/>
  </r>
  <r>
    <x v="2"/>
    <x v="3"/>
    <x v="1"/>
    <x v="65"/>
    <x v="1"/>
    <s v="PPLETO: TOTAL OPERATING EXPENSE"/>
    <s v="PPLEOM: OPERATION AND MAINTENANCE"/>
    <s v="PPLTIS: TOTAL INCOME STATEMENT"/>
    <x v="5"/>
    <x v="4"/>
    <n v="88.7"/>
  </r>
  <r>
    <x v="2"/>
    <x v="3"/>
    <x v="1"/>
    <x v="65"/>
    <x v="1"/>
    <s v="PPLETO: TOTAL OPERATING EXPENSE"/>
    <s v="PPLEOM: OPERATION AND MAINTENANCE"/>
    <s v="PPLTIS: TOTAL INCOME STATEMENT"/>
    <x v="6"/>
    <x v="3"/>
    <n v="74.319999999999993"/>
  </r>
  <r>
    <x v="2"/>
    <x v="3"/>
    <x v="1"/>
    <x v="65"/>
    <x v="1"/>
    <s v="PPLETO: TOTAL OPERATING EXPENSE"/>
    <s v="PPLEOM: OPERATION AND MAINTENANCE"/>
    <s v="PPLTIS: TOTAL INCOME STATEMENT"/>
    <x v="7"/>
    <x v="3"/>
    <n v="17.510000000000002"/>
  </r>
  <r>
    <x v="2"/>
    <x v="3"/>
    <x v="1"/>
    <x v="65"/>
    <x v="1"/>
    <s v="PPLETO: TOTAL OPERATING EXPENSE"/>
    <s v="PPLEOM: OPERATION AND MAINTENANCE"/>
    <s v="PPLTIS: TOTAL INCOME STATEMENT"/>
    <x v="10"/>
    <x v="4"/>
    <n v="-0.04"/>
  </r>
  <r>
    <x v="2"/>
    <x v="3"/>
    <x v="1"/>
    <x v="66"/>
    <x v="1"/>
    <s v="PPLETO: TOTAL OPERATING EXPENSE"/>
    <s v="PPLEOM: OPERATION AND MAINTENANCE"/>
    <s v="PPLTIS: TOTAL INCOME STATEMENT"/>
    <x v="1"/>
    <x v="1"/>
    <n v="208.48"/>
  </r>
  <r>
    <x v="2"/>
    <x v="3"/>
    <x v="1"/>
    <x v="66"/>
    <x v="1"/>
    <s v="PPLETO: TOTAL OPERATING EXPENSE"/>
    <s v="PPLEOM: OPERATION AND MAINTENANCE"/>
    <s v="PPLTIS: TOTAL INCOME STATEMENT"/>
    <x v="3"/>
    <x v="3"/>
    <n v="2.13"/>
  </r>
  <r>
    <x v="2"/>
    <x v="3"/>
    <x v="1"/>
    <x v="66"/>
    <x v="1"/>
    <s v="PPLETO: TOTAL OPERATING EXPENSE"/>
    <s v="PPLEOM: OPERATION AND MAINTENANCE"/>
    <s v="PPLTIS: TOTAL INCOME STATEMENT"/>
    <x v="4"/>
    <x v="3"/>
    <n v="9.1"/>
  </r>
  <r>
    <x v="2"/>
    <x v="3"/>
    <x v="1"/>
    <x v="66"/>
    <x v="1"/>
    <s v="PPLETO: TOTAL OPERATING EXPENSE"/>
    <s v="PPLEOM: OPERATION AND MAINTENANCE"/>
    <s v="PPLTIS: TOTAL INCOME STATEMENT"/>
    <x v="5"/>
    <x v="4"/>
    <n v="28.53"/>
  </r>
  <r>
    <x v="2"/>
    <x v="3"/>
    <x v="1"/>
    <x v="66"/>
    <x v="1"/>
    <s v="PPLETO: TOTAL OPERATING EXPENSE"/>
    <s v="PPLEOM: OPERATION AND MAINTENANCE"/>
    <s v="PPLTIS: TOTAL INCOME STATEMENT"/>
    <x v="6"/>
    <x v="3"/>
    <n v="18.72"/>
  </r>
  <r>
    <x v="2"/>
    <x v="3"/>
    <x v="1"/>
    <x v="66"/>
    <x v="1"/>
    <s v="PPLETO: TOTAL OPERATING EXPENSE"/>
    <s v="PPLEOM: OPERATION AND MAINTENANCE"/>
    <s v="PPLTIS: TOTAL INCOME STATEMENT"/>
    <x v="7"/>
    <x v="3"/>
    <n v="5.03"/>
  </r>
  <r>
    <x v="2"/>
    <x v="3"/>
    <x v="1"/>
    <x v="67"/>
    <x v="1"/>
    <s v="PPLETO: TOTAL OPERATING EXPENSE"/>
    <s v="PPLEOM: OPERATION AND MAINTENANCE"/>
    <s v="PPLTIS: TOTAL INCOME STATEMENT"/>
    <x v="1"/>
    <x v="1"/>
    <n v="558245.21"/>
  </r>
  <r>
    <x v="2"/>
    <x v="3"/>
    <x v="1"/>
    <x v="67"/>
    <x v="1"/>
    <s v="PPLETO: TOTAL OPERATING EXPENSE"/>
    <s v="PPLEOM: OPERATION AND MAINTENANCE"/>
    <s v="PPLTIS: TOTAL INCOME STATEMENT"/>
    <x v="12"/>
    <x v="1"/>
    <n v="133138.70000000001"/>
  </r>
  <r>
    <x v="2"/>
    <x v="3"/>
    <x v="1"/>
    <x v="67"/>
    <x v="1"/>
    <s v="PPLETO: TOTAL OPERATING EXPENSE"/>
    <s v="PPLEOM: OPERATION AND MAINTENANCE"/>
    <s v="PPLTIS: TOTAL INCOME STATEMENT"/>
    <x v="11"/>
    <x v="5"/>
    <n v="6481.69"/>
  </r>
  <r>
    <x v="2"/>
    <x v="3"/>
    <x v="1"/>
    <x v="67"/>
    <x v="1"/>
    <s v="PPLETO: TOTAL OPERATING EXPENSE"/>
    <s v="PPLEOM: OPERATION AND MAINTENANCE"/>
    <s v="PPLTIS: TOTAL INCOME STATEMENT"/>
    <x v="13"/>
    <x v="6"/>
    <n v="17248.310000000001"/>
  </r>
  <r>
    <x v="2"/>
    <x v="3"/>
    <x v="1"/>
    <x v="67"/>
    <x v="1"/>
    <s v="PPLETO: TOTAL OPERATING EXPENSE"/>
    <s v="PPLEOM: OPERATION AND MAINTENANCE"/>
    <s v="PPLTIS: TOTAL INCOME STATEMENT"/>
    <x v="17"/>
    <x v="6"/>
    <n v="1137.56"/>
  </r>
  <r>
    <x v="2"/>
    <x v="3"/>
    <x v="1"/>
    <x v="67"/>
    <x v="1"/>
    <s v="PPLETO: TOTAL OPERATING EXPENSE"/>
    <s v="PPLEOM: OPERATION AND MAINTENANCE"/>
    <s v="PPLTIS: TOTAL INCOME STATEMENT"/>
    <x v="18"/>
    <x v="6"/>
    <n v="245.85"/>
  </r>
  <r>
    <x v="2"/>
    <x v="3"/>
    <x v="1"/>
    <x v="67"/>
    <x v="1"/>
    <s v="PPLETO: TOTAL OPERATING EXPENSE"/>
    <s v="PPLEOM: OPERATION AND MAINTENANCE"/>
    <s v="PPLTIS: TOTAL INCOME STATEMENT"/>
    <x v="0"/>
    <x v="0"/>
    <n v="337.56"/>
  </r>
  <r>
    <x v="2"/>
    <x v="3"/>
    <x v="1"/>
    <x v="67"/>
    <x v="1"/>
    <s v="PPLETO: TOTAL OPERATING EXPENSE"/>
    <s v="PPLEOM: OPERATION AND MAINTENANCE"/>
    <s v="PPLTIS: TOTAL INCOME STATEMENT"/>
    <x v="3"/>
    <x v="3"/>
    <n v="7349.13"/>
  </r>
  <r>
    <x v="2"/>
    <x v="3"/>
    <x v="1"/>
    <x v="67"/>
    <x v="1"/>
    <s v="PPLETO: TOTAL OPERATING EXPENSE"/>
    <s v="PPLEOM: OPERATION AND MAINTENANCE"/>
    <s v="PPLTIS: TOTAL INCOME STATEMENT"/>
    <x v="4"/>
    <x v="3"/>
    <n v="32002.77"/>
  </r>
  <r>
    <x v="2"/>
    <x v="3"/>
    <x v="1"/>
    <x v="67"/>
    <x v="1"/>
    <s v="PPLETO: TOTAL OPERATING EXPENSE"/>
    <s v="PPLEOM: OPERATION AND MAINTENANCE"/>
    <s v="PPLTIS: TOTAL INCOME STATEMENT"/>
    <x v="5"/>
    <x v="4"/>
    <n v="81538.12"/>
  </r>
  <r>
    <x v="2"/>
    <x v="3"/>
    <x v="1"/>
    <x v="67"/>
    <x v="1"/>
    <s v="PPLETO: TOTAL OPERATING EXPENSE"/>
    <s v="PPLEOM: OPERATION AND MAINTENANCE"/>
    <s v="PPLTIS: TOTAL INCOME STATEMENT"/>
    <x v="6"/>
    <x v="3"/>
    <n v="67931.520000000004"/>
  </r>
  <r>
    <x v="2"/>
    <x v="3"/>
    <x v="1"/>
    <x v="67"/>
    <x v="1"/>
    <s v="PPLETO: TOTAL OPERATING EXPENSE"/>
    <s v="PPLEOM: OPERATION AND MAINTENANCE"/>
    <s v="PPLTIS: TOTAL INCOME STATEMENT"/>
    <x v="7"/>
    <x v="3"/>
    <n v="16273.55"/>
  </r>
  <r>
    <x v="2"/>
    <x v="3"/>
    <x v="1"/>
    <x v="67"/>
    <x v="1"/>
    <s v="PPLETO: TOTAL OPERATING EXPENSE"/>
    <s v="PPLEOM: OPERATION AND MAINTENANCE"/>
    <s v="PPLTIS: TOTAL INCOME STATEMENT"/>
    <x v="10"/>
    <x v="4"/>
    <n v="947.61"/>
  </r>
  <r>
    <x v="2"/>
    <x v="3"/>
    <x v="1"/>
    <x v="148"/>
    <x v="1"/>
    <s v="PPLETO: TOTAL OPERATING EXPENSE"/>
    <s v="PPLEOM: OPERATION AND MAINTENANCE"/>
    <s v="PPLTIS: TOTAL INCOME STATEMENT"/>
    <x v="1"/>
    <x v="1"/>
    <n v="502.19"/>
  </r>
  <r>
    <x v="2"/>
    <x v="3"/>
    <x v="1"/>
    <x v="148"/>
    <x v="1"/>
    <s v="PPLETO: TOTAL OPERATING EXPENSE"/>
    <s v="PPLEOM: OPERATION AND MAINTENANCE"/>
    <s v="PPLTIS: TOTAL INCOME STATEMENT"/>
    <x v="3"/>
    <x v="3"/>
    <n v="4.3499999999999996"/>
  </r>
  <r>
    <x v="2"/>
    <x v="3"/>
    <x v="1"/>
    <x v="148"/>
    <x v="1"/>
    <s v="PPLETO: TOTAL OPERATING EXPENSE"/>
    <s v="PPLEOM: OPERATION AND MAINTENANCE"/>
    <s v="PPLTIS: TOTAL INCOME STATEMENT"/>
    <x v="4"/>
    <x v="3"/>
    <n v="23.37"/>
  </r>
  <r>
    <x v="2"/>
    <x v="3"/>
    <x v="1"/>
    <x v="148"/>
    <x v="1"/>
    <s v="PPLETO: TOTAL OPERATING EXPENSE"/>
    <s v="PPLEOM: OPERATION AND MAINTENANCE"/>
    <s v="PPLTIS: TOTAL INCOME STATEMENT"/>
    <x v="5"/>
    <x v="4"/>
    <n v="63.01"/>
  </r>
  <r>
    <x v="2"/>
    <x v="3"/>
    <x v="1"/>
    <x v="148"/>
    <x v="1"/>
    <s v="PPLETO: TOTAL OPERATING EXPENSE"/>
    <s v="PPLEOM: OPERATION AND MAINTENANCE"/>
    <s v="PPLTIS: TOTAL INCOME STATEMENT"/>
    <x v="6"/>
    <x v="3"/>
    <n v="42.94"/>
  </r>
  <r>
    <x v="2"/>
    <x v="3"/>
    <x v="1"/>
    <x v="148"/>
    <x v="1"/>
    <s v="PPLETO: TOTAL OPERATING EXPENSE"/>
    <s v="PPLEOM: OPERATION AND MAINTENANCE"/>
    <s v="PPLTIS: TOTAL INCOME STATEMENT"/>
    <x v="7"/>
    <x v="3"/>
    <n v="12.8"/>
  </r>
  <r>
    <x v="2"/>
    <x v="3"/>
    <x v="1"/>
    <x v="68"/>
    <x v="1"/>
    <s v="PPLETO: TOTAL OPERATING EXPENSE"/>
    <s v="PPLEOM: OPERATION AND MAINTENANCE"/>
    <s v="PPLTIS: TOTAL INCOME STATEMENT"/>
    <x v="1"/>
    <x v="1"/>
    <n v="4329.1899999999996"/>
  </r>
  <r>
    <x v="2"/>
    <x v="3"/>
    <x v="1"/>
    <x v="68"/>
    <x v="1"/>
    <s v="PPLETO: TOTAL OPERATING EXPENSE"/>
    <s v="PPLEOM: OPERATION AND MAINTENANCE"/>
    <s v="PPLTIS: TOTAL INCOME STATEMENT"/>
    <x v="16"/>
    <x v="1"/>
    <n v="0"/>
  </r>
  <r>
    <x v="2"/>
    <x v="3"/>
    <x v="1"/>
    <x v="68"/>
    <x v="1"/>
    <s v="PPLETO: TOTAL OPERATING EXPENSE"/>
    <s v="PPLEOM: OPERATION AND MAINTENANCE"/>
    <s v="PPLTIS: TOTAL INCOME STATEMENT"/>
    <x v="20"/>
    <x v="5"/>
    <n v="0"/>
  </r>
  <r>
    <x v="2"/>
    <x v="3"/>
    <x v="1"/>
    <x v="68"/>
    <x v="1"/>
    <s v="PPLETO: TOTAL OPERATING EXPENSE"/>
    <s v="PPLEOM: OPERATION AND MAINTENANCE"/>
    <s v="PPLTIS: TOTAL INCOME STATEMENT"/>
    <x v="3"/>
    <x v="3"/>
    <n v="50.99"/>
  </r>
  <r>
    <x v="2"/>
    <x v="3"/>
    <x v="1"/>
    <x v="68"/>
    <x v="1"/>
    <s v="PPLETO: TOTAL OPERATING EXPENSE"/>
    <s v="PPLEOM: OPERATION AND MAINTENANCE"/>
    <s v="PPLTIS: TOTAL INCOME STATEMENT"/>
    <x v="4"/>
    <x v="3"/>
    <n v="196.31"/>
  </r>
  <r>
    <x v="2"/>
    <x v="3"/>
    <x v="1"/>
    <x v="68"/>
    <x v="1"/>
    <s v="PPLETO: TOTAL OPERATING EXPENSE"/>
    <s v="PPLEOM: OPERATION AND MAINTENANCE"/>
    <s v="PPLTIS: TOTAL INCOME STATEMENT"/>
    <x v="5"/>
    <x v="4"/>
    <n v="459.68"/>
  </r>
  <r>
    <x v="2"/>
    <x v="3"/>
    <x v="1"/>
    <x v="68"/>
    <x v="1"/>
    <s v="PPLETO: TOTAL OPERATING EXPENSE"/>
    <s v="PPLEOM: OPERATION AND MAINTENANCE"/>
    <s v="PPLTIS: TOTAL INCOME STATEMENT"/>
    <x v="6"/>
    <x v="3"/>
    <n v="476.91"/>
  </r>
  <r>
    <x v="2"/>
    <x v="3"/>
    <x v="1"/>
    <x v="68"/>
    <x v="1"/>
    <s v="PPLETO: TOTAL OPERATING EXPENSE"/>
    <s v="PPLEOM: OPERATION AND MAINTENANCE"/>
    <s v="PPLTIS: TOTAL INCOME STATEMENT"/>
    <x v="7"/>
    <x v="3"/>
    <n v="115.11"/>
  </r>
  <r>
    <x v="2"/>
    <x v="3"/>
    <x v="1"/>
    <x v="69"/>
    <x v="1"/>
    <s v="PPLETO: TOTAL OPERATING EXPENSE"/>
    <s v="PPLEOM: OPERATION AND MAINTENANCE"/>
    <s v="PPLTIS: TOTAL INCOME STATEMENT"/>
    <x v="1"/>
    <x v="1"/>
    <n v="152.4"/>
  </r>
  <r>
    <x v="2"/>
    <x v="3"/>
    <x v="1"/>
    <x v="69"/>
    <x v="1"/>
    <s v="PPLETO: TOTAL OPERATING EXPENSE"/>
    <s v="PPLEOM: OPERATION AND MAINTENANCE"/>
    <s v="PPLTIS: TOTAL INCOME STATEMENT"/>
    <x v="3"/>
    <x v="3"/>
    <n v="3.48"/>
  </r>
  <r>
    <x v="2"/>
    <x v="3"/>
    <x v="1"/>
    <x v="69"/>
    <x v="1"/>
    <s v="PPLETO: TOTAL OPERATING EXPENSE"/>
    <s v="PPLEOM: OPERATION AND MAINTENANCE"/>
    <s v="PPLTIS: TOTAL INCOME STATEMENT"/>
    <x v="4"/>
    <x v="3"/>
    <n v="8.6"/>
  </r>
  <r>
    <x v="2"/>
    <x v="3"/>
    <x v="1"/>
    <x v="69"/>
    <x v="1"/>
    <s v="PPLETO: TOTAL OPERATING EXPENSE"/>
    <s v="PPLEOM: OPERATION AND MAINTENANCE"/>
    <s v="PPLTIS: TOTAL INCOME STATEMENT"/>
    <x v="5"/>
    <x v="4"/>
    <n v="-15.84"/>
  </r>
  <r>
    <x v="2"/>
    <x v="3"/>
    <x v="1"/>
    <x v="69"/>
    <x v="1"/>
    <s v="PPLETO: TOTAL OPERATING EXPENSE"/>
    <s v="PPLEOM: OPERATION AND MAINTENANCE"/>
    <s v="PPLTIS: TOTAL INCOME STATEMENT"/>
    <x v="6"/>
    <x v="3"/>
    <n v="38.39"/>
  </r>
  <r>
    <x v="2"/>
    <x v="3"/>
    <x v="1"/>
    <x v="69"/>
    <x v="1"/>
    <s v="PPLETO: TOTAL OPERATING EXPENSE"/>
    <s v="PPLEOM: OPERATION AND MAINTENANCE"/>
    <s v="PPLTIS: TOTAL INCOME STATEMENT"/>
    <x v="7"/>
    <x v="3"/>
    <n v="6.73"/>
  </r>
  <r>
    <x v="2"/>
    <x v="3"/>
    <x v="1"/>
    <x v="70"/>
    <x v="1"/>
    <s v="PPLETO: TOTAL OPERATING EXPENSE"/>
    <s v="PPLEOM: OPERATION AND MAINTENANCE"/>
    <s v="PPLTIS: TOTAL INCOME STATEMENT"/>
    <x v="1"/>
    <x v="1"/>
    <n v="29888.82"/>
  </r>
  <r>
    <x v="2"/>
    <x v="3"/>
    <x v="1"/>
    <x v="70"/>
    <x v="1"/>
    <s v="PPLETO: TOTAL OPERATING EXPENSE"/>
    <s v="PPLEOM: OPERATION AND MAINTENANCE"/>
    <s v="PPLTIS: TOTAL INCOME STATEMENT"/>
    <x v="11"/>
    <x v="5"/>
    <n v="73.400000000000006"/>
  </r>
  <r>
    <x v="2"/>
    <x v="3"/>
    <x v="1"/>
    <x v="70"/>
    <x v="1"/>
    <s v="PPLETO: TOTAL OPERATING EXPENSE"/>
    <s v="PPLEOM: OPERATION AND MAINTENANCE"/>
    <s v="PPLTIS: TOTAL INCOME STATEMENT"/>
    <x v="3"/>
    <x v="3"/>
    <n v="305.58999999999997"/>
  </r>
  <r>
    <x v="2"/>
    <x v="3"/>
    <x v="1"/>
    <x v="70"/>
    <x v="1"/>
    <s v="PPLETO: TOTAL OPERATING EXPENSE"/>
    <s v="PPLEOM: OPERATION AND MAINTENANCE"/>
    <s v="PPLTIS: TOTAL INCOME STATEMENT"/>
    <x v="4"/>
    <x v="3"/>
    <n v="1362.51"/>
  </r>
  <r>
    <x v="2"/>
    <x v="3"/>
    <x v="1"/>
    <x v="70"/>
    <x v="1"/>
    <s v="PPLETO: TOTAL OPERATING EXPENSE"/>
    <s v="PPLEOM: OPERATION AND MAINTENANCE"/>
    <s v="PPLTIS: TOTAL INCOME STATEMENT"/>
    <x v="5"/>
    <x v="4"/>
    <n v="3853.91"/>
  </r>
  <r>
    <x v="2"/>
    <x v="3"/>
    <x v="1"/>
    <x v="70"/>
    <x v="1"/>
    <s v="PPLETO: TOTAL OPERATING EXPENSE"/>
    <s v="PPLEOM: OPERATION AND MAINTENANCE"/>
    <s v="PPLTIS: TOTAL INCOME STATEMENT"/>
    <x v="6"/>
    <x v="3"/>
    <n v="2545"/>
  </r>
  <r>
    <x v="2"/>
    <x v="3"/>
    <x v="1"/>
    <x v="70"/>
    <x v="1"/>
    <s v="PPLETO: TOTAL OPERATING EXPENSE"/>
    <s v="PPLEOM: OPERATION AND MAINTENANCE"/>
    <s v="PPLTIS: TOTAL INCOME STATEMENT"/>
    <x v="7"/>
    <x v="3"/>
    <n v="544.04999999999995"/>
  </r>
  <r>
    <x v="2"/>
    <x v="3"/>
    <x v="1"/>
    <x v="70"/>
    <x v="1"/>
    <s v="PPLETO: TOTAL OPERATING EXPENSE"/>
    <s v="PPLEOM: OPERATION AND MAINTENANCE"/>
    <s v="PPLTIS: TOTAL INCOME STATEMENT"/>
    <x v="10"/>
    <x v="4"/>
    <n v="9.6"/>
  </r>
  <r>
    <x v="2"/>
    <x v="3"/>
    <x v="1"/>
    <x v="71"/>
    <x v="1"/>
    <s v="PPLETO: TOTAL OPERATING EXPENSE"/>
    <s v="PPLEOM: OPERATION AND MAINTENANCE"/>
    <s v="PPLTIS: TOTAL INCOME STATEMENT"/>
    <x v="1"/>
    <x v="1"/>
    <n v="55147.53"/>
  </r>
  <r>
    <x v="2"/>
    <x v="3"/>
    <x v="1"/>
    <x v="71"/>
    <x v="1"/>
    <s v="PPLETO: TOTAL OPERATING EXPENSE"/>
    <s v="PPLEOM: OPERATION AND MAINTENANCE"/>
    <s v="PPLTIS: TOTAL INCOME STATEMENT"/>
    <x v="0"/>
    <x v="0"/>
    <n v="293.89999999999998"/>
  </r>
  <r>
    <x v="2"/>
    <x v="3"/>
    <x v="1"/>
    <x v="71"/>
    <x v="1"/>
    <s v="PPLETO: TOTAL OPERATING EXPENSE"/>
    <s v="PPLEOM: OPERATION AND MAINTENANCE"/>
    <s v="PPLTIS: TOTAL INCOME STATEMENT"/>
    <x v="3"/>
    <x v="3"/>
    <n v="640.15"/>
  </r>
  <r>
    <x v="2"/>
    <x v="3"/>
    <x v="1"/>
    <x v="71"/>
    <x v="1"/>
    <s v="PPLETO: TOTAL OPERATING EXPENSE"/>
    <s v="PPLEOM: OPERATION AND MAINTENANCE"/>
    <s v="PPLTIS: TOTAL INCOME STATEMENT"/>
    <x v="4"/>
    <x v="3"/>
    <n v="2588.4499999999998"/>
  </r>
  <r>
    <x v="2"/>
    <x v="3"/>
    <x v="1"/>
    <x v="71"/>
    <x v="1"/>
    <s v="PPLETO: TOTAL OPERATING EXPENSE"/>
    <s v="PPLEOM: OPERATION AND MAINTENANCE"/>
    <s v="PPLTIS: TOTAL INCOME STATEMENT"/>
    <x v="5"/>
    <x v="4"/>
    <n v="5345.96"/>
  </r>
  <r>
    <x v="2"/>
    <x v="3"/>
    <x v="1"/>
    <x v="71"/>
    <x v="1"/>
    <s v="PPLETO: TOTAL OPERATING EXPENSE"/>
    <s v="PPLEOM: OPERATION AND MAINTENANCE"/>
    <s v="PPLTIS: TOTAL INCOME STATEMENT"/>
    <x v="6"/>
    <x v="3"/>
    <n v="6185.51"/>
  </r>
  <r>
    <x v="2"/>
    <x v="3"/>
    <x v="1"/>
    <x v="71"/>
    <x v="1"/>
    <s v="PPLETO: TOTAL OPERATING EXPENSE"/>
    <s v="PPLEOM: OPERATION AND MAINTENANCE"/>
    <s v="PPLTIS: TOTAL INCOME STATEMENT"/>
    <x v="7"/>
    <x v="3"/>
    <n v="1458.67"/>
  </r>
  <r>
    <x v="2"/>
    <x v="3"/>
    <x v="1"/>
    <x v="72"/>
    <x v="1"/>
    <s v="PPLETO: TOTAL OPERATING EXPENSE"/>
    <s v="PPLEOM: OPERATION AND MAINTENANCE"/>
    <s v="PPLTIS: TOTAL INCOME STATEMENT"/>
    <x v="1"/>
    <x v="1"/>
    <n v="698.05"/>
  </r>
  <r>
    <x v="2"/>
    <x v="3"/>
    <x v="1"/>
    <x v="72"/>
    <x v="1"/>
    <s v="PPLETO: TOTAL OPERATING EXPENSE"/>
    <s v="PPLEOM: OPERATION AND MAINTENANCE"/>
    <s v="PPLTIS: TOTAL INCOME STATEMENT"/>
    <x v="3"/>
    <x v="3"/>
    <n v="7.12"/>
  </r>
  <r>
    <x v="2"/>
    <x v="3"/>
    <x v="1"/>
    <x v="72"/>
    <x v="1"/>
    <s v="PPLETO: TOTAL OPERATING EXPENSE"/>
    <s v="PPLEOM: OPERATION AND MAINTENANCE"/>
    <s v="PPLTIS: TOTAL INCOME STATEMENT"/>
    <x v="4"/>
    <x v="3"/>
    <n v="30.47"/>
  </r>
  <r>
    <x v="2"/>
    <x v="3"/>
    <x v="1"/>
    <x v="72"/>
    <x v="1"/>
    <s v="PPLETO: TOTAL OPERATING EXPENSE"/>
    <s v="PPLEOM: OPERATION AND MAINTENANCE"/>
    <s v="PPLTIS: TOTAL INCOME STATEMENT"/>
    <x v="5"/>
    <x v="4"/>
    <n v="95.52"/>
  </r>
  <r>
    <x v="2"/>
    <x v="3"/>
    <x v="1"/>
    <x v="72"/>
    <x v="1"/>
    <s v="PPLETO: TOTAL OPERATING EXPENSE"/>
    <s v="PPLEOM: OPERATION AND MAINTENANCE"/>
    <s v="PPLTIS: TOTAL INCOME STATEMENT"/>
    <x v="6"/>
    <x v="3"/>
    <n v="62.66"/>
  </r>
  <r>
    <x v="2"/>
    <x v="3"/>
    <x v="1"/>
    <x v="72"/>
    <x v="1"/>
    <s v="PPLETO: TOTAL OPERATING EXPENSE"/>
    <s v="PPLEOM: OPERATION AND MAINTENANCE"/>
    <s v="PPLTIS: TOTAL INCOME STATEMENT"/>
    <x v="7"/>
    <x v="3"/>
    <n v="16.86"/>
  </r>
  <r>
    <x v="2"/>
    <x v="3"/>
    <x v="1"/>
    <x v="75"/>
    <x v="1"/>
    <s v="PPLETO: TOTAL OPERATING EXPENSE"/>
    <s v="PPLEOM: OPERATION AND MAINTENANCE"/>
    <s v="PPLTIS: TOTAL INCOME STATEMENT"/>
    <x v="1"/>
    <x v="1"/>
    <n v="69471.41"/>
  </r>
  <r>
    <x v="2"/>
    <x v="3"/>
    <x v="1"/>
    <x v="75"/>
    <x v="1"/>
    <s v="PPLETO: TOTAL OPERATING EXPENSE"/>
    <s v="PPLEOM: OPERATION AND MAINTENANCE"/>
    <s v="PPLTIS: TOTAL INCOME STATEMENT"/>
    <x v="3"/>
    <x v="3"/>
    <n v="743.91"/>
  </r>
  <r>
    <x v="2"/>
    <x v="3"/>
    <x v="1"/>
    <x v="75"/>
    <x v="1"/>
    <s v="PPLETO: TOTAL OPERATING EXPENSE"/>
    <s v="PPLEOM: OPERATION AND MAINTENANCE"/>
    <s v="PPLTIS: TOTAL INCOME STATEMENT"/>
    <x v="4"/>
    <x v="3"/>
    <n v="3229.96"/>
  </r>
  <r>
    <x v="2"/>
    <x v="3"/>
    <x v="1"/>
    <x v="75"/>
    <x v="1"/>
    <s v="PPLETO: TOTAL OPERATING EXPENSE"/>
    <s v="PPLEOM: OPERATION AND MAINTENANCE"/>
    <s v="PPLTIS: TOTAL INCOME STATEMENT"/>
    <x v="5"/>
    <x v="4"/>
    <n v="7843.94"/>
  </r>
  <r>
    <x v="2"/>
    <x v="3"/>
    <x v="1"/>
    <x v="75"/>
    <x v="1"/>
    <s v="PPLETO: TOTAL OPERATING EXPENSE"/>
    <s v="PPLEOM: OPERATION AND MAINTENANCE"/>
    <s v="PPLTIS: TOTAL INCOME STATEMENT"/>
    <x v="6"/>
    <x v="3"/>
    <n v="6862.59"/>
  </r>
  <r>
    <x v="2"/>
    <x v="3"/>
    <x v="1"/>
    <x v="75"/>
    <x v="1"/>
    <s v="PPLETO: TOTAL OPERATING EXPENSE"/>
    <s v="PPLEOM: OPERATION AND MAINTENANCE"/>
    <s v="PPLTIS: TOTAL INCOME STATEMENT"/>
    <x v="7"/>
    <x v="3"/>
    <n v="1609.13"/>
  </r>
  <r>
    <x v="2"/>
    <x v="3"/>
    <x v="1"/>
    <x v="76"/>
    <x v="1"/>
    <s v="PPLETO: TOTAL OPERATING EXPENSE"/>
    <s v="PPLEOM: OPERATION AND MAINTENANCE"/>
    <s v="PPLTIS: TOTAL INCOME STATEMENT"/>
    <x v="1"/>
    <x v="1"/>
    <n v="1260457.22"/>
  </r>
  <r>
    <x v="2"/>
    <x v="3"/>
    <x v="1"/>
    <x v="76"/>
    <x v="1"/>
    <s v="PPLETO: TOTAL OPERATING EXPENSE"/>
    <s v="PPLEOM: OPERATION AND MAINTENANCE"/>
    <s v="PPLTIS: TOTAL INCOME STATEMENT"/>
    <x v="3"/>
    <x v="3"/>
    <n v="13299.52"/>
  </r>
  <r>
    <x v="2"/>
    <x v="3"/>
    <x v="1"/>
    <x v="76"/>
    <x v="1"/>
    <s v="PPLETO: TOTAL OPERATING EXPENSE"/>
    <s v="PPLEOM: OPERATION AND MAINTENANCE"/>
    <s v="PPLTIS: TOTAL INCOME STATEMENT"/>
    <x v="4"/>
    <x v="3"/>
    <n v="58631.47"/>
  </r>
  <r>
    <x v="2"/>
    <x v="3"/>
    <x v="1"/>
    <x v="76"/>
    <x v="1"/>
    <s v="PPLETO: TOTAL OPERATING EXPENSE"/>
    <s v="PPLEOM: OPERATION AND MAINTENANCE"/>
    <s v="PPLTIS: TOTAL INCOME STATEMENT"/>
    <x v="5"/>
    <x v="4"/>
    <n v="144267.04999999999"/>
  </r>
  <r>
    <x v="2"/>
    <x v="3"/>
    <x v="1"/>
    <x v="76"/>
    <x v="1"/>
    <s v="PPLETO: TOTAL OPERATING EXPENSE"/>
    <s v="PPLEOM: OPERATION AND MAINTENANCE"/>
    <s v="PPLTIS: TOTAL INCOME STATEMENT"/>
    <x v="6"/>
    <x v="3"/>
    <n v="123203.69"/>
  </r>
  <r>
    <x v="2"/>
    <x v="3"/>
    <x v="1"/>
    <x v="76"/>
    <x v="1"/>
    <s v="PPLETO: TOTAL OPERATING EXPENSE"/>
    <s v="PPLEOM: OPERATION AND MAINTENANCE"/>
    <s v="PPLTIS: TOTAL INCOME STATEMENT"/>
    <x v="7"/>
    <x v="3"/>
    <n v="29331.87"/>
  </r>
  <r>
    <x v="2"/>
    <x v="3"/>
    <x v="1"/>
    <x v="220"/>
    <x v="1"/>
    <s v="PPLETO: TOTAL OPERATING EXPENSE"/>
    <s v="PPLEOM: OPERATION AND MAINTENANCE"/>
    <s v="PPLTIS: TOTAL INCOME STATEMENT"/>
    <x v="1"/>
    <x v="1"/>
    <n v="0"/>
  </r>
  <r>
    <x v="2"/>
    <x v="3"/>
    <x v="1"/>
    <x v="220"/>
    <x v="1"/>
    <s v="PPLETO: TOTAL OPERATING EXPENSE"/>
    <s v="PPLEOM: OPERATION AND MAINTENANCE"/>
    <s v="PPLTIS: TOTAL INCOME STATEMENT"/>
    <x v="12"/>
    <x v="1"/>
    <n v="0"/>
  </r>
  <r>
    <x v="2"/>
    <x v="3"/>
    <x v="1"/>
    <x v="220"/>
    <x v="1"/>
    <s v="PPLETO: TOTAL OPERATING EXPENSE"/>
    <s v="PPLEOM: OPERATION AND MAINTENANCE"/>
    <s v="PPLTIS: TOTAL INCOME STATEMENT"/>
    <x v="11"/>
    <x v="5"/>
    <n v="0"/>
  </r>
  <r>
    <x v="2"/>
    <x v="3"/>
    <x v="1"/>
    <x v="220"/>
    <x v="1"/>
    <s v="PPLETO: TOTAL OPERATING EXPENSE"/>
    <s v="PPLEOM: OPERATION AND MAINTENANCE"/>
    <s v="PPLTIS: TOTAL INCOME STATEMENT"/>
    <x v="13"/>
    <x v="6"/>
    <n v="0"/>
  </r>
  <r>
    <x v="2"/>
    <x v="3"/>
    <x v="1"/>
    <x v="220"/>
    <x v="1"/>
    <s v="PPLETO: TOTAL OPERATING EXPENSE"/>
    <s v="PPLEOM: OPERATION AND MAINTENANCE"/>
    <s v="PPLTIS: TOTAL INCOME STATEMENT"/>
    <x v="17"/>
    <x v="6"/>
    <n v="0"/>
  </r>
  <r>
    <x v="2"/>
    <x v="3"/>
    <x v="1"/>
    <x v="220"/>
    <x v="1"/>
    <s v="PPLETO: TOTAL OPERATING EXPENSE"/>
    <s v="PPLEOM: OPERATION AND MAINTENANCE"/>
    <s v="PPLTIS: TOTAL INCOME STATEMENT"/>
    <x v="18"/>
    <x v="6"/>
    <n v="0"/>
  </r>
  <r>
    <x v="2"/>
    <x v="3"/>
    <x v="1"/>
    <x v="220"/>
    <x v="1"/>
    <s v="PPLETO: TOTAL OPERATING EXPENSE"/>
    <s v="PPLEOM: OPERATION AND MAINTENANCE"/>
    <s v="PPLTIS: TOTAL INCOME STATEMENT"/>
    <x v="0"/>
    <x v="0"/>
    <n v="0"/>
  </r>
  <r>
    <x v="2"/>
    <x v="3"/>
    <x v="1"/>
    <x v="220"/>
    <x v="1"/>
    <s v="PPLETO: TOTAL OPERATING EXPENSE"/>
    <s v="PPLEOM: OPERATION AND MAINTENANCE"/>
    <s v="PPLTIS: TOTAL INCOME STATEMENT"/>
    <x v="3"/>
    <x v="3"/>
    <n v="0"/>
  </r>
  <r>
    <x v="2"/>
    <x v="3"/>
    <x v="1"/>
    <x v="220"/>
    <x v="1"/>
    <s v="PPLETO: TOTAL OPERATING EXPENSE"/>
    <s v="PPLEOM: OPERATION AND MAINTENANCE"/>
    <s v="PPLTIS: TOTAL INCOME STATEMENT"/>
    <x v="4"/>
    <x v="3"/>
    <n v="0"/>
  </r>
  <r>
    <x v="2"/>
    <x v="3"/>
    <x v="1"/>
    <x v="220"/>
    <x v="1"/>
    <s v="PPLETO: TOTAL OPERATING EXPENSE"/>
    <s v="PPLEOM: OPERATION AND MAINTENANCE"/>
    <s v="PPLTIS: TOTAL INCOME STATEMENT"/>
    <x v="5"/>
    <x v="4"/>
    <n v="0"/>
  </r>
  <r>
    <x v="2"/>
    <x v="3"/>
    <x v="1"/>
    <x v="220"/>
    <x v="1"/>
    <s v="PPLETO: TOTAL OPERATING EXPENSE"/>
    <s v="PPLEOM: OPERATION AND MAINTENANCE"/>
    <s v="PPLTIS: TOTAL INCOME STATEMENT"/>
    <x v="6"/>
    <x v="3"/>
    <n v="0"/>
  </r>
  <r>
    <x v="2"/>
    <x v="3"/>
    <x v="1"/>
    <x v="220"/>
    <x v="1"/>
    <s v="PPLETO: TOTAL OPERATING EXPENSE"/>
    <s v="PPLEOM: OPERATION AND MAINTENANCE"/>
    <s v="PPLTIS: TOTAL INCOME STATEMENT"/>
    <x v="7"/>
    <x v="3"/>
    <n v="0"/>
  </r>
  <r>
    <x v="2"/>
    <x v="3"/>
    <x v="1"/>
    <x v="220"/>
    <x v="1"/>
    <s v="PPLETO: TOTAL OPERATING EXPENSE"/>
    <s v="PPLEOM: OPERATION AND MAINTENANCE"/>
    <s v="PPLTIS: TOTAL INCOME STATEMENT"/>
    <x v="10"/>
    <x v="4"/>
    <n v="0"/>
  </r>
  <r>
    <x v="2"/>
    <x v="3"/>
    <x v="1"/>
    <x v="77"/>
    <x v="1"/>
    <s v="PPLETO: TOTAL OPERATING EXPENSE"/>
    <s v="PPLEOM: OPERATION AND MAINTENANCE"/>
    <s v="PPLTIS: TOTAL INCOME STATEMENT"/>
    <x v="1"/>
    <x v="1"/>
    <n v="23830.080000000002"/>
  </r>
  <r>
    <x v="2"/>
    <x v="3"/>
    <x v="1"/>
    <x v="77"/>
    <x v="1"/>
    <s v="PPLETO: TOTAL OPERATING EXPENSE"/>
    <s v="PPLEOM: OPERATION AND MAINTENANCE"/>
    <s v="PPLTIS: TOTAL INCOME STATEMENT"/>
    <x v="12"/>
    <x v="1"/>
    <n v="10081.31"/>
  </r>
  <r>
    <x v="2"/>
    <x v="3"/>
    <x v="1"/>
    <x v="77"/>
    <x v="1"/>
    <s v="PPLETO: TOTAL OPERATING EXPENSE"/>
    <s v="PPLEOM: OPERATION AND MAINTENANCE"/>
    <s v="PPLTIS: TOTAL INCOME STATEMENT"/>
    <x v="11"/>
    <x v="5"/>
    <n v="23.83"/>
  </r>
  <r>
    <x v="2"/>
    <x v="3"/>
    <x v="1"/>
    <x v="77"/>
    <x v="1"/>
    <s v="PPLETO: TOTAL OPERATING EXPENSE"/>
    <s v="PPLEOM: OPERATION AND MAINTENANCE"/>
    <s v="PPLTIS: TOTAL INCOME STATEMENT"/>
    <x v="3"/>
    <x v="3"/>
    <n v="352.58"/>
  </r>
  <r>
    <x v="2"/>
    <x v="3"/>
    <x v="1"/>
    <x v="77"/>
    <x v="1"/>
    <s v="PPLETO: TOTAL OPERATING EXPENSE"/>
    <s v="PPLEOM: OPERATION AND MAINTENANCE"/>
    <s v="PPLTIS: TOTAL INCOME STATEMENT"/>
    <x v="4"/>
    <x v="3"/>
    <n v="1565.4"/>
  </r>
  <r>
    <x v="2"/>
    <x v="3"/>
    <x v="1"/>
    <x v="77"/>
    <x v="1"/>
    <s v="PPLETO: TOTAL OPERATING EXPENSE"/>
    <s v="PPLEOM: OPERATION AND MAINTENANCE"/>
    <s v="PPLTIS: TOTAL INCOME STATEMENT"/>
    <x v="5"/>
    <x v="4"/>
    <n v="4053.27"/>
  </r>
  <r>
    <x v="2"/>
    <x v="3"/>
    <x v="1"/>
    <x v="77"/>
    <x v="1"/>
    <s v="PPLETO: TOTAL OPERATING EXPENSE"/>
    <s v="PPLEOM: OPERATION AND MAINTENANCE"/>
    <s v="PPLTIS: TOTAL INCOME STATEMENT"/>
    <x v="6"/>
    <x v="3"/>
    <n v="3210.51"/>
  </r>
  <r>
    <x v="2"/>
    <x v="3"/>
    <x v="1"/>
    <x v="77"/>
    <x v="1"/>
    <s v="PPLETO: TOTAL OPERATING EXPENSE"/>
    <s v="PPLEOM: OPERATION AND MAINTENANCE"/>
    <s v="PPLTIS: TOTAL INCOME STATEMENT"/>
    <x v="7"/>
    <x v="3"/>
    <n v="766.18"/>
  </r>
  <r>
    <x v="2"/>
    <x v="3"/>
    <x v="1"/>
    <x v="77"/>
    <x v="1"/>
    <s v="PPLETO: TOTAL OPERATING EXPENSE"/>
    <s v="PPLEOM: OPERATION AND MAINTENANCE"/>
    <s v="PPLTIS: TOTAL INCOME STATEMENT"/>
    <x v="10"/>
    <x v="4"/>
    <n v="3.26"/>
  </r>
  <r>
    <x v="2"/>
    <x v="3"/>
    <x v="1"/>
    <x v="78"/>
    <x v="1"/>
    <s v="PPLETO: TOTAL OPERATING EXPENSE"/>
    <s v="PPLEOM: OPERATION AND MAINTENANCE"/>
    <s v="PPLTIS: TOTAL INCOME STATEMENT"/>
    <x v="1"/>
    <x v="1"/>
    <n v="826051.58"/>
  </r>
  <r>
    <x v="2"/>
    <x v="3"/>
    <x v="1"/>
    <x v="78"/>
    <x v="1"/>
    <s v="PPLETO: TOTAL OPERATING EXPENSE"/>
    <s v="PPLEOM: OPERATION AND MAINTENANCE"/>
    <s v="PPLTIS: TOTAL INCOME STATEMENT"/>
    <x v="12"/>
    <x v="1"/>
    <n v="71851.98"/>
  </r>
  <r>
    <x v="2"/>
    <x v="3"/>
    <x v="1"/>
    <x v="78"/>
    <x v="1"/>
    <s v="PPLETO: TOTAL OPERATING EXPENSE"/>
    <s v="PPLEOM: OPERATION AND MAINTENANCE"/>
    <s v="PPLTIS: TOTAL INCOME STATEMENT"/>
    <x v="11"/>
    <x v="5"/>
    <n v="215.31"/>
  </r>
  <r>
    <x v="2"/>
    <x v="3"/>
    <x v="1"/>
    <x v="78"/>
    <x v="1"/>
    <s v="PPLETO: TOTAL OPERATING EXPENSE"/>
    <s v="PPLEOM: OPERATION AND MAINTENANCE"/>
    <s v="PPLTIS: TOTAL INCOME STATEMENT"/>
    <x v="13"/>
    <x v="6"/>
    <n v="86024.639999999999"/>
  </r>
  <r>
    <x v="2"/>
    <x v="3"/>
    <x v="1"/>
    <x v="78"/>
    <x v="1"/>
    <s v="PPLETO: TOTAL OPERATING EXPENSE"/>
    <s v="PPLEOM: OPERATION AND MAINTENANCE"/>
    <s v="PPLTIS: TOTAL INCOME STATEMENT"/>
    <x v="3"/>
    <x v="3"/>
    <n v="9411.2199999999993"/>
  </r>
  <r>
    <x v="2"/>
    <x v="3"/>
    <x v="1"/>
    <x v="78"/>
    <x v="1"/>
    <s v="PPLETO: TOTAL OPERATING EXPENSE"/>
    <s v="PPLEOM: OPERATION AND MAINTENANCE"/>
    <s v="PPLTIS: TOTAL INCOME STATEMENT"/>
    <x v="4"/>
    <x v="3"/>
    <n v="41647.910000000003"/>
  </r>
  <r>
    <x v="2"/>
    <x v="3"/>
    <x v="1"/>
    <x v="78"/>
    <x v="1"/>
    <s v="PPLETO: TOTAL OPERATING EXPENSE"/>
    <s v="PPLEOM: OPERATION AND MAINTENANCE"/>
    <s v="PPLTIS: TOTAL INCOME STATEMENT"/>
    <x v="5"/>
    <x v="4"/>
    <n v="114192.25"/>
  </r>
  <r>
    <x v="2"/>
    <x v="3"/>
    <x v="1"/>
    <x v="78"/>
    <x v="1"/>
    <s v="PPLETO: TOTAL OPERATING EXPENSE"/>
    <s v="PPLEOM: OPERATION AND MAINTENANCE"/>
    <s v="PPLTIS: TOTAL INCOME STATEMENT"/>
    <x v="6"/>
    <x v="3"/>
    <n v="86630.03"/>
  </r>
  <r>
    <x v="2"/>
    <x v="3"/>
    <x v="1"/>
    <x v="78"/>
    <x v="1"/>
    <s v="PPLETO: TOTAL OPERATING EXPENSE"/>
    <s v="PPLEOM: OPERATION AND MAINTENANCE"/>
    <s v="PPLTIS: TOTAL INCOME STATEMENT"/>
    <x v="7"/>
    <x v="3"/>
    <n v="20661.27"/>
  </r>
  <r>
    <x v="2"/>
    <x v="3"/>
    <x v="1"/>
    <x v="78"/>
    <x v="1"/>
    <s v="PPLETO: TOTAL OPERATING EXPENSE"/>
    <s v="PPLEOM: OPERATION AND MAINTENANCE"/>
    <s v="PPLTIS: TOTAL INCOME STATEMENT"/>
    <x v="10"/>
    <x v="4"/>
    <n v="27.69"/>
  </r>
  <r>
    <x v="2"/>
    <x v="3"/>
    <x v="1"/>
    <x v="79"/>
    <x v="1"/>
    <s v="PPLETO: TOTAL OPERATING EXPENSE"/>
    <s v="PPLEOM: OPERATION AND MAINTENANCE"/>
    <s v="PPLTIS: TOTAL INCOME STATEMENT"/>
    <x v="1"/>
    <x v="1"/>
    <n v="33092.65"/>
  </r>
  <r>
    <x v="2"/>
    <x v="3"/>
    <x v="1"/>
    <x v="79"/>
    <x v="1"/>
    <s v="PPLETO: TOTAL OPERATING EXPENSE"/>
    <s v="PPLEOM: OPERATION AND MAINTENANCE"/>
    <s v="PPLTIS: TOTAL INCOME STATEMENT"/>
    <x v="3"/>
    <x v="3"/>
    <n v="362.47"/>
  </r>
  <r>
    <x v="2"/>
    <x v="3"/>
    <x v="1"/>
    <x v="79"/>
    <x v="1"/>
    <s v="PPLETO: TOTAL OPERATING EXPENSE"/>
    <s v="PPLEOM: OPERATION AND MAINTENANCE"/>
    <s v="PPLTIS: TOTAL INCOME STATEMENT"/>
    <x v="4"/>
    <x v="3"/>
    <n v="1493.31"/>
  </r>
  <r>
    <x v="2"/>
    <x v="3"/>
    <x v="1"/>
    <x v="79"/>
    <x v="1"/>
    <s v="PPLETO: TOTAL OPERATING EXPENSE"/>
    <s v="PPLEOM: OPERATION AND MAINTENANCE"/>
    <s v="PPLTIS: TOTAL INCOME STATEMENT"/>
    <x v="5"/>
    <x v="4"/>
    <n v="3858.88"/>
  </r>
  <r>
    <x v="2"/>
    <x v="3"/>
    <x v="1"/>
    <x v="79"/>
    <x v="1"/>
    <s v="PPLETO: TOTAL OPERATING EXPENSE"/>
    <s v="PPLEOM: OPERATION AND MAINTENANCE"/>
    <s v="PPLTIS: TOTAL INCOME STATEMENT"/>
    <x v="6"/>
    <x v="3"/>
    <n v="3322.92"/>
  </r>
  <r>
    <x v="2"/>
    <x v="3"/>
    <x v="1"/>
    <x v="79"/>
    <x v="1"/>
    <s v="PPLETO: TOTAL OPERATING EXPENSE"/>
    <s v="PPLEOM: OPERATION AND MAINTENANCE"/>
    <s v="PPLTIS: TOTAL INCOME STATEMENT"/>
    <x v="7"/>
    <x v="3"/>
    <n v="825.7"/>
  </r>
  <r>
    <x v="2"/>
    <x v="3"/>
    <x v="1"/>
    <x v="80"/>
    <x v="1"/>
    <s v="PPLETO: TOTAL OPERATING EXPENSE"/>
    <s v="PPLEOM: OPERATION AND MAINTENANCE"/>
    <s v="PPLTIS: TOTAL INCOME STATEMENT"/>
    <x v="1"/>
    <x v="1"/>
    <n v="1035912.02"/>
  </r>
  <r>
    <x v="2"/>
    <x v="3"/>
    <x v="1"/>
    <x v="80"/>
    <x v="1"/>
    <s v="PPLETO: TOTAL OPERATING EXPENSE"/>
    <s v="PPLEOM: OPERATION AND MAINTENANCE"/>
    <s v="PPLTIS: TOTAL INCOME STATEMENT"/>
    <x v="18"/>
    <x v="6"/>
    <n v="8645.26"/>
  </r>
  <r>
    <x v="2"/>
    <x v="3"/>
    <x v="1"/>
    <x v="80"/>
    <x v="1"/>
    <s v="PPLETO: TOTAL OPERATING EXPENSE"/>
    <s v="PPLEOM: OPERATION AND MAINTENANCE"/>
    <s v="PPLTIS: TOTAL INCOME STATEMENT"/>
    <x v="0"/>
    <x v="0"/>
    <n v="2274.64"/>
  </r>
  <r>
    <x v="2"/>
    <x v="3"/>
    <x v="1"/>
    <x v="80"/>
    <x v="1"/>
    <s v="PPLETO: TOTAL OPERATING EXPENSE"/>
    <s v="PPLEOM: OPERATION AND MAINTENANCE"/>
    <s v="PPLTIS: TOTAL INCOME STATEMENT"/>
    <x v="3"/>
    <x v="3"/>
    <n v="11208.25"/>
  </r>
  <r>
    <x v="2"/>
    <x v="3"/>
    <x v="1"/>
    <x v="80"/>
    <x v="1"/>
    <s v="PPLETO: TOTAL OPERATING EXPENSE"/>
    <s v="PPLEOM: OPERATION AND MAINTENANCE"/>
    <s v="PPLTIS: TOTAL INCOME STATEMENT"/>
    <x v="4"/>
    <x v="3"/>
    <n v="49145.22"/>
  </r>
  <r>
    <x v="2"/>
    <x v="3"/>
    <x v="1"/>
    <x v="80"/>
    <x v="1"/>
    <s v="PPLETO: TOTAL OPERATING EXPENSE"/>
    <s v="PPLEOM: OPERATION AND MAINTENANCE"/>
    <s v="PPLTIS: TOTAL INCOME STATEMENT"/>
    <x v="5"/>
    <x v="4"/>
    <n v="110663.31"/>
  </r>
  <r>
    <x v="2"/>
    <x v="3"/>
    <x v="1"/>
    <x v="80"/>
    <x v="1"/>
    <s v="PPLETO: TOTAL OPERATING EXPENSE"/>
    <s v="PPLEOM: OPERATION AND MAINTENANCE"/>
    <s v="PPLTIS: TOTAL INCOME STATEMENT"/>
    <x v="6"/>
    <x v="3"/>
    <n v="105636.36"/>
  </r>
  <r>
    <x v="2"/>
    <x v="3"/>
    <x v="1"/>
    <x v="80"/>
    <x v="1"/>
    <s v="PPLETO: TOTAL OPERATING EXPENSE"/>
    <s v="PPLEOM: OPERATION AND MAINTENANCE"/>
    <s v="PPLTIS: TOTAL INCOME STATEMENT"/>
    <x v="7"/>
    <x v="3"/>
    <n v="24053.47"/>
  </r>
  <r>
    <x v="2"/>
    <x v="3"/>
    <x v="1"/>
    <x v="81"/>
    <x v="1"/>
    <s v="PPLETO: TOTAL OPERATING EXPENSE"/>
    <s v="PPLEOM: OPERATION AND MAINTENANCE"/>
    <s v="PPLTIS: TOTAL INCOME STATEMENT"/>
    <x v="1"/>
    <x v="1"/>
    <n v="540549.36"/>
  </r>
  <r>
    <x v="2"/>
    <x v="3"/>
    <x v="1"/>
    <x v="81"/>
    <x v="1"/>
    <s v="PPLETO: TOTAL OPERATING EXPENSE"/>
    <s v="PPLEOM: OPERATION AND MAINTENANCE"/>
    <s v="PPLTIS: TOTAL INCOME STATEMENT"/>
    <x v="12"/>
    <x v="1"/>
    <n v="3588.02"/>
  </r>
  <r>
    <x v="2"/>
    <x v="3"/>
    <x v="1"/>
    <x v="81"/>
    <x v="1"/>
    <s v="PPLETO: TOTAL OPERATING EXPENSE"/>
    <s v="PPLEOM: OPERATION AND MAINTENANCE"/>
    <s v="PPLTIS: TOTAL INCOME STATEMENT"/>
    <x v="11"/>
    <x v="5"/>
    <n v="158.29"/>
  </r>
  <r>
    <x v="2"/>
    <x v="3"/>
    <x v="1"/>
    <x v="81"/>
    <x v="1"/>
    <s v="PPLETO: TOTAL OPERATING EXPENSE"/>
    <s v="PPLEOM: OPERATION AND MAINTENANCE"/>
    <s v="PPLTIS: TOTAL INCOME STATEMENT"/>
    <x v="0"/>
    <x v="0"/>
    <n v="18039.740000000002"/>
  </r>
  <r>
    <x v="2"/>
    <x v="3"/>
    <x v="1"/>
    <x v="81"/>
    <x v="1"/>
    <s v="PPLETO: TOTAL OPERATING EXPENSE"/>
    <s v="PPLEOM: OPERATION AND MAINTENANCE"/>
    <s v="PPLTIS: TOTAL INCOME STATEMENT"/>
    <x v="3"/>
    <x v="3"/>
    <n v="5706.25"/>
  </r>
  <r>
    <x v="2"/>
    <x v="3"/>
    <x v="1"/>
    <x v="81"/>
    <x v="1"/>
    <s v="PPLETO: TOTAL OPERATING EXPENSE"/>
    <s v="PPLEOM: OPERATION AND MAINTENANCE"/>
    <s v="PPLTIS: TOTAL INCOME STATEMENT"/>
    <x v="4"/>
    <x v="3"/>
    <n v="25190.03"/>
  </r>
  <r>
    <x v="2"/>
    <x v="3"/>
    <x v="1"/>
    <x v="81"/>
    <x v="1"/>
    <s v="PPLETO: TOTAL OPERATING EXPENSE"/>
    <s v="PPLEOM: OPERATION AND MAINTENANCE"/>
    <s v="PPLTIS: TOTAL INCOME STATEMENT"/>
    <x v="5"/>
    <x v="4"/>
    <n v="63589.31"/>
  </r>
  <r>
    <x v="2"/>
    <x v="3"/>
    <x v="1"/>
    <x v="81"/>
    <x v="1"/>
    <s v="PPLETO: TOTAL OPERATING EXPENSE"/>
    <s v="PPLEOM: OPERATION AND MAINTENANCE"/>
    <s v="PPLTIS: TOTAL INCOME STATEMENT"/>
    <x v="6"/>
    <x v="3"/>
    <n v="52261.55"/>
  </r>
  <r>
    <x v="2"/>
    <x v="3"/>
    <x v="1"/>
    <x v="81"/>
    <x v="1"/>
    <s v="PPLETO: TOTAL OPERATING EXPENSE"/>
    <s v="PPLEOM: OPERATION AND MAINTENANCE"/>
    <s v="PPLTIS: TOTAL INCOME STATEMENT"/>
    <x v="7"/>
    <x v="3"/>
    <n v="12428.14"/>
  </r>
  <r>
    <x v="2"/>
    <x v="3"/>
    <x v="1"/>
    <x v="81"/>
    <x v="1"/>
    <s v="PPLETO: TOTAL OPERATING EXPENSE"/>
    <s v="PPLEOM: OPERATION AND MAINTENANCE"/>
    <s v="PPLTIS: TOTAL INCOME STATEMENT"/>
    <x v="10"/>
    <x v="4"/>
    <n v="19.86"/>
  </r>
  <r>
    <x v="2"/>
    <x v="3"/>
    <x v="1"/>
    <x v="82"/>
    <x v="1"/>
    <s v="PPLETO: TOTAL OPERATING EXPENSE"/>
    <s v="PPLEOM: OPERATION AND MAINTENANCE"/>
    <s v="PPLTIS: TOTAL INCOME STATEMENT"/>
    <x v="1"/>
    <x v="1"/>
    <n v="23018.07"/>
  </r>
  <r>
    <x v="2"/>
    <x v="3"/>
    <x v="1"/>
    <x v="82"/>
    <x v="1"/>
    <s v="PPLETO: TOTAL OPERATING EXPENSE"/>
    <s v="PPLEOM: OPERATION AND MAINTENANCE"/>
    <s v="PPLTIS: TOTAL INCOME STATEMENT"/>
    <x v="12"/>
    <x v="1"/>
    <n v="166.95"/>
  </r>
  <r>
    <x v="2"/>
    <x v="3"/>
    <x v="1"/>
    <x v="82"/>
    <x v="1"/>
    <s v="PPLETO: TOTAL OPERATING EXPENSE"/>
    <s v="PPLEOM: OPERATION AND MAINTENANCE"/>
    <s v="PPLTIS: TOTAL INCOME STATEMENT"/>
    <x v="3"/>
    <x v="3"/>
    <n v="227.45"/>
  </r>
  <r>
    <x v="2"/>
    <x v="3"/>
    <x v="1"/>
    <x v="82"/>
    <x v="1"/>
    <s v="PPLETO: TOTAL OPERATING EXPENSE"/>
    <s v="PPLEOM: OPERATION AND MAINTENANCE"/>
    <s v="PPLTIS: TOTAL INCOME STATEMENT"/>
    <x v="4"/>
    <x v="3"/>
    <n v="1036.07"/>
  </r>
  <r>
    <x v="2"/>
    <x v="3"/>
    <x v="1"/>
    <x v="82"/>
    <x v="1"/>
    <s v="PPLETO: TOTAL OPERATING EXPENSE"/>
    <s v="PPLEOM: OPERATION AND MAINTENANCE"/>
    <s v="PPLTIS: TOTAL INCOME STATEMENT"/>
    <x v="5"/>
    <x v="4"/>
    <n v="3083.67"/>
  </r>
  <r>
    <x v="2"/>
    <x v="3"/>
    <x v="1"/>
    <x v="82"/>
    <x v="1"/>
    <s v="PPLETO: TOTAL OPERATING EXPENSE"/>
    <s v="PPLEOM: OPERATION AND MAINTENANCE"/>
    <s v="PPLTIS: TOTAL INCOME STATEMENT"/>
    <x v="6"/>
    <x v="3"/>
    <n v="2028.19"/>
  </r>
  <r>
    <x v="2"/>
    <x v="3"/>
    <x v="1"/>
    <x v="82"/>
    <x v="1"/>
    <s v="PPLETO: TOTAL OPERATING EXPENSE"/>
    <s v="PPLEOM: OPERATION AND MAINTENANCE"/>
    <s v="PPLTIS: TOTAL INCOME STATEMENT"/>
    <x v="7"/>
    <x v="3"/>
    <n v="538.54999999999995"/>
  </r>
  <r>
    <x v="2"/>
    <x v="3"/>
    <x v="1"/>
    <x v="83"/>
    <x v="1"/>
    <s v="PPLETO: TOTAL OPERATING EXPENSE"/>
    <s v="PPLEOM: OPERATION AND MAINTENANCE"/>
    <s v="PPLTIS: TOTAL INCOME STATEMENT"/>
    <x v="1"/>
    <x v="1"/>
    <n v="383478.45"/>
  </r>
  <r>
    <x v="2"/>
    <x v="3"/>
    <x v="1"/>
    <x v="83"/>
    <x v="1"/>
    <s v="PPLETO: TOTAL OPERATING EXPENSE"/>
    <s v="PPLEOM: OPERATION AND MAINTENANCE"/>
    <s v="PPLTIS: TOTAL INCOME STATEMENT"/>
    <x v="12"/>
    <x v="1"/>
    <n v="3919.5"/>
  </r>
  <r>
    <x v="2"/>
    <x v="3"/>
    <x v="1"/>
    <x v="83"/>
    <x v="1"/>
    <s v="PPLETO: TOTAL OPERATING EXPENSE"/>
    <s v="PPLEOM: OPERATION AND MAINTENANCE"/>
    <s v="PPLTIS: TOTAL INCOME STATEMENT"/>
    <x v="18"/>
    <x v="6"/>
    <n v="8597.9599999999991"/>
  </r>
  <r>
    <x v="2"/>
    <x v="3"/>
    <x v="1"/>
    <x v="83"/>
    <x v="1"/>
    <s v="PPLETO: TOTAL OPERATING EXPENSE"/>
    <s v="PPLEOM: OPERATION AND MAINTENANCE"/>
    <s v="PPLTIS: TOTAL INCOME STATEMENT"/>
    <x v="3"/>
    <x v="3"/>
    <n v="3838.95"/>
  </r>
  <r>
    <x v="2"/>
    <x v="3"/>
    <x v="1"/>
    <x v="83"/>
    <x v="1"/>
    <s v="PPLETO: TOTAL OPERATING EXPENSE"/>
    <s v="PPLEOM: OPERATION AND MAINTENANCE"/>
    <s v="PPLTIS: TOTAL INCOME STATEMENT"/>
    <x v="4"/>
    <x v="3"/>
    <n v="17260.46"/>
  </r>
  <r>
    <x v="2"/>
    <x v="3"/>
    <x v="1"/>
    <x v="83"/>
    <x v="1"/>
    <s v="PPLETO: TOTAL OPERATING EXPENSE"/>
    <s v="PPLEOM: OPERATION AND MAINTENANCE"/>
    <s v="PPLTIS: TOTAL INCOME STATEMENT"/>
    <x v="5"/>
    <x v="4"/>
    <n v="50506.239999999998"/>
  </r>
  <r>
    <x v="2"/>
    <x v="3"/>
    <x v="1"/>
    <x v="83"/>
    <x v="1"/>
    <s v="PPLETO: TOTAL OPERATING EXPENSE"/>
    <s v="PPLEOM: OPERATION AND MAINTENANCE"/>
    <s v="PPLTIS: TOTAL INCOME STATEMENT"/>
    <x v="6"/>
    <x v="3"/>
    <n v="33868.19"/>
  </r>
  <r>
    <x v="2"/>
    <x v="3"/>
    <x v="1"/>
    <x v="83"/>
    <x v="1"/>
    <s v="PPLETO: TOTAL OPERATING EXPENSE"/>
    <s v="PPLEOM: OPERATION AND MAINTENANCE"/>
    <s v="PPLTIS: TOTAL INCOME STATEMENT"/>
    <x v="7"/>
    <x v="3"/>
    <n v="8865.24"/>
  </r>
  <r>
    <x v="2"/>
    <x v="3"/>
    <x v="1"/>
    <x v="84"/>
    <x v="1"/>
    <s v="PPLETO: TOTAL OPERATING EXPENSE"/>
    <s v="PPLEOM: OPERATION AND MAINTENANCE"/>
    <s v="PPLTIS: TOTAL INCOME STATEMENT"/>
    <x v="12"/>
    <x v="1"/>
    <n v="102"/>
  </r>
  <r>
    <x v="2"/>
    <x v="3"/>
    <x v="1"/>
    <x v="84"/>
    <x v="1"/>
    <s v="PPLETO: TOTAL OPERATING EXPENSE"/>
    <s v="PPLEOM: OPERATION AND MAINTENANCE"/>
    <s v="PPLTIS: TOTAL INCOME STATEMENT"/>
    <x v="3"/>
    <x v="3"/>
    <n v="0.88"/>
  </r>
  <r>
    <x v="2"/>
    <x v="3"/>
    <x v="1"/>
    <x v="84"/>
    <x v="1"/>
    <s v="PPLETO: TOTAL OPERATING EXPENSE"/>
    <s v="PPLEOM: OPERATION AND MAINTENANCE"/>
    <s v="PPLTIS: TOTAL INCOME STATEMENT"/>
    <x v="4"/>
    <x v="3"/>
    <n v="4.96"/>
  </r>
  <r>
    <x v="2"/>
    <x v="3"/>
    <x v="1"/>
    <x v="84"/>
    <x v="1"/>
    <s v="PPLETO: TOTAL OPERATING EXPENSE"/>
    <s v="PPLEOM: OPERATION AND MAINTENANCE"/>
    <s v="PPLTIS: TOTAL INCOME STATEMENT"/>
    <x v="5"/>
    <x v="4"/>
    <n v="13.24"/>
  </r>
  <r>
    <x v="2"/>
    <x v="3"/>
    <x v="1"/>
    <x v="84"/>
    <x v="1"/>
    <s v="PPLETO: TOTAL OPERATING EXPENSE"/>
    <s v="PPLEOM: OPERATION AND MAINTENANCE"/>
    <s v="PPLTIS: TOTAL INCOME STATEMENT"/>
    <x v="6"/>
    <x v="3"/>
    <n v="8.08"/>
  </r>
  <r>
    <x v="2"/>
    <x v="3"/>
    <x v="1"/>
    <x v="84"/>
    <x v="1"/>
    <s v="PPLETO: TOTAL OPERATING EXPENSE"/>
    <s v="PPLEOM: OPERATION AND MAINTENANCE"/>
    <s v="PPLTIS: TOTAL INCOME STATEMENT"/>
    <x v="7"/>
    <x v="3"/>
    <n v="1.84"/>
  </r>
  <r>
    <x v="2"/>
    <x v="3"/>
    <x v="1"/>
    <x v="85"/>
    <x v="1"/>
    <s v="PPLETO: TOTAL OPERATING EXPENSE"/>
    <s v="PPLEOM: OPERATION AND MAINTENANCE"/>
    <s v="PPLTIS: TOTAL INCOME STATEMENT"/>
    <x v="1"/>
    <x v="1"/>
    <n v="53266.6"/>
  </r>
  <r>
    <x v="2"/>
    <x v="3"/>
    <x v="1"/>
    <x v="85"/>
    <x v="1"/>
    <s v="PPLETO: TOTAL OPERATING EXPENSE"/>
    <s v="PPLEOM: OPERATION AND MAINTENANCE"/>
    <s v="PPLTIS: TOTAL INCOME STATEMENT"/>
    <x v="0"/>
    <x v="0"/>
    <n v="568.13"/>
  </r>
  <r>
    <x v="2"/>
    <x v="3"/>
    <x v="1"/>
    <x v="85"/>
    <x v="1"/>
    <s v="PPLETO: TOTAL OPERATING EXPENSE"/>
    <s v="PPLEOM: OPERATION AND MAINTENANCE"/>
    <s v="PPLTIS: TOTAL INCOME STATEMENT"/>
    <x v="3"/>
    <x v="3"/>
    <n v="547.78"/>
  </r>
  <r>
    <x v="2"/>
    <x v="3"/>
    <x v="1"/>
    <x v="85"/>
    <x v="1"/>
    <s v="PPLETO: TOTAL OPERATING EXPENSE"/>
    <s v="PPLEOM: OPERATION AND MAINTENANCE"/>
    <s v="PPLTIS: TOTAL INCOME STATEMENT"/>
    <x v="4"/>
    <x v="3"/>
    <n v="2456.88"/>
  </r>
  <r>
    <x v="2"/>
    <x v="3"/>
    <x v="1"/>
    <x v="85"/>
    <x v="1"/>
    <s v="PPLETO: TOTAL OPERATING EXPENSE"/>
    <s v="PPLEOM: OPERATION AND MAINTENANCE"/>
    <s v="PPLTIS: TOTAL INCOME STATEMENT"/>
    <x v="5"/>
    <x v="4"/>
    <n v="6321.48"/>
  </r>
  <r>
    <x v="2"/>
    <x v="3"/>
    <x v="1"/>
    <x v="85"/>
    <x v="1"/>
    <s v="PPLETO: TOTAL OPERATING EXPENSE"/>
    <s v="PPLEOM: OPERATION AND MAINTENANCE"/>
    <s v="PPLTIS: TOTAL INCOME STATEMENT"/>
    <x v="6"/>
    <x v="3"/>
    <n v="5032.28"/>
  </r>
  <r>
    <x v="2"/>
    <x v="3"/>
    <x v="1"/>
    <x v="85"/>
    <x v="1"/>
    <s v="PPLETO: TOTAL OPERATING EXPENSE"/>
    <s v="PPLEOM: OPERATION AND MAINTENANCE"/>
    <s v="PPLTIS: TOTAL INCOME STATEMENT"/>
    <x v="7"/>
    <x v="3"/>
    <n v="1234.6500000000001"/>
  </r>
  <r>
    <x v="2"/>
    <x v="3"/>
    <x v="1"/>
    <x v="86"/>
    <x v="1"/>
    <s v="PPLETO: TOTAL OPERATING EXPENSE"/>
    <s v="PPLEOM: OPERATION AND MAINTENANCE"/>
    <s v="PPLTIS: TOTAL INCOME STATEMENT"/>
    <x v="1"/>
    <x v="1"/>
    <n v="16523.03"/>
  </r>
  <r>
    <x v="2"/>
    <x v="3"/>
    <x v="1"/>
    <x v="86"/>
    <x v="1"/>
    <s v="PPLETO: TOTAL OPERATING EXPENSE"/>
    <s v="PPLEOM: OPERATION AND MAINTENANCE"/>
    <s v="PPLTIS: TOTAL INCOME STATEMENT"/>
    <x v="12"/>
    <x v="1"/>
    <n v="5935.29"/>
  </r>
  <r>
    <x v="2"/>
    <x v="3"/>
    <x v="1"/>
    <x v="86"/>
    <x v="1"/>
    <s v="PPLETO: TOTAL OPERATING EXPENSE"/>
    <s v="PPLEOM: OPERATION AND MAINTENANCE"/>
    <s v="PPLTIS: TOTAL INCOME STATEMENT"/>
    <x v="11"/>
    <x v="5"/>
    <n v="7293.58"/>
  </r>
  <r>
    <x v="2"/>
    <x v="3"/>
    <x v="1"/>
    <x v="86"/>
    <x v="1"/>
    <s v="PPLETO: TOTAL OPERATING EXPENSE"/>
    <s v="PPLEOM: OPERATION AND MAINTENANCE"/>
    <s v="PPLTIS: TOTAL INCOME STATEMENT"/>
    <x v="3"/>
    <x v="3"/>
    <n v="241.05"/>
  </r>
  <r>
    <x v="2"/>
    <x v="3"/>
    <x v="1"/>
    <x v="86"/>
    <x v="1"/>
    <s v="PPLETO: TOTAL OPERATING EXPENSE"/>
    <s v="PPLEOM: OPERATION AND MAINTENANCE"/>
    <s v="PPLTIS: TOTAL INCOME STATEMENT"/>
    <x v="4"/>
    <x v="3"/>
    <n v="1053.3"/>
  </r>
  <r>
    <x v="2"/>
    <x v="3"/>
    <x v="1"/>
    <x v="86"/>
    <x v="1"/>
    <s v="PPLETO: TOTAL OPERATING EXPENSE"/>
    <s v="PPLEOM: OPERATION AND MAINTENANCE"/>
    <s v="PPLTIS: TOTAL INCOME STATEMENT"/>
    <x v="5"/>
    <x v="4"/>
    <n v="2519.7199999999998"/>
  </r>
  <r>
    <x v="2"/>
    <x v="3"/>
    <x v="1"/>
    <x v="86"/>
    <x v="1"/>
    <s v="PPLETO: TOTAL OPERATING EXPENSE"/>
    <s v="PPLEOM: OPERATION AND MAINTENANCE"/>
    <s v="PPLTIS: TOTAL INCOME STATEMENT"/>
    <x v="6"/>
    <x v="3"/>
    <n v="2219.75"/>
  </r>
  <r>
    <x v="2"/>
    <x v="3"/>
    <x v="1"/>
    <x v="86"/>
    <x v="1"/>
    <s v="PPLETO: TOTAL OPERATING EXPENSE"/>
    <s v="PPLEOM: OPERATION AND MAINTENANCE"/>
    <s v="PPLTIS: TOTAL INCOME STATEMENT"/>
    <x v="7"/>
    <x v="3"/>
    <n v="503.33"/>
  </r>
  <r>
    <x v="2"/>
    <x v="3"/>
    <x v="1"/>
    <x v="86"/>
    <x v="1"/>
    <s v="PPLETO: TOTAL OPERATING EXPENSE"/>
    <s v="PPLEOM: OPERATION AND MAINTENANCE"/>
    <s v="PPLTIS: TOTAL INCOME STATEMENT"/>
    <x v="10"/>
    <x v="4"/>
    <n v="915.45"/>
  </r>
  <r>
    <x v="2"/>
    <x v="3"/>
    <x v="1"/>
    <x v="87"/>
    <x v="1"/>
    <s v="PPLETO: TOTAL OPERATING EXPENSE"/>
    <s v="PPLEOM: OPERATION AND MAINTENANCE"/>
    <s v="PPLTIS: TOTAL INCOME STATEMENT"/>
    <x v="1"/>
    <x v="1"/>
    <n v="16051.95"/>
  </r>
  <r>
    <x v="2"/>
    <x v="3"/>
    <x v="1"/>
    <x v="87"/>
    <x v="1"/>
    <s v="PPLETO: TOTAL OPERATING EXPENSE"/>
    <s v="PPLEOM: OPERATION AND MAINTENANCE"/>
    <s v="PPLTIS: TOTAL INCOME STATEMENT"/>
    <x v="12"/>
    <x v="1"/>
    <n v="29554.29"/>
  </r>
  <r>
    <x v="2"/>
    <x v="3"/>
    <x v="1"/>
    <x v="87"/>
    <x v="1"/>
    <s v="PPLETO: TOTAL OPERATING EXPENSE"/>
    <s v="PPLEOM: OPERATION AND MAINTENANCE"/>
    <s v="PPLTIS: TOTAL INCOME STATEMENT"/>
    <x v="3"/>
    <x v="3"/>
    <n v="460.71"/>
  </r>
  <r>
    <x v="2"/>
    <x v="3"/>
    <x v="1"/>
    <x v="87"/>
    <x v="1"/>
    <s v="PPLETO: TOTAL OPERATING EXPENSE"/>
    <s v="PPLEOM: OPERATION AND MAINTENANCE"/>
    <s v="PPLTIS: TOTAL INCOME STATEMENT"/>
    <x v="4"/>
    <x v="3"/>
    <n v="2105.4499999999998"/>
  </r>
  <r>
    <x v="2"/>
    <x v="3"/>
    <x v="1"/>
    <x v="87"/>
    <x v="1"/>
    <s v="PPLETO: TOTAL OPERATING EXPENSE"/>
    <s v="PPLEOM: OPERATION AND MAINTENANCE"/>
    <s v="PPLTIS: TOTAL INCOME STATEMENT"/>
    <x v="5"/>
    <x v="4"/>
    <n v="5581.78"/>
  </r>
  <r>
    <x v="2"/>
    <x v="3"/>
    <x v="1"/>
    <x v="87"/>
    <x v="1"/>
    <s v="PPLETO: TOTAL OPERATING EXPENSE"/>
    <s v="PPLEOM: OPERATION AND MAINTENANCE"/>
    <s v="PPLTIS: TOTAL INCOME STATEMENT"/>
    <x v="6"/>
    <x v="3"/>
    <n v="4214.8100000000004"/>
  </r>
  <r>
    <x v="2"/>
    <x v="3"/>
    <x v="1"/>
    <x v="87"/>
    <x v="1"/>
    <s v="PPLETO: TOTAL OPERATING EXPENSE"/>
    <s v="PPLEOM: OPERATION AND MAINTENANCE"/>
    <s v="PPLTIS: TOTAL INCOME STATEMENT"/>
    <x v="7"/>
    <x v="3"/>
    <n v="1034.56"/>
  </r>
  <r>
    <x v="2"/>
    <x v="3"/>
    <x v="1"/>
    <x v="88"/>
    <x v="1"/>
    <s v="PPLETO: TOTAL OPERATING EXPENSE"/>
    <s v="PPLEOM: OPERATION AND MAINTENANCE"/>
    <s v="PPLTIS: TOTAL INCOME STATEMENT"/>
    <x v="1"/>
    <x v="1"/>
    <n v="9452.44"/>
  </r>
  <r>
    <x v="2"/>
    <x v="3"/>
    <x v="1"/>
    <x v="88"/>
    <x v="1"/>
    <s v="PPLETO: TOTAL OPERATING EXPENSE"/>
    <s v="PPLEOM: OPERATION AND MAINTENANCE"/>
    <s v="PPLTIS: TOTAL INCOME STATEMENT"/>
    <x v="12"/>
    <x v="1"/>
    <n v="182891.49"/>
  </r>
  <r>
    <x v="2"/>
    <x v="3"/>
    <x v="1"/>
    <x v="88"/>
    <x v="1"/>
    <s v="PPLETO: TOTAL OPERATING EXPENSE"/>
    <s v="PPLEOM: OPERATION AND MAINTENANCE"/>
    <s v="PPLTIS: TOTAL INCOME STATEMENT"/>
    <x v="11"/>
    <x v="5"/>
    <n v="32360.7"/>
  </r>
  <r>
    <x v="2"/>
    <x v="3"/>
    <x v="1"/>
    <x v="88"/>
    <x v="1"/>
    <s v="PPLETO: TOTAL OPERATING EXPENSE"/>
    <s v="PPLEOM: OPERATION AND MAINTENANCE"/>
    <s v="PPLTIS: TOTAL INCOME STATEMENT"/>
    <x v="3"/>
    <x v="3"/>
    <n v="2060.8000000000002"/>
  </r>
  <r>
    <x v="2"/>
    <x v="3"/>
    <x v="1"/>
    <x v="88"/>
    <x v="1"/>
    <s v="PPLETO: TOTAL OPERATING EXPENSE"/>
    <s v="PPLEOM: OPERATION AND MAINTENANCE"/>
    <s v="PPLTIS: TOTAL INCOME STATEMENT"/>
    <x v="4"/>
    <x v="3"/>
    <n v="9011.9500000000007"/>
  </r>
  <r>
    <x v="2"/>
    <x v="3"/>
    <x v="1"/>
    <x v="88"/>
    <x v="1"/>
    <s v="PPLETO: TOTAL OPERATING EXPENSE"/>
    <s v="PPLEOM: OPERATION AND MAINTENANCE"/>
    <s v="PPLTIS: TOTAL INCOME STATEMENT"/>
    <x v="5"/>
    <x v="4"/>
    <n v="21327.37"/>
  </r>
  <r>
    <x v="2"/>
    <x v="3"/>
    <x v="1"/>
    <x v="88"/>
    <x v="1"/>
    <s v="PPLETO: TOTAL OPERATING EXPENSE"/>
    <s v="PPLEOM: OPERATION AND MAINTENANCE"/>
    <s v="PPLTIS: TOTAL INCOME STATEMENT"/>
    <x v="6"/>
    <x v="3"/>
    <n v="19145.099999999999"/>
  </r>
  <r>
    <x v="2"/>
    <x v="3"/>
    <x v="1"/>
    <x v="88"/>
    <x v="1"/>
    <s v="PPLETO: TOTAL OPERATING EXPENSE"/>
    <s v="PPLEOM: OPERATION AND MAINTENANCE"/>
    <s v="PPLTIS: TOTAL INCOME STATEMENT"/>
    <x v="7"/>
    <x v="3"/>
    <n v="4438.79"/>
  </r>
  <r>
    <x v="2"/>
    <x v="3"/>
    <x v="1"/>
    <x v="88"/>
    <x v="1"/>
    <s v="PPLETO: TOTAL OPERATING EXPENSE"/>
    <s v="PPLEOM: OPERATION AND MAINTENANCE"/>
    <s v="PPLTIS: TOTAL INCOME STATEMENT"/>
    <x v="10"/>
    <x v="4"/>
    <n v="3619.48"/>
  </r>
  <r>
    <x v="2"/>
    <x v="3"/>
    <x v="1"/>
    <x v="89"/>
    <x v="1"/>
    <s v="PPLETO: TOTAL OPERATING EXPENSE"/>
    <s v="PPLEOM: OPERATION AND MAINTENANCE"/>
    <s v="PPLTIS: TOTAL INCOME STATEMENT"/>
    <x v="1"/>
    <x v="1"/>
    <n v="115710.93"/>
  </r>
  <r>
    <x v="2"/>
    <x v="3"/>
    <x v="1"/>
    <x v="89"/>
    <x v="1"/>
    <s v="PPLETO: TOTAL OPERATING EXPENSE"/>
    <s v="PPLEOM: OPERATION AND MAINTENANCE"/>
    <s v="PPLTIS: TOTAL INCOME STATEMENT"/>
    <x v="0"/>
    <x v="0"/>
    <n v="568.12"/>
  </r>
  <r>
    <x v="2"/>
    <x v="3"/>
    <x v="1"/>
    <x v="89"/>
    <x v="1"/>
    <s v="PPLETO: TOTAL OPERATING EXPENSE"/>
    <s v="PPLEOM: OPERATION AND MAINTENANCE"/>
    <s v="PPLTIS: TOTAL INCOME STATEMENT"/>
    <x v="3"/>
    <x v="3"/>
    <n v="1192.67"/>
  </r>
  <r>
    <x v="2"/>
    <x v="3"/>
    <x v="1"/>
    <x v="89"/>
    <x v="1"/>
    <s v="PPLETO: TOTAL OPERATING EXPENSE"/>
    <s v="PPLEOM: OPERATION AND MAINTENANCE"/>
    <s v="PPLTIS: TOTAL INCOME STATEMENT"/>
    <x v="4"/>
    <x v="3"/>
    <n v="5374.06"/>
  </r>
  <r>
    <x v="2"/>
    <x v="3"/>
    <x v="1"/>
    <x v="89"/>
    <x v="1"/>
    <s v="PPLETO: TOTAL OPERATING EXPENSE"/>
    <s v="PPLEOM: OPERATION AND MAINTENANCE"/>
    <s v="PPLTIS: TOTAL INCOME STATEMENT"/>
    <x v="5"/>
    <x v="4"/>
    <n v="13800.21"/>
  </r>
  <r>
    <x v="2"/>
    <x v="3"/>
    <x v="1"/>
    <x v="89"/>
    <x v="1"/>
    <s v="PPLETO: TOTAL OPERATING EXPENSE"/>
    <s v="PPLEOM: OPERATION AND MAINTENANCE"/>
    <s v="PPLTIS: TOTAL INCOME STATEMENT"/>
    <x v="6"/>
    <x v="3"/>
    <n v="10862.15"/>
  </r>
  <r>
    <x v="2"/>
    <x v="3"/>
    <x v="1"/>
    <x v="89"/>
    <x v="1"/>
    <s v="PPLETO: TOTAL OPERATING EXPENSE"/>
    <s v="PPLEOM: OPERATION AND MAINTENANCE"/>
    <s v="PPLTIS: TOTAL INCOME STATEMENT"/>
    <x v="7"/>
    <x v="3"/>
    <n v="2560.6799999999998"/>
  </r>
  <r>
    <x v="2"/>
    <x v="3"/>
    <x v="1"/>
    <x v="90"/>
    <x v="1"/>
    <s v="PPLETO: TOTAL OPERATING EXPENSE"/>
    <s v="PPLEOM: OPERATION AND MAINTENANCE"/>
    <s v="PPLTIS: TOTAL INCOME STATEMENT"/>
    <x v="1"/>
    <x v="1"/>
    <n v="7407.06"/>
  </r>
  <r>
    <x v="2"/>
    <x v="3"/>
    <x v="1"/>
    <x v="90"/>
    <x v="1"/>
    <s v="PPLETO: TOTAL OPERATING EXPENSE"/>
    <s v="PPLEOM: OPERATION AND MAINTENANCE"/>
    <s v="PPLTIS: TOTAL INCOME STATEMENT"/>
    <x v="12"/>
    <x v="1"/>
    <n v="12020.88"/>
  </r>
  <r>
    <x v="2"/>
    <x v="3"/>
    <x v="1"/>
    <x v="90"/>
    <x v="1"/>
    <s v="PPLETO: TOTAL OPERATING EXPENSE"/>
    <s v="PPLEOM: OPERATION AND MAINTENANCE"/>
    <s v="PPLTIS: TOTAL INCOME STATEMENT"/>
    <x v="11"/>
    <x v="5"/>
    <n v="6144.88"/>
  </r>
  <r>
    <x v="2"/>
    <x v="3"/>
    <x v="1"/>
    <x v="90"/>
    <x v="1"/>
    <s v="PPLETO: TOTAL OPERATING EXPENSE"/>
    <s v="PPLEOM: OPERATION AND MAINTENANCE"/>
    <s v="PPLTIS: TOTAL INCOME STATEMENT"/>
    <x v="3"/>
    <x v="3"/>
    <n v="192.86"/>
  </r>
  <r>
    <x v="2"/>
    <x v="3"/>
    <x v="1"/>
    <x v="90"/>
    <x v="1"/>
    <s v="PPLETO: TOTAL OPERATING EXPENSE"/>
    <s v="PPLEOM: OPERATION AND MAINTENANCE"/>
    <s v="PPLTIS: TOTAL INCOME STATEMENT"/>
    <x v="4"/>
    <x v="3"/>
    <n v="883.36"/>
  </r>
  <r>
    <x v="2"/>
    <x v="3"/>
    <x v="1"/>
    <x v="90"/>
    <x v="1"/>
    <s v="PPLETO: TOTAL OPERATING EXPENSE"/>
    <s v="PPLEOM: OPERATION AND MAINTENANCE"/>
    <s v="PPLTIS: TOTAL INCOME STATEMENT"/>
    <x v="5"/>
    <x v="4"/>
    <n v="2617.23"/>
  </r>
  <r>
    <x v="2"/>
    <x v="3"/>
    <x v="1"/>
    <x v="90"/>
    <x v="1"/>
    <s v="PPLETO: TOTAL OPERATING EXPENSE"/>
    <s v="PPLEOM: OPERATION AND MAINTENANCE"/>
    <s v="PPLTIS: TOTAL INCOME STATEMENT"/>
    <x v="6"/>
    <x v="3"/>
    <n v="1705.91"/>
  </r>
  <r>
    <x v="2"/>
    <x v="3"/>
    <x v="1"/>
    <x v="90"/>
    <x v="1"/>
    <s v="PPLETO: TOTAL OPERATING EXPENSE"/>
    <s v="PPLEOM: OPERATION AND MAINTENANCE"/>
    <s v="PPLTIS: TOTAL INCOME STATEMENT"/>
    <x v="7"/>
    <x v="3"/>
    <n v="420.05"/>
  </r>
  <r>
    <x v="2"/>
    <x v="3"/>
    <x v="1"/>
    <x v="90"/>
    <x v="1"/>
    <s v="PPLETO: TOTAL OPERATING EXPENSE"/>
    <s v="PPLEOM: OPERATION AND MAINTENANCE"/>
    <s v="PPLTIS: TOTAL INCOME STATEMENT"/>
    <x v="10"/>
    <x v="4"/>
    <n v="691.94"/>
  </r>
  <r>
    <x v="2"/>
    <x v="3"/>
    <x v="1"/>
    <x v="91"/>
    <x v="1"/>
    <s v="PPLETO: TOTAL OPERATING EXPENSE"/>
    <s v="PPLEOM: OPERATION AND MAINTENANCE"/>
    <s v="PPLTIS: TOTAL INCOME STATEMENT"/>
    <x v="1"/>
    <x v="1"/>
    <n v="575470.77"/>
  </r>
  <r>
    <x v="2"/>
    <x v="3"/>
    <x v="1"/>
    <x v="91"/>
    <x v="1"/>
    <s v="PPLETO: TOTAL OPERATING EXPENSE"/>
    <s v="PPLEOM: OPERATION AND MAINTENANCE"/>
    <s v="PPLTIS: TOTAL INCOME STATEMENT"/>
    <x v="12"/>
    <x v="1"/>
    <n v="71053.100000000006"/>
  </r>
  <r>
    <x v="2"/>
    <x v="3"/>
    <x v="1"/>
    <x v="91"/>
    <x v="1"/>
    <s v="PPLETO: TOTAL OPERATING EXPENSE"/>
    <s v="PPLEOM: OPERATION AND MAINTENANCE"/>
    <s v="PPLTIS: TOTAL INCOME STATEMENT"/>
    <x v="11"/>
    <x v="5"/>
    <n v="9426.84"/>
  </r>
  <r>
    <x v="2"/>
    <x v="3"/>
    <x v="1"/>
    <x v="91"/>
    <x v="1"/>
    <s v="PPLETO: TOTAL OPERATING EXPENSE"/>
    <s v="PPLEOM: OPERATION AND MAINTENANCE"/>
    <s v="PPLTIS: TOTAL INCOME STATEMENT"/>
    <x v="18"/>
    <x v="6"/>
    <n v="3421.07"/>
  </r>
  <r>
    <x v="2"/>
    <x v="3"/>
    <x v="1"/>
    <x v="91"/>
    <x v="1"/>
    <s v="PPLETO: TOTAL OPERATING EXPENSE"/>
    <s v="PPLEOM: OPERATION AND MAINTENANCE"/>
    <s v="PPLTIS: TOTAL INCOME STATEMENT"/>
    <x v="0"/>
    <x v="0"/>
    <n v="14541.71"/>
  </r>
  <r>
    <x v="2"/>
    <x v="3"/>
    <x v="1"/>
    <x v="91"/>
    <x v="1"/>
    <s v="PPLETO: TOTAL OPERATING EXPENSE"/>
    <s v="PPLEOM: OPERATION AND MAINTENANCE"/>
    <s v="PPLTIS: TOTAL INCOME STATEMENT"/>
    <x v="3"/>
    <x v="3"/>
    <n v="6778.51"/>
  </r>
  <r>
    <x v="2"/>
    <x v="3"/>
    <x v="1"/>
    <x v="91"/>
    <x v="1"/>
    <s v="PPLETO: TOTAL OPERATING EXPENSE"/>
    <s v="PPLEOM: OPERATION AND MAINTENANCE"/>
    <s v="PPLTIS: TOTAL INCOME STATEMENT"/>
    <x v="4"/>
    <x v="3"/>
    <n v="30000.15"/>
  </r>
  <r>
    <x v="2"/>
    <x v="3"/>
    <x v="1"/>
    <x v="91"/>
    <x v="1"/>
    <s v="PPLETO: TOTAL OPERATING EXPENSE"/>
    <s v="PPLEOM: OPERATION AND MAINTENANCE"/>
    <s v="PPLTIS: TOTAL INCOME STATEMENT"/>
    <x v="5"/>
    <x v="4"/>
    <n v="75476.14"/>
  </r>
  <r>
    <x v="2"/>
    <x v="3"/>
    <x v="1"/>
    <x v="91"/>
    <x v="1"/>
    <s v="PPLETO: TOTAL OPERATING EXPENSE"/>
    <s v="PPLEOM: OPERATION AND MAINTENANCE"/>
    <s v="PPLTIS: TOTAL INCOME STATEMENT"/>
    <x v="6"/>
    <x v="3"/>
    <n v="62537.9"/>
  </r>
  <r>
    <x v="2"/>
    <x v="3"/>
    <x v="1"/>
    <x v="91"/>
    <x v="1"/>
    <s v="PPLETO: TOTAL OPERATING EXPENSE"/>
    <s v="PPLEOM: OPERATION AND MAINTENANCE"/>
    <s v="PPLTIS: TOTAL INCOME STATEMENT"/>
    <x v="7"/>
    <x v="3"/>
    <n v="14954.61"/>
  </r>
  <r>
    <x v="2"/>
    <x v="3"/>
    <x v="1"/>
    <x v="91"/>
    <x v="1"/>
    <s v="PPLETO: TOTAL OPERATING EXPENSE"/>
    <s v="PPLEOM: OPERATION AND MAINTENANCE"/>
    <s v="PPLTIS: TOTAL INCOME STATEMENT"/>
    <x v="10"/>
    <x v="4"/>
    <n v="1341.84"/>
  </r>
  <r>
    <x v="2"/>
    <x v="3"/>
    <x v="1"/>
    <x v="92"/>
    <x v="1"/>
    <s v="PPLETO: TOTAL OPERATING EXPENSE"/>
    <s v="PPLEOM: OPERATION AND MAINTENANCE"/>
    <s v="PPLTIS: TOTAL INCOME STATEMENT"/>
    <x v="1"/>
    <x v="1"/>
    <n v="130590.95"/>
  </r>
  <r>
    <x v="2"/>
    <x v="3"/>
    <x v="1"/>
    <x v="92"/>
    <x v="1"/>
    <s v="PPLETO: TOTAL OPERATING EXPENSE"/>
    <s v="PPLEOM: OPERATION AND MAINTENANCE"/>
    <s v="PPLTIS: TOTAL INCOME STATEMENT"/>
    <x v="12"/>
    <x v="1"/>
    <n v="21370.15"/>
  </r>
  <r>
    <x v="2"/>
    <x v="3"/>
    <x v="1"/>
    <x v="92"/>
    <x v="1"/>
    <s v="PPLETO: TOTAL OPERATING EXPENSE"/>
    <s v="PPLEOM: OPERATION AND MAINTENANCE"/>
    <s v="PPLTIS: TOTAL INCOME STATEMENT"/>
    <x v="3"/>
    <x v="3"/>
    <n v="1574.83"/>
  </r>
  <r>
    <x v="2"/>
    <x v="3"/>
    <x v="1"/>
    <x v="92"/>
    <x v="1"/>
    <s v="PPLETO: TOTAL OPERATING EXPENSE"/>
    <s v="PPLEOM: OPERATION AND MAINTENANCE"/>
    <s v="PPLTIS: TOTAL INCOME STATEMENT"/>
    <x v="4"/>
    <x v="3"/>
    <n v="6996.06"/>
  </r>
  <r>
    <x v="2"/>
    <x v="3"/>
    <x v="1"/>
    <x v="92"/>
    <x v="1"/>
    <s v="PPLETO: TOTAL OPERATING EXPENSE"/>
    <s v="PPLEOM: OPERATION AND MAINTENANCE"/>
    <s v="PPLTIS: TOTAL INCOME STATEMENT"/>
    <x v="5"/>
    <x v="4"/>
    <n v="18146.310000000001"/>
  </r>
  <r>
    <x v="2"/>
    <x v="3"/>
    <x v="1"/>
    <x v="92"/>
    <x v="1"/>
    <s v="PPLETO: TOTAL OPERATING EXPENSE"/>
    <s v="PPLEOM: OPERATION AND MAINTENANCE"/>
    <s v="PPLTIS: TOTAL INCOME STATEMENT"/>
    <x v="6"/>
    <x v="3"/>
    <n v="14385.58"/>
  </r>
  <r>
    <x v="2"/>
    <x v="3"/>
    <x v="1"/>
    <x v="92"/>
    <x v="1"/>
    <s v="PPLETO: TOTAL OPERATING EXPENSE"/>
    <s v="PPLEOM: OPERATION AND MAINTENANCE"/>
    <s v="PPLTIS: TOTAL INCOME STATEMENT"/>
    <x v="7"/>
    <x v="3"/>
    <n v="3491.76"/>
  </r>
  <r>
    <x v="2"/>
    <x v="3"/>
    <x v="1"/>
    <x v="93"/>
    <x v="1"/>
    <s v="PPLETO: TOTAL OPERATING EXPENSE"/>
    <s v="PPLEOM: OPERATION AND MAINTENANCE"/>
    <s v="PPLTIS: TOTAL INCOME STATEMENT"/>
    <x v="1"/>
    <x v="1"/>
    <n v="578479.48"/>
  </r>
  <r>
    <x v="2"/>
    <x v="3"/>
    <x v="1"/>
    <x v="93"/>
    <x v="1"/>
    <s v="PPLETO: TOTAL OPERATING EXPENSE"/>
    <s v="PPLEOM: OPERATION AND MAINTENANCE"/>
    <s v="PPLTIS: TOTAL INCOME STATEMENT"/>
    <x v="12"/>
    <x v="1"/>
    <n v="2613"/>
  </r>
  <r>
    <x v="2"/>
    <x v="3"/>
    <x v="1"/>
    <x v="93"/>
    <x v="1"/>
    <s v="PPLETO: TOTAL OPERATING EXPENSE"/>
    <s v="PPLEOM: OPERATION AND MAINTENANCE"/>
    <s v="PPLTIS: TOTAL INCOME STATEMENT"/>
    <x v="18"/>
    <x v="6"/>
    <n v="10726.99"/>
  </r>
  <r>
    <x v="2"/>
    <x v="3"/>
    <x v="1"/>
    <x v="93"/>
    <x v="1"/>
    <s v="PPLETO: TOTAL OPERATING EXPENSE"/>
    <s v="PPLEOM: OPERATION AND MAINTENANCE"/>
    <s v="PPLTIS: TOTAL INCOME STATEMENT"/>
    <x v="3"/>
    <x v="3"/>
    <n v="6126.21"/>
  </r>
  <r>
    <x v="2"/>
    <x v="3"/>
    <x v="1"/>
    <x v="93"/>
    <x v="1"/>
    <s v="PPLETO: TOTAL OPERATING EXPENSE"/>
    <s v="PPLEOM: OPERATION AND MAINTENANCE"/>
    <s v="PPLTIS: TOTAL INCOME STATEMENT"/>
    <x v="4"/>
    <x v="3"/>
    <n v="27186.16"/>
  </r>
  <r>
    <x v="2"/>
    <x v="3"/>
    <x v="1"/>
    <x v="93"/>
    <x v="1"/>
    <s v="PPLETO: TOTAL OPERATING EXPENSE"/>
    <s v="PPLEOM: OPERATION AND MAINTENANCE"/>
    <s v="PPLTIS: TOTAL INCOME STATEMENT"/>
    <x v="5"/>
    <x v="4"/>
    <n v="66729.789999999994"/>
  </r>
  <r>
    <x v="2"/>
    <x v="3"/>
    <x v="1"/>
    <x v="93"/>
    <x v="1"/>
    <s v="PPLETO: TOTAL OPERATING EXPENSE"/>
    <s v="PPLEOM: OPERATION AND MAINTENANCE"/>
    <s v="PPLTIS: TOTAL INCOME STATEMENT"/>
    <x v="6"/>
    <x v="3"/>
    <n v="57086.080000000002"/>
  </r>
  <r>
    <x v="2"/>
    <x v="3"/>
    <x v="1"/>
    <x v="93"/>
    <x v="1"/>
    <s v="PPLETO: TOTAL OPERATING EXPENSE"/>
    <s v="PPLEOM: OPERATION AND MAINTENANCE"/>
    <s v="PPLTIS: TOTAL INCOME STATEMENT"/>
    <x v="7"/>
    <x v="3"/>
    <n v="13499.47"/>
  </r>
  <r>
    <x v="2"/>
    <x v="3"/>
    <x v="1"/>
    <x v="97"/>
    <x v="1"/>
    <s v="PPLETO: TOTAL OPERATING EXPENSE"/>
    <s v="PPLEOM: OPERATION AND MAINTENANCE"/>
    <s v="PPLTIS: TOTAL INCOME STATEMENT"/>
    <x v="1"/>
    <x v="1"/>
    <n v="222717.04"/>
  </r>
  <r>
    <x v="2"/>
    <x v="3"/>
    <x v="1"/>
    <x v="97"/>
    <x v="1"/>
    <s v="PPLETO: TOTAL OPERATING EXPENSE"/>
    <s v="PPLEOM: OPERATION AND MAINTENANCE"/>
    <s v="PPLTIS: TOTAL INCOME STATEMENT"/>
    <x v="12"/>
    <x v="1"/>
    <n v="185060.27"/>
  </r>
  <r>
    <x v="2"/>
    <x v="3"/>
    <x v="1"/>
    <x v="97"/>
    <x v="1"/>
    <s v="PPLETO: TOTAL OPERATING EXPENSE"/>
    <s v="PPLEOM: OPERATION AND MAINTENANCE"/>
    <s v="PPLTIS: TOTAL INCOME STATEMENT"/>
    <x v="11"/>
    <x v="5"/>
    <n v="12359.66"/>
  </r>
  <r>
    <x v="2"/>
    <x v="3"/>
    <x v="1"/>
    <x v="97"/>
    <x v="1"/>
    <s v="PPLETO: TOTAL OPERATING EXPENSE"/>
    <s v="PPLEOM: OPERATION AND MAINTENANCE"/>
    <s v="PPLTIS: TOTAL INCOME STATEMENT"/>
    <x v="16"/>
    <x v="1"/>
    <n v="0"/>
  </r>
  <r>
    <x v="2"/>
    <x v="3"/>
    <x v="1"/>
    <x v="97"/>
    <x v="1"/>
    <s v="PPLETO: TOTAL OPERATING EXPENSE"/>
    <s v="PPLEOM: OPERATION AND MAINTENANCE"/>
    <s v="PPLTIS: TOTAL INCOME STATEMENT"/>
    <x v="3"/>
    <x v="3"/>
    <n v="4250.3100000000004"/>
  </r>
  <r>
    <x v="2"/>
    <x v="3"/>
    <x v="1"/>
    <x v="97"/>
    <x v="1"/>
    <s v="PPLETO: TOTAL OPERATING EXPENSE"/>
    <s v="PPLEOM: OPERATION AND MAINTENANCE"/>
    <s v="PPLTIS: TOTAL INCOME STATEMENT"/>
    <x v="4"/>
    <x v="3"/>
    <n v="18955.73"/>
  </r>
  <r>
    <x v="2"/>
    <x v="3"/>
    <x v="1"/>
    <x v="97"/>
    <x v="1"/>
    <s v="PPLETO: TOTAL OPERATING EXPENSE"/>
    <s v="PPLEOM: OPERATION AND MAINTENANCE"/>
    <s v="PPLTIS: TOTAL INCOME STATEMENT"/>
    <x v="5"/>
    <x v="4"/>
    <n v="47199.46"/>
  </r>
  <r>
    <x v="2"/>
    <x v="3"/>
    <x v="1"/>
    <x v="97"/>
    <x v="1"/>
    <s v="PPLETO: TOTAL OPERATING EXPENSE"/>
    <s v="PPLEOM: OPERATION AND MAINTENANCE"/>
    <s v="PPLTIS: TOTAL INCOME STATEMENT"/>
    <x v="6"/>
    <x v="3"/>
    <n v="39641.39"/>
  </r>
  <r>
    <x v="2"/>
    <x v="3"/>
    <x v="1"/>
    <x v="97"/>
    <x v="1"/>
    <s v="PPLETO: TOTAL OPERATING EXPENSE"/>
    <s v="PPLEOM: OPERATION AND MAINTENANCE"/>
    <s v="PPLTIS: TOTAL INCOME STATEMENT"/>
    <x v="7"/>
    <x v="3"/>
    <n v="9639.77"/>
  </r>
  <r>
    <x v="2"/>
    <x v="3"/>
    <x v="1"/>
    <x v="97"/>
    <x v="1"/>
    <s v="PPLETO: TOTAL OPERATING EXPENSE"/>
    <s v="PPLEOM: OPERATION AND MAINTENANCE"/>
    <s v="PPLTIS: TOTAL INCOME STATEMENT"/>
    <x v="10"/>
    <x v="4"/>
    <n v="1413.05"/>
  </r>
  <r>
    <x v="2"/>
    <x v="3"/>
    <x v="1"/>
    <x v="98"/>
    <x v="1"/>
    <s v="PPLETO: TOTAL OPERATING EXPENSE"/>
    <s v="PPLEOM: OPERATION AND MAINTENANCE"/>
    <s v="PPLTIS: TOTAL INCOME STATEMENT"/>
    <x v="1"/>
    <x v="1"/>
    <n v="228930.71"/>
  </r>
  <r>
    <x v="2"/>
    <x v="3"/>
    <x v="1"/>
    <x v="98"/>
    <x v="1"/>
    <s v="PPLETO: TOTAL OPERATING EXPENSE"/>
    <s v="PPLEOM: OPERATION AND MAINTENANCE"/>
    <s v="PPLTIS: TOTAL INCOME STATEMENT"/>
    <x v="12"/>
    <x v="1"/>
    <n v="61766.61"/>
  </r>
  <r>
    <x v="2"/>
    <x v="3"/>
    <x v="1"/>
    <x v="98"/>
    <x v="1"/>
    <s v="PPLETO: TOTAL OPERATING EXPENSE"/>
    <s v="PPLEOM: OPERATION AND MAINTENANCE"/>
    <s v="PPLTIS: TOTAL INCOME STATEMENT"/>
    <x v="11"/>
    <x v="5"/>
    <n v="14758.42"/>
  </r>
  <r>
    <x v="2"/>
    <x v="3"/>
    <x v="1"/>
    <x v="98"/>
    <x v="1"/>
    <s v="PPLETO: TOTAL OPERATING EXPENSE"/>
    <s v="PPLEOM: OPERATION AND MAINTENANCE"/>
    <s v="PPLTIS: TOTAL INCOME STATEMENT"/>
    <x v="3"/>
    <x v="3"/>
    <n v="3074.62"/>
  </r>
  <r>
    <x v="2"/>
    <x v="3"/>
    <x v="1"/>
    <x v="98"/>
    <x v="1"/>
    <s v="PPLETO: TOTAL OPERATING EXPENSE"/>
    <s v="PPLEOM: OPERATION AND MAINTENANCE"/>
    <s v="PPLTIS: TOTAL INCOME STATEMENT"/>
    <x v="4"/>
    <x v="3"/>
    <n v="13535.29"/>
  </r>
  <r>
    <x v="2"/>
    <x v="3"/>
    <x v="1"/>
    <x v="98"/>
    <x v="1"/>
    <s v="PPLETO: TOTAL OPERATING EXPENSE"/>
    <s v="PPLEOM: OPERATION AND MAINTENANCE"/>
    <s v="PPLTIS: TOTAL INCOME STATEMENT"/>
    <x v="5"/>
    <x v="4"/>
    <n v="33008.31"/>
  </r>
  <r>
    <x v="2"/>
    <x v="3"/>
    <x v="1"/>
    <x v="98"/>
    <x v="1"/>
    <s v="PPLETO: TOTAL OPERATING EXPENSE"/>
    <s v="PPLEOM: OPERATION AND MAINTENANCE"/>
    <s v="PPLTIS: TOTAL INCOME STATEMENT"/>
    <x v="6"/>
    <x v="3"/>
    <n v="28607.52"/>
  </r>
  <r>
    <x v="2"/>
    <x v="3"/>
    <x v="1"/>
    <x v="98"/>
    <x v="1"/>
    <s v="PPLETO: TOTAL OPERATING EXPENSE"/>
    <s v="PPLEOM: OPERATION AND MAINTENANCE"/>
    <s v="PPLTIS: TOTAL INCOME STATEMENT"/>
    <x v="7"/>
    <x v="3"/>
    <n v="6832.42"/>
  </r>
  <r>
    <x v="2"/>
    <x v="3"/>
    <x v="1"/>
    <x v="98"/>
    <x v="1"/>
    <s v="PPLETO: TOTAL OPERATING EXPENSE"/>
    <s v="PPLEOM: OPERATION AND MAINTENANCE"/>
    <s v="PPLTIS: TOTAL INCOME STATEMENT"/>
    <x v="10"/>
    <x v="4"/>
    <n v="1872.25"/>
  </r>
  <r>
    <x v="2"/>
    <x v="3"/>
    <x v="1"/>
    <x v="99"/>
    <x v="1"/>
    <s v="PPLETO: TOTAL OPERATING EXPENSE"/>
    <s v="PPLEOM: OPERATION AND MAINTENANCE"/>
    <s v="PPLTIS: TOTAL INCOME STATEMENT"/>
    <x v="1"/>
    <x v="1"/>
    <n v="93913.38"/>
  </r>
  <r>
    <x v="2"/>
    <x v="3"/>
    <x v="1"/>
    <x v="99"/>
    <x v="1"/>
    <s v="PPLETO: TOTAL OPERATING EXPENSE"/>
    <s v="PPLEOM: OPERATION AND MAINTENANCE"/>
    <s v="PPLTIS: TOTAL INCOME STATEMENT"/>
    <x v="12"/>
    <x v="1"/>
    <n v="8440.34"/>
  </r>
  <r>
    <x v="2"/>
    <x v="3"/>
    <x v="1"/>
    <x v="99"/>
    <x v="1"/>
    <s v="PPLETO: TOTAL OPERATING EXPENSE"/>
    <s v="PPLEOM: OPERATION AND MAINTENANCE"/>
    <s v="PPLTIS: TOTAL INCOME STATEMENT"/>
    <x v="11"/>
    <x v="5"/>
    <n v="4000.71"/>
  </r>
  <r>
    <x v="2"/>
    <x v="3"/>
    <x v="1"/>
    <x v="99"/>
    <x v="1"/>
    <s v="PPLETO: TOTAL OPERATING EXPENSE"/>
    <s v="PPLEOM: OPERATION AND MAINTENANCE"/>
    <s v="PPLTIS: TOTAL INCOME STATEMENT"/>
    <x v="3"/>
    <x v="3"/>
    <n v="1059.3399999999999"/>
  </r>
  <r>
    <x v="2"/>
    <x v="3"/>
    <x v="1"/>
    <x v="99"/>
    <x v="1"/>
    <s v="PPLETO: TOTAL OPERATING EXPENSE"/>
    <s v="PPLEOM: OPERATION AND MAINTENANCE"/>
    <s v="PPLTIS: TOTAL INCOME STATEMENT"/>
    <x v="4"/>
    <x v="3"/>
    <n v="4736.29"/>
  </r>
  <r>
    <x v="2"/>
    <x v="3"/>
    <x v="1"/>
    <x v="99"/>
    <x v="1"/>
    <s v="PPLETO: TOTAL OPERATING EXPENSE"/>
    <s v="PPLEOM: OPERATION AND MAINTENANCE"/>
    <s v="PPLTIS: TOTAL INCOME STATEMENT"/>
    <x v="5"/>
    <x v="4"/>
    <n v="12144.25"/>
  </r>
  <r>
    <x v="2"/>
    <x v="3"/>
    <x v="1"/>
    <x v="99"/>
    <x v="1"/>
    <s v="PPLETO: TOTAL OPERATING EXPENSE"/>
    <s v="PPLEOM: OPERATION AND MAINTENANCE"/>
    <s v="PPLTIS: TOTAL INCOME STATEMENT"/>
    <x v="6"/>
    <x v="3"/>
    <n v="9659.5400000000009"/>
  </r>
  <r>
    <x v="2"/>
    <x v="3"/>
    <x v="1"/>
    <x v="99"/>
    <x v="1"/>
    <s v="PPLETO: TOTAL OPERATING EXPENSE"/>
    <s v="PPLEOM: OPERATION AND MAINTENANCE"/>
    <s v="PPLTIS: TOTAL INCOME STATEMENT"/>
    <x v="7"/>
    <x v="3"/>
    <n v="2303.5"/>
  </r>
  <r>
    <x v="2"/>
    <x v="3"/>
    <x v="1"/>
    <x v="99"/>
    <x v="1"/>
    <s v="PPLETO: TOTAL OPERATING EXPENSE"/>
    <s v="PPLEOM: OPERATION AND MAINTENANCE"/>
    <s v="PPLTIS: TOTAL INCOME STATEMENT"/>
    <x v="10"/>
    <x v="4"/>
    <n v="362.84"/>
  </r>
  <r>
    <x v="2"/>
    <x v="3"/>
    <x v="1"/>
    <x v="100"/>
    <x v="1"/>
    <s v="PPLETO: TOTAL OPERATING EXPENSE"/>
    <s v="PPLEOM: OPERATION AND MAINTENANCE"/>
    <s v="PPLTIS: TOTAL INCOME STATEMENT"/>
    <x v="1"/>
    <x v="1"/>
    <n v="4407.3999999999996"/>
  </r>
  <r>
    <x v="2"/>
    <x v="3"/>
    <x v="1"/>
    <x v="100"/>
    <x v="1"/>
    <s v="PPLETO: TOTAL OPERATING EXPENSE"/>
    <s v="PPLEOM: OPERATION AND MAINTENANCE"/>
    <s v="PPLTIS: TOTAL INCOME STATEMENT"/>
    <x v="3"/>
    <x v="3"/>
    <n v="50.03"/>
  </r>
  <r>
    <x v="2"/>
    <x v="3"/>
    <x v="1"/>
    <x v="100"/>
    <x v="1"/>
    <s v="PPLETO: TOTAL OPERATING EXPENSE"/>
    <s v="PPLEOM: OPERATION AND MAINTENANCE"/>
    <s v="PPLTIS: TOTAL INCOME STATEMENT"/>
    <x v="4"/>
    <x v="3"/>
    <n v="207.96"/>
  </r>
  <r>
    <x v="2"/>
    <x v="3"/>
    <x v="1"/>
    <x v="100"/>
    <x v="1"/>
    <s v="PPLETO: TOTAL OPERATING EXPENSE"/>
    <s v="PPLEOM: OPERATION AND MAINTENANCE"/>
    <s v="PPLTIS: TOTAL INCOME STATEMENT"/>
    <x v="5"/>
    <x v="4"/>
    <n v="440.74"/>
  </r>
  <r>
    <x v="2"/>
    <x v="3"/>
    <x v="1"/>
    <x v="100"/>
    <x v="1"/>
    <s v="PPLETO: TOTAL OPERATING EXPENSE"/>
    <s v="PPLEOM: OPERATION AND MAINTENANCE"/>
    <s v="PPLTIS: TOTAL INCOME STATEMENT"/>
    <x v="6"/>
    <x v="3"/>
    <n v="470.52"/>
  </r>
  <r>
    <x v="2"/>
    <x v="3"/>
    <x v="1"/>
    <x v="100"/>
    <x v="1"/>
    <s v="PPLETO: TOTAL OPERATING EXPENSE"/>
    <s v="PPLEOM: OPERATION AND MAINTENANCE"/>
    <s v="PPLTIS: TOTAL INCOME STATEMENT"/>
    <x v="7"/>
    <x v="3"/>
    <n v="105.53"/>
  </r>
  <r>
    <x v="2"/>
    <x v="3"/>
    <x v="1"/>
    <x v="101"/>
    <x v="1"/>
    <s v="PPLETO: TOTAL OPERATING EXPENSE"/>
    <s v="PPLEOM: OPERATION AND MAINTENANCE"/>
    <s v="PPLTIS: TOTAL INCOME STATEMENT"/>
    <x v="1"/>
    <x v="1"/>
    <n v="467.31"/>
  </r>
  <r>
    <x v="2"/>
    <x v="3"/>
    <x v="1"/>
    <x v="101"/>
    <x v="1"/>
    <s v="PPLETO: TOTAL OPERATING EXPENSE"/>
    <s v="PPLEOM: OPERATION AND MAINTENANCE"/>
    <s v="PPLTIS: TOTAL INCOME STATEMENT"/>
    <x v="3"/>
    <x v="3"/>
    <n v="4.01"/>
  </r>
  <r>
    <x v="2"/>
    <x v="3"/>
    <x v="1"/>
    <x v="101"/>
    <x v="1"/>
    <s v="PPLETO: TOTAL OPERATING EXPENSE"/>
    <s v="PPLEOM: OPERATION AND MAINTENANCE"/>
    <s v="PPLTIS: TOTAL INCOME STATEMENT"/>
    <x v="4"/>
    <x v="3"/>
    <n v="22.78"/>
  </r>
  <r>
    <x v="2"/>
    <x v="3"/>
    <x v="1"/>
    <x v="101"/>
    <x v="1"/>
    <s v="PPLETO: TOTAL OPERATING EXPENSE"/>
    <s v="PPLEOM: OPERATION AND MAINTENANCE"/>
    <s v="PPLTIS: TOTAL INCOME STATEMENT"/>
    <x v="5"/>
    <x v="4"/>
    <n v="60.71"/>
  </r>
  <r>
    <x v="2"/>
    <x v="3"/>
    <x v="1"/>
    <x v="101"/>
    <x v="1"/>
    <s v="PPLETO: TOTAL OPERATING EXPENSE"/>
    <s v="PPLEOM: OPERATION AND MAINTENANCE"/>
    <s v="PPLTIS: TOTAL INCOME STATEMENT"/>
    <x v="6"/>
    <x v="3"/>
    <n v="37.020000000000003"/>
  </r>
  <r>
    <x v="2"/>
    <x v="3"/>
    <x v="1"/>
    <x v="101"/>
    <x v="1"/>
    <s v="PPLETO: TOTAL OPERATING EXPENSE"/>
    <s v="PPLEOM: OPERATION AND MAINTENANCE"/>
    <s v="PPLTIS: TOTAL INCOME STATEMENT"/>
    <x v="7"/>
    <x v="3"/>
    <n v="8.5"/>
  </r>
  <r>
    <x v="2"/>
    <x v="3"/>
    <x v="1"/>
    <x v="102"/>
    <x v="1"/>
    <s v="PPLETO: TOTAL OPERATING EXPENSE"/>
    <s v="PPLEOM: OPERATION AND MAINTENANCE"/>
    <s v="PPLTIS: TOTAL INCOME STATEMENT"/>
    <x v="1"/>
    <x v="1"/>
    <n v="776.27"/>
  </r>
  <r>
    <x v="2"/>
    <x v="3"/>
    <x v="1"/>
    <x v="102"/>
    <x v="1"/>
    <s v="PPLETO: TOTAL OPERATING EXPENSE"/>
    <s v="PPLEOM: OPERATION AND MAINTENANCE"/>
    <s v="PPLTIS: TOTAL INCOME STATEMENT"/>
    <x v="3"/>
    <x v="3"/>
    <n v="6.67"/>
  </r>
  <r>
    <x v="2"/>
    <x v="3"/>
    <x v="1"/>
    <x v="102"/>
    <x v="1"/>
    <s v="PPLETO: TOTAL OPERATING EXPENSE"/>
    <s v="PPLEOM: OPERATION AND MAINTENANCE"/>
    <s v="PPLTIS: TOTAL INCOME STATEMENT"/>
    <x v="4"/>
    <x v="3"/>
    <n v="37.840000000000003"/>
  </r>
  <r>
    <x v="2"/>
    <x v="3"/>
    <x v="1"/>
    <x v="102"/>
    <x v="1"/>
    <s v="PPLETO: TOTAL OPERATING EXPENSE"/>
    <s v="PPLEOM: OPERATION AND MAINTENANCE"/>
    <s v="PPLTIS: TOTAL INCOME STATEMENT"/>
    <x v="5"/>
    <x v="4"/>
    <n v="100.85"/>
  </r>
  <r>
    <x v="2"/>
    <x v="3"/>
    <x v="1"/>
    <x v="102"/>
    <x v="1"/>
    <s v="PPLETO: TOTAL OPERATING EXPENSE"/>
    <s v="PPLEOM: OPERATION AND MAINTENANCE"/>
    <s v="PPLTIS: TOTAL INCOME STATEMENT"/>
    <x v="6"/>
    <x v="3"/>
    <n v="61.5"/>
  </r>
  <r>
    <x v="2"/>
    <x v="3"/>
    <x v="1"/>
    <x v="102"/>
    <x v="1"/>
    <s v="PPLETO: TOTAL OPERATING EXPENSE"/>
    <s v="PPLEOM: OPERATION AND MAINTENANCE"/>
    <s v="PPLTIS: TOTAL INCOME STATEMENT"/>
    <x v="7"/>
    <x v="3"/>
    <n v="14.12"/>
  </r>
  <r>
    <x v="2"/>
    <x v="3"/>
    <x v="1"/>
    <x v="104"/>
    <x v="1"/>
    <s v="PPLETO: TOTAL OPERATING EXPENSE"/>
    <s v="PPLEOM: OPERATION AND MAINTENANCE"/>
    <s v="PPLTIS: TOTAL INCOME STATEMENT"/>
    <x v="1"/>
    <x v="1"/>
    <n v="77212.92"/>
  </r>
  <r>
    <x v="2"/>
    <x v="3"/>
    <x v="1"/>
    <x v="104"/>
    <x v="1"/>
    <s v="PPLETO: TOTAL OPERATING EXPENSE"/>
    <s v="PPLEOM: OPERATION AND MAINTENANCE"/>
    <s v="PPLTIS: TOTAL INCOME STATEMENT"/>
    <x v="3"/>
    <x v="3"/>
    <n v="799.53"/>
  </r>
  <r>
    <x v="2"/>
    <x v="3"/>
    <x v="1"/>
    <x v="104"/>
    <x v="1"/>
    <s v="PPLETO: TOTAL OPERATING EXPENSE"/>
    <s v="PPLEOM: OPERATION AND MAINTENANCE"/>
    <s v="PPLTIS: TOTAL INCOME STATEMENT"/>
    <x v="4"/>
    <x v="3"/>
    <n v="3588.13"/>
  </r>
  <r>
    <x v="2"/>
    <x v="3"/>
    <x v="1"/>
    <x v="104"/>
    <x v="1"/>
    <s v="PPLETO: TOTAL OPERATING EXPENSE"/>
    <s v="PPLEOM: OPERATION AND MAINTENANCE"/>
    <s v="PPLTIS: TOTAL INCOME STATEMENT"/>
    <x v="5"/>
    <x v="4"/>
    <n v="9050.2099999999991"/>
  </r>
  <r>
    <x v="2"/>
    <x v="3"/>
    <x v="1"/>
    <x v="104"/>
    <x v="1"/>
    <s v="PPLETO: TOTAL OPERATING EXPENSE"/>
    <s v="PPLEOM: OPERATION AND MAINTENANCE"/>
    <s v="PPLTIS: TOTAL INCOME STATEMENT"/>
    <x v="6"/>
    <x v="3"/>
    <n v="7378.19"/>
  </r>
  <r>
    <x v="2"/>
    <x v="3"/>
    <x v="1"/>
    <x v="104"/>
    <x v="1"/>
    <s v="PPLETO: TOTAL OPERATING EXPENSE"/>
    <s v="PPLEOM: OPERATION AND MAINTENANCE"/>
    <s v="PPLTIS: TOTAL INCOME STATEMENT"/>
    <x v="7"/>
    <x v="3"/>
    <n v="1772.11"/>
  </r>
  <r>
    <x v="2"/>
    <x v="3"/>
    <x v="1"/>
    <x v="105"/>
    <x v="1"/>
    <s v="PPLETO: TOTAL OPERATING EXPENSE"/>
    <s v="PPLEOM: OPERATION AND MAINTENANCE"/>
    <s v="PPLTIS: TOTAL INCOME STATEMENT"/>
    <x v="1"/>
    <x v="1"/>
    <n v="10509.3"/>
  </r>
  <r>
    <x v="2"/>
    <x v="3"/>
    <x v="1"/>
    <x v="105"/>
    <x v="1"/>
    <s v="PPLETO: TOTAL OPERATING EXPENSE"/>
    <s v="PPLEOM: OPERATION AND MAINTENANCE"/>
    <s v="PPLTIS: TOTAL INCOME STATEMENT"/>
    <x v="12"/>
    <x v="1"/>
    <n v="354.54"/>
  </r>
  <r>
    <x v="2"/>
    <x v="3"/>
    <x v="1"/>
    <x v="105"/>
    <x v="1"/>
    <s v="PPLETO: TOTAL OPERATING EXPENSE"/>
    <s v="PPLEOM: OPERATION AND MAINTENANCE"/>
    <s v="PPLTIS: TOTAL INCOME STATEMENT"/>
    <x v="11"/>
    <x v="5"/>
    <n v="866.42"/>
  </r>
  <r>
    <x v="2"/>
    <x v="3"/>
    <x v="1"/>
    <x v="105"/>
    <x v="1"/>
    <s v="PPLETO: TOTAL OPERATING EXPENSE"/>
    <s v="PPLEOM: OPERATION AND MAINTENANCE"/>
    <s v="PPLTIS: TOTAL INCOME STATEMENT"/>
    <x v="3"/>
    <x v="3"/>
    <n v="107.63"/>
  </r>
  <r>
    <x v="2"/>
    <x v="3"/>
    <x v="1"/>
    <x v="105"/>
    <x v="1"/>
    <s v="PPLETO: TOTAL OPERATING EXPENSE"/>
    <s v="PPLEOM: OPERATION AND MAINTENANCE"/>
    <s v="PPLTIS: TOTAL INCOME STATEMENT"/>
    <x v="4"/>
    <x v="3"/>
    <n v="501.94"/>
  </r>
  <r>
    <x v="2"/>
    <x v="3"/>
    <x v="1"/>
    <x v="105"/>
    <x v="1"/>
    <s v="PPLETO: TOTAL OPERATING EXPENSE"/>
    <s v="PPLEOM: OPERATION AND MAINTENANCE"/>
    <s v="PPLTIS: TOTAL INCOME STATEMENT"/>
    <x v="5"/>
    <x v="4"/>
    <n v="1411.83"/>
  </r>
  <r>
    <x v="2"/>
    <x v="3"/>
    <x v="1"/>
    <x v="105"/>
    <x v="1"/>
    <s v="PPLETO: TOTAL OPERATING EXPENSE"/>
    <s v="PPLEOM: OPERATION AND MAINTENANCE"/>
    <s v="PPLTIS: TOTAL INCOME STATEMENT"/>
    <x v="6"/>
    <x v="3"/>
    <n v="886.28"/>
  </r>
  <r>
    <x v="2"/>
    <x v="3"/>
    <x v="1"/>
    <x v="105"/>
    <x v="1"/>
    <s v="PPLETO: TOTAL OPERATING EXPENSE"/>
    <s v="PPLEOM: OPERATION AND MAINTENANCE"/>
    <s v="PPLTIS: TOTAL INCOME STATEMENT"/>
    <x v="7"/>
    <x v="3"/>
    <n v="180.82"/>
  </r>
  <r>
    <x v="2"/>
    <x v="3"/>
    <x v="1"/>
    <x v="105"/>
    <x v="1"/>
    <s v="PPLETO: TOTAL OPERATING EXPENSE"/>
    <s v="PPLEOM: OPERATION AND MAINTENANCE"/>
    <s v="PPLTIS: TOTAL INCOME STATEMENT"/>
    <x v="10"/>
    <x v="4"/>
    <n v="112.2"/>
  </r>
  <r>
    <x v="2"/>
    <x v="3"/>
    <x v="1"/>
    <x v="114"/>
    <x v="1"/>
    <s v="PPLETO: TOTAL OPERATING EXPENSE"/>
    <s v="PPLEOM: OPERATION AND MAINTENANCE"/>
    <s v="PPLTIS: TOTAL INCOME STATEMENT"/>
    <x v="1"/>
    <x v="1"/>
    <n v="1225600.8799999999"/>
  </r>
  <r>
    <x v="2"/>
    <x v="3"/>
    <x v="1"/>
    <x v="114"/>
    <x v="1"/>
    <s v="PPLETO: TOTAL OPERATING EXPENSE"/>
    <s v="PPLEOM: OPERATION AND MAINTENANCE"/>
    <s v="PPLTIS: TOTAL INCOME STATEMENT"/>
    <x v="12"/>
    <x v="1"/>
    <n v="44151.23"/>
  </r>
  <r>
    <x v="2"/>
    <x v="3"/>
    <x v="1"/>
    <x v="114"/>
    <x v="1"/>
    <s v="PPLETO: TOTAL OPERATING EXPENSE"/>
    <s v="PPLEOM: OPERATION AND MAINTENANCE"/>
    <s v="PPLTIS: TOTAL INCOME STATEMENT"/>
    <x v="11"/>
    <x v="5"/>
    <n v="806.9"/>
  </r>
  <r>
    <x v="2"/>
    <x v="3"/>
    <x v="1"/>
    <x v="114"/>
    <x v="1"/>
    <s v="PPLETO: TOTAL OPERATING EXPENSE"/>
    <s v="PPLEOM: OPERATION AND MAINTENANCE"/>
    <s v="PPLTIS: TOTAL INCOME STATEMENT"/>
    <x v="13"/>
    <x v="6"/>
    <n v="8675"/>
  </r>
  <r>
    <x v="2"/>
    <x v="3"/>
    <x v="1"/>
    <x v="114"/>
    <x v="1"/>
    <s v="PPLETO: TOTAL OPERATING EXPENSE"/>
    <s v="PPLEOM: OPERATION AND MAINTENANCE"/>
    <s v="PPLTIS: TOTAL INCOME STATEMENT"/>
    <x v="3"/>
    <x v="3"/>
    <n v="13200.77"/>
  </r>
  <r>
    <x v="2"/>
    <x v="3"/>
    <x v="1"/>
    <x v="114"/>
    <x v="1"/>
    <s v="PPLETO: TOTAL OPERATING EXPENSE"/>
    <s v="PPLEOM: OPERATION AND MAINTENANCE"/>
    <s v="PPLTIS: TOTAL INCOME STATEMENT"/>
    <x v="4"/>
    <x v="3"/>
    <n v="58833.36"/>
  </r>
  <r>
    <x v="2"/>
    <x v="3"/>
    <x v="1"/>
    <x v="114"/>
    <x v="1"/>
    <s v="PPLETO: TOTAL OPERATING EXPENSE"/>
    <s v="PPLEOM: OPERATION AND MAINTENANCE"/>
    <s v="PPLTIS: TOTAL INCOME STATEMENT"/>
    <x v="5"/>
    <x v="4"/>
    <n v="148664.66"/>
  </r>
  <r>
    <x v="2"/>
    <x v="3"/>
    <x v="1"/>
    <x v="114"/>
    <x v="1"/>
    <s v="PPLETO: TOTAL OPERATING EXPENSE"/>
    <s v="PPLEOM: OPERATION AND MAINTENANCE"/>
    <s v="PPLTIS: TOTAL INCOME STATEMENT"/>
    <x v="6"/>
    <x v="3"/>
    <n v="121452.51"/>
  </r>
  <r>
    <x v="2"/>
    <x v="3"/>
    <x v="1"/>
    <x v="114"/>
    <x v="1"/>
    <s v="PPLETO: TOTAL OPERATING EXPENSE"/>
    <s v="PPLEOM: OPERATION AND MAINTENANCE"/>
    <s v="PPLTIS: TOTAL INCOME STATEMENT"/>
    <x v="7"/>
    <x v="3"/>
    <n v="29207.759999999998"/>
  </r>
  <r>
    <x v="2"/>
    <x v="3"/>
    <x v="1"/>
    <x v="114"/>
    <x v="1"/>
    <s v="PPLETO: TOTAL OPERATING EXPENSE"/>
    <s v="PPLEOM: OPERATION AND MAINTENANCE"/>
    <s v="PPLTIS: TOTAL INCOME STATEMENT"/>
    <x v="10"/>
    <x v="4"/>
    <n v="108.64"/>
  </r>
  <r>
    <x v="2"/>
    <x v="3"/>
    <x v="1"/>
    <x v="115"/>
    <x v="1"/>
    <s v="PPLETO: TOTAL OPERATING EXPENSE"/>
    <s v="PPLEOM: OPERATION AND MAINTENANCE"/>
    <s v="PPLTIS: TOTAL INCOME STATEMENT"/>
    <x v="1"/>
    <x v="1"/>
    <n v="214346.51"/>
  </r>
  <r>
    <x v="2"/>
    <x v="3"/>
    <x v="1"/>
    <x v="115"/>
    <x v="1"/>
    <s v="PPLETO: TOTAL OPERATING EXPENSE"/>
    <s v="PPLEOM: OPERATION AND MAINTENANCE"/>
    <s v="PPLTIS: TOTAL INCOME STATEMENT"/>
    <x v="12"/>
    <x v="1"/>
    <n v="1238.1600000000001"/>
  </r>
  <r>
    <x v="2"/>
    <x v="3"/>
    <x v="1"/>
    <x v="115"/>
    <x v="1"/>
    <s v="PPLETO: TOTAL OPERATING EXPENSE"/>
    <s v="PPLEOM: OPERATION AND MAINTENANCE"/>
    <s v="PPLTIS: TOTAL INCOME STATEMENT"/>
    <x v="11"/>
    <x v="5"/>
    <n v="323.64999999999998"/>
  </r>
  <r>
    <x v="2"/>
    <x v="3"/>
    <x v="1"/>
    <x v="115"/>
    <x v="1"/>
    <s v="PPLETO: TOTAL OPERATING EXPENSE"/>
    <s v="PPLEOM: OPERATION AND MAINTENANCE"/>
    <s v="PPLTIS: TOTAL INCOME STATEMENT"/>
    <x v="18"/>
    <x v="6"/>
    <n v="75"/>
  </r>
  <r>
    <x v="2"/>
    <x v="3"/>
    <x v="1"/>
    <x v="115"/>
    <x v="1"/>
    <s v="PPLETO: TOTAL OPERATING EXPENSE"/>
    <s v="PPLEOM: OPERATION AND MAINTENANCE"/>
    <s v="PPLTIS: TOTAL INCOME STATEMENT"/>
    <x v="0"/>
    <x v="0"/>
    <n v="1500"/>
  </r>
  <r>
    <x v="2"/>
    <x v="3"/>
    <x v="1"/>
    <x v="115"/>
    <x v="1"/>
    <s v="PPLETO: TOTAL OPERATING EXPENSE"/>
    <s v="PPLEOM: OPERATION AND MAINTENANCE"/>
    <s v="PPLTIS: TOTAL INCOME STATEMENT"/>
    <x v="3"/>
    <x v="3"/>
    <n v="2247.19"/>
  </r>
  <r>
    <x v="2"/>
    <x v="3"/>
    <x v="1"/>
    <x v="115"/>
    <x v="1"/>
    <s v="PPLETO: TOTAL OPERATING EXPENSE"/>
    <s v="PPLEOM: OPERATION AND MAINTENANCE"/>
    <s v="PPLTIS: TOTAL INCOME STATEMENT"/>
    <x v="4"/>
    <x v="3"/>
    <n v="10005.09"/>
  </r>
  <r>
    <x v="2"/>
    <x v="3"/>
    <x v="1"/>
    <x v="115"/>
    <x v="1"/>
    <s v="PPLETO: TOTAL OPERATING EXPENSE"/>
    <s v="PPLEOM: OPERATION AND MAINTENANCE"/>
    <s v="PPLTIS: TOTAL INCOME STATEMENT"/>
    <x v="5"/>
    <x v="4"/>
    <n v="25207.73"/>
  </r>
  <r>
    <x v="2"/>
    <x v="3"/>
    <x v="1"/>
    <x v="115"/>
    <x v="1"/>
    <s v="PPLETO: TOTAL OPERATING EXPENSE"/>
    <s v="PPLEOM: OPERATION AND MAINTENANCE"/>
    <s v="PPLTIS: TOTAL INCOME STATEMENT"/>
    <x v="6"/>
    <x v="3"/>
    <n v="20702.45"/>
  </r>
  <r>
    <x v="2"/>
    <x v="3"/>
    <x v="1"/>
    <x v="115"/>
    <x v="1"/>
    <s v="PPLETO: TOTAL OPERATING EXPENSE"/>
    <s v="PPLEOM: OPERATION AND MAINTENANCE"/>
    <s v="PPLTIS: TOTAL INCOME STATEMENT"/>
    <x v="7"/>
    <x v="3"/>
    <n v="4955.0600000000004"/>
  </r>
  <r>
    <x v="2"/>
    <x v="3"/>
    <x v="1"/>
    <x v="115"/>
    <x v="1"/>
    <s v="PPLETO: TOTAL OPERATING EXPENSE"/>
    <s v="PPLEOM: OPERATION AND MAINTENANCE"/>
    <s v="PPLTIS: TOTAL INCOME STATEMENT"/>
    <x v="10"/>
    <x v="4"/>
    <n v="41.7"/>
  </r>
  <r>
    <x v="2"/>
    <x v="3"/>
    <x v="1"/>
    <x v="116"/>
    <x v="1"/>
    <s v="PPLETO: TOTAL OPERATING EXPENSE"/>
    <s v="PPLEOM: OPERATION AND MAINTENANCE"/>
    <s v="PPLTIS: TOTAL INCOME STATEMENT"/>
    <x v="1"/>
    <x v="1"/>
    <n v="40257.69"/>
  </r>
  <r>
    <x v="2"/>
    <x v="3"/>
    <x v="1"/>
    <x v="116"/>
    <x v="1"/>
    <s v="PPLETO: TOTAL OPERATING EXPENSE"/>
    <s v="PPLEOM: OPERATION AND MAINTENANCE"/>
    <s v="PPLTIS: TOTAL INCOME STATEMENT"/>
    <x v="12"/>
    <x v="1"/>
    <n v="62972.44"/>
  </r>
  <r>
    <x v="2"/>
    <x v="3"/>
    <x v="1"/>
    <x v="116"/>
    <x v="1"/>
    <s v="PPLETO: TOTAL OPERATING EXPENSE"/>
    <s v="PPLEOM: OPERATION AND MAINTENANCE"/>
    <s v="PPLTIS: TOTAL INCOME STATEMENT"/>
    <x v="11"/>
    <x v="5"/>
    <n v="3343.68"/>
  </r>
  <r>
    <x v="2"/>
    <x v="3"/>
    <x v="1"/>
    <x v="116"/>
    <x v="1"/>
    <s v="PPLETO: TOTAL OPERATING EXPENSE"/>
    <s v="PPLEOM: OPERATION AND MAINTENANCE"/>
    <s v="PPLTIS: TOTAL INCOME STATEMENT"/>
    <x v="3"/>
    <x v="3"/>
    <n v="1093.04"/>
  </r>
  <r>
    <x v="2"/>
    <x v="3"/>
    <x v="1"/>
    <x v="116"/>
    <x v="1"/>
    <s v="PPLETO: TOTAL OPERATING EXPENSE"/>
    <s v="PPLEOM: OPERATION AND MAINTENANCE"/>
    <s v="PPLTIS: TOTAL INCOME STATEMENT"/>
    <x v="4"/>
    <x v="3"/>
    <n v="4812.9799999999996"/>
  </r>
  <r>
    <x v="2"/>
    <x v="3"/>
    <x v="1"/>
    <x v="116"/>
    <x v="1"/>
    <s v="PPLETO: TOTAL OPERATING EXPENSE"/>
    <s v="PPLEOM: OPERATION AND MAINTENANCE"/>
    <s v="PPLTIS: TOTAL INCOME STATEMENT"/>
    <x v="5"/>
    <x v="4"/>
    <n v="11634.86"/>
  </r>
  <r>
    <x v="2"/>
    <x v="3"/>
    <x v="1"/>
    <x v="116"/>
    <x v="1"/>
    <s v="PPLETO: TOTAL OPERATING EXPENSE"/>
    <s v="PPLEOM: OPERATION AND MAINTENANCE"/>
    <s v="PPLTIS: TOTAL INCOME STATEMENT"/>
    <x v="6"/>
    <x v="3"/>
    <n v="10270.34"/>
  </r>
  <r>
    <x v="2"/>
    <x v="3"/>
    <x v="1"/>
    <x v="116"/>
    <x v="1"/>
    <s v="PPLETO: TOTAL OPERATING EXPENSE"/>
    <s v="PPLEOM: OPERATION AND MAINTENANCE"/>
    <s v="PPLTIS: TOTAL INCOME STATEMENT"/>
    <x v="7"/>
    <x v="3"/>
    <n v="2482.1799999999998"/>
  </r>
  <r>
    <x v="2"/>
    <x v="3"/>
    <x v="1"/>
    <x v="116"/>
    <x v="1"/>
    <s v="PPLETO: TOTAL OPERATING EXPENSE"/>
    <s v="PPLEOM: OPERATION AND MAINTENANCE"/>
    <s v="PPLTIS: TOTAL INCOME STATEMENT"/>
    <x v="10"/>
    <x v="4"/>
    <n v="431.45"/>
  </r>
  <r>
    <x v="2"/>
    <x v="3"/>
    <x v="1"/>
    <x v="117"/>
    <x v="1"/>
    <s v="PPLETO: TOTAL OPERATING EXPENSE"/>
    <s v="PPLEOM: OPERATION AND MAINTENANCE"/>
    <s v="PPLTIS: TOTAL INCOME STATEMENT"/>
    <x v="1"/>
    <x v="1"/>
    <n v="18343.38"/>
  </r>
  <r>
    <x v="2"/>
    <x v="3"/>
    <x v="1"/>
    <x v="117"/>
    <x v="1"/>
    <s v="PPLETO: TOTAL OPERATING EXPENSE"/>
    <s v="PPLEOM: OPERATION AND MAINTENANCE"/>
    <s v="PPLTIS: TOTAL INCOME STATEMENT"/>
    <x v="12"/>
    <x v="1"/>
    <n v="386153.54"/>
  </r>
  <r>
    <x v="2"/>
    <x v="3"/>
    <x v="1"/>
    <x v="117"/>
    <x v="1"/>
    <s v="PPLETO: TOTAL OPERATING EXPENSE"/>
    <s v="PPLEOM: OPERATION AND MAINTENANCE"/>
    <s v="PPLTIS: TOTAL INCOME STATEMENT"/>
    <x v="11"/>
    <x v="5"/>
    <n v="66808.11"/>
  </r>
  <r>
    <x v="2"/>
    <x v="3"/>
    <x v="1"/>
    <x v="117"/>
    <x v="1"/>
    <s v="PPLETO: TOTAL OPERATING EXPENSE"/>
    <s v="PPLEOM: OPERATION AND MAINTENANCE"/>
    <s v="PPLTIS: TOTAL INCOME STATEMENT"/>
    <x v="13"/>
    <x v="6"/>
    <n v="3216"/>
  </r>
  <r>
    <x v="2"/>
    <x v="3"/>
    <x v="1"/>
    <x v="117"/>
    <x v="1"/>
    <s v="PPLETO: TOTAL OPERATING EXPENSE"/>
    <s v="PPLEOM: OPERATION AND MAINTENANCE"/>
    <s v="PPLTIS: TOTAL INCOME STATEMENT"/>
    <x v="3"/>
    <x v="3"/>
    <n v="4210.66"/>
  </r>
  <r>
    <x v="2"/>
    <x v="3"/>
    <x v="1"/>
    <x v="117"/>
    <x v="1"/>
    <s v="PPLETO: TOTAL OPERATING EXPENSE"/>
    <s v="PPLEOM: OPERATION AND MAINTENANCE"/>
    <s v="PPLTIS: TOTAL INCOME STATEMENT"/>
    <x v="4"/>
    <x v="3"/>
    <n v="18948.59"/>
  </r>
  <r>
    <x v="2"/>
    <x v="3"/>
    <x v="1"/>
    <x v="117"/>
    <x v="1"/>
    <s v="PPLETO: TOTAL OPERATING EXPENSE"/>
    <s v="PPLEOM: OPERATION AND MAINTENANCE"/>
    <s v="PPLTIS: TOTAL INCOME STATEMENT"/>
    <x v="5"/>
    <x v="4"/>
    <n v="46299.34"/>
  </r>
  <r>
    <x v="2"/>
    <x v="3"/>
    <x v="1"/>
    <x v="117"/>
    <x v="1"/>
    <s v="PPLETO: TOTAL OPERATING EXPENSE"/>
    <s v="PPLEOM: OPERATION AND MAINTENANCE"/>
    <s v="PPLTIS: TOTAL INCOME STATEMENT"/>
    <x v="6"/>
    <x v="3"/>
    <n v="39795.39"/>
  </r>
  <r>
    <x v="2"/>
    <x v="3"/>
    <x v="1"/>
    <x v="117"/>
    <x v="1"/>
    <s v="PPLETO: TOTAL OPERATING EXPENSE"/>
    <s v="PPLEOM: OPERATION AND MAINTENANCE"/>
    <s v="PPLTIS: TOTAL INCOME STATEMENT"/>
    <x v="7"/>
    <x v="3"/>
    <n v="9680.8700000000008"/>
  </r>
  <r>
    <x v="2"/>
    <x v="3"/>
    <x v="1"/>
    <x v="117"/>
    <x v="1"/>
    <s v="PPLETO: TOTAL OPERATING EXPENSE"/>
    <s v="PPLEOM: OPERATION AND MAINTENANCE"/>
    <s v="PPLTIS: TOTAL INCOME STATEMENT"/>
    <x v="10"/>
    <x v="4"/>
    <n v="6700.66"/>
  </r>
  <r>
    <x v="2"/>
    <x v="3"/>
    <x v="1"/>
    <x v="213"/>
    <x v="1"/>
    <s v="PPLETO: TOTAL OPERATING EXPENSE"/>
    <s v="PPLEOM: OPERATION AND MAINTENANCE"/>
    <s v="PPLTIS: TOTAL INCOME STATEMENT"/>
    <x v="1"/>
    <x v="1"/>
    <n v="742.03"/>
  </r>
  <r>
    <x v="2"/>
    <x v="3"/>
    <x v="1"/>
    <x v="213"/>
    <x v="1"/>
    <s v="PPLETO: TOTAL OPERATING EXPENSE"/>
    <s v="PPLEOM: OPERATION AND MAINTENANCE"/>
    <s v="PPLTIS: TOTAL INCOME STATEMENT"/>
    <x v="12"/>
    <x v="1"/>
    <n v="-790.4"/>
  </r>
  <r>
    <x v="2"/>
    <x v="3"/>
    <x v="1"/>
    <x v="213"/>
    <x v="1"/>
    <s v="PPLETO: TOTAL OPERATING EXPENSE"/>
    <s v="PPLEOM: OPERATION AND MAINTENANCE"/>
    <s v="PPLTIS: TOTAL INCOME STATEMENT"/>
    <x v="3"/>
    <x v="3"/>
    <n v="4.47"/>
  </r>
  <r>
    <x v="2"/>
    <x v="3"/>
    <x v="1"/>
    <x v="213"/>
    <x v="1"/>
    <s v="PPLETO: TOTAL OPERATING EXPENSE"/>
    <s v="PPLEOM: OPERATION AND MAINTENANCE"/>
    <s v="PPLTIS: TOTAL INCOME STATEMENT"/>
    <x v="4"/>
    <x v="3"/>
    <n v="3.05"/>
  </r>
  <r>
    <x v="2"/>
    <x v="3"/>
    <x v="1"/>
    <x v="213"/>
    <x v="1"/>
    <s v="PPLETO: TOTAL OPERATING EXPENSE"/>
    <s v="PPLEOM: OPERATION AND MAINTENANCE"/>
    <s v="PPLTIS: TOTAL INCOME STATEMENT"/>
    <x v="5"/>
    <x v="4"/>
    <n v="-102.34"/>
  </r>
  <r>
    <x v="2"/>
    <x v="3"/>
    <x v="1"/>
    <x v="213"/>
    <x v="1"/>
    <s v="PPLETO: TOTAL OPERATING EXPENSE"/>
    <s v="PPLEOM: OPERATION AND MAINTENANCE"/>
    <s v="PPLTIS: TOTAL INCOME STATEMENT"/>
    <x v="6"/>
    <x v="3"/>
    <n v="59.76"/>
  </r>
  <r>
    <x v="2"/>
    <x v="3"/>
    <x v="1"/>
    <x v="213"/>
    <x v="1"/>
    <s v="PPLETO: TOTAL OPERATING EXPENSE"/>
    <s v="PPLEOM: OPERATION AND MAINTENANCE"/>
    <s v="PPLTIS: TOTAL INCOME STATEMENT"/>
    <x v="7"/>
    <x v="3"/>
    <n v="6.8"/>
  </r>
  <r>
    <x v="2"/>
    <x v="3"/>
    <x v="1"/>
    <x v="118"/>
    <x v="1"/>
    <s v="PPLETO: TOTAL OPERATING EXPENSE"/>
    <s v="PPLEOM: OPERATION AND MAINTENANCE"/>
    <s v="PPLTIS: TOTAL INCOME STATEMENT"/>
    <x v="1"/>
    <x v="1"/>
    <n v="5759.66"/>
  </r>
  <r>
    <x v="2"/>
    <x v="3"/>
    <x v="1"/>
    <x v="118"/>
    <x v="1"/>
    <s v="PPLETO: TOTAL OPERATING EXPENSE"/>
    <s v="PPLEOM: OPERATION AND MAINTENANCE"/>
    <s v="PPLTIS: TOTAL INCOME STATEMENT"/>
    <x v="12"/>
    <x v="1"/>
    <n v="-42.08"/>
  </r>
  <r>
    <x v="2"/>
    <x v="3"/>
    <x v="1"/>
    <x v="118"/>
    <x v="1"/>
    <s v="PPLETO: TOTAL OPERATING EXPENSE"/>
    <s v="PPLEOM: OPERATION AND MAINTENANCE"/>
    <s v="PPLTIS: TOTAL INCOME STATEMENT"/>
    <x v="11"/>
    <x v="5"/>
    <n v="0"/>
  </r>
  <r>
    <x v="2"/>
    <x v="3"/>
    <x v="1"/>
    <x v="118"/>
    <x v="1"/>
    <s v="PPLETO: TOTAL OPERATING EXPENSE"/>
    <s v="PPLEOM: OPERATION AND MAINTENANCE"/>
    <s v="PPLTIS: TOTAL INCOME STATEMENT"/>
    <x v="3"/>
    <x v="3"/>
    <n v="57.28"/>
  </r>
  <r>
    <x v="2"/>
    <x v="3"/>
    <x v="1"/>
    <x v="118"/>
    <x v="1"/>
    <s v="PPLETO: TOTAL OPERATING EXPENSE"/>
    <s v="PPLEOM: OPERATION AND MAINTENANCE"/>
    <s v="PPLTIS: TOTAL INCOME STATEMENT"/>
    <x v="4"/>
    <x v="3"/>
    <n v="262.88"/>
  </r>
  <r>
    <x v="2"/>
    <x v="3"/>
    <x v="1"/>
    <x v="118"/>
    <x v="1"/>
    <s v="PPLETO: TOTAL OPERATING EXPENSE"/>
    <s v="PPLEOM: OPERATION AND MAINTENANCE"/>
    <s v="PPLTIS: TOTAL INCOME STATEMENT"/>
    <x v="5"/>
    <x v="4"/>
    <n v="739.59"/>
  </r>
  <r>
    <x v="2"/>
    <x v="3"/>
    <x v="1"/>
    <x v="118"/>
    <x v="1"/>
    <s v="PPLETO: TOTAL OPERATING EXPENSE"/>
    <s v="PPLEOM: OPERATION AND MAINTENANCE"/>
    <s v="PPLTIS: TOTAL INCOME STATEMENT"/>
    <x v="6"/>
    <x v="3"/>
    <n v="467.31"/>
  </r>
  <r>
    <x v="2"/>
    <x v="3"/>
    <x v="1"/>
    <x v="118"/>
    <x v="1"/>
    <s v="PPLETO: TOTAL OPERATING EXPENSE"/>
    <s v="PPLEOM: OPERATION AND MAINTENANCE"/>
    <s v="PPLTIS: TOTAL INCOME STATEMENT"/>
    <x v="7"/>
    <x v="3"/>
    <n v="94.51"/>
  </r>
  <r>
    <x v="2"/>
    <x v="3"/>
    <x v="1"/>
    <x v="120"/>
    <x v="1"/>
    <s v="PPLETO: TOTAL OPERATING EXPENSE"/>
    <s v="PPLEOM: OPERATION AND MAINTENANCE"/>
    <s v="PPLTIS: TOTAL INCOME STATEMENT"/>
    <x v="12"/>
    <x v="1"/>
    <n v="0"/>
  </r>
  <r>
    <x v="2"/>
    <x v="3"/>
    <x v="1"/>
    <x v="121"/>
    <x v="1"/>
    <s v="PPLETO: TOTAL OPERATING EXPENSE"/>
    <s v="PPLEOM: OPERATION AND MAINTENANCE"/>
    <s v="PPLTIS: TOTAL INCOME STATEMENT"/>
    <x v="1"/>
    <x v="1"/>
    <n v="60500.28"/>
  </r>
  <r>
    <x v="2"/>
    <x v="3"/>
    <x v="1"/>
    <x v="121"/>
    <x v="1"/>
    <s v="PPLETO: TOTAL OPERATING EXPENSE"/>
    <s v="PPLEOM: OPERATION AND MAINTENANCE"/>
    <s v="PPLTIS: TOTAL INCOME STATEMENT"/>
    <x v="19"/>
    <x v="6"/>
    <n v="1875"/>
  </r>
  <r>
    <x v="2"/>
    <x v="3"/>
    <x v="1"/>
    <x v="121"/>
    <x v="1"/>
    <s v="PPLETO: TOTAL OPERATING EXPENSE"/>
    <s v="PPLEOM: OPERATION AND MAINTENANCE"/>
    <s v="PPLTIS: TOTAL INCOME STATEMENT"/>
    <x v="3"/>
    <x v="3"/>
    <n v="622.66999999999996"/>
  </r>
  <r>
    <x v="2"/>
    <x v="3"/>
    <x v="1"/>
    <x v="121"/>
    <x v="1"/>
    <s v="PPLETO: TOTAL OPERATING EXPENSE"/>
    <s v="PPLEOM: OPERATION AND MAINTENANCE"/>
    <s v="PPLTIS: TOTAL INCOME STATEMENT"/>
    <x v="4"/>
    <x v="3"/>
    <n v="2786.23"/>
  </r>
  <r>
    <x v="2"/>
    <x v="3"/>
    <x v="1"/>
    <x v="121"/>
    <x v="1"/>
    <s v="PPLETO: TOTAL OPERATING EXPENSE"/>
    <s v="PPLEOM: OPERATION AND MAINTENANCE"/>
    <s v="PPLTIS: TOTAL INCOME STATEMENT"/>
    <x v="5"/>
    <x v="4"/>
    <n v="7520.14"/>
  </r>
  <r>
    <x v="2"/>
    <x v="3"/>
    <x v="1"/>
    <x v="121"/>
    <x v="1"/>
    <s v="PPLETO: TOTAL OPERATING EXPENSE"/>
    <s v="PPLEOM: OPERATION AND MAINTENANCE"/>
    <s v="PPLTIS: TOTAL INCOME STATEMENT"/>
    <x v="6"/>
    <x v="3"/>
    <n v="5693.98"/>
  </r>
  <r>
    <x v="2"/>
    <x v="3"/>
    <x v="1"/>
    <x v="121"/>
    <x v="1"/>
    <s v="PPLETO: TOTAL OPERATING EXPENSE"/>
    <s v="PPLEOM: OPERATION AND MAINTENANCE"/>
    <s v="PPLTIS: TOTAL INCOME STATEMENT"/>
    <x v="7"/>
    <x v="3"/>
    <n v="1389.73"/>
  </r>
  <r>
    <x v="2"/>
    <x v="3"/>
    <x v="1"/>
    <x v="122"/>
    <x v="1"/>
    <s v="PPLETO: TOTAL OPERATING EXPENSE"/>
    <s v="PPLEOM: OPERATION AND MAINTENANCE"/>
    <s v="PPLTIS: TOTAL INCOME STATEMENT"/>
    <x v="1"/>
    <x v="1"/>
    <n v="54688.51"/>
  </r>
  <r>
    <x v="2"/>
    <x v="3"/>
    <x v="1"/>
    <x v="122"/>
    <x v="1"/>
    <s v="PPLETO: TOTAL OPERATING EXPENSE"/>
    <s v="PPLEOM: OPERATION AND MAINTENANCE"/>
    <s v="PPLTIS: TOTAL INCOME STATEMENT"/>
    <x v="12"/>
    <x v="1"/>
    <n v="321984.09999999998"/>
  </r>
  <r>
    <x v="2"/>
    <x v="3"/>
    <x v="1"/>
    <x v="122"/>
    <x v="1"/>
    <s v="PPLETO: TOTAL OPERATING EXPENSE"/>
    <s v="PPLEOM: OPERATION AND MAINTENANCE"/>
    <s v="PPLTIS: TOTAL INCOME STATEMENT"/>
    <x v="11"/>
    <x v="5"/>
    <n v="1869.86"/>
  </r>
  <r>
    <x v="2"/>
    <x v="3"/>
    <x v="1"/>
    <x v="122"/>
    <x v="1"/>
    <s v="PPLETO: TOTAL OPERATING EXPENSE"/>
    <s v="PPLEOM: OPERATION AND MAINTENANCE"/>
    <s v="PPLTIS: TOTAL INCOME STATEMENT"/>
    <x v="3"/>
    <x v="3"/>
    <n v="3918.6"/>
  </r>
  <r>
    <x v="2"/>
    <x v="3"/>
    <x v="1"/>
    <x v="122"/>
    <x v="1"/>
    <s v="PPLETO: TOTAL OPERATING EXPENSE"/>
    <s v="PPLEOM: OPERATION AND MAINTENANCE"/>
    <s v="PPLTIS: TOTAL INCOME STATEMENT"/>
    <x v="4"/>
    <x v="3"/>
    <n v="17558.13"/>
  </r>
  <r>
    <x v="2"/>
    <x v="3"/>
    <x v="1"/>
    <x v="122"/>
    <x v="1"/>
    <s v="PPLETO: TOTAL OPERATING EXPENSE"/>
    <s v="PPLEOM: OPERATION AND MAINTENANCE"/>
    <s v="PPLTIS: TOTAL INCOME STATEMENT"/>
    <x v="5"/>
    <x v="4"/>
    <n v="43374.74"/>
  </r>
  <r>
    <x v="2"/>
    <x v="3"/>
    <x v="1"/>
    <x v="122"/>
    <x v="1"/>
    <s v="PPLETO: TOTAL OPERATING EXPENSE"/>
    <s v="PPLEOM: OPERATION AND MAINTENANCE"/>
    <s v="PPLTIS: TOTAL INCOME STATEMENT"/>
    <x v="6"/>
    <x v="3"/>
    <n v="36849.78"/>
  </r>
  <r>
    <x v="2"/>
    <x v="3"/>
    <x v="1"/>
    <x v="122"/>
    <x v="1"/>
    <s v="PPLETO: TOTAL OPERATING EXPENSE"/>
    <s v="PPLEOM: OPERATION AND MAINTENANCE"/>
    <s v="PPLTIS: TOTAL INCOME STATEMENT"/>
    <x v="7"/>
    <x v="3"/>
    <n v="9019.2800000000007"/>
  </r>
  <r>
    <x v="2"/>
    <x v="3"/>
    <x v="1"/>
    <x v="122"/>
    <x v="1"/>
    <s v="PPLETO: TOTAL OPERATING EXPENSE"/>
    <s v="PPLEOM: OPERATION AND MAINTENANCE"/>
    <s v="PPLTIS: TOTAL INCOME STATEMENT"/>
    <x v="10"/>
    <x v="4"/>
    <n v="240.55"/>
  </r>
  <r>
    <x v="2"/>
    <x v="3"/>
    <x v="1"/>
    <x v="123"/>
    <x v="1"/>
    <s v="PPLETO: TOTAL OPERATING EXPENSE"/>
    <s v="PPLEOM: OPERATION AND MAINTENANCE"/>
    <s v="PPLTIS: TOTAL INCOME STATEMENT"/>
    <x v="12"/>
    <x v="1"/>
    <n v="749.84"/>
  </r>
  <r>
    <x v="2"/>
    <x v="3"/>
    <x v="1"/>
    <x v="123"/>
    <x v="1"/>
    <s v="PPLETO: TOTAL OPERATING EXPENSE"/>
    <s v="PPLEOM: OPERATION AND MAINTENANCE"/>
    <s v="PPLTIS: TOTAL INCOME STATEMENT"/>
    <x v="3"/>
    <x v="3"/>
    <n v="6.49"/>
  </r>
  <r>
    <x v="2"/>
    <x v="3"/>
    <x v="1"/>
    <x v="123"/>
    <x v="1"/>
    <s v="PPLETO: TOTAL OPERATING EXPENSE"/>
    <s v="PPLEOM: OPERATION AND MAINTENANCE"/>
    <s v="PPLTIS: TOTAL INCOME STATEMENT"/>
    <x v="4"/>
    <x v="3"/>
    <n v="34.89"/>
  </r>
  <r>
    <x v="2"/>
    <x v="3"/>
    <x v="1"/>
    <x v="123"/>
    <x v="1"/>
    <s v="PPLETO: TOTAL OPERATING EXPENSE"/>
    <s v="PPLEOM: OPERATION AND MAINTENANCE"/>
    <s v="PPLTIS: TOTAL INCOME STATEMENT"/>
    <x v="5"/>
    <x v="4"/>
    <n v="94.09"/>
  </r>
  <r>
    <x v="2"/>
    <x v="3"/>
    <x v="1"/>
    <x v="123"/>
    <x v="1"/>
    <s v="PPLETO: TOTAL OPERATING EXPENSE"/>
    <s v="PPLEOM: OPERATION AND MAINTENANCE"/>
    <s v="PPLTIS: TOTAL INCOME STATEMENT"/>
    <x v="6"/>
    <x v="3"/>
    <n v="64.12"/>
  </r>
  <r>
    <x v="2"/>
    <x v="3"/>
    <x v="1"/>
    <x v="123"/>
    <x v="1"/>
    <s v="PPLETO: TOTAL OPERATING EXPENSE"/>
    <s v="PPLEOM: OPERATION AND MAINTENANCE"/>
    <s v="PPLTIS: TOTAL INCOME STATEMENT"/>
    <x v="7"/>
    <x v="3"/>
    <n v="19.11"/>
  </r>
  <r>
    <x v="2"/>
    <x v="3"/>
    <x v="1"/>
    <x v="124"/>
    <x v="1"/>
    <s v="PPLETO: TOTAL OPERATING EXPENSE"/>
    <s v="PPLEOM: OPERATION AND MAINTENANCE"/>
    <s v="PPLTIS: TOTAL INCOME STATEMENT"/>
    <x v="12"/>
    <x v="1"/>
    <n v="0"/>
  </r>
  <r>
    <x v="2"/>
    <x v="3"/>
    <x v="1"/>
    <x v="125"/>
    <x v="1"/>
    <s v="PPLETO: TOTAL OPERATING EXPENSE"/>
    <s v="PPLEOM: OPERATION AND MAINTENANCE"/>
    <s v="PPLTIS: TOTAL INCOME STATEMENT"/>
    <x v="1"/>
    <x v="1"/>
    <n v="30349.68"/>
  </r>
  <r>
    <x v="2"/>
    <x v="3"/>
    <x v="1"/>
    <x v="125"/>
    <x v="1"/>
    <s v="PPLETO: TOTAL OPERATING EXPENSE"/>
    <s v="PPLEOM: OPERATION AND MAINTENANCE"/>
    <s v="PPLTIS: TOTAL INCOME STATEMENT"/>
    <x v="12"/>
    <x v="1"/>
    <n v="1007.54"/>
  </r>
  <r>
    <x v="2"/>
    <x v="3"/>
    <x v="1"/>
    <x v="125"/>
    <x v="1"/>
    <s v="PPLETO: TOTAL OPERATING EXPENSE"/>
    <s v="PPLEOM: OPERATION AND MAINTENANCE"/>
    <s v="PPLTIS: TOTAL INCOME STATEMENT"/>
    <x v="11"/>
    <x v="5"/>
    <n v="319.87"/>
  </r>
  <r>
    <x v="2"/>
    <x v="3"/>
    <x v="1"/>
    <x v="125"/>
    <x v="1"/>
    <s v="PPLETO: TOTAL OPERATING EXPENSE"/>
    <s v="PPLEOM: OPERATION AND MAINTENANCE"/>
    <s v="PPLTIS: TOTAL INCOME STATEMENT"/>
    <x v="19"/>
    <x v="6"/>
    <n v="937.5"/>
  </r>
  <r>
    <x v="2"/>
    <x v="3"/>
    <x v="1"/>
    <x v="125"/>
    <x v="1"/>
    <s v="PPLETO: TOTAL OPERATING EXPENSE"/>
    <s v="PPLEOM: OPERATION AND MAINTENANCE"/>
    <s v="PPLTIS: TOTAL INCOME STATEMENT"/>
    <x v="3"/>
    <x v="3"/>
    <n v="334.56"/>
  </r>
  <r>
    <x v="2"/>
    <x v="3"/>
    <x v="1"/>
    <x v="125"/>
    <x v="1"/>
    <s v="PPLETO: TOTAL OPERATING EXPENSE"/>
    <s v="PPLEOM: OPERATION AND MAINTENANCE"/>
    <s v="PPLTIS: TOTAL INCOME STATEMENT"/>
    <x v="4"/>
    <x v="3"/>
    <n v="1454"/>
  </r>
  <r>
    <x v="2"/>
    <x v="3"/>
    <x v="1"/>
    <x v="125"/>
    <x v="1"/>
    <s v="PPLETO: TOTAL OPERATING EXPENSE"/>
    <s v="PPLEOM: OPERATION AND MAINTENANCE"/>
    <s v="PPLTIS: TOTAL INCOME STATEMENT"/>
    <x v="5"/>
    <x v="4"/>
    <n v="3679.16"/>
  </r>
  <r>
    <x v="2"/>
    <x v="3"/>
    <x v="1"/>
    <x v="125"/>
    <x v="1"/>
    <s v="PPLETO: TOTAL OPERATING EXPENSE"/>
    <s v="PPLEOM: OPERATION AND MAINTENANCE"/>
    <s v="PPLTIS: TOTAL INCOME STATEMENT"/>
    <x v="6"/>
    <x v="3"/>
    <n v="3101.37"/>
  </r>
  <r>
    <x v="2"/>
    <x v="3"/>
    <x v="1"/>
    <x v="125"/>
    <x v="1"/>
    <s v="PPLETO: TOTAL OPERATING EXPENSE"/>
    <s v="PPLEOM: OPERATION AND MAINTENANCE"/>
    <s v="PPLTIS: TOTAL INCOME STATEMENT"/>
    <x v="7"/>
    <x v="3"/>
    <n v="740.95"/>
  </r>
  <r>
    <x v="2"/>
    <x v="3"/>
    <x v="1"/>
    <x v="125"/>
    <x v="1"/>
    <s v="PPLETO: TOTAL OPERATING EXPENSE"/>
    <s v="PPLEOM: OPERATION AND MAINTENANCE"/>
    <s v="PPLTIS: TOTAL INCOME STATEMENT"/>
    <x v="10"/>
    <x v="4"/>
    <n v="14.14"/>
  </r>
  <r>
    <x v="2"/>
    <x v="3"/>
    <x v="1"/>
    <x v="126"/>
    <x v="1"/>
    <s v="PPLETO: TOTAL OPERATING EXPENSE"/>
    <s v="PPLEOM: OPERATION AND MAINTENANCE"/>
    <s v="PPLTIS: TOTAL INCOME STATEMENT"/>
    <x v="1"/>
    <x v="1"/>
    <n v="48221.16"/>
  </r>
  <r>
    <x v="2"/>
    <x v="3"/>
    <x v="1"/>
    <x v="126"/>
    <x v="1"/>
    <s v="PPLETO: TOTAL OPERATING EXPENSE"/>
    <s v="PPLEOM: OPERATION AND MAINTENANCE"/>
    <s v="PPLTIS: TOTAL INCOME STATEMENT"/>
    <x v="12"/>
    <x v="1"/>
    <n v="7721.48"/>
  </r>
  <r>
    <x v="2"/>
    <x v="3"/>
    <x v="1"/>
    <x v="126"/>
    <x v="1"/>
    <s v="PPLETO: TOTAL OPERATING EXPENSE"/>
    <s v="PPLEOM: OPERATION AND MAINTENANCE"/>
    <s v="PPLTIS: TOTAL INCOME STATEMENT"/>
    <x v="3"/>
    <x v="3"/>
    <n v="577.47"/>
  </r>
  <r>
    <x v="2"/>
    <x v="3"/>
    <x v="1"/>
    <x v="126"/>
    <x v="1"/>
    <s v="PPLETO: TOTAL OPERATING EXPENSE"/>
    <s v="PPLEOM: OPERATION AND MAINTENANCE"/>
    <s v="PPLTIS: TOTAL INCOME STATEMENT"/>
    <x v="4"/>
    <x v="3"/>
    <n v="2591.34"/>
  </r>
  <r>
    <x v="2"/>
    <x v="3"/>
    <x v="1"/>
    <x v="126"/>
    <x v="1"/>
    <s v="PPLETO: TOTAL OPERATING EXPENSE"/>
    <s v="PPLEOM: OPERATION AND MAINTENANCE"/>
    <s v="PPLTIS: TOTAL INCOME STATEMENT"/>
    <x v="5"/>
    <x v="4"/>
    <n v="6596.43"/>
  </r>
  <r>
    <x v="2"/>
    <x v="3"/>
    <x v="1"/>
    <x v="126"/>
    <x v="1"/>
    <s v="PPLETO: TOTAL OPERATING EXPENSE"/>
    <s v="PPLEOM: OPERATION AND MAINTENANCE"/>
    <s v="PPLTIS: TOTAL INCOME STATEMENT"/>
    <x v="6"/>
    <x v="3"/>
    <n v="5317.66"/>
  </r>
  <r>
    <x v="2"/>
    <x v="3"/>
    <x v="1"/>
    <x v="126"/>
    <x v="1"/>
    <s v="PPLETO: TOTAL OPERATING EXPENSE"/>
    <s v="PPLEOM: OPERATION AND MAINTENANCE"/>
    <s v="PPLTIS: TOTAL INCOME STATEMENT"/>
    <x v="7"/>
    <x v="3"/>
    <n v="1288.43"/>
  </r>
  <r>
    <x v="2"/>
    <x v="3"/>
    <x v="1"/>
    <x v="127"/>
    <x v="1"/>
    <s v="PPLETO: TOTAL OPERATING EXPENSE"/>
    <s v="PPLEOM: OPERATION AND MAINTENANCE"/>
    <s v="PPLTIS: TOTAL INCOME STATEMENT"/>
    <x v="12"/>
    <x v="1"/>
    <n v="23825.919999999998"/>
  </r>
  <r>
    <x v="2"/>
    <x v="3"/>
    <x v="1"/>
    <x v="127"/>
    <x v="1"/>
    <s v="PPLETO: TOTAL OPERATING EXPENSE"/>
    <s v="PPLEOM: OPERATION AND MAINTENANCE"/>
    <s v="PPLTIS: TOTAL INCOME STATEMENT"/>
    <x v="11"/>
    <x v="5"/>
    <n v="0"/>
  </r>
  <r>
    <x v="2"/>
    <x v="3"/>
    <x v="1"/>
    <x v="127"/>
    <x v="1"/>
    <s v="PPLETO: TOTAL OPERATING EXPENSE"/>
    <s v="PPLEOM: OPERATION AND MAINTENANCE"/>
    <s v="PPLTIS: TOTAL INCOME STATEMENT"/>
    <x v="3"/>
    <x v="3"/>
    <n v="240.03"/>
  </r>
  <r>
    <x v="2"/>
    <x v="3"/>
    <x v="1"/>
    <x v="127"/>
    <x v="1"/>
    <s v="PPLETO: TOTAL OPERATING EXPENSE"/>
    <s v="PPLEOM: OPERATION AND MAINTENANCE"/>
    <s v="PPLTIS: TOTAL INCOME STATEMENT"/>
    <x v="4"/>
    <x v="3"/>
    <n v="1117.3900000000001"/>
  </r>
  <r>
    <x v="2"/>
    <x v="3"/>
    <x v="1"/>
    <x v="127"/>
    <x v="1"/>
    <s v="PPLETO: TOTAL OPERATING EXPENSE"/>
    <s v="PPLEOM: OPERATION AND MAINTENANCE"/>
    <s v="PPLTIS: TOTAL INCOME STATEMENT"/>
    <x v="5"/>
    <x v="4"/>
    <n v="2764.59"/>
  </r>
  <r>
    <x v="2"/>
    <x v="3"/>
    <x v="1"/>
    <x v="127"/>
    <x v="1"/>
    <s v="PPLETO: TOTAL OPERATING EXPENSE"/>
    <s v="PPLEOM: OPERATION AND MAINTENANCE"/>
    <s v="PPLTIS: TOTAL INCOME STATEMENT"/>
    <x v="6"/>
    <x v="3"/>
    <n v="2278.2199999999998"/>
  </r>
  <r>
    <x v="2"/>
    <x v="3"/>
    <x v="1"/>
    <x v="127"/>
    <x v="1"/>
    <s v="PPLETO: TOTAL OPERATING EXPENSE"/>
    <s v="PPLEOM: OPERATION AND MAINTENANCE"/>
    <s v="PPLTIS: TOTAL INCOME STATEMENT"/>
    <x v="7"/>
    <x v="3"/>
    <n v="568.27"/>
  </r>
  <r>
    <x v="2"/>
    <x v="3"/>
    <x v="1"/>
    <x v="128"/>
    <x v="1"/>
    <s v="PPLETO: TOTAL OPERATING EXPENSE"/>
    <s v="PPLEOM: OPERATION AND MAINTENANCE"/>
    <s v="PPLTIS: TOTAL INCOME STATEMENT"/>
    <x v="1"/>
    <x v="1"/>
    <n v="152271.84"/>
  </r>
  <r>
    <x v="2"/>
    <x v="3"/>
    <x v="1"/>
    <x v="128"/>
    <x v="1"/>
    <s v="PPLETO: TOTAL OPERATING EXPENSE"/>
    <s v="PPLEOM: OPERATION AND MAINTENANCE"/>
    <s v="PPLTIS: TOTAL INCOME STATEMENT"/>
    <x v="19"/>
    <x v="6"/>
    <n v="4687.5"/>
  </r>
  <r>
    <x v="2"/>
    <x v="3"/>
    <x v="1"/>
    <x v="128"/>
    <x v="1"/>
    <s v="PPLETO: TOTAL OPERATING EXPENSE"/>
    <s v="PPLEOM: OPERATION AND MAINTENANCE"/>
    <s v="PPLTIS: TOTAL INCOME STATEMENT"/>
    <x v="3"/>
    <x v="3"/>
    <n v="1573.75"/>
  </r>
  <r>
    <x v="2"/>
    <x v="3"/>
    <x v="1"/>
    <x v="128"/>
    <x v="1"/>
    <s v="PPLETO: TOTAL OPERATING EXPENSE"/>
    <s v="PPLEOM: OPERATION AND MAINTENANCE"/>
    <s v="PPLTIS: TOTAL INCOME STATEMENT"/>
    <x v="4"/>
    <x v="3"/>
    <n v="7017.71"/>
  </r>
  <r>
    <x v="2"/>
    <x v="3"/>
    <x v="1"/>
    <x v="128"/>
    <x v="1"/>
    <s v="PPLETO: TOTAL OPERATING EXPENSE"/>
    <s v="PPLEOM: OPERATION AND MAINTENANCE"/>
    <s v="PPLTIS: TOTAL INCOME STATEMENT"/>
    <x v="5"/>
    <x v="4"/>
    <n v="18803.84"/>
  </r>
  <r>
    <x v="2"/>
    <x v="3"/>
    <x v="1"/>
    <x v="128"/>
    <x v="1"/>
    <s v="PPLETO: TOTAL OPERATING EXPENSE"/>
    <s v="PPLEOM: OPERATION AND MAINTENANCE"/>
    <s v="PPLTIS: TOTAL INCOME STATEMENT"/>
    <x v="6"/>
    <x v="3"/>
    <n v="14416.11"/>
  </r>
  <r>
    <x v="2"/>
    <x v="3"/>
    <x v="1"/>
    <x v="128"/>
    <x v="1"/>
    <s v="PPLETO: TOTAL OPERATING EXPENSE"/>
    <s v="PPLEOM: OPERATION AND MAINTENANCE"/>
    <s v="PPLTIS: TOTAL INCOME STATEMENT"/>
    <x v="7"/>
    <x v="3"/>
    <n v="3510.33"/>
  </r>
  <r>
    <x v="2"/>
    <x v="3"/>
    <x v="1"/>
    <x v="129"/>
    <x v="1"/>
    <s v="PPLETO: TOTAL OPERATING EXPENSE"/>
    <s v="PPLEOM: OPERATION AND MAINTENANCE"/>
    <s v="PPLTIS: TOTAL INCOME STATEMENT"/>
    <x v="12"/>
    <x v="1"/>
    <n v="24900.799999999999"/>
  </r>
  <r>
    <x v="2"/>
    <x v="3"/>
    <x v="1"/>
    <x v="129"/>
    <x v="1"/>
    <s v="PPLETO: TOTAL OPERATING EXPENSE"/>
    <s v="PPLEOM: OPERATION AND MAINTENANCE"/>
    <s v="PPLTIS: TOTAL INCOME STATEMENT"/>
    <x v="11"/>
    <x v="5"/>
    <n v="1825.89"/>
  </r>
  <r>
    <x v="2"/>
    <x v="3"/>
    <x v="1"/>
    <x v="129"/>
    <x v="1"/>
    <s v="PPLETO: TOTAL OPERATING EXPENSE"/>
    <s v="PPLEOM: OPERATION AND MAINTENANCE"/>
    <s v="PPLTIS: TOTAL INCOME STATEMENT"/>
    <x v="3"/>
    <x v="3"/>
    <n v="260.52999999999997"/>
  </r>
  <r>
    <x v="2"/>
    <x v="3"/>
    <x v="1"/>
    <x v="129"/>
    <x v="1"/>
    <s v="PPLETO: TOTAL OPERATING EXPENSE"/>
    <s v="PPLEOM: OPERATION AND MAINTENANCE"/>
    <s v="PPLTIS: TOTAL INCOME STATEMENT"/>
    <x v="4"/>
    <x v="3"/>
    <n v="1155.92"/>
  </r>
  <r>
    <x v="2"/>
    <x v="3"/>
    <x v="1"/>
    <x v="129"/>
    <x v="1"/>
    <s v="PPLETO: TOTAL OPERATING EXPENSE"/>
    <s v="PPLEOM: OPERATION AND MAINTENANCE"/>
    <s v="PPLTIS: TOTAL INCOME STATEMENT"/>
    <x v="5"/>
    <x v="4"/>
    <n v="2889.09"/>
  </r>
  <r>
    <x v="2"/>
    <x v="3"/>
    <x v="1"/>
    <x v="129"/>
    <x v="1"/>
    <s v="PPLETO: TOTAL OPERATING EXPENSE"/>
    <s v="PPLEOM: OPERATION AND MAINTENANCE"/>
    <s v="PPLTIS: TOTAL INCOME STATEMENT"/>
    <x v="6"/>
    <x v="3"/>
    <n v="2411.5100000000002"/>
  </r>
  <r>
    <x v="2"/>
    <x v="3"/>
    <x v="1"/>
    <x v="129"/>
    <x v="1"/>
    <s v="PPLETO: TOTAL OPERATING EXPENSE"/>
    <s v="PPLEOM: OPERATION AND MAINTENANCE"/>
    <s v="PPLTIS: TOTAL INCOME STATEMENT"/>
    <x v="7"/>
    <x v="3"/>
    <n v="579.88"/>
  </r>
  <r>
    <x v="2"/>
    <x v="3"/>
    <x v="1"/>
    <x v="129"/>
    <x v="1"/>
    <s v="PPLETO: TOTAL OPERATING EXPENSE"/>
    <s v="PPLEOM: OPERATION AND MAINTENANCE"/>
    <s v="PPLTIS: TOTAL INCOME STATEMENT"/>
    <x v="10"/>
    <x v="4"/>
    <n v="177.51"/>
  </r>
  <r>
    <x v="2"/>
    <x v="3"/>
    <x v="1"/>
    <x v="130"/>
    <x v="1"/>
    <s v="PPLETO: TOTAL OPERATING EXPENSE"/>
    <s v="PPLEOM: OPERATION AND MAINTENANCE"/>
    <s v="PPLTIS: TOTAL INCOME STATEMENT"/>
    <x v="1"/>
    <x v="1"/>
    <n v="121307.8"/>
  </r>
  <r>
    <x v="2"/>
    <x v="3"/>
    <x v="1"/>
    <x v="130"/>
    <x v="1"/>
    <s v="PPLETO: TOTAL OPERATING EXPENSE"/>
    <s v="PPLEOM: OPERATION AND MAINTENANCE"/>
    <s v="PPLTIS: TOTAL INCOME STATEMENT"/>
    <x v="12"/>
    <x v="1"/>
    <n v="24489.61"/>
  </r>
  <r>
    <x v="2"/>
    <x v="3"/>
    <x v="1"/>
    <x v="130"/>
    <x v="1"/>
    <s v="PPLETO: TOTAL OPERATING EXPENSE"/>
    <s v="PPLEOM: OPERATION AND MAINTENANCE"/>
    <s v="PPLTIS: TOTAL INCOME STATEMENT"/>
    <x v="11"/>
    <x v="5"/>
    <n v="12101.18"/>
  </r>
  <r>
    <x v="2"/>
    <x v="3"/>
    <x v="1"/>
    <x v="130"/>
    <x v="1"/>
    <s v="PPLETO: TOTAL OPERATING EXPENSE"/>
    <s v="PPLEOM: OPERATION AND MAINTENANCE"/>
    <s v="PPLTIS: TOTAL INCOME STATEMENT"/>
    <x v="3"/>
    <x v="3"/>
    <n v="1493.9"/>
  </r>
  <r>
    <x v="2"/>
    <x v="3"/>
    <x v="1"/>
    <x v="130"/>
    <x v="1"/>
    <s v="PPLETO: TOTAL OPERATING EXPENSE"/>
    <s v="PPLEOM: OPERATION AND MAINTENANCE"/>
    <s v="PPLTIS: TOTAL INCOME STATEMENT"/>
    <x v="4"/>
    <x v="3"/>
    <n v="6827.79"/>
  </r>
  <r>
    <x v="2"/>
    <x v="3"/>
    <x v="1"/>
    <x v="130"/>
    <x v="1"/>
    <s v="PPLETO: TOTAL OPERATING EXPENSE"/>
    <s v="PPLEOM: OPERATION AND MAINTENANCE"/>
    <s v="PPLTIS: TOTAL INCOME STATEMENT"/>
    <x v="5"/>
    <x v="4"/>
    <n v="16979.88"/>
  </r>
  <r>
    <x v="2"/>
    <x v="3"/>
    <x v="1"/>
    <x v="130"/>
    <x v="1"/>
    <s v="PPLETO: TOTAL OPERATING EXPENSE"/>
    <s v="PPLEOM: OPERATION AND MAINTENANCE"/>
    <s v="PPLTIS: TOTAL INCOME STATEMENT"/>
    <x v="6"/>
    <x v="3"/>
    <n v="13953.23"/>
  </r>
  <r>
    <x v="2"/>
    <x v="3"/>
    <x v="1"/>
    <x v="130"/>
    <x v="1"/>
    <s v="PPLETO: TOTAL OPERATING EXPENSE"/>
    <s v="PPLEOM: OPERATION AND MAINTENANCE"/>
    <s v="PPLTIS: TOTAL INCOME STATEMENT"/>
    <x v="7"/>
    <x v="3"/>
    <n v="3363.21"/>
  </r>
  <r>
    <x v="2"/>
    <x v="3"/>
    <x v="1"/>
    <x v="130"/>
    <x v="1"/>
    <s v="PPLETO: TOTAL OPERATING EXPENSE"/>
    <s v="PPLEOM: OPERATION AND MAINTENANCE"/>
    <s v="PPLTIS: TOTAL INCOME STATEMENT"/>
    <x v="10"/>
    <x v="4"/>
    <n v="1440.56"/>
  </r>
  <r>
    <x v="2"/>
    <x v="3"/>
    <x v="1"/>
    <x v="131"/>
    <x v="1"/>
    <s v="PPLETO: TOTAL OPERATING EXPENSE"/>
    <s v="PPLEOM: OPERATION AND MAINTENANCE"/>
    <s v="PPLTIS: TOTAL INCOME STATEMENT"/>
    <x v="1"/>
    <x v="1"/>
    <n v="231.72"/>
  </r>
  <r>
    <x v="2"/>
    <x v="3"/>
    <x v="1"/>
    <x v="131"/>
    <x v="1"/>
    <s v="PPLETO: TOTAL OPERATING EXPENSE"/>
    <s v="PPLEOM: OPERATION AND MAINTENANCE"/>
    <s v="PPLTIS: TOTAL INCOME STATEMENT"/>
    <x v="12"/>
    <x v="1"/>
    <n v="7205.16"/>
  </r>
  <r>
    <x v="2"/>
    <x v="3"/>
    <x v="1"/>
    <x v="131"/>
    <x v="1"/>
    <s v="PPLETO: TOTAL OPERATING EXPENSE"/>
    <s v="PPLEOM: OPERATION AND MAINTENANCE"/>
    <s v="PPLTIS: TOTAL INCOME STATEMENT"/>
    <x v="3"/>
    <x v="3"/>
    <n v="78.7"/>
  </r>
  <r>
    <x v="2"/>
    <x v="3"/>
    <x v="1"/>
    <x v="131"/>
    <x v="1"/>
    <s v="PPLETO: TOTAL OPERATING EXPENSE"/>
    <s v="PPLEOM: OPERATION AND MAINTENANCE"/>
    <s v="PPLTIS: TOTAL INCOME STATEMENT"/>
    <x v="4"/>
    <x v="3"/>
    <n v="351.34"/>
  </r>
  <r>
    <x v="2"/>
    <x v="3"/>
    <x v="1"/>
    <x v="131"/>
    <x v="1"/>
    <s v="PPLETO: TOTAL OPERATING EXPENSE"/>
    <s v="PPLEOM: OPERATION AND MAINTENANCE"/>
    <s v="PPLTIS: TOTAL INCOME STATEMENT"/>
    <x v="5"/>
    <x v="4"/>
    <n v="820.93"/>
  </r>
  <r>
    <x v="2"/>
    <x v="3"/>
    <x v="1"/>
    <x v="131"/>
    <x v="1"/>
    <s v="PPLETO: TOTAL OPERATING EXPENSE"/>
    <s v="PPLEOM: OPERATION AND MAINTENANCE"/>
    <s v="PPLTIS: TOTAL INCOME STATEMENT"/>
    <x v="6"/>
    <x v="3"/>
    <n v="738.88"/>
  </r>
  <r>
    <x v="2"/>
    <x v="3"/>
    <x v="1"/>
    <x v="131"/>
    <x v="1"/>
    <s v="PPLETO: TOTAL OPERATING EXPENSE"/>
    <s v="PPLEOM: OPERATION AND MAINTENANCE"/>
    <s v="PPLTIS: TOTAL INCOME STATEMENT"/>
    <x v="7"/>
    <x v="3"/>
    <n v="171.66"/>
  </r>
  <r>
    <x v="2"/>
    <x v="3"/>
    <x v="1"/>
    <x v="132"/>
    <x v="1"/>
    <s v="PPLETO: TOTAL OPERATING EXPENSE"/>
    <s v="PPLEOM: OPERATION AND MAINTENANCE"/>
    <s v="PPLTIS: TOTAL INCOME STATEMENT"/>
    <x v="1"/>
    <x v="1"/>
    <n v="6381.25"/>
  </r>
  <r>
    <x v="2"/>
    <x v="3"/>
    <x v="1"/>
    <x v="132"/>
    <x v="1"/>
    <s v="PPLETO: TOTAL OPERATING EXPENSE"/>
    <s v="PPLEOM: OPERATION AND MAINTENANCE"/>
    <s v="PPLTIS: TOTAL INCOME STATEMENT"/>
    <x v="12"/>
    <x v="1"/>
    <n v="151986.41"/>
  </r>
  <r>
    <x v="2"/>
    <x v="3"/>
    <x v="1"/>
    <x v="132"/>
    <x v="1"/>
    <s v="PPLETO: TOTAL OPERATING EXPENSE"/>
    <s v="PPLEOM: OPERATION AND MAINTENANCE"/>
    <s v="PPLTIS: TOTAL INCOME STATEMENT"/>
    <x v="11"/>
    <x v="5"/>
    <n v="49819.92"/>
  </r>
  <r>
    <x v="2"/>
    <x v="3"/>
    <x v="1"/>
    <x v="132"/>
    <x v="1"/>
    <s v="PPLETO: TOTAL OPERATING EXPENSE"/>
    <s v="PPLEOM: OPERATION AND MAINTENANCE"/>
    <s v="PPLTIS: TOTAL INCOME STATEMENT"/>
    <x v="13"/>
    <x v="6"/>
    <n v="8212.5"/>
  </r>
  <r>
    <x v="2"/>
    <x v="3"/>
    <x v="1"/>
    <x v="132"/>
    <x v="1"/>
    <s v="PPLETO: TOTAL OPERATING EXPENSE"/>
    <s v="PPLEOM: OPERATION AND MAINTENANCE"/>
    <s v="PPLTIS: TOTAL INCOME STATEMENT"/>
    <x v="17"/>
    <x v="6"/>
    <n v="984.54"/>
  </r>
  <r>
    <x v="2"/>
    <x v="3"/>
    <x v="1"/>
    <x v="132"/>
    <x v="1"/>
    <s v="PPLETO: TOTAL OPERATING EXPENSE"/>
    <s v="PPLEOM: OPERATION AND MAINTENANCE"/>
    <s v="PPLTIS: TOTAL INCOME STATEMENT"/>
    <x v="18"/>
    <x v="6"/>
    <n v="1275"/>
  </r>
  <r>
    <x v="2"/>
    <x v="3"/>
    <x v="1"/>
    <x v="132"/>
    <x v="1"/>
    <s v="PPLETO: TOTAL OPERATING EXPENSE"/>
    <s v="PPLEOM: OPERATION AND MAINTENANCE"/>
    <s v="PPLTIS: TOTAL INCOME STATEMENT"/>
    <x v="22"/>
    <x v="6"/>
    <n v="-56.25"/>
  </r>
  <r>
    <x v="2"/>
    <x v="3"/>
    <x v="1"/>
    <x v="132"/>
    <x v="1"/>
    <s v="PPLETO: TOTAL OPERATING EXPENSE"/>
    <s v="PPLEOM: OPERATION AND MAINTENANCE"/>
    <s v="PPLTIS: TOTAL INCOME STATEMENT"/>
    <x v="3"/>
    <x v="3"/>
    <n v="1689.59"/>
  </r>
  <r>
    <x v="2"/>
    <x v="3"/>
    <x v="1"/>
    <x v="132"/>
    <x v="1"/>
    <s v="PPLETO: TOTAL OPERATING EXPENSE"/>
    <s v="PPLEOM: OPERATION AND MAINTENANCE"/>
    <s v="PPLTIS: TOTAL INCOME STATEMENT"/>
    <x v="4"/>
    <x v="3"/>
    <n v="7406.15"/>
  </r>
  <r>
    <x v="2"/>
    <x v="3"/>
    <x v="1"/>
    <x v="132"/>
    <x v="1"/>
    <s v="PPLETO: TOTAL OPERATING EXPENSE"/>
    <s v="PPLEOM: OPERATION AND MAINTENANCE"/>
    <s v="PPLTIS: TOTAL INCOME STATEMENT"/>
    <x v="5"/>
    <x v="4"/>
    <n v="18472.259999999998"/>
  </r>
  <r>
    <x v="2"/>
    <x v="3"/>
    <x v="1"/>
    <x v="132"/>
    <x v="1"/>
    <s v="PPLETO: TOTAL OPERATING EXPENSE"/>
    <s v="PPLEOM: OPERATION AND MAINTENANCE"/>
    <s v="PPLTIS: TOTAL INCOME STATEMENT"/>
    <x v="6"/>
    <x v="3"/>
    <n v="15737.35"/>
  </r>
  <r>
    <x v="2"/>
    <x v="3"/>
    <x v="1"/>
    <x v="132"/>
    <x v="1"/>
    <s v="PPLETO: TOTAL OPERATING EXPENSE"/>
    <s v="PPLEOM: OPERATION AND MAINTENANCE"/>
    <s v="PPLTIS: TOTAL INCOME STATEMENT"/>
    <x v="7"/>
    <x v="3"/>
    <n v="3695.59"/>
  </r>
  <r>
    <x v="2"/>
    <x v="3"/>
    <x v="1"/>
    <x v="132"/>
    <x v="1"/>
    <s v="PPLETO: TOTAL OPERATING EXPENSE"/>
    <s v="PPLEOM: OPERATION AND MAINTENANCE"/>
    <s v="PPLTIS: TOTAL INCOME STATEMENT"/>
    <x v="10"/>
    <x v="4"/>
    <n v="5716.46"/>
  </r>
  <r>
    <x v="2"/>
    <x v="3"/>
    <x v="1"/>
    <x v="133"/>
    <x v="1"/>
    <s v="PPLETO: TOTAL OPERATING EXPENSE"/>
    <s v="PPLEOM: OPERATION AND MAINTENANCE"/>
    <s v="PPLTIS: TOTAL INCOME STATEMENT"/>
    <x v="1"/>
    <x v="1"/>
    <n v="34774.97"/>
  </r>
  <r>
    <x v="2"/>
    <x v="3"/>
    <x v="1"/>
    <x v="133"/>
    <x v="1"/>
    <s v="PPLETO: TOTAL OPERATING EXPENSE"/>
    <s v="PPLEOM: OPERATION AND MAINTENANCE"/>
    <s v="PPLTIS: TOTAL INCOME STATEMENT"/>
    <x v="12"/>
    <x v="1"/>
    <n v="1781304.73"/>
  </r>
  <r>
    <x v="2"/>
    <x v="3"/>
    <x v="1"/>
    <x v="133"/>
    <x v="1"/>
    <s v="PPLETO: TOTAL OPERATING EXPENSE"/>
    <s v="PPLEOM: OPERATION AND MAINTENANCE"/>
    <s v="PPLTIS: TOTAL INCOME STATEMENT"/>
    <x v="11"/>
    <x v="5"/>
    <n v="274403"/>
  </r>
  <r>
    <x v="2"/>
    <x v="3"/>
    <x v="1"/>
    <x v="133"/>
    <x v="1"/>
    <s v="PPLETO: TOTAL OPERATING EXPENSE"/>
    <s v="PPLEOM: OPERATION AND MAINTENANCE"/>
    <s v="PPLTIS: TOTAL INCOME STATEMENT"/>
    <x v="18"/>
    <x v="6"/>
    <n v="6480.54"/>
  </r>
  <r>
    <x v="2"/>
    <x v="3"/>
    <x v="1"/>
    <x v="133"/>
    <x v="1"/>
    <s v="PPLETO: TOTAL OPERATING EXPENSE"/>
    <s v="PPLEOM: OPERATION AND MAINTENANCE"/>
    <s v="PPLTIS: TOTAL INCOME STATEMENT"/>
    <x v="3"/>
    <x v="3"/>
    <n v="19127.900000000001"/>
  </r>
  <r>
    <x v="2"/>
    <x v="3"/>
    <x v="1"/>
    <x v="133"/>
    <x v="1"/>
    <s v="PPLETO: TOTAL OPERATING EXPENSE"/>
    <s v="PPLEOM: OPERATION AND MAINTENANCE"/>
    <s v="PPLTIS: TOTAL INCOME STATEMENT"/>
    <x v="4"/>
    <x v="3"/>
    <n v="84843.02"/>
  </r>
  <r>
    <x v="2"/>
    <x v="3"/>
    <x v="1"/>
    <x v="133"/>
    <x v="1"/>
    <s v="PPLETO: TOTAL OPERATING EXPENSE"/>
    <s v="PPLEOM: OPERATION AND MAINTENANCE"/>
    <s v="PPLTIS: TOTAL INCOME STATEMENT"/>
    <x v="5"/>
    <x v="4"/>
    <n v="203471.85"/>
  </r>
  <r>
    <x v="2"/>
    <x v="3"/>
    <x v="1"/>
    <x v="133"/>
    <x v="1"/>
    <s v="PPLETO: TOTAL OPERATING EXPENSE"/>
    <s v="PPLEOM: OPERATION AND MAINTENANCE"/>
    <s v="PPLTIS: TOTAL INCOME STATEMENT"/>
    <x v="6"/>
    <x v="3"/>
    <n v="178022.59"/>
  </r>
  <r>
    <x v="2"/>
    <x v="3"/>
    <x v="1"/>
    <x v="133"/>
    <x v="1"/>
    <s v="PPLETO: TOTAL OPERATING EXPENSE"/>
    <s v="PPLEOM: OPERATION AND MAINTENANCE"/>
    <s v="PPLTIS: TOTAL INCOME STATEMENT"/>
    <x v="7"/>
    <x v="3"/>
    <n v="42224.41"/>
  </r>
  <r>
    <x v="2"/>
    <x v="3"/>
    <x v="1"/>
    <x v="133"/>
    <x v="1"/>
    <s v="PPLETO: TOTAL OPERATING EXPENSE"/>
    <s v="PPLEOM: OPERATION AND MAINTENANCE"/>
    <s v="PPLTIS: TOTAL INCOME STATEMENT"/>
    <x v="10"/>
    <x v="4"/>
    <n v="31551.99"/>
  </r>
  <r>
    <x v="2"/>
    <x v="3"/>
    <x v="1"/>
    <x v="221"/>
    <x v="1"/>
    <s v="PPLETO: TOTAL OPERATING EXPENSE"/>
    <s v="PPLEOM: OPERATION AND MAINTENANCE"/>
    <s v="PPLTIS: TOTAL INCOME STATEMENT"/>
    <x v="12"/>
    <x v="1"/>
    <n v="30578.51"/>
  </r>
  <r>
    <x v="2"/>
    <x v="3"/>
    <x v="1"/>
    <x v="221"/>
    <x v="1"/>
    <s v="PPLETO: TOTAL OPERATING EXPENSE"/>
    <s v="PPLEOM: OPERATION AND MAINTENANCE"/>
    <s v="PPLTIS: TOTAL INCOME STATEMENT"/>
    <x v="11"/>
    <x v="5"/>
    <n v="98.64"/>
  </r>
  <r>
    <x v="2"/>
    <x v="3"/>
    <x v="1"/>
    <x v="221"/>
    <x v="1"/>
    <s v="PPLETO: TOTAL OPERATING EXPENSE"/>
    <s v="PPLEOM: OPERATION AND MAINTENANCE"/>
    <s v="PPLTIS: TOTAL INCOME STATEMENT"/>
    <x v="3"/>
    <x v="3"/>
    <n v="323.68"/>
  </r>
  <r>
    <x v="2"/>
    <x v="3"/>
    <x v="1"/>
    <x v="221"/>
    <x v="1"/>
    <s v="PPLETO: TOTAL OPERATING EXPENSE"/>
    <s v="PPLEOM: OPERATION AND MAINTENANCE"/>
    <s v="PPLTIS: TOTAL INCOME STATEMENT"/>
    <x v="4"/>
    <x v="3"/>
    <n v="1416.95"/>
  </r>
  <r>
    <x v="2"/>
    <x v="3"/>
    <x v="1"/>
    <x v="221"/>
    <x v="1"/>
    <s v="PPLETO: TOTAL OPERATING EXPENSE"/>
    <s v="PPLEOM: OPERATION AND MAINTENANCE"/>
    <s v="PPLTIS: TOTAL INCOME STATEMENT"/>
    <x v="5"/>
    <x v="4"/>
    <n v="3514.19"/>
  </r>
  <r>
    <x v="2"/>
    <x v="3"/>
    <x v="1"/>
    <x v="221"/>
    <x v="1"/>
    <s v="PPLETO: TOTAL OPERATING EXPENSE"/>
    <s v="PPLEOM: OPERATION AND MAINTENANCE"/>
    <s v="PPLTIS: TOTAL INCOME STATEMENT"/>
    <x v="6"/>
    <x v="3"/>
    <n v="2988.56"/>
  </r>
  <r>
    <x v="2"/>
    <x v="3"/>
    <x v="1"/>
    <x v="221"/>
    <x v="1"/>
    <s v="PPLETO: TOTAL OPERATING EXPENSE"/>
    <s v="PPLEOM: OPERATION AND MAINTENANCE"/>
    <s v="PPLTIS: TOTAL INCOME STATEMENT"/>
    <x v="7"/>
    <x v="3"/>
    <n v="714.2"/>
  </r>
  <r>
    <x v="2"/>
    <x v="3"/>
    <x v="1"/>
    <x v="221"/>
    <x v="1"/>
    <s v="PPLETO: TOTAL OPERATING EXPENSE"/>
    <s v="PPLEOM: OPERATION AND MAINTENANCE"/>
    <s v="PPLTIS: TOTAL INCOME STATEMENT"/>
    <x v="10"/>
    <x v="4"/>
    <n v="12.81"/>
  </r>
  <r>
    <x v="2"/>
    <x v="3"/>
    <x v="1"/>
    <x v="134"/>
    <x v="1"/>
    <s v="PPLETO: TOTAL OPERATING EXPENSE"/>
    <s v="PPLEOM: OPERATION AND MAINTENANCE"/>
    <s v="PPLTIS: TOTAL INCOME STATEMENT"/>
    <x v="1"/>
    <x v="1"/>
    <n v="40359.31"/>
  </r>
  <r>
    <x v="2"/>
    <x v="3"/>
    <x v="1"/>
    <x v="134"/>
    <x v="1"/>
    <s v="PPLETO: TOTAL OPERATING EXPENSE"/>
    <s v="PPLEOM: OPERATION AND MAINTENANCE"/>
    <s v="PPLTIS: TOTAL INCOME STATEMENT"/>
    <x v="12"/>
    <x v="1"/>
    <n v="65598.89"/>
  </r>
  <r>
    <x v="2"/>
    <x v="3"/>
    <x v="1"/>
    <x v="134"/>
    <x v="1"/>
    <s v="PPLETO: TOTAL OPERATING EXPENSE"/>
    <s v="PPLEOM: OPERATION AND MAINTENANCE"/>
    <s v="PPLTIS: TOTAL INCOME STATEMENT"/>
    <x v="11"/>
    <x v="5"/>
    <n v="3246.49"/>
  </r>
  <r>
    <x v="2"/>
    <x v="3"/>
    <x v="1"/>
    <x v="134"/>
    <x v="1"/>
    <s v="PPLETO: TOTAL OPERATING EXPENSE"/>
    <s v="PPLEOM: OPERATION AND MAINTENANCE"/>
    <s v="PPLTIS: TOTAL INCOME STATEMENT"/>
    <x v="3"/>
    <x v="3"/>
    <n v="1121.8800000000001"/>
  </r>
  <r>
    <x v="2"/>
    <x v="3"/>
    <x v="1"/>
    <x v="134"/>
    <x v="1"/>
    <s v="PPLETO: TOTAL OPERATING EXPENSE"/>
    <s v="PPLEOM: OPERATION AND MAINTENANCE"/>
    <s v="PPLTIS: TOTAL INCOME STATEMENT"/>
    <x v="4"/>
    <x v="3"/>
    <n v="4920.9399999999996"/>
  </r>
  <r>
    <x v="2"/>
    <x v="3"/>
    <x v="1"/>
    <x v="134"/>
    <x v="1"/>
    <s v="PPLETO: TOTAL OPERATING EXPENSE"/>
    <s v="PPLEOM: OPERATION AND MAINTENANCE"/>
    <s v="PPLTIS: TOTAL INCOME STATEMENT"/>
    <x v="5"/>
    <x v="4"/>
    <n v="12129.97"/>
  </r>
  <r>
    <x v="2"/>
    <x v="3"/>
    <x v="1"/>
    <x v="134"/>
    <x v="1"/>
    <s v="PPLETO: TOTAL OPERATING EXPENSE"/>
    <s v="PPLEOM: OPERATION AND MAINTENANCE"/>
    <s v="PPLTIS: TOTAL INCOME STATEMENT"/>
    <x v="6"/>
    <x v="3"/>
    <n v="10371.26"/>
  </r>
  <r>
    <x v="2"/>
    <x v="3"/>
    <x v="1"/>
    <x v="134"/>
    <x v="1"/>
    <s v="PPLETO: TOTAL OPERATING EXPENSE"/>
    <s v="PPLEOM: OPERATION AND MAINTENANCE"/>
    <s v="PPLTIS: TOTAL INCOME STATEMENT"/>
    <x v="7"/>
    <x v="3"/>
    <n v="2466.58"/>
  </r>
  <r>
    <x v="2"/>
    <x v="3"/>
    <x v="1"/>
    <x v="134"/>
    <x v="1"/>
    <s v="PPLETO: TOTAL OPERATING EXPENSE"/>
    <s v="PPLEOM: OPERATION AND MAINTENANCE"/>
    <s v="PPLTIS: TOTAL INCOME STATEMENT"/>
    <x v="10"/>
    <x v="4"/>
    <n v="377.73"/>
  </r>
  <r>
    <x v="2"/>
    <x v="3"/>
    <x v="1"/>
    <x v="135"/>
    <x v="1"/>
    <s v="PPLETO: TOTAL OPERATING EXPENSE"/>
    <s v="PPLEOM: OPERATION AND MAINTENANCE"/>
    <s v="PPLTIS: TOTAL INCOME STATEMENT"/>
    <x v="1"/>
    <x v="1"/>
    <n v="246292.34"/>
  </r>
  <r>
    <x v="2"/>
    <x v="3"/>
    <x v="1"/>
    <x v="135"/>
    <x v="1"/>
    <s v="PPLETO: TOTAL OPERATING EXPENSE"/>
    <s v="PPLEOM: OPERATION AND MAINTENANCE"/>
    <s v="PPLTIS: TOTAL INCOME STATEMENT"/>
    <x v="12"/>
    <x v="1"/>
    <n v="4433.4799999999996"/>
  </r>
  <r>
    <x v="2"/>
    <x v="3"/>
    <x v="1"/>
    <x v="135"/>
    <x v="1"/>
    <s v="PPLETO: TOTAL OPERATING EXPENSE"/>
    <s v="PPLEOM: OPERATION AND MAINTENANCE"/>
    <s v="PPLTIS: TOTAL INCOME STATEMENT"/>
    <x v="11"/>
    <x v="5"/>
    <n v="3527.33"/>
  </r>
  <r>
    <x v="2"/>
    <x v="3"/>
    <x v="1"/>
    <x v="135"/>
    <x v="1"/>
    <s v="PPLETO: TOTAL OPERATING EXPENSE"/>
    <s v="PPLEOM: OPERATION AND MAINTENANCE"/>
    <s v="PPLTIS: TOTAL INCOME STATEMENT"/>
    <x v="3"/>
    <x v="3"/>
    <n v="2631.3"/>
  </r>
  <r>
    <x v="2"/>
    <x v="3"/>
    <x v="1"/>
    <x v="135"/>
    <x v="1"/>
    <s v="PPLETO: TOTAL OPERATING EXPENSE"/>
    <s v="PPLEOM: OPERATION AND MAINTENANCE"/>
    <s v="PPLTIS: TOTAL INCOME STATEMENT"/>
    <x v="4"/>
    <x v="3"/>
    <n v="11632.19"/>
  </r>
  <r>
    <x v="2"/>
    <x v="3"/>
    <x v="1"/>
    <x v="135"/>
    <x v="1"/>
    <s v="PPLETO: TOTAL OPERATING EXPENSE"/>
    <s v="PPLEOM: OPERATION AND MAINTENANCE"/>
    <s v="PPLTIS: TOTAL INCOME STATEMENT"/>
    <x v="5"/>
    <x v="4"/>
    <n v="29085.21"/>
  </r>
  <r>
    <x v="2"/>
    <x v="3"/>
    <x v="1"/>
    <x v="135"/>
    <x v="1"/>
    <s v="PPLETO: TOTAL OPERATING EXPENSE"/>
    <s v="PPLEOM: OPERATION AND MAINTENANCE"/>
    <s v="PPLTIS: TOTAL INCOME STATEMENT"/>
    <x v="6"/>
    <x v="3"/>
    <n v="24285.91"/>
  </r>
  <r>
    <x v="2"/>
    <x v="3"/>
    <x v="1"/>
    <x v="135"/>
    <x v="1"/>
    <s v="PPLETO: TOTAL OPERATING EXPENSE"/>
    <s v="PPLEOM: OPERATION AND MAINTENANCE"/>
    <s v="PPLTIS: TOTAL INCOME STATEMENT"/>
    <x v="7"/>
    <x v="3"/>
    <n v="5810.04"/>
  </r>
  <r>
    <x v="2"/>
    <x v="3"/>
    <x v="1"/>
    <x v="135"/>
    <x v="1"/>
    <s v="PPLETO: TOTAL OPERATING EXPENSE"/>
    <s v="PPLEOM: OPERATION AND MAINTENANCE"/>
    <s v="PPLTIS: TOTAL INCOME STATEMENT"/>
    <x v="10"/>
    <x v="4"/>
    <n v="461.32"/>
  </r>
  <r>
    <x v="2"/>
    <x v="3"/>
    <x v="1"/>
    <x v="222"/>
    <x v="1"/>
    <s v="PPLETO: TOTAL OPERATING EXPENSE"/>
    <s v="PPLEOM: OPERATION AND MAINTENANCE"/>
    <s v="PPLTIS: TOTAL INCOME STATEMENT"/>
    <x v="1"/>
    <x v="1"/>
    <n v="57562.879999999997"/>
  </r>
  <r>
    <x v="2"/>
    <x v="3"/>
    <x v="1"/>
    <x v="222"/>
    <x v="1"/>
    <s v="PPLETO: TOTAL OPERATING EXPENSE"/>
    <s v="PPLEOM: OPERATION AND MAINTENANCE"/>
    <s v="PPLTIS: TOTAL INCOME STATEMENT"/>
    <x v="12"/>
    <x v="1"/>
    <n v="13306.49"/>
  </r>
  <r>
    <x v="2"/>
    <x v="3"/>
    <x v="1"/>
    <x v="222"/>
    <x v="1"/>
    <s v="PPLETO: TOTAL OPERATING EXPENSE"/>
    <s v="PPLEOM: OPERATION AND MAINTENANCE"/>
    <s v="PPLTIS: TOTAL INCOME STATEMENT"/>
    <x v="11"/>
    <x v="5"/>
    <n v="21090.85"/>
  </r>
  <r>
    <x v="2"/>
    <x v="3"/>
    <x v="1"/>
    <x v="222"/>
    <x v="1"/>
    <s v="PPLETO: TOTAL OPERATING EXPENSE"/>
    <s v="PPLEOM: OPERATION AND MAINTENANCE"/>
    <s v="PPLTIS: TOTAL INCOME STATEMENT"/>
    <x v="3"/>
    <x v="3"/>
    <n v="743.41"/>
  </r>
  <r>
    <x v="2"/>
    <x v="3"/>
    <x v="1"/>
    <x v="222"/>
    <x v="1"/>
    <s v="PPLETO: TOTAL OPERATING EXPENSE"/>
    <s v="PPLEOM: OPERATION AND MAINTENANCE"/>
    <s v="PPLTIS: TOTAL INCOME STATEMENT"/>
    <x v="4"/>
    <x v="3"/>
    <n v="3281.08"/>
  </r>
  <r>
    <x v="2"/>
    <x v="3"/>
    <x v="1"/>
    <x v="222"/>
    <x v="1"/>
    <s v="PPLETO: TOTAL OPERATING EXPENSE"/>
    <s v="PPLEOM: OPERATION AND MAINTENANCE"/>
    <s v="PPLTIS: TOTAL INCOME STATEMENT"/>
    <x v="5"/>
    <x v="4"/>
    <n v="8284.82"/>
  </r>
  <r>
    <x v="2"/>
    <x v="3"/>
    <x v="1"/>
    <x v="222"/>
    <x v="1"/>
    <s v="PPLETO: TOTAL OPERATING EXPENSE"/>
    <s v="PPLEOM: OPERATION AND MAINTENANCE"/>
    <s v="PPLTIS: TOTAL INCOME STATEMENT"/>
    <x v="6"/>
    <x v="3"/>
    <n v="6818.71"/>
  </r>
  <r>
    <x v="2"/>
    <x v="3"/>
    <x v="1"/>
    <x v="222"/>
    <x v="1"/>
    <s v="PPLETO: TOTAL OPERATING EXPENSE"/>
    <s v="PPLEOM: OPERATION AND MAINTENANCE"/>
    <s v="PPLTIS: TOTAL INCOME STATEMENT"/>
    <x v="7"/>
    <x v="3"/>
    <n v="1624.77"/>
  </r>
  <r>
    <x v="2"/>
    <x v="3"/>
    <x v="1"/>
    <x v="222"/>
    <x v="1"/>
    <s v="PPLETO: TOTAL OPERATING EXPENSE"/>
    <s v="PPLEOM: OPERATION AND MAINTENANCE"/>
    <s v="PPLTIS: TOTAL INCOME STATEMENT"/>
    <x v="10"/>
    <x v="4"/>
    <n v="2448.88"/>
  </r>
  <r>
    <x v="2"/>
    <x v="3"/>
    <x v="1"/>
    <x v="137"/>
    <x v="1"/>
    <s v="PPLETO: TOTAL OPERATING EXPENSE"/>
    <s v="PPLEOM: OPERATION AND MAINTENANCE"/>
    <s v="PPLTIS: TOTAL INCOME STATEMENT"/>
    <x v="12"/>
    <x v="1"/>
    <n v="23320.6"/>
  </r>
  <r>
    <x v="2"/>
    <x v="3"/>
    <x v="1"/>
    <x v="137"/>
    <x v="1"/>
    <s v="PPLETO: TOTAL OPERATING EXPENSE"/>
    <s v="PPLEOM: OPERATION AND MAINTENANCE"/>
    <s v="PPLTIS: TOTAL INCOME STATEMENT"/>
    <x v="11"/>
    <x v="5"/>
    <n v="806.88"/>
  </r>
  <r>
    <x v="2"/>
    <x v="3"/>
    <x v="1"/>
    <x v="137"/>
    <x v="1"/>
    <s v="PPLETO: TOTAL OPERATING EXPENSE"/>
    <s v="PPLEOM: OPERATION AND MAINTENANCE"/>
    <s v="PPLTIS: TOTAL INCOME STATEMENT"/>
    <x v="3"/>
    <x v="3"/>
    <n v="244.47"/>
  </r>
  <r>
    <x v="2"/>
    <x v="3"/>
    <x v="1"/>
    <x v="137"/>
    <x v="1"/>
    <s v="PPLETO: TOTAL OPERATING EXPENSE"/>
    <s v="PPLEOM: OPERATION AND MAINTENANCE"/>
    <s v="PPLTIS: TOTAL INCOME STATEMENT"/>
    <x v="4"/>
    <x v="3"/>
    <n v="1085.2"/>
  </r>
  <r>
    <x v="2"/>
    <x v="3"/>
    <x v="1"/>
    <x v="137"/>
    <x v="1"/>
    <s v="PPLETO: TOTAL OPERATING EXPENSE"/>
    <s v="PPLEOM: OPERATION AND MAINTENANCE"/>
    <s v="PPLTIS: TOTAL INCOME STATEMENT"/>
    <x v="5"/>
    <x v="4"/>
    <n v="2680.1"/>
  </r>
  <r>
    <x v="2"/>
    <x v="3"/>
    <x v="1"/>
    <x v="137"/>
    <x v="1"/>
    <s v="PPLETO: TOTAL OPERATING EXPENSE"/>
    <s v="PPLEOM: OPERATION AND MAINTENANCE"/>
    <s v="PPLTIS: TOTAL INCOME STATEMENT"/>
    <x v="6"/>
    <x v="3"/>
    <n v="2264.09"/>
  </r>
  <r>
    <x v="2"/>
    <x v="3"/>
    <x v="1"/>
    <x v="137"/>
    <x v="1"/>
    <s v="PPLETO: TOTAL OPERATING EXPENSE"/>
    <s v="PPLEOM: OPERATION AND MAINTENANCE"/>
    <s v="PPLTIS: TOTAL INCOME STATEMENT"/>
    <x v="7"/>
    <x v="3"/>
    <n v="540.61"/>
  </r>
  <r>
    <x v="2"/>
    <x v="3"/>
    <x v="1"/>
    <x v="137"/>
    <x v="1"/>
    <s v="PPLETO: TOTAL OPERATING EXPENSE"/>
    <s v="PPLEOM: OPERATION AND MAINTENANCE"/>
    <s v="PPLTIS: TOTAL INCOME STATEMENT"/>
    <x v="10"/>
    <x v="4"/>
    <n v="110.4"/>
  </r>
  <r>
    <x v="2"/>
    <x v="3"/>
    <x v="1"/>
    <x v="138"/>
    <x v="1"/>
    <s v="PPLETO: TOTAL OPERATING EXPENSE"/>
    <s v="PPLEOM: OPERATION AND MAINTENANCE"/>
    <s v="PPLTIS: TOTAL INCOME STATEMENT"/>
    <x v="1"/>
    <x v="1"/>
    <n v="115544.46"/>
  </r>
  <r>
    <x v="2"/>
    <x v="3"/>
    <x v="1"/>
    <x v="138"/>
    <x v="1"/>
    <s v="PPLETO: TOTAL OPERATING EXPENSE"/>
    <s v="PPLEOM: OPERATION AND MAINTENANCE"/>
    <s v="PPLTIS: TOTAL INCOME STATEMENT"/>
    <x v="3"/>
    <x v="3"/>
    <n v="1190.49"/>
  </r>
  <r>
    <x v="2"/>
    <x v="3"/>
    <x v="1"/>
    <x v="138"/>
    <x v="1"/>
    <s v="PPLETO: TOTAL OPERATING EXPENSE"/>
    <s v="PPLEOM: OPERATION AND MAINTENANCE"/>
    <s v="PPLTIS: TOTAL INCOME STATEMENT"/>
    <x v="4"/>
    <x v="3"/>
    <n v="5344.1"/>
  </r>
  <r>
    <x v="2"/>
    <x v="3"/>
    <x v="1"/>
    <x v="138"/>
    <x v="1"/>
    <s v="PPLETO: TOTAL OPERATING EXPENSE"/>
    <s v="PPLEOM: OPERATION AND MAINTENANCE"/>
    <s v="PPLTIS: TOTAL INCOME STATEMENT"/>
    <x v="5"/>
    <x v="4"/>
    <n v="13724.1"/>
  </r>
  <r>
    <x v="2"/>
    <x v="3"/>
    <x v="1"/>
    <x v="138"/>
    <x v="1"/>
    <s v="PPLETO: TOTAL OPERATING EXPENSE"/>
    <s v="PPLEOM: OPERATION AND MAINTENANCE"/>
    <s v="PPLTIS: TOTAL INCOME STATEMENT"/>
    <x v="6"/>
    <x v="3"/>
    <n v="10974.46"/>
  </r>
  <r>
    <x v="2"/>
    <x v="3"/>
    <x v="1"/>
    <x v="138"/>
    <x v="1"/>
    <s v="PPLETO: TOTAL OPERATING EXPENSE"/>
    <s v="PPLEOM: OPERATION AND MAINTENANCE"/>
    <s v="PPLTIS: TOTAL INCOME STATEMENT"/>
    <x v="7"/>
    <x v="3"/>
    <n v="2677.91"/>
  </r>
  <r>
    <x v="2"/>
    <x v="3"/>
    <x v="1"/>
    <x v="139"/>
    <x v="1"/>
    <s v="PPLETO: TOTAL OPERATING EXPENSE"/>
    <s v="PPLEOM: OPERATION AND MAINTENANCE"/>
    <s v="PPLTIS: TOTAL INCOME STATEMENT"/>
    <x v="1"/>
    <x v="1"/>
    <n v="123863.23"/>
  </r>
  <r>
    <x v="2"/>
    <x v="3"/>
    <x v="1"/>
    <x v="139"/>
    <x v="1"/>
    <s v="PPLETO: TOTAL OPERATING EXPENSE"/>
    <s v="PPLEOM: OPERATION AND MAINTENANCE"/>
    <s v="PPLTIS: TOTAL INCOME STATEMENT"/>
    <x v="3"/>
    <x v="3"/>
    <n v="1290.9000000000001"/>
  </r>
  <r>
    <x v="2"/>
    <x v="3"/>
    <x v="1"/>
    <x v="139"/>
    <x v="1"/>
    <s v="PPLETO: TOTAL OPERATING EXPENSE"/>
    <s v="PPLEOM: OPERATION AND MAINTENANCE"/>
    <s v="PPLTIS: TOTAL INCOME STATEMENT"/>
    <x v="4"/>
    <x v="3"/>
    <n v="5806.06"/>
  </r>
  <r>
    <x v="2"/>
    <x v="3"/>
    <x v="1"/>
    <x v="139"/>
    <x v="1"/>
    <s v="PPLETO: TOTAL OPERATING EXPENSE"/>
    <s v="PPLEOM: OPERATION AND MAINTENANCE"/>
    <s v="PPLTIS: TOTAL INCOME STATEMENT"/>
    <x v="5"/>
    <x v="4"/>
    <n v="14165.32"/>
  </r>
  <r>
    <x v="2"/>
    <x v="3"/>
    <x v="1"/>
    <x v="139"/>
    <x v="1"/>
    <s v="PPLETO: TOTAL OPERATING EXPENSE"/>
    <s v="PPLEOM: OPERATION AND MAINTENANCE"/>
    <s v="PPLTIS: TOTAL INCOME STATEMENT"/>
    <x v="6"/>
    <x v="3"/>
    <n v="12009.05"/>
  </r>
  <r>
    <x v="2"/>
    <x v="3"/>
    <x v="1"/>
    <x v="139"/>
    <x v="1"/>
    <s v="PPLETO: TOTAL OPERATING EXPENSE"/>
    <s v="PPLEOM: OPERATION AND MAINTENANCE"/>
    <s v="PPLTIS: TOTAL INCOME STATEMENT"/>
    <x v="7"/>
    <x v="3"/>
    <n v="2836.18"/>
  </r>
  <r>
    <x v="2"/>
    <x v="3"/>
    <x v="1"/>
    <x v="41"/>
    <x v="1"/>
    <s v="PPLETO: TOTAL OPERATING EXPENSE"/>
    <s v="PPLEOM: OPERATION AND MAINTENANCE"/>
    <s v="PPLTIS: TOTAL INCOME STATEMENT"/>
    <x v="1"/>
    <x v="1"/>
    <n v="1828979.55"/>
  </r>
  <r>
    <x v="2"/>
    <x v="3"/>
    <x v="1"/>
    <x v="41"/>
    <x v="1"/>
    <s v="PPLETO: TOTAL OPERATING EXPENSE"/>
    <s v="PPLEOM: OPERATION AND MAINTENANCE"/>
    <s v="PPLTIS: TOTAL INCOME STATEMENT"/>
    <x v="12"/>
    <x v="1"/>
    <n v="174950.86"/>
  </r>
  <r>
    <x v="2"/>
    <x v="3"/>
    <x v="1"/>
    <x v="41"/>
    <x v="1"/>
    <s v="PPLETO: TOTAL OPERATING EXPENSE"/>
    <s v="PPLEOM: OPERATION AND MAINTENANCE"/>
    <s v="PPLTIS: TOTAL INCOME STATEMENT"/>
    <x v="11"/>
    <x v="5"/>
    <n v="20174.349999999999"/>
  </r>
  <r>
    <x v="2"/>
    <x v="3"/>
    <x v="1"/>
    <x v="41"/>
    <x v="1"/>
    <s v="PPLETO: TOTAL OPERATING EXPENSE"/>
    <s v="PPLEOM: OPERATION AND MAINTENANCE"/>
    <s v="PPLTIS: TOTAL INCOME STATEMENT"/>
    <x v="13"/>
    <x v="6"/>
    <n v="35212.03"/>
  </r>
  <r>
    <x v="2"/>
    <x v="3"/>
    <x v="1"/>
    <x v="41"/>
    <x v="1"/>
    <s v="PPLETO: TOTAL OPERATING EXPENSE"/>
    <s v="PPLEOM: OPERATION AND MAINTENANCE"/>
    <s v="PPLTIS: TOTAL INCOME STATEMENT"/>
    <x v="17"/>
    <x v="6"/>
    <n v="1174.83"/>
  </r>
  <r>
    <x v="2"/>
    <x v="3"/>
    <x v="1"/>
    <x v="41"/>
    <x v="1"/>
    <s v="PPLETO: TOTAL OPERATING EXPENSE"/>
    <s v="PPLEOM: OPERATION AND MAINTENANCE"/>
    <s v="PPLTIS: TOTAL INCOME STATEMENT"/>
    <x v="19"/>
    <x v="6"/>
    <n v="73745"/>
  </r>
  <r>
    <x v="2"/>
    <x v="3"/>
    <x v="1"/>
    <x v="41"/>
    <x v="1"/>
    <s v="PPLETO: TOTAL OPERATING EXPENSE"/>
    <s v="PPLEOM: OPERATION AND MAINTENANCE"/>
    <s v="PPLTIS: TOTAL INCOME STATEMENT"/>
    <x v="0"/>
    <x v="0"/>
    <n v="28802.33"/>
  </r>
  <r>
    <x v="2"/>
    <x v="3"/>
    <x v="1"/>
    <x v="41"/>
    <x v="1"/>
    <s v="PPLETO: TOTAL OPERATING EXPENSE"/>
    <s v="PPLEOM: OPERATION AND MAINTENANCE"/>
    <s v="PPLTIS: TOTAL INCOME STATEMENT"/>
    <x v="3"/>
    <x v="3"/>
    <n v="21020.43"/>
  </r>
  <r>
    <x v="2"/>
    <x v="3"/>
    <x v="1"/>
    <x v="41"/>
    <x v="1"/>
    <s v="PPLETO: TOTAL OPERATING EXPENSE"/>
    <s v="PPLEOM: OPERATION AND MAINTENANCE"/>
    <s v="PPLTIS: TOTAL INCOME STATEMENT"/>
    <x v="4"/>
    <x v="3"/>
    <n v="92931.62"/>
  </r>
  <r>
    <x v="2"/>
    <x v="3"/>
    <x v="1"/>
    <x v="41"/>
    <x v="1"/>
    <s v="PPLETO: TOTAL OPERATING EXPENSE"/>
    <s v="PPLEOM: OPERATION AND MAINTENANCE"/>
    <s v="PPLTIS: TOTAL INCOME STATEMENT"/>
    <x v="5"/>
    <x v="4"/>
    <n v="246456.04"/>
  </r>
  <r>
    <x v="2"/>
    <x v="3"/>
    <x v="1"/>
    <x v="41"/>
    <x v="1"/>
    <s v="PPLETO: TOTAL OPERATING EXPENSE"/>
    <s v="PPLEOM: OPERATION AND MAINTENANCE"/>
    <s v="PPLTIS: TOTAL INCOME STATEMENT"/>
    <x v="6"/>
    <x v="3"/>
    <n v="193725.17"/>
  </r>
  <r>
    <x v="2"/>
    <x v="3"/>
    <x v="1"/>
    <x v="41"/>
    <x v="1"/>
    <s v="PPLETO: TOTAL OPERATING EXPENSE"/>
    <s v="PPLEOM: OPERATION AND MAINTENANCE"/>
    <s v="PPLTIS: TOTAL INCOME STATEMENT"/>
    <x v="7"/>
    <x v="3"/>
    <n v="46312.73"/>
  </r>
  <r>
    <x v="2"/>
    <x v="3"/>
    <x v="1"/>
    <x v="41"/>
    <x v="1"/>
    <s v="PPLETO: TOTAL OPERATING EXPENSE"/>
    <s v="PPLEOM: OPERATION AND MAINTENANCE"/>
    <s v="PPLTIS: TOTAL INCOME STATEMENT"/>
    <x v="10"/>
    <x v="4"/>
    <n v="2315.09"/>
  </r>
  <r>
    <x v="2"/>
    <x v="3"/>
    <x v="1"/>
    <x v="36"/>
    <x v="1"/>
    <s v="PPLETO: TOTAL OPERATING EXPENSE"/>
    <s v="PPLEOM: OPERATION AND MAINTENANCE"/>
    <s v="PPLTIS: TOTAL INCOME STATEMENT"/>
    <x v="1"/>
    <x v="1"/>
    <n v="13085273"/>
  </r>
  <r>
    <x v="2"/>
    <x v="3"/>
    <x v="1"/>
    <x v="36"/>
    <x v="1"/>
    <s v="PPLETO: TOTAL OPERATING EXPENSE"/>
    <s v="PPLEOM: OPERATION AND MAINTENANCE"/>
    <s v="PPLTIS: TOTAL INCOME STATEMENT"/>
    <x v="12"/>
    <x v="1"/>
    <n v="1525250"/>
  </r>
  <r>
    <x v="2"/>
    <x v="3"/>
    <x v="1"/>
    <x v="36"/>
    <x v="1"/>
    <s v="PPLETO: TOTAL OPERATING EXPENSE"/>
    <s v="PPLEOM: OPERATION AND MAINTENANCE"/>
    <s v="PPLTIS: TOTAL INCOME STATEMENT"/>
    <x v="11"/>
    <x v="5"/>
    <n v="61427.39"/>
  </r>
  <r>
    <x v="2"/>
    <x v="3"/>
    <x v="1"/>
    <x v="36"/>
    <x v="1"/>
    <s v="PPLETO: TOTAL OPERATING EXPENSE"/>
    <s v="PPLEOM: OPERATION AND MAINTENANCE"/>
    <s v="PPLTIS: TOTAL INCOME STATEMENT"/>
    <x v="16"/>
    <x v="1"/>
    <n v="2048.12"/>
  </r>
  <r>
    <x v="2"/>
    <x v="3"/>
    <x v="1"/>
    <x v="36"/>
    <x v="1"/>
    <s v="PPLETO: TOTAL OPERATING EXPENSE"/>
    <s v="PPLEOM: OPERATION AND MAINTENANCE"/>
    <s v="PPLTIS: TOTAL INCOME STATEMENT"/>
    <x v="13"/>
    <x v="6"/>
    <n v="93798.99"/>
  </r>
  <r>
    <x v="2"/>
    <x v="3"/>
    <x v="1"/>
    <x v="36"/>
    <x v="1"/>
    <s v="PPLETO: TOTAL OPERATING EXPENSE"/>
    <s v="PPLEOM: OPERATION AND MAINTENANCE"/>
    <s v="PPLTIS: TOTAL INCOME STATEMENT"/>
    <x v="17"/>
    <x v="6"/>
    <n v="961.2"/>
  </r>
  <r>
    <x v="2"/>
    <x v="3"/>
    <x v="1"/>
    <x v="36"/>
    <x v="1"/>
    <s v="PPLETO: TOTAL OPERATING EXPENSE"/>
    <s v="PPLEOM: OPERATION AND MAINTENANCE"/>
    <s v="PPLTIS: TOTAL INCOME STATEMENT"/>
    <x v="18"/>
    <x v="6"/>
    <n v="3.56"/>
  </r>
  <r>
    <x v="2"/>
    <x v="3"/>
    <x v="1"/>
    <x v="36"/>
    <x v="1"/>
    <s v="PPLETO: TOTAL OPERATING EXPENSE"/>
    <s v="PPLEOM: OPERATION AND MAINTENANCE"/>
    <s v="PPLTIS: TOTAL INCOME STATEMENT"/>
    <x v="0"/>
    <x v="0"/>
    <n v="33840.51"/>
  </r>
  <r>
    <x v="2"/>
    <x v="3"/>
    <x v="1"/>
    <x v="36"/>
    <x v="1"/>
    <s v="PPLETO: TOTAL OPERATING EXPENSE"/>
    <s v="PPLEOM: OPERATION AND MAINTENANCE"/>
    <s v="PPLTIS: TOTAL INCOME STATEMENT"/>
    <x v="3"/>
    <x v="3"/>
    <n v="152382.19"/>
  </r>
  <r>
    <x v="2"/>
    <x v="3"/>
    <x v="1"/>
    <x v="36"/>
    <x v="1"/>
    <s v="PPLETO: TOTAL OPERATING EXPENSE"/>
    <s v="PPLEOM: OPERATION AND MAINTENANCE"/>
    <s v="PPLTIS: TOTAL INCOME STATEMENT"/>
    <x v="4"/>
    <x v="3"/>
    <n v="678914.35"/>
  </r>
  <r>
    <x v="2"/>
    <x v="3"/>
    <x v="1"/>
    <x v="36"/>
    <x v="1"/>
    <s v="PPLETO: TOTAL OPERATING EXPENSE"/>
    <s v="PPLEOM: OPERATION AND MAINTENANCE"/>
    <s v="PPLTIS: TOTAL INCOME STATEMENT"/>
    <x v="5"/>
    <x v="4"/>
    <n v="1691291.5"/>
  </r>
  <r>
    <x v="2"/>
    <x v="3"/>
    <x v="1"/>
    <x v="36"/>
    <x v="1"/>
    <s v="PPLETO: TOTAL OPERATING EXPENSE"/>
    <s v="PPLEOM: OPERATION AND MAINTENANCE"/>
    <s v="PPLTIS: TOTAL INCOME STATEMENT"/>
    <x v="6"/>
    <x v="3"/>
    <n v="1411010.94"/>
  </r>
  <r>
    <x v="2"/>
    <x v="3"/>
    <x v="1"/>
    <x v="36"/>
    <x v="1"/>
    <s v="PPLETO: TOTAL OPERATING EXPENSE"/>
    <s v="PPLEOM: OPERATION AND MAINTENANCE"/>
    <s v="PPLTIS: TOTAL INCOME STATEMENT"/>
    <x v="7"/>
    <x v="3"/>
    <n v="339446.79"/>
  </r>
  <r>
    <x v="2"/>
    <x v="3"/>
    <x v="1"/>
    <x v="36"/>
    <x v="1"/>
    <s v="PPLETO: TOTAL OPERATING EXPENSE"/>
    <s v="PPLEOM: OPERATION AND MAINTENANCE"/>
    <s v="PPLTIS: TOTAL INCOME STATEMENT"/>
    <x v="10"/>
    <x v="4"/>
    <n v="6877.13"/>
  </r>
  <r>
    <x v="2"/>
    <x v="3"/>
    <x v="1"/>
    <x v="43"/>
    <x v="1"/>
    <s v="PPLETO: TOTAL OPERATING EXPENSE"/>
    <s v="PPLEOM: OPERATION AND MAINTENANCE"/>
    <s v="PPLTIS: TOTAL INCOME STATEMENT"/>
    <x v="0"/>
    <x v="0"/>
    <n v="35250"/>
  </r>
  <r>
    <x v="2"/>
    <x v="3"/>
    <x v="1"/>
    <x v="44"/>
    <x v="1"/>
    <s v="PPLETO: TOTAL OPERATING EXPENSE"/>
    <s v="PPLEOM: OPERATION AND MAINTENANCE"/>
    <s v="PPLTIS: TOTAL INCOME STATEMENT"/>
    <x v="0"/>
    <x v="0"/>
    <n v="0.04"/>
  </r>
  <r>
    <x v="2"/>
    <x v="3"/>
    <x v="1"/>
    <x v="140"/>
    <x v="1"/>
    <s v="PPLETO: TOTAL OPERATING EXPENSE"/>
    <s v="PPLEOM: OPERATION AND MAINTENANCE"/>
    <s v="PPLTIS: TOTAL INCOME STATEMENT"/>
    <x v="1"/>
    <x v="1"/>
    <n v="33257.21"/>
  </r>
  <r>
    <x v="2"/>
    <x v="3"/>
    <x v="1"/>
    <x v="140"/>
    <x v="1"/>
    <s v="PPLETO: TOTAL OPERATING EXPENSE"/>
    <s v="PPLEOM: OPERATION AND MAINTENANCE"/>
    <s v="PPLTIS: TOTAL INCOME STATEMENT"/>
    <x v="3"/>
    <x v="3"/>
    <n v="349.73"/>
  </r>
  <r>
    <x v="2"/>
    <x v="3"/>
    <x v="1"/>
    <x v="140"/>
    <x v="1"/>
    <s v="PPLETO: TOTAL OPERATING EXPENSE"/>
    <s v="PPLEOM: OPERATION AND MAINTENANCE"/>
    <s v="PPLTIS: TOTAL INCOME STATEMENT"/>
    <x v="4"/>
    <x v="3"/>
    <n v="1545.15"/>
  </r>
  <r>
    <x v="2"/>
    <x v="3"/>
    <x v="1"/>
    <x v="140"/>
    <x v="1"/>
    <s v="PPLETO: TOTAL OPERATING EXPENSE"/>
    <s v="PPLEOM: OPERATION AND MAINTENANCE"/>
    <s v="PPLTIS: TOTAL INCOME STATEMENT"/>
    <x v="5"/>
    <x v="4"/>
    <n v="3840.64"/>
  </r>
  <r>
    <x v="2"/>
    <x v="3"/>
    <x v="1"/>
    <x v="140"/>
    <x v="1"/>
    <s v="PPLETO: TOTAL OPERATING EXPENSE"/>
    <s v="PPLEOM: OPERATION AND MAINTENANCE"/>
    <s v="PPLTIS: TOTAL INCOME STATEMENT"/>
    <x v="6"/>
    <x v="3"/>
    <n v="3231.07"/>
  </r>
  <r>
    <x v="2"/>
    <x v="3"/>
    <x v="1"/>
    <x v="140"/>
    <x v="1"/>
    <s v="PPLETO: TOTAL OPERATING EXPENSE"/>
    <s v="PPLEOM: OPERATION AND MAINTENANCE"/>
    <s v="PPLTIS: TOTAL INCOME STATEMENT"/>
    <x v="7"/>
    <x v="3"/>
    <n v="769.79"/>
  </r>
  <r>
    <x v="2"/>
    <x v="3"/>
    <x v="1"/>
    <x v="45"/>
    <x v="1"/>
    <s v="PPLETO: TOTAL OPERATING EXPENSE"/>
    <s v="PPLEOM: OPERATION AND MAINTENANCE"/>
    <s v="PPLTIS: TOTAL INCOME STATEMENT"/>
    <x v="0"/>
    <x v="0"/>
    <n v="0.33"/>
  </r>
  <r>
    <x v="2"/>
    <x v="3"/>
    <x v="1"/>
    <x v="46"/>
    <x v="1"/>
    <s v="PPLETO: TOTAL OPERATING EXPENSE"/>
    <s v="PPLEOM: OPERATION AND MAINTENANCE"/>
    <s v="PPLTIS: TOTAL INCOME STATEMENT"/>
    <x v="0"/>
    <x v="0"/>
    <n v="7.28"/>
  </r>
  <r>
    <x v="2"/>
    <x v="3"/>
    <x v="1"/>
    <x v="47"/>
    <x v="1"/>
    <s v="PPLETO: TOTAL OPERATING EXPENSE"/>
    <s v="PPLEOM: OPERATION AND MAINTENANCE"/>
    <s v="PPLTIS: TOTAL INCOME STATEMENT"/>
    <x v="0"/>
    <x v="0"/>
    <n v="0.44"/>
  </r>
  <r>
    <x v="2"/>
    <x v="3"/>
    <x v="1"/>
    <x v="48"/>
    <x v="1"/>
    <s v="PPLETO: TOTAL OPERATING EXPENSE"/>
    <s v="PPLEOM: OPERATION AND MAINTENANCE"/>
    <s v="PPLTIS: TOTAL INCOME STATEMENT"/>
    <x v="0"/>
    <x v="0"/>
    <n v="0.2"/>
  </r>
  <r>
    <x v="2"/>
    <x v="3"/>
    <x v="1"/>
    <x v="49"/>
    <x v="1"/>
    <s v="PPLETO: TOTAL OPERATING EXPENSE"/>
    <s v="PPLEOM: OPERATION AND MAINTENANCE"/>
    <s v="PPLTIS: TOTAL INCOME STATEMENT"/>
    <x v="0"/>
    <x v="0"/>
    <n v="0.94"/>
  </r>
  <r>
    <x v="2"/>
    <x v="3"/>
    <x v="1"/>
    <x v="50"/>
    <x v="1"/>
    <s v="PPLETO: TOTAL OPERATING EXPENSE"/>
    <s v="PPLEOM: OPERATION AND MAINTENANCE"/>
    <s v="PPLTIS: TOTAL INCOME STATEMENT"/>
    <x v="0"/>
    <x v="0"/>
    <n v="17.32"/>
  </r>
  <r>
    <x v="2"/>
    <x v="3"/>
    <x v="1"/>
    <x v="51"/>
    <x v="1"/>
    <s v="PPLETO: TOTAL OPERATING EXPENSE"/>
    <s v="PPLEOM: OPERATION AND MAINTENANCE"/>
    <s v="PPLTIS: TOTAL INCOME STATEMENT"/>
    <x v="0"/>
    <x v="0"/>
    <n v="3.25"/>
  </r>
  <r>
    <x v="2"/>
    <x v="3"/>
    <x v="1"/>
    <x v="51"/>
    <x v="1"/>
    <s v="PPLETO: TOTAL OPERATING EXPENSE"/>
    <s v="PPLEOM: OPERATION AND MAINTENANCE"/>
    <s v="PPLTIS: TOTAL INCOME STATEMENT"/>
    <x v="2"/>
    <x v="2"/>
    <n v="612024.98"/>
  </r>
  <r>
    <x v="2"/>
    <x v="3"/>
    <x v="1"/>
    <x v="52"/>
    <x v="1"/>
    <s v="PPLETO: TOTAL OPERATING EXPENSE"/>
    <s v="PPLEOM: OPERATION AND MAINTENANCE"/>
    <s v="PPLTIS: TOTAL INCOME STATEMENT"/>
    <x v="0"/>
    <x v="0"/>
    <n v="0.36"/>
  </r>
  <r>
    <x v="2"/>
    <x v="3"/>
    <x v="1"/>
    <x v="53"/>
    <x v="1"/>
    <s v="PPLETO: TOTAL OPERATING EXPENSE"/>
    <s v="PPLEOM: OPERATION AND MAINTENANCE"/>
    <s v="PPLTIS: TOTAL INCOME STATEMENT"/>
    <x v="0"/>
    <x v="0"/>
    <n v="1.39"/>
  </r>
  <r>
    <x v="2"/>
    <x v="3"/>
    <x v="1"/>
    <x v="37"/>
    <x v="1"/>
    <s v="PPLETO: TOTAL OPERATING EXPENSE"/>
    <s v="PPLEOM: OPERATION AND MAINTENANCE"/>
    <s v="PPLTIS: TOTAL INCOME STATEMENT"/>
    <x v="0"/>
    <x v="0"/>
    <n v="0.39"/>
  </r>
  <r>
    <x v="2"/>
    <x v="3"/>
    <x v="1"/>
    <x v="37"/>
    <x v="1"/>
    <s v="PPLETO: TOTAL OPERATING EXPENSE"/>
    <s v="PPLEOM: OPERATION AND MAINTENANCE"/>
    <s v="PPLTIS: TOTAL INCOME STATEMENT"/>
    <x v="8"/>
    <x v="2"/>
    <n v="100277.44"/>
  </r>
  <r>
    <x v="2"/>
    <x v="3"/>
    <x v="1"/>
    <x v="141"/>
    <x v="1"/>
    <s v="PPLETO: TOTAL OPERATING EXPENSE"/>
    <s v="PPLEOM: OPERATION AND MAINTENANCE"/>
    <s v="PPLTIS: TOTAL INCOME STATEMENT"/>
    <x v="0"/>
    <x v="0"/>
    <n v="595.9"/>
  </r>
  <r>
    <x v="2"/>
    <x v="3"/>
    <x v="1"/>
    <x v="54"/>
    <x v="1"/>
    <s v="PPLETO: TOTAL OPERATING EXPENSE"/>
    <s v="PPLEOM: OPERATION AND MAINTENANCE"/>
    <s v="PPLTIS: TOTAL INCOME STATEMENT"/>
    <x v="2"/>
    <x v="2"/>
    <n v="1036851.7"/>
  </r>
  <r>
    <x v="2"/>
    <x v="3"/>
    <x v="1"/>
    <x v="55"/>
    <x v="1"/>
    <s v="PPLETO: TOTAL OPERATING EXPENSE"/>
    <s v="PPLEOM: OPERATION AND MAINTENANCE"/>
    <s v="PPLTIS: TOTAL INCOME STATEMENT"/>
    <x v="8"/>
    <x v="2"/>
    <n v="178430.62"/>
  </r>
  <r>
    <x v="2"/>
    <x v="3"/>
    <x v="1"/>
    <x v="142"/>
    <x v="1"/>
    <s v="PPLETO: TOTAL OPERATING EXPENSE"/>
    <s v="PPLEOM: OPERATION AND MAINTENANCE"/>
    <s v="PPLTIS: TOTAL INCOME STATEMENT"/>
    <x v="1"/>
    <x v="1"/>
    <n v="25244.87"/>
  </r>
  <r>
    <x v="2"/>
    <x v="3"/>
    <x v="1"/>
    <x v="142"/>
    <x v="1"/>
    <s v="PPLETO: TOTAL OPERATING EXPENSE"/>
    <s v="PPLEOM: OPERATION AND MAINTENANCE"/>
    <s v="PPLTIS: TOTAL INCOME STATEMENT"/>
    <x v="12"/>
    <x v="1"/>
    <n v="1718.64"/>
  </r>
  <r>
    <x v="2"/>
    <x v="3"/>
    <x v="1"/>
    <x v="142"/>
    <x v="1"/>
    <s v="PPLETO: TOTAL OPERATING EXPENSE"/>
    <s v="PPLEOM: OPERATION AND MAINTENANCE"/>
    <s v="PPLTIS: TOTAL INCOME STATEMENT"/>
    <x v="3"/>
    <x v="3"/>
    <n v="280.87"/>
  </r>
  <r>
    <x v="2"/>
    <x v="3"/>
    <x v="1"/>
    <x v="142"/>
    <x v="1"/>
    <s v="PPLETO: TOTAL OPERATING EXPENSE"/>
    <s v="PPLEOM: OPERATION AND MAINTENANCE"/>
    <s v="PPLTIS: TOTAL INCOME STATEMENT"/>
    <x v="4"/>
    <x v="3"/>
    <n v="1288.17"/>
  </r>
  <r>
    <x v="2"/>
    <x v="3"/>
    <x v="1"/>
    <x v="142"/>
    <x v="1"/>
    <s v="PPLETO: TOTAL OPERATING EXPENSE"/>
    <s v="PPLEOM: OPERATION AND MAINTENANCE"/>
    <s v="PPLTIS: TOTAL INCOME STATEMENT"/>
    <x v="5"/>
    <x v="4"/>
    <n v="2987.81"/>
  </r>
  <r>
    <x v="2"/>
    <x v="3"/>
    <x v="1"/>
    <x v="142"/>
    <x v="1"/>
    <s v="PPLETO: TOTAL OPERATING EXPENSE"/>
    <s v="PPLEOM: OPERATION AND MAINTENANCE"/>
    <s v="PPLTIS: TOTAL INCOME STATEMENT"/>
    <x v="6"/>
    <x v="3"/>
    <n v="2654.25"/>
  </r>
  <r>
    <x v="2"/>
    <x v="3"/>
    <x v="1"/>
    <x v="142"/>
    <x v="1"/>
    <s v="PPLETO: TOTAL OPERATING EXPENSE"/>
    <s v="PPLEOM: OPERATION AND MAINTENANCE"/>
    <s v="PPLTIS: TOTAL INCOME STATEMENT"/>
    <x v="7"/>
    <x v="3"/>
    <n v="606.82000000000005"/>
  </r>
  <r>
    <x v="2"/>
    <x v="3"/>
    <x v="1"/>
    <x v="56"/>
    <x v="1"/>
    <s v="PPLETO: TOTAL OPERATING EXPENSE"/>
    <s v="PPLEOM: OPERATION AND MAINTENANCE"/>
    <s v="PPLTIS: TOTAL INCOME STATEMENT"/>
    <x v="1"/>
    <x v="1"/>
    <n v="380345.34"/>
  </r>
  <r>
    <x v="2"/>
    <x v="3"/>
    <x v="1"/>
    <x v="56"/>
    <x v="1"/>
    <s v="PPLETO: TOTAL OPERATING EXPENSE"/>
    <s v="PPLEOM: OPERATION AND MAINTENANCE"/>
    <s v="PPLTIS: TOTAL INCOME STATEMENT"/>
    <x v="12"/>
    <x v="1"/>
    <n v="3999.7"/>
  </r>
  <r>
    <x v="2"/>
    <x v="3"/>
    <x v="1"/>
    <x v="56"/>
    <x v="1"/>
    <s v="PPLETO: TOTAL OPERATING EXPENSE"/>
    <s v="PPLEOM: OPERATION AND MAINTENANCE"/>
    <s v="PPLTIS: TOTAL INCOME STATEMENT"/>
    <x v="3"/>
    <x v="3"/>
    <n v="3979.88"/>
  </r>
  <r>
    <x v="2"/>
    <x v="3"/>
    <x v="1"/>
    <x v="56"/>
    <x v="1"/>
    <s v="PPLETO: TOTAL OPERATING EXPENSE"/>
    <s v="PPLEOM: OPERATION AND MAINTENANCE"/>
    <s v="PPLTIS: TOTAL INCOME STATEMENT"/>
    <x v="4"/>
    <x v="3"/>
    <n v="17840.14"/>
  </r>
  <r>
    <x v="2"/>
    <x v="3"/>
    <x v="1"/>
    <x v="56"/>
    <x v="1"/>
    <s v="PPLETO: TOTAL OPERATING EXPENSE"/>
    <s v="PPLEOM: OPERATION AND MAINTENANCE"/>
    <s v="PPLTIS: TOTAL INCOME STATEMENT"/>
    <x v="5"/>
    <x v="4"/>
    <n v="45242.05"/>
  </r>
  <r>
    <x v="2"/>
    <x v="3"/>
    <x v="1"/>
    <x v="56"/>
    <x v="1"/>
    <s v="PPLETO: TOTAL OPERATING EXPENSE"/>
    <s v="PPLEOM: OPERATION AND MAINTENANCE"/>
    <s v="PPLTIS: TOTAL INCOME STATEMENT"/>
    <x v="6"/>
    <x v="3"/>
    <n v="36543.21"/>
  </r>
  <r>
    <x v="2"/>
    <x v="3"/>
    <x v="1"/>
    <x v="56"/>
    <x v="1"/>
    <s v="PPLETO: TOTAL OPERATING EXPENSE"/>
    <s v="PPLEOM: OPERATION AND MAINTENANCE"/>
    <s v="PPLTIS: TOTAL INCOME STATEMENT"/>
    <x v="7"/>
    <x v="3"/>
    <n v="8733.2800000000007"/>
  </r>
  <r>
    <x v="2"/>
    <x v="3"/>
    <x v="1"/>
    <x v="143"/>
    <x v="1"/>
    <s v="PPLETO: TOTAL OPERATING EXPENSE"/>
    <s v="PPLEOM: OPERATION AND MAINTENANCE"/>
    <s v="PPLTIS: TOTAL INCOME STATEMENT"/>
    <x v="1"/>
    <x v="1"/>
    <n v="7619.18"/>
  </r>
  <r>
    <x v="2"/>
    <x v="3"/>
    <x v="1"/>
    <x v="143"/>
    <x v="1"/>
    <s v="PPLETO: TOTAL OPERATING EXPENSE"/>
    <s v="PPLEOM: OPERATION AND MAINTENANCE"/>
    <s v="PPLTIS: TOTAL INCOME STATEMENT"/>
    <x v="3"/>
    <x v="3"/>
    <n v="87.14"/>
  </r>
  <r>
    <x v="2"/>
    <x v="3"/>
    <x v="1"/>
    <x v="143"/>
    <x v="1"/>
    <s v="PPLETO: TOTAL OPERATING EXPENSE"/>
    <s v="PPLEOM: OPERATION AND MAINTENANCE"/>
    <s v="PPLTIS: TOTAL INCOME STATEMENT"/>
    <x v="4"/>
    <x v="3"/>
    <n v="361.96"/>
  </r>
  <r>
    <x v="2"/>
    <x v="3"/>
    <x v="1"/>
    <x v="143"/>
    <x v="1"/>
    <s v="PPLETO: TOTAL OPERATING EXPENSE"/>
    <s v="PPLEOM: OPERATION AND MAINTENANCE"/>
    <s v="PPLTIS: TOTAL INCOME STATEMENT"/>
    <x v="5"/>
    <x v="4"/>
    <n v="746.1"/>
  </r>
  <r>
    <x v="2"/>
    <x v="3"/>
    <x v="1"/>
    <x v="143"/>
    <x v="1"/>
    <s v="PPLETO: TOTAL OPERATING EXPENSE"/>
    <s v="PPLEOM: OPERATION AND MAINTENANCE"/>
    <s v="PPLTIS: TOTAL INCOME STATEMENT"/>
    <x v="6"/>
    <x v="3"/>
    <n v="834.24"/>
  </r>
  <r>
    <x v="2"/>
    <x v="3"/>
    <x v="1"/>
    <x v="143"/>
    <x v="1"/>
    <s v="PPLETO: TOTAL OPERATING EXPENSE"/>
    <s v="PPLEOM: OPERATION AND MAINTENANCE"/>
    <s v="PPLTIS: TOTAL INCOME STATEMENT"/>
    <x v="7"/>
    <x v="3"/>
    <n v="188.78"/>
  </r>
  <r>
    <x v="2"/>
    <x v="3"/>
    <x v="1"/>
    <x v="57"/>
    <x v="1"/>
    <s v="PPLETO: TOTAL OPERATING EXPENSE"/>
    <s v="PPLEOM: OPERATION AND MAINTENANCE"/>
    <s v="PPLTIS: TOTAL INCOME STATEMENT"/>
    <x v="1"/>
    <x v="1"/>
    <n v="3266199.41"/>
  </r>
  <r>
    <x v="2"/>
    <x v="3"/>
    <x v="1"/>
    <x v="57"/>
    <x v="1"/>
    <s v="PPLETO: TOTAL OPERATING EXPENSE"/>
    <s v="PPLEOM: OPERATION AND MAINTENANCE"/>
    <s v="PPLTIS: TOTAL INCOME STATEMENT"/>
    <x v="12"/>
    <x v="1"/>
    <n v="176981.65"/>
  </r>
  <r>
    <x v="2"/>
    <x v="3"/>
    <x v="1"/>
    <x v="57"/>
    <x v="1"/>
    <s v="PPLETO: TOTAL OPERATING EXPENSE"/>
    <s v="PPLEOM: OPERATION AND MAINTENANCE"/>
    <s v="PPLTIS: TOTAL INCOME STATEMENT"/>
    <x v="11"/>
    <x v="5"/>
    <n v="11526.89"/>
  </r>
  <r>
    <x v="2"/>
    <x v="3"/>
    <x v="1"/>
    <x v="57"/>
    <x v="1"/>
    <s v="PPLETO: TOTAL OPERATING EXPENSE"/>
    <s v="PPLEOM: OPERATION AND MAINTENANCE"/>
    <s v="PPLTIS: TOTAL INCOME STATEMENT"/>
    <x v="13"/>
    <x v="6"/>
    <n v="18666.37"/>
  </r>
  <r>
    <x v="2"/>
    <x v="3"/>
    <x v="1"/>
    <x v="57"/>
    <x v="1"/>
    <s v="PPLETO: TOTAL OPERATING EXPENSE"/>
    <s v="PPLEOM: OPERATION AND MAINTENANCE"/>
    <s v="PPLTIS: TOTAL INCOME STATEMENT"/>
    <x v="17"/>
    <x v="6"/>
    <n v="159.22999999999999"/>
  </r>
  <r>
    <x v="2"/>
    <x v="3"/>
    <x v="1"/>
    <x v="57"/>
    <x v="1"/>
    <s v="PPLETO: TOTAL OPERATING EXPENSE"/>
    <s v="PPLEOM: OPERATION AND MAINTENANCE"/>
    <s v="PPLTIS: TOTAL INCOME STATEMENT"/>
    <x v="18"/>
    <x v="6"/>
    <n v="3084.24"/>
  </r>
  <r>
    <x v="2"/>
    <x v="3"/>
    <x v="1"/>
    <x v="57"/>
    <x v="1"/>
    <s v="PPLETO: TOTAL OPERATING EXPENSE"/>
    <s v="PPLEOM: OPERATION AND MAINTENANCE"/>
    <s v="PPLTIS: TOTAL INCOME STATEMENT"/>
    <x v="0"/>
    <x v="0"/>
    <n v="9211.49"/>
  </r>
  <r>
    <x v="2"/>
    <x v="3"/>
    <x v="1"/>
    <x v="57"/>
    <x v="1"/>
    <s v="PPLETO: TOTAL OPERATING EXPENSE"/>
    <s v="PPLEOM: OPERATION AND MAINTENANCE"/>
    <s v="PPLTIS: TOTAL INCOME STATEMENT"/>
    <x v="3"/>
    <x v="3"/>
    <n v="34981.839999999997"/>
  </r>
  <r>
    <x v="2"/>
    <x v="3"/>
    <x v="1"/>
    <x v="57"/>
    <x v="1"/>
    <s v="PPLETO: TOTAL OPERATING EXPENSE"/>
    <s v="PPLEOM: OPERATION AND MAINTENANCE"/>
    <s v="PPLTIS: TOTAL INCOME STATEMENT"/>
    <x v="4"/>
    <x v="3"/>
    <n v="159223.29"/>
  </r>
  <r>
    <x v="2"/>
    <x v="3"/>
    <x v="1"/>
    <x v="57"/>
    <x v="1"/>
    <s v="PPLETO: TOTAL OPERATING EXPENSE"/>
    <s v="PPLEOM: OPERATION AND MAINTENANCE"/>
    <s v="PPLTIS: TOTAL INCOME STATEMENT"/>
    <x v="5"/>
    <x v="4"/>
    <n v="415631.53"/>
  </r>
  <r>
    <x v="2"/>
    <x v="3"/>
    <x v="1"/>
    <x v="57"/>
    <x v="1"/>
    <s v="PPLETO: TOTAL OPERATING EXPENSE"/>
    <s v="PPLEOM: OPERATION AND MAINTENANCE"/>
    <s v="PPLTIS: TOTAL INCOME STATEMENT"/>
    <x v="6"/>
    <x v="3"/>
    <n v="319955.46999999997"/>
  </r>
  <r>
    <x v="2"/>
    <x v="3"/>
    <x v="1"/>
    <x v="57"/>
    <x v="1"/>
    <s v="PPLETO: TOTAL OPERATING EXPENSE"/>
    <s v="PPLEOM: OPERATION AND MAINTENANCE"/>
    <s v="PPLTIS: TOTAL INCOME STATEMENT"/>
    <x v="7"/>
    <x v="3"/>
    <n v="77822.3"/>
  </r>
  <r>
    <x v="2"/>
    <x v="3"/>
    <x v="1"/>
    <x v="57"/>
    <x v="1"/>
    <s v="PPLETO: TOTAL OPERATING EXPENSE"/>
    <s v="PPLEOM: OPERATION AND MAINTENANCE"/>
    <s v="PPLTIS: TOTAL INCOME STATEMENT"/>
    <x v="10"/>
    <x v="4"/>
    <n v="1162.96"/>
  </r>
  <r>
    <x v="2"/>
    <x v="3"/>
    <x v="2"/>
    <x v="58"/>
    <x v="1"/>
    <s v="PPLETO: TOTAL OPERATING EXPENSE"/>
    <s v="PPLEOM: OPERATION AND MAINTENANCE"/>
    <s v="PPLTIS: TOTAL INCOME STATEMENT"/>
    <x v="1"/>
    <x v="1"/>
    <n v="468542.27"/>
  </r>
  <r>
    <x v="2"/>
    <x v="3"/>
    <x v="2"/>
    <x v="58"/>
    <x v="1"/>
    <s v="PPLETO: TOTAL OPERATING EXPENSE"/>
    <s v="PPLEOM: OPERATION AND MAINTENANCE"/>
    <s v="PPLTIS: TOTAL INCOME STATEMENT"/>
    <x v="13"/>
    <x v="6"/>
    <n v="431.43"/>
  </r>
  <r>
    <x v="2"/>
    <x v="3"/>
    <x v="2"/>
    <x v="58"/>
    <x v="1"/>
    <s v="PPLETO: TOTAL OPERATING EXPENSE"/>
    <s v="PPLEOM: OPERATION AND MAINTENANCE"/>
    <s v="PPLTIS: TOTAL INCOME STATEMENT"/>
    <x v="3"/>
    <x v="3"/>
    <n v="-562.19000000000005"/>
  </r>
  <r>
    <x v="2"/>
    <x v="3"/>
    <x v="2"/>
    <x v="58"/>
    <x v="1"/>
    <s v="PPLETO: TOTAL OPERATING EXPENSE"/>
    <s v="PPLEOM: OPERATION AND MAINTENANCE"/>
    <s v="PPLTIS: TOTAL INCOME STATEMENT"/>
    <x v="4"/>
    <x v="3"/>
    <n v="22404.95"/>
  </r>
  <r>
    <x v="2"/>
    <x v="3"/>
    <x v="2"/>
    <x v="58"/>
    <x v="1"/>
    <s v="PPLETO: TOTAL OPERATING EXPENSE"/>
    <s v="PPLEOM: OPERATION AND MAINTENANCE"/>
    <s v="PPLTIS: TOTAL INCOME STATEMENT"/>
    <x v="5"/>
    <x v="4"/>
    <n v="36658.089999999997"/>
  </r>
  <r>
    <x v="2"/>
    <x v="3"/>
    <x v="2"/>
    <x v="58"/>
    <x v="1"/>
    <s v="PPLETO: TOTAL OPERATING EXPENSE"/>
    <s v="PPLEOM: OPERATION AND MAINTENANCE"/>
    <s v="PPLTIS: TOTAL INCOME STATEMENT"/>
    <x v="6"/>
    <x v="3"/>
    <n v="43334.67"/>
  </r>
  <r>
    <x v="2"/>
    <x v="3"/>
    <x v="2"/>
    <x v="58"/>
    <x v="1"/>
    <s v="PPLETO: TOTAL OPERATING EXPENSE"/>
    <s v="PPLEOM: OPERATION AND MAINTENANCE"/>
    <s v="PPLTIS: TOTAL INCOME STATEMENT"/>
    <x v="7"/>
    <x v="3"/>
    <n v="17504.009999999998"/>
  </r>
  <r>
    <x v="2"/>
    <x v="3"/>
    <x v="2"/>
    <x v="59"/>
    <x v="1"/>
    <s v="PPLETO: TOTAL OPERATING EXPENSE"/>
    <s v="PPLEOM: OPERATION AND MAINTENANCE"/>
    <s v="PPLTIS: TOTAL INCOME STATEMENT"/>
    <x v="14"/>
    <x v="1"/>
    <n v="629.41999999999996"/>
  </r>
  <r>
    <x v="2"/>
    <x v="3"/>
    <x v="2"/>
    <x v="59"/>
    <x v="1"/>
    <s v="PPLETO: TOTAL OPERATING EXPENSE"/>
    <s v="PPLEOM: OPERATION AND MAINTENANCE"/>
    <s v="PPLTIS: TOTAL INCOME STATEMENT"/>
    <x v="13"/>
    <x v="6"/>
    <n v="36.630000000000003"/>
  </r>
  <r>
    <x v="2"/>
    <x v="3"/>
    <x v="2"/>
    <x v="59"/>
    <x v="1"/>
    <s v="PPLETO: TOTAL OPERATING EXPENSE"/>
    <s v="PPLEOM: OPERATION AND MAINTENANCE"/>
    <s v="PPLTIS: TOTAL INCOME STATEMENT"/>
    <x v="3"/>
    <x v="3"/>
    <n v="-1.52"/>
  </r>
  <r>
    <x v="2"/>
    <x v="3"/>
    <x v="2"/>
    <x v="59"/>
    <x v="1"/>
    <s v="PPLETO: TOTAL OPERATING EXPENSE"/>
    <s v="PPLEOM: OPERATION AND MAINTENANCE"/>
    <s v="PPLTIS: TOTAL INCOME STATEMENT"/>
    <x v="4"/>
    <x v="3"/>
    <n v="32.89"/>
  </r>
  <r>
    <x v="2"/>
    <x v="3"/>
    <x v="2"/>
    <x v="59"/>
    <x v="1"/>
    <s v="PPLETO: TOTAL OPERATING EXPENSE"/>
    <s v="PPLEOM: OPERATION AND MAINTENANCE"/>
    <s v="PPLTIS: TOTAL INCOME STATEMENT"/>
    <x v="5"/>
    <x v="4"/>
    <n v="53.36"/>
  </r>
  <r>
    <x v="2"/>
    <x v="3"/>
    <x v="2"/>
    <x v="59"/>
    <x v="1"/>
    <s v="PPLETO: TOTAL OPERATING EXPENSE"/>
    <s v="PPLEOM: OPERATION AND MAINTENANCE"/>
    <s v="PPLTIS: TOTAL INCOME STATEMENT"/>
    <x v="6"/>
    <x v="3"/>
    <n v="57.52"/>
  </r>
  <r>
    <x v="2"/>
    <x v="3"/>
    <x v="2"/>
    <x v="59"/>
    <x v="1"/>
    <s v="PPLETO: TOTAL OPERATING EXPENSE"/>
    <s v="PPLEOM: OPERATION AND MAINTENANCE"/>
    <s v="PPLTIS: TOTAL INCOME STATEMENT"/>
    <x v="7"/>
    <x v="3"/>
    <n v="20.04"/>
  </r>
  <r>
    <x v="2"/>
    <x v="3"/>
    <x v="2"/>
    <x v="60"/>
    <x v="1"/>
    <s v="PPLETO: TOTAL OPERATING EXPENSE"/>
    <s v="PPLEFH: FUEL HANDLING EXPENSE"/>
    <s v="PPLTIS: TOTAL INCOME STATEMENT"/>
    <x v="1"/>
    <x v="1"/>
    <n v="2994.69"/>
  </r>
  <r>
    <x v="2"/>
    <x v="3"/>
    <x v="2"/>
    <x v="60"/>
    <x v="1"/>
    <s v="PPLETO: TOTAL OPERATING EXPENSE"/>
    <s v="PPLEFH: FUEL HANDLING EXPENSE"/>
    <s v="PPLTIS: TOTAL INCOME STATEMENT"/>
    <x v="14"/>
    <x v="1"/>
    <n v="207161.55"/>
  </r>
  <r>
    <x v="2"/>
    <x v="3"/>
    <x v="2"/>
    <x v="60"/>
    <x v="1"/>
    <s v="PPLETO: TOTAL OPERATING EXPENSE"/>
    <s v="PPLEFH: FUEL HANDLING EXPENSE"/>
    <s v="PPLTIS: TOTAL INCOME STATEMENT"/>
    <x v="9"/>
    <x v="5"/>
    <n v="54367.59"/>
  </r>
  <r>
    <x v="2"/>
    <x v="3"/>
    <x v="2"/>
    <x v="60"/>
    <x v="1"/>
    <s v="PPLETO: TOTAL OPERATING EXPENSE"/>
    <s v="PPLEFH: FUEL HANDLING EXPENSE"/>
    <s v="PPLTIS: TOTAL INCOME STATEMENT"/>
    <x v="15"/>
    <x v="5"/>
    <n v="13213.03"/>
  </r>
  <r>
    <x v="2"/>
    <x v="3"/>
    <x v="2"/>
    <x v="60"/>
    <x v="1"/>
    <s v="PPLETO: TOTAL OPERATING EXPENSE"/>
    <s v="PPLEFH: FUEL HANDLING EXPENSE"/>
    <s v="PPLTIS: TOTAL INCOME STATEMENT"/>
    <x v="18"/>
    <x v="6"/>
    <n v="3298.95"/>
  </r>
  <r>
    <x v="2"/>
    <x v="3"/>
    <x v="2"/>
    <x v="60"/>
    <x v="1"/>
    <s v="PPLETO: TOTAL OPERATING EXPENSE"/>
    <s v="PPLEFH: FUEL HANDLING EXPENSE"/>
    <s v="PPLTIS: TOTAL INCOME STATEMENT"/>
    <x v="3"/>
    <x v="3"/>
    <n v="-83.91"/>
  </r>
  <r>
    <x v="2"/>
    <x v="3"/>
    <x v="2"/>
    <x v="60"/>
    <x v="1"/>
    <s v="PPLETO: TOTAL OPERATING EXPENSE"/>
    <s v="PPLEFH: FUEL HANDLING EXPENSE"/>
    <s v="PPLTIS: TOTAL INCOME STATEMENT"/>
    <x v="4"/>
    <x v="3"/>
    <n v="9994.06"/>
  </r>
  <r>
    <x v="2"/>
    <x v="3"/>
    <x v="2"/>
    <x v="60"/>
    <x v="1"/>
    <s v="PPLETO: TOTAL OPERATING EXPENSE"/>
    <s v="PPLEFH: FUEL HANDLING EXPENSE"/>
    <s v="PPLTIS: TOTAL INCOME STATEMENT"/>
    <x v="5"/>
    <x v="4"/>
    <n v="16659.71"/>
  </r>
  <r>
    <x v="2"/>
    <x v="3"/>
    <x v="2"/>
    <x v="60"/>
    <x v="1"/>
    <s v="PPLETO: TOTAL OPERATING EXPENSE"/>
    <s v="PPLEFH: FUEL HANDLING EXPENSE"/>
    <s v="PPLTIS: TOTAL INCOME STATEMENT"/>
    <x v="6"/>
    <x v="3"/>
    <n v="19451.41"/>
  </r>
  <r>
    <x v="2"/>
    <x v="3"/>
    <x v="2"/>
    <x v="60"/>
    <x v="1"/>
    <s v="PPLETO: TOTAL OPERATING EXPENSE"/>
    <s v="PPLEFH: FUEL HANDLING EXPENSE"/>
    <s v="PPLTIS: TOTAL INCOME STATEMENT"/>
    <x v="7"/>
    <x v="3"/>
    <n v="7852.55"/>
  </r>
  <r>
    <x v="2"/>
    <x v="3"/>
    <x v="2"/>
    <x v="60"/>
    <x v="1"/>
    <s v="PPLETO: TOTAL OPERATING EXPENSE"/>
    <s v="PPLEFH: FUEL HANDLING EXPENSE"/>
    <s v="PPLTIS: TOTAL INCOME STATEMENT"/>
    <x v="10"/>
    <x v="4"/>
    <n v="5262.24"/>
  </r>
  <r>
    <x v="2"/>
    <x v="3"/>
    <x v="2"/>
    <x v="61"/>
    <x v="1"/>
    <s v="PPLETO: TOTAL OPERATING EXPENSE"/>
    <s v="PPLEFH: FUEL HANDLING EXPENSE"/>
    <s v="PPLTIS: TOTAL INCOME STATEMENT"/>
    <x v="14"/>
    <x v="1"/>
    <n v="26.12"/>
  </r>
  <r>
    <x v="2"/>
    <x v="3"/>
    <x v="2"/>
    <x v="61"/>
    <x v="1"/>
    <s v="PPLETO: TOTAL OPERATING EXPENSE"/>
    <s v="PPLEFH: FUEL HANDLING EXPENSE"/>
    <s v="PPLTIS: TOTAL INCOME STATEMENT"/>
    <x v="9"/>
    <x v="5"/>
    <n v="84.55"/>
  </r>
  <r>
    <x v="2"/>
    <x v="3"/>
    <x v="2"/>
    <x v="61"/>
    <x v="1"/>
    <s v="PPLETO: TOTAL OPERATING EXPENSE"/>
    <s v="PPLEFH: FUEL HANDLING EXPENSE"/>
    <s v="PPLTIS: TOTAL INCOME STATEMENT"/>
    <x v="3"/>
    <x v="3"/>
    <n v="0.6"/>
  </r>
  <r>
    <x v="2"/>
    <x v="3"/>
    <x v="2"/>
    <x v="61"/>
    <x v="1"/>
    <s v="PPLETO: TOTAL OPERATING EXPENSE"/>
    <s v="PPLEFH: FUEL HANDLING EXPENSE"/>
    <s v="PPLTIS: TOTAL INCOME STATEMENT"/>
    <x v="4"/>
    <x v="3"/>
    <n v="1.31"/>
  </r>
  <r>
    <x v="2"/>
    <x v="3"/>
    <x v="2"/>
    <x v="61"/>
    <x v="1"/>
    <s v="PPLETO: TOTAL OPERATING EXPENSE"/>
    <s v="PPLEFH: FUEL HANDLING EXPENSE"/>
    <s v="PPLTIS: TOTAL INCOME STATEMENT"/>
    <x v="5"/>
    <x v="4"/>
    <n v="2.23"/>
  </r>
  <r>
    <x v="2"/>
    <x v="3"/>
    <x v="2"/>
    <x v="61"/>
    <x v="1"/>
    <s v="PPLETO: TOTAL OPERATING EXPENSE"/>
    <s v="PPLEFH: FUEL HANDLING EXPENSE"/>
    <s v="PPLTIS: TOTAL INCOME STATEMENT"/>
    <x v="6"/>
    <x v="3"/>
    <n v="2.44"/>
  </r>
  <r>
    <x v="2"/>
    <x v="3"/>
    <x v="2"/>
    <x v="61"/>
    <x v="1"/>
    <s v="PPLETO: TOTAL OPERATING EXPENSE"/>
    <s v="PPLEFH: FUEL HANDLING EXPENSE"/>
    <s v="PPLTIS: TOTAL INCOME STATEMENT"/>
    <x v="7"/>
    <x v="3"/>
    <n v="0.51"/>
  </r>
  <r>
    <x v="2"/>
    <x v="3"/>
    <x v="2"/>
    <x v="61"/>
    <x v="1"/>
    <s v="PPLETO: TOTAL OPERATING EXPENSE"/>
    <s v="PPLEFH: FUEL HANDLING EXPENSE"/>
    <s v="PPLTIS: TOTAL INCOME STATEMENT"/>
    <x v="10"/>
    <x v="4"/>
    <n v="7.23"/>
  </r>
  <r>
    <x v="2"/>
    <x v="3"/>
    <x v="2"/>
    <x v="144"/>
    <x v="1"/>
    <s v="PPLETO: TOTAL OPERATING EXPENSE"/>
    <s v="PPLEOM: OPERATION AND MAINTENANCE"/>
    <s v="PPLTIS: TOTAL INCOME STATEMENT"/>
    <x v="1"/>
    <x v="1"/>
    <n v="375.32"/>
  </r>
  <r>
    <x v="2"/>
    <x v="3"/>
    <x v="2"/>
    <x v="144"/>
    <x v="1"/>
    <s v="PPLETO: TOTAL OPERATING EXPENSE"/>
    <s v="PPLEOM: OPERATION AND MAINTENANCE"/>
    <s v="PPLTIS: TOTAL INCOME STATEMENT"/>
    <x v="14"/>
    <x v="1"/>
    <n v="54107.63"/>
  </r>
  <r>
    <x v="2"/>
    <x v="3"/>
    <x v="2"/>
    <x v="144"/>
    <x v="1"/>
    <s v="PPLETO: TOTAL OPERATING EXPENSE"/>
    <s v="PPLEOM: OPERATION AND MAINTENANCE"/>
    <s v="PPLTIS: TOTAL INCOME STATEMENT"/>
    <x v="9"/>
    <x v="5"/>
    <n v="20484.14"/>
  </r>
  <r>
    <x v="2"/>
    <x v="3"/>
    <x v="2"/>
    <x v="144"/>
    <x v="1"/>
    <s v="PPLETO: TOTAL OPERATING EXPENSE"/>
    <s v="PPLEOM: OPERATION AND MAINTENANCE"/>
    <s v="PPLTIS: TOTAL INCOME STATEMENT"/>
    <x v="15"/>
    <x v="5"/>
    <n v="8502.7999999999993"/>
  </r>
  <r>
    <x v="2"/>
    <x v="3"/>
    <x v="2"/>
    <x v="144"/>
    <x v="1"/>
    <s v="PPLETO: TOTAL OPERATING EXPENSE"/>
    <s v="PPLEOM: OPERATION AND MAINTENANCE"/>
    <s v="PPLTIS: TOTAL INCOME STATEMENT"/>
    <x v="18"/>
    <x v="6"/>
    <n v="1608.36"/>
  </r>
  <r>
    <x v="2"/>
    <x v="3"/>
    <x v="2"/>
    <x v="144"/>
    <x v="1"/>
    <s v="PPLETO: TOTAL OPERATING EXPENSE"/>
    <s v="PPLEOM: OPERATION AND MAINTENANCE"/>
    <s v="PPLTIS: TOTAL INCOME STATEMENT"/>
    <x v="3"/>
    <x v="3"/>
    <n v="85.53"/>
  </r>
  <r>
    <x v="2"/>
    <x v="3"/>
    <x v="2"/>
    <x v="144"/>
    <x v="1"/>
    <s v="PPLETO: TOTAL OPERATING EXPENSE"/>
    <s v="PPLEOM: OPERATION AND MAINTENANCE"/>
    <s v="PPLTIS: TOTAL INCOME STATEMENT"/>
    <x v="4"/>
    <x v="3"/>
    <n v="2547.38"/>
  </r>
  <r>
    <x v="2"/>
    <x v="3"/>
    <x v="2"/>
    <x v="144"/>
    <x v="1"/>
    <s v="PPLETO: TOTAL OPERATING EXPENSE"/>
    <s v="PPLEOM: OPERATION AND MAINTENANCE"/>
    <s v="PPLTIS: TOTAL INCOME STATEMENT"/>
    <x v="5"/>
    <x v="4"/>
    <n v="4225.62"/>
  </r>
  <r>
    <x v="2"/>
    <x v="3"/>
    <x v="2"/>
    <x v="144"/>
    <x v="1"/>
    <s v="PPLETO: TOTAL OPERATING EXPENSE"/>
    <s v="PPLEOM: OPERATION AND MAINTENANCE"/>
    <s v="PPLTIS: TOTAL INCOME STATEMENT"/>
    <x v="6"/>
    <x v="3"/>
    <n v="5061.6099999999997"/>
  </r>
  <r>
    <x v="2"/>
    <x v="3"/>
    <x v="2"/>
    <x v="144"/>
    <x v="1"/>
    <s v="PPLETO: TOTAL OPERATING EXPENSE"/>
    <s v="PPLEOM: OPERATION AND MAINTENANCE"/>
    <s v="PPLTIS: TOTAL INCOME STATEMENT"/>
    <x v="7"/>
    <x v="3"/>
    <n v="1905.51"/>
  </r>
  <r>
    <x v="2"/>
    <x v="3"/>
    <x v="2"/>
    <x v="144"/>
    <x v="1"/>
    <s v="PPLETO: TOTAL OPERATING EXPENSE"/>
    <s v="PPLEOM: OPERATION AND MAINTENANCE"/>
    <s v="PPLTIS: TOTAL INCOME STATEMENT"/>
    <x v="10"/>
    <x v="4"/>
    <n v="2101.4299999999998"/>
  </r>
  <r>
    <x v="2"/>
    <x v="3"/>
    <x v="2"/>
    <x v="62"/>
    <x v="1"/>
    <s v="PPLETO: TOTAL OPERATING EXPENSE"/>
    <s v="PPLEOM: OPERATION AND MAINTENANCE"/>
    <s v="PPLTIS: TOTAL INCOME STATEMENT"/>
    <x v="1"/>
    <x v="1"/>
    <n v="26253.61"/>
  </r>
  <r>
    <x v="2"/>
    <x v="3"/>
    <x v="2"/>
    <x v="62"/>
    <x v="1"/>
    <s v="PPLETO: TOTAL OPERATING EXPENSE"/>
    <s v="PPLEOM: OPERATION AND MAINTENANCE"/>
    <s v="PPLTIS: TOTAL INCOME STATEMENT"/>
    <x v="14"/>
    <x v="1"/>
    <n v="32495.13"/>
  </r>
  <r>
    <x v="2"/>
    <x v="3"/>
    <x v="2"/>
    <x v="62"/>
    <x v="1"/>
    <s v="PPLETO: TOTAL OPERATING EXPENSE"/>
    <s v="PPLEOM: OPERATION AND MAINTENANCE"/>
    <s v="PPLTIS: TOTAL INCOME STATEMENT"/>
    <x v="9"/>
    <x v="5"/>
    <n v="8088.35"/>
  </r>
  <r>
    <x v="2"/>
    <x v="3"/>
    <x v="2"/>
    <x v="62"/>
    <x v="1"/>
    <s v="PPLETO: TOTAL OPERATING EXPENSE"/>
    <s v="PPLEOM: OPERATION AND MAINTENANCE"/>
    <s v="PPLTIS: TOTAL INCOME STATEMENT"/>
    <x v="15"/>
    <x v="5"/>
    <n v="770.64"/>
  </r>
  <r>
    <x v="2"/>
    <x v="3"/>
    <x v="2"/>
    <x v="62"/>
    <x v="1"/>
    <s v="PPLETO: TOTAL OPERATING EXPENSE"/>
    <s v="PPLEOM: OPERATION AND MAINTENANCE"/>
    <s v="PPLTIS: TOTAL INCOME STATEMENT"/>
    <x v="18"/>
    <x v="6"/>
    <n v="975.45"/>
  </r>
  <r>
    <x v="2"/>
    <x v="3"/>
    <x v="2"/>
    <x v="62"/>
    <x v="1"/>
    <s v="PPLETO: TOTAL OPERATING EXPENSE"/>
    <s v="PPLEOM: OPERATION AND MAINTENANCE"/>
    <s v="PPLTIS: TOTAL INCOME STATEMENT"/>
    <x v="3"/>
    <x v="3"/>
    <n v="-48.45"/>
  </r>
  <r>
    <x v="2"/>
    <x v="3"/>
    <x v="2"/>
    <x v="62"/>
    <x v="1"/>
    <s v="PPLETO: TOTAL OPERATING EXPENSE"/>
    <s v="PPLEOM: OPERATION AND MAINTENANCE"/>
    <s v="PPLTIS: TOTAL INCOME STATEMENT"/>
    <x v="4"/>
    <x v="3"/>
    <n v="2775.66"/>
  </r>
  <r>
    <x v="2"/>
    <x v="3"/>
    <x v="2"/>
    <x v="62"/>
    <x v="1"/>
    <s v="PPLETO: TOTAL OPERATING EXPENSE"/>
    <s v="PPLEOM: OPERATION AND MAINTENANCE"/>
    <s v="PPLTIS: TOTAL INCOME STATEMENT"/>
    <x v="5"/>
    <x v="4"/>
    <n v="4612.55"/>
  </r>
  <r>
    <x v="2"/>
    <x v="3"/>
    <x v="2"/>
    <x v="62"/>
    <x v="1"/>
    <s v="PPLETO: TOTAL OPERATING EXPENSE"/>
    <s v="PPLEOM: OPERATION AND MAINTENANCE"/>
    <s v="PPLTIS: TOTAL INCOME STATEMENT"/>
    <x v="6"/>
    <x v="3"/>
    <n v="5433.89"/>
  </r>
  <r>
    <x v="2"/>
    <x v="3"/>
    <x v="2"/>
    <x v="62"/>
    <x v="1"/>
    <s v="PPLETO: TOTAL OPERATING EXPENSE"/>
    <s v="PPLEOM: OPERATION AND MAINTENANCE"/>
    <s v="PPLTIS: TOTAL INCOME STATEMENT"/>
    <x v="7"/>
    <x v="3"/>
    <n v="2243.77"/>
  </r>
  <r>
    <x v="2"/>
    <x v="3"/>
    <x v="2"/>
    <x v="62"/>
    <x v="1"/>
    <s v="PPLETO: TOTAL OPERATING EXPENSE"/>
    <s v="PPLEOM: OPERATION AND MAINTENANCE"/>
    <s v="PPLTIS: TOTAL INCOME STATEMENT"/>
    <x v="10"/>
    <x v="4"/>
    <n v="687.19"/>
  </r>
  <r>
    <x v="2"/>
    <x v="3"/>
    <x v="2"/>
    <x v="63"/>
    <x v="1"/>
    <s v="PPLETO: TOTAL OPERATING EXPENSE"/>
    <s v="PPLEOM: OPERATION AND MAINTENANCE"/>
    <s v="PPLTIS: TOTAL INCOME STATEMENT"/>
    <x v="1"/>
    <x v="1"/>
    <n v="90555.5"/>
  </r>
  <r>
    <x v="2"/>
    <x v="3"/>
    <x v="2"/>
    <x v="63"/>
    <x v="1"/>
    <s v="PPLETO: TOTAL OPERATING EXPENSE"/>
    <s v="PPLEOM: OPERATION AND MAINTENANCE"/>
    <s v="PPLTIS: TOTAL INCOME STATEMENT"/>
    <x v="14"/>
    <x v="1"/>
    <n v="480100.29"/>
  </r>
  <r>
    <x v="2"/>
    <x v="3"/>
    <x v="2"/>
    <x v="63"/>
    <x v="1"/>
    <s v="PPLETO: TOTAL OPERATING EXPENSE"/>
    <s v="PPLEOM: OPERATION AND MAINTENANCE"/>
    <s v="PPLTIS: TOTAL INCOME STATEMENT"/>
    <x v="9"/>
    <x v="5"/>
    <n v="158269.35"/>
  </r>
  <r>
    <x v="2"/>
    <x v="3"/>
    <x v="2"/>
    <x v="63"/>
    <x v="1"/>
    <s v="PPLETO: TOTAL OPERATING EXPENSE"/>
    <s v="PPLEOM: OPERATION AND MAINTENANCE"/>
    <s v="PPLTIS: TOTAL INCOME STATEMENT"/>
    <x v="15"/>
    <x v="5"/>
    <n v="72204.87"/>
  </r>
  <r>
    <x v="2"/>
    <x v="3"/>
    <x v="2"/>
    <x v="63"/>
    <x v="1"/>
    <s v="PPLETO: TOTAL OPERATING EXPENSE"/>
    <s v="PPLEOM: OPERATION AND MAINTENANCE"/>
    <s v="PPLTIS: TOTAL INCOME STATEMENT"/>
    <x v="12"/>
    <x v="1"/>
    <n v="3367.98"/>
  </r>
  <r>
    <x v="2"/>
    <x v="3"/>
    <x v="2"/>
    <x v="63"/>
    <x v="1"/>
    <s v="PPLETO: TOTAL OPERATING EXPENSE"/>
    <s v="PPLEOM: OPERATION AND MAINTENANCE"/>
    <s v="PPLTIS: TOTAL INCOME STATEMENT"/>
    <x v="11"/>
    <x v="5"/>
    <n v="28.06"/>
  </r>
  <r>
    <x v="2"/>
    <x v="3"/>
    <x v="2"/>
    <x v="63"/>
    <x v="1"/>
    <s v="PPLETO: TOTAL OPERATING EXPENSE"/>
    <s v="PPLEOM: OPERATION AND MAINTENANCE"/>
    <s v="PPLTIS: TOTAL INCOME STATEMENT"/>
    <x v="18"/>
    <x v="6"/>
    <n v="15061.82"/>
  </r>
  <r>
    <x v="2"/>
    <x v="3"/>
    <x v="2"/>
    <x v="63"/>
    <x v="1"/>
    <s v="PPLETO: TOTAL OPERATING EXPENSE"/>
    <s v="PPLEOM: OPERATION AND MAINTENANCE"/>
    <s v="PPLTIS: TOTAL INCOME STATEMENT"/>
    <x v="22"/>
    <x v="6"/>
    <n v="-199.07"/>
  </r>
  <r>
    <x v="2"/>
    <x v="3"/>
    <x v="2"/>
    <x v="63"/>
    <x v="1"/>
    <s v="PPLETO: TOTAL OPERATING EXPENSE"/>
    <s v="PPLEOM: OPERATION AND MAINTENANCE"/>
    <s v="PPLTIS: TOTAL INCOME STATEMENT"/>
    <x v="3"/>
    <x v="3"/>
    <n v="-769.4"/>
  </r>
  <r>
    <x v="2"/>
    <x v="3"/>
    <x v="2"/>
    <x v="63"/>
    <x v="1"/>
    <s v="PPLETO: TOTAL OPERATING EXPENSE"/>
    <s v="PPLEOM: OPERATION AND MAINTENANCE"/>
    <s v="PPLTIS: TOTAL INCOME STATEMENT"/>
    <x v="4"/>
    <x v="3"/>
    <n v="27424.2"/>
  </r>
  <r>
    <x v="2"/>
    <x v="3"/>
    <x v="2"/>
    <x v="63"/>
    <x v="1"/>
    <s v="PPLETO: TOTAL OPERATING EXPENSE"/>
    <s v="PPLEOM: OPERATION AND MAINTENANCE"/>
    <s v="PPLTIS: TOTAL INCOME STATEMENT"/>
    <x v="5"/>
    <x v="4"/>
    <n v="46439.87"/>
  </r>
  <r>
    <x v="2"/>
    <x v="3"/>
    <x v="2"/>
    <x v="63"/>
    <x v="1"/>
    <s v="PPLETO: TOTAL OPERATING EXPENSE"/>
    <s v="PPLEOM: OPERATION AND MAINTENANCE"/>
    <s v="PPLTIS: TOTAL INCOME STATEMENT"/>
    <x v="6"/>
    <x v="3"/>
    <n v="53037.4"/>
  </r>
  <r>
    <x v="2"/>
    <x v="3"/>
    <x v="2"/>
    <x v="63"/>
    <x v="1"/>
    <s v="PPLETO: TOTAL OPERATING EXPENSE"/>
    <s v="PPLEOM: OPERATION AND MAINTENANCE"/>
    <s v="PPLTIS: TOTAL INCOME STATEMENT"/>
    <x v="7"/>
    <x v="3"/>
    <n v="21718.07"/>
  </r>
  <r>
    <x v="2"/>
    <x v="3"/>
    <x v="2"/>
    <x v="63"/>
    <x v="1"/>
    <s v="PPLETO: TOTAL OPERATING EXPENSE"/>
    <s v="PPLEOM: OPERATION AND MAINTENANCE"/>
    <s v="PPLTIS: TOTAL INCOME STATEMENT"/>
    <x v="10"/>
    <x v="4"/>
    <n v="16699.77"/>
  </r>
  <r>
    <x v="2"/>
    <x v="3"/>
    <x v="2"/>
    <x v="64"/>
    <x v="1"/>
    <s v="PPLETO: TOTAL OPERATING EXPENSE"/>
    <s v="PPLEOM: OPERATION AND MAINTENANCE"/>
    <s v="PPLTIS: TOTAL INCOME STATEMENT"/>
    <x v="1"/>
    <x v="1"/>
    <n v="85816.36"/>
  </r>
  <r>
    <x v="2"/>
    <x v="3"/>
    <x v="2"/>
    <x v="64"/>
    <x v="1"/>
    <s v="PPLETO: TOTAL OPERATING EXPENSE"/>
    <s v="PPLEOM: OPERATION AND MAINTENANCE"/>
    <s v="PPLTIS: TOTAL INCOME STATEMENT"/>
    <x v="14"/>
    <x v="1"/>
    <n v="386467.26"/>
  </r>
  <r>
    <x v="2"/>
    <x v="3"/>
    <x v="2"/>
    <x v="64"/>
    <x v="1"/>
    <s v="PPLETO: TOTAL OPERATING EXPENSE"/>
    <s v="PPLEOM: OPERATION AND MAINTENANCE"/>
    <s v="PPLTIS: TOTAL INCOME STATEMENT"/>
    <x v="9"/>
    <x v="5"/>
    <n v="144256.56"/>
  </r>
  <r>
    <x v="2"/>
    <x v="3"/>
    <x v="2"/>
    <x v="64"/>
    <x v="1"/>
    <s v="PPLETO: TOTAL OPERATING EXPENSE"/>
    <s v="PPLEOM: OPERATION AND MAINTENANCE"/>
    <s v="PPLTIS: TOTAL INCOME STATEMENT"/>
    <x v="15"/>
    <x v="5"/>
    <n v="45408.06"/>
  </r>
  <r>
    <x v="2"/>
    <x v="3"/>
    <x v="2"/>
    <x v="64"/>
    <x v="1"/>
    <s v="PPLETO: TOTAL OPERATING EXPENSE"/>
    <s v="PPLEOM: OPERATION AND MAINTENANCE"/>
    <s v="PPLTIS: TOTAL INCOME STATEMENT"/>
    <x v="18"/>
    <x v="6"/>
    <n v="11583.05"/>
  </r>
  <r>
    <x v="2"/>
    <x v="3"/>
    <x v="2"/>
    <x v="64"/>
    <x v="1"/>
    <s v="PPLETO: TOTAL OPERATING EXPENSE"/>
    <s v="PPLEOM: OPERATION AND MAINTENANCE"/>
    <s v="PPLTIS: TOTAL INCOME STATEMENT"/>
    <x v="22"/>
    <x v="6"/>
    <n v="-199.07"/>
  </r>
  <r>
    <x v="2"/>
    <x v="3"/>
    <x v="2"/>
    <x v="64"/>
    <x v="1"/>
    <s v="PPLETO: TOTAL OPERATING EXPENSE"/>
    <s v="PPLEOM: OPERATION AND MAINTENANCE"/>
    <s v="PPLTIS: TOTAL INCOME STATEMENT"/>
    <x v="3"/>
    <x v="3"/>
    <n v="-540.09"/>
  </r>
  <r>
    <x v="2"/>
    <x v="3"/>
    <x v="2"/>
    <x v="64"/>
    <x v="1"/>
    <s v="PPLETO: TOTAL OPERATING EXPENSE"/>
    <s v="PPLEOM: OPERATION AND MAINTENANCE"/>
    <s v="PPLTIS: TOTAL INCOME STATEMENT"/>
    <x v="4"/>
    <x v="3"/>
    <n v="22504.37"/>
  </r>
  <r>
    <x v="2"/>
    <x v="3"/>
    <x v="2"/>
    <x v="64"/>
    <x v="1"/>
    <s v="PPLETO: TOTAL OPERATING EXPENSE"/>
    <s v="PPLEOM: OPERATION AND MAINTENANCE"/>
    <s v="PPLTIS: TOTAL INCOME STATEMENT"/>
    <x v="5"/>
    <x v="4"/>
    <n v="37821.5"/>
  </r>
  <r>
    <x v="2"/>
    <x v="3"/>
    <x v="2"/>
    <x v="64"/>
    <x v="1"/>
    <s v="PPLETO: TOTAL OPERATING EXPENSE"/>
    <s v="PPLEOM: OPERATION AND MAINTENANCE"/>
    <s v="PPLTIS: TOTAL INCOME STATEMENT"/>
    <x v="6"/>
    <x v="3"/>
    <n v="43662.89"/>
  </r>
  <r>
    <x v="2"/>
    <x v="3"/>
    <x v="2"/>
    <x v="64"/>
    <x v="1"/>
    <s v="PPLETO: TOTAL OPERATING EXPENSE"/>
    <s v="PPLEOM: OPERATION AND MAINTENANCE"/>
    <s v="PPLTIS: TOTAL INCOME STATEMENT"/>
    <x v="7"/>
    <x v="3"/>
    <n v="17753.82"/>
  </r>
  <r>
    <x v="2"/>
    <x v="3"/>
    <x v="2"/>
    <x v="64"/>
    <x v="1"/>
    <s v="PPLETO: TOTAL OPERATING EXPENSE"/>
    <s v="PPLEOM: OPERATION AND MAINTENANCE"/>
    <s v="PPLTIS: TOTAL INCOME STATEMENT"/>
    <x v="10"/>
    <x v="4"/>
    <n v="13621.75"/>
  </r>
  <r>
    <x v="2"/>
    <x v="3"/>
    <x v="2"/>
    <x v="146"/>
    <x v="1"/>
    <s v="PPLETO: TOTAL OPERATING EXPENSE"/>
    <s v="PPLEOM: OPERATION AND MAINTENANCE"/>
    <s v="PPLTIS: TOTAL INCOME STATEMENT"/>
    <x v="14"/>
    <x v="1"/>
    <n v="33400.18"/>
  </r>
  <r>
    <x v="2"/>
    <x v="3"/>
    <x v="2"/>
    <x v="146"/>
    <x v="1"/>
    <s v="PPLETO: TOTAL OPERATING EXPENSE"/>
    <s v="PPLEOM: OPERATION AND MAINTENANCE"/>
    <s v="PPLTIS: TOTAL INCOME STATEMENT"/>
    <x v="9"/>
    <x v="5"/>
    <n v="5898"/>
  </r>
  <r>
    <x v="2"/>
    <x v="3"/>
    <x v="2"/>
    <x v="146"/>
    <x v="1"/>
    <s v="PPLETO: TOTAL OPERATING EXPENSE"/>
    <s v="PPLEOM: OPERATION AND MAINTENANCE"/>
    <s v="PPLTIS: TOTAL INCOME STATEMENT"/>
    <x v="15"/>
    <x v="5"/>
    <n v="1536.99"/>
  </r>
  <r>
    <x v="2"/>
    <x v="3"/>
    <x v="2"/>
    <x v="146"/>
    <x v="1"/>
    <s v="PPLETO: TOTAL OPERATING EXPENSE"/>
    <s v="PPLEOM: OPERATION AND MAINTENANCE"/>
    <s v="PPLTIS: TOTAL INCOME STATEMENT"/>
    <x v="18"/>
    <x v="6"/>
    <n v="825.01"/>
  </r>
  <r>
    <x v="2"/>
    <x v="3"/>
    <x v="2"/>
    <x v="146"/>
    <x v="1"/>
    <s v="PPLETO: TOTAL OPERATING EXPENSE"/>
    <s v="PPLEOM: OPERATION AND MAINTENANCE"/>
    <s v="PPLTIS: TOTAL INCOME STATEMENT"/>
    <x v="3"/>
    <x v="3"/>
    <n v="19.7"/>
  </r>
  <r>
    <x v="2"/>
    <x v="3"/>
    <x v="2"/>
    <x v="146"/>
    <x v="1"/>
    <s v="PPLETO: TOTAL OPERATING EXPENSE"/>
    <s v="PPLEOM: OPERATION AND MAINTENANCE"/>
    <s v="PPLTIS: TOTAL INCOME STATEMENT"/>
    <x v="4"/>
    <x v="3"/>
    <n v="1573.73"/>
  </r>
  <r>
    <x v="2"/>
    <x v="3"/>
    <x v="2"/>
    <x v="146"/>
    <x v="1"/>
    <s v="PPLETO: TOTAL OPERATING EXPENSE"/>
    <s v="PPLEOM: OPERATION AND MAINTENANCE"/>
    <s v="PPLTIS: TOTAL INCOME STATEMENT"/>
    <x v="5"/>
    <x v="4"/>
    <n v="2596.56"/>
  </r>
  <r>
    <x v="2"/>
    <x v="3"/>
    <x v="2"/>
    <x v="146"/>
    <x v="1"/>
    <s v="PPLETO: TOTAL OPERATING EXPENSE"/>
    <s v="PPLEOM: OPERATION AND MAINTENANCE"/>
    <s v="PPLTIS: TOTAL INCOME STATEMENT"/>
    <x v="6"/>
    <x v="3"/>
    <n v="3095.01"/>
  </r>
  <r>
    <x v="2"/>
    <x v="3"/>
    <x v="2"/>
    <x v="146"/>
    <x v="1"/>
    <s v="PPLETO: TOTAL OPERATING EXPENSE"/>
    <s v="PPLEOM: OPERATION AND MAINTENANCE"/>
    <s v="PPLTIS: TOTAL INCOME STATEMENT"/>
    <x v="7"/>
    <x v="3"/>
    <n v="1185.21"/>
  </r>
  <r>
    <x v="2"/>
    <x v="3"/>
    <x v="2"/>
    <x v="146"/>
    <x v="1"/>
    <s v="PPLETO: TOTAL OPERATING EXPENSE"/>
    <s v="PPLEOM: OPERATION AND MAINTENANCE"/>
    <s v="PPLTIS: TOTAL INCOME STATEMENT"/>
    <x v="10"/>
    <x v="4"/>
    <n v="443.18"/>
  </r>
  <r>
    <x v="2"/>
    <x v="3"/>
    <x v="2"/>
    <x v="65"/>
    <x v="1"/>
    <s v="PPLETO: TOTAL OPERATING EXPENSE"/>
    <s v="PPLEOM: OPERATION AND MAINTENANCE"/>
    <s v="PPLTIS: TOTAL INCOME STATEMENT"/>
    <x v="1"/>
    <x v="1"/>
    <n v="84065.19"/>
  </r>
  <r>
    <x v="2"/>
    <x v="3"/>
    <x v="2"/>
    <x v="65"/>
    <x v="1"/>
    <s v="PPLETO: TOTAL OPERATING EXPENSE"/>
    <s v="PPLEOM: OPERATION AND MAINTENANCE"/>
    <s v="PPLTIS: TOTAL INCOME STATEMENT"/>
    <x v="14"/>
    <x v="1"/>
    <n v="124013.51"/>
  </r>
  <r>
    <x v="2"/>
    <x v="3"/>
    <x v="2"/>
    <x v="65"/>
    <x v="1"/>
    <s v="PPLETO: TOTAL OPERATING EXPENSE"/>
    <s v="PPLEOM: OPERATION AND MAINTENANCE"/>
    <s v="PPLTIS: TOTAL INCOME STATEMENT"/>
    <x v="9"/>
    <x v="5"/>
    <n v="47182.85"/>
  </r>
  <r>
    <x v="2"/>
    <x v="3"/>
    <x v="2"/>
    <x v="65"/>
    <x v="1"/>
    <s v="PPLETO: TOTAL OPERATING EXPENSE"/>
    <s v="PPLEOM: OPERATION AND MAINTENANCE"/>
    <s v="PPLTIS: TOTAL INCOME STATEMENT"/>
    <x v="15"/>
    <x v="5"/>
    <n v="6020.31"/>
  </r>
  <r>
    <x v="2"/>
    <x v="3"/>
    <x v="2"/>
    <x v="65"/>
    <x v="1"/>
    <s v="PPLETO: TOTAL OPERATING EXPENSE"/>
    <s v="PPLEOM: OPERATION AND MAINTENANCE"/>
    <s v="PPLTIS: TOTAL INCOME STATEMENT"/>
    <x v="12"/>
    <x v="1"/>
    <n v="47206.45"/>
  </r>
  <r>
    <x v="2"/>
    <x v="3"/>
    <x v="2"/>
    <x v="65"/>
    <x v="1"/>
    <s v="PPLETO: TOTAL OPERATING EXPENSE"/>
    <s v="PPLEOM: OPERATION AND MAINTENANCE"/>
    <s v="PPLTIS: TOTAL INCOME STATEMENT"/>
    <x v="11"/>
    <x v="5"/>
    <n v="284.47000000000003"/>
  </r>
  <r>
    <x v="2"/>
    <x v="3"/>
    <x v="2"/>
    <x v="65"/>
    <x v="1"/>
    <s v="PPLETO: TOTAL OPERATING EXPENSE"/>
    <s v="PPLEOM: OPERATION AND MAINTENANCE"/>
    <s v="PPLTIS: TOTAL INCOME STATEMENT"/>
    <x v="18"/>
    <x v="6"/>
    <n v="536.54"/>
  </r>
  <r>
    <x v="2"/>
    <x v="3"/>
    <x v="2"/>
    <x v="65"/>
    <x v="1"/>
    <s v="PPLETO: TOTAL OPERATING EXPENSE"/>
    <s v="PPLEOM: OPERATION AND MAINTENANCE"/>
    <s v="PPLTIS: TOTAL INCOME STATEMENT"/>
    <x v="22"/>
    <x v="6"/>
    <n v="-13.95"/>
  </r>
  <r>
    <x v="2"/>
    <x v="3"/>
    <x v="2"/>
    <x v="65"/>
    <x v="1"/>
    <s v="PPLETO: TOTAL OPERATING EXPENSE"/>
    <s v="PPLEOM: OPERATION AND MAINTENANCE"/>
    <s v="PPLTIS: TOTAL INCOME STATEMENT"/>
    <x v="2"/>
    <x v="2"/>
    <n v="0.27"/>
  </r>
  <r>
    <x v="2"/>
    <x v="3"/>
    <x v="2"/>
    <x v="65"/>
    <x v="1"/>
    <s v="PPLETO: TOTAL OPERATING EXPENSE"/>
    <s v="PPLEOM: OPERATION AND MAINTENANCE"/>
    <s v="PPLTIS: TOTAL INCOME STATEMENT"/>
    <x v="3"/>
    <x v="3"/>
    <n v="-624.66999999999996"/>
  </r>
  <r>
    <x v="2"/>
    <x v="3"/>
    <x v="2"/>
    <x v="65"/>
    <x v="1"/>
    <s v="PPLETO: TOTAL OPERATING EXPENSE"/>
    <s v="PPLEOM: OPERATION AND MAINTENANCE"/>
    <s v="PPLTIS: TOTAL INCOME STATEMENT"/>
    <x v="4"/>
    <x v="3"/>
    <n v="12332.16"/>
  </r>
  <r>
    <x v="2"/>
    <x v="3"/>
    <x v="2"/>
    <x v="65"/>
    <x v="1"/>
    <s v="PPLETO: TOTAL OPERATING EXPENSE"/>
    <s v="PPLEOM: OPERATION AND MAINTENANCE"/>
    <s v="PPLTIS: TOTAL INCOME STATEMENT"/>
    <x v="5"/>
    <x v="4"/>
    <n v="20511.32"/>
  </r>
  <r>
    <x v="2"/>
    <x v="3"/>
    <x v="2"/>
    <x v="65"/>
    <x v="1"/>
    <s v="PPLETO: TOTAL OPERATING EXPENSE"/>
    <s v="PPLEOM: OPERATION AND MAINTENANCE"/>
    <s v="PPLTIS: TOTAL INCOME STATEMENT"/>
    <x v="6"/>
    <x v="3"/>
    <n v="23566.25"/>
  </r>
  <r>
    <x v="2"/>
    <x v="3"/>
    <x v="2"/>
    <x v="65"/>
    <x v="1"/>
    <s v="PPLETO: TOTAL OPERATING EXPENSE"/>
    <s v="PPLEOM: OPERATION AND MAINTENANCE"/>
    <s v="PPLTIS: TOTAL INCOME STATEMENT"/>
    <x v="7"/>
    <x v="3"/>
    <n v="9634.0300000000007"/>
  </r>
  <r>
    <x v="2"/>
    <x v="3"/>
    <x v="2"/>
    <x v="65"/>
    <x v="1"/>
    <s v="PPLETO: TOTAL OPERATING EXPENSE"/>
    <s v="PPLEOM: OPERATION AND MAINTENANCE"/>
    <s v="PPLTIS: TOTAL INCOME STATEMENT"/>
    <x v="8"/>
    <x v="2"/>
    <n v="0.03"/>
  </r>
  <r>
    <x v="2"/>
    <x v="3"/>
    <x v="2"/>
    <x v="65"/>
    <x v="1"/>
    <s v="PPLETO: TOTAL OPERATING EXPENSE"/>
    <s v="PPLEOM: OPERATION AND MAINTENANCE"/>
    <s v="PPLTIS: TOTAL INCOME STATEMENT"/>
    <x v="10"/>
    <x v="4"/>
    <n v="4033.87"/>
  </r>
  <r>
    <x v="2"/>
    <x v="3"/>
    <x v="2"/>
    <x v="66"/>
    <x v="1"/>
    <s v="PPLETO: TOTAL OPERATING EXPENSE"/>
    <s v="PPLEOM: OPERATION AND MAINTENANCE"/>
    <s v="PPLTIS: TOTAL INCOME STATEMENT"/>
    <x v="1"/>
    <x v="1"/>
    <n v="12664.04"/>
  </r>
  <r>
    <x v="2"/>
    <x v="3"/>
    <x v="2"/>
    <x v="66"/>
    <x v="1"/>
    <s v="PPLETO: TOTAL OPERATING EXPENSE"/>
    <s v="PPLEOM: OPERATION AND MAINTENANCE"/>
    <s v="PPLTIS: TOTAL INCOME STATEMENT"/>
    <x v="14"/>
    <x v="1"/>
    <n v="21707.01"/>
  </r>
  <r>
    <x v="2"/>
    <x v="3"/>
    <x v="2"/>
    <x v="66"/>
    <x v="1"/>
    <s v="PPLETO: TOTAL OPERATING EXPENSE"/>
    <s v="PPLEOM: OPERATION AND MAINTENANCE"/>
    <s v="PPLTIS: TOTAL INCOME STATEMENT"/>
    <x v="9"/>
    <x v="5"/>
    <n v="6932.59"/>
  </r>
  <r>
    <x v="2"/>
    <x v="3"/>
    <x v="2"/>
    <x v="66"/>
    <x v="1"/>
    <s v="PPLETO: TOTAL OPERATING EXPENSE"/>
    <s v="PPLEOM: OPERATION AND MAINTENANCE"/>
    <s v="PPLTIS: TOTAL INCOME STATEMENT"/>
    <x v="15"/>
    <x v="5"/>
    <n v="1400.73"/>
  </r>
  <r>
    <x v="2"/>
    <x v="3"/>
    <x v="2"/>
    <x v="66"/>
    <x v="1"/>
    <s v="PPLETO: TOTAL OPERATING EXPENSE"/>
    <s v="PPLEOM: OPERATION AND MAINTENANCE"/>
    <s v="PPLTIS: TOTAL INCOME STATEMENT"/>
    <x v="18"/>
    <x v="6"/>
    <n v="645.54999999999995"/>
  </r>
  <r>
    <x v="2"/>
    <x v="3"/>
    <x v="2"/>
    <x v="66"/>
    <x v="1"/>
    <s v="PPLETO: TOTAL OPERATING EXPENSE"/>
    <s v="PPLEOM: OPERATION AND MAINTENANCE"/>
    <s v="PPLTIS: TOTAL INCOME STATEMENT"/>
    <x v="3"/>
    <x v="3"/>
    <n v="-86.98"/>
  </r>
  <r>
    <x v="2"/>
    <x v="3"/>
    <x v="2"/>
    <x v="66"/>
    <x v="1"/>
    <s v="PPLETO: TOTAL OPERATING EXPENSE"/>
    <s v="PPLEOM: OPERATION AND MAINTENANCE"/>
    <s v="PPLTIS: TOTAL INCOME STATEMENT"/>
    <x v="4"/>
    <x v="3"/>
    <n v="1606.17"/>
  </r>
  <r>
    <x v="2"/>
    <x v="3"/>
    <x v="2"/>
    <x v="66"/>
    <x v="1"/>
    <s v="PPLETO: TOTAL OPERATING EXPENSE"/>
    <s v="PPLEOM: OPERATION AND MAINTENANCE"/>
    <s v="PPLTIS: TOTAL INCOME STATEMENT"/>
    <x v="5"/>
    <x v="4"/>
    <n v="2661.26"/>
  </r>
  <r>
    <x v="2"/>
    <x v="3"/>
    <x v="2"/>
    <x v="66"/>
    <x v="1"/>
    <s v="PPLETO: TOTAL OPERATING EXPENSE"/>
    <s v="PPLEOM: OPERATION AND MAINTENANCE"/>
    <s v="PPLTIS: TOTAL INCOME STATEMENT"/>
    <x v="6"/>
    <x v="3"/>
    <n v="3179.03"/>
  </r>
  <r>
    <x v="2"/>
    <x v="3"/>
    <x v="2"/>
    <x v="66"/>
    <x v="1"/>
    <s v="PPLETO: TOTAL OPERATING EXPENSE"/>
    <s v="PPLEOM: OPERATION AND MAINTENANCE"/>
    <s v="PPLTIS: TOTAL INCOME STATEMENT"/>
    <x v="7"/>
    <x v="3"/>
    <n v="1376.1"/>
  </r>
  <r>
    <x v="2"/>
    <x v="3"/>
    <x v="2"/>
    <x v="66"/>
    <x v="1"/>
    <s v="PPLETO: TOTAL OPERATING EXPENSE"/>
    <s v="PPLEOM: OPERATION AND MAINTENANCE"/>
    <s v="PPLTIS: TOTAL INCOME STATEMENT"/>
    <x v="10"/>
    <x v="4"/>
    <n v="598.30999999999995"/>
  </r>
  <r>
    <x v="2"/>
    <x v="3"/>
    <x v="2"/>
    <x v="147"/>
    <x v="1"/>
    <s v="PPLETO: TOTAL OPERATING EXPENSE"/>
    <s v="PPLEOM: OPERATION AND MAINTENANCE"/>
    <s v="PPLTIS: TOTAL INCOME STATEMENT"/>
    <x v="14"/>
    <x v="1"/>
    <n v="120.41"/>
  </r>
  <r>
    <x v="2"/>
    <x v="3"/>
    <x v="2"/>
    <x v="147"/>
    <x v="1"/>
    <s v="PPLETO: TOTAL OPERATING EXPENSE"/>
    <s v="PPLEOM: OPERATION AND MAINTENANCE"/>
    <s v="PPLTIS: TOTAL INCOME STATEMENT"/>
    <x v="3"/>
    <x v="3"/>
    <n v="-1.1399999999999999"/>
  </r>
  <r>
    <x v="2"/>
    <x v="3"/>
    <x v="2"/>
    <x v="147"/>
    <x v="1"/>
    <s v="PPLETO: TOTAL OPERATING EXPENSE"/>
    <s v="PPLEOM: OPERATION AND MAINTENANCE"/>
    <s v="PPLTIS: TOTAL INCOME STATEMENT"/>
    <x v="4"/>
    <x v="3"/>
    <n v="6.65"/>
  </r>
  <r>
    <x v="2"/>
    <x v="3"/>
    <x v="2"/>
    <x v="147"/>
    <x v="1"/>
    <s v="PPLETO: TOTAL OPERATING EXPENSE"/>
    <s v="PPLEOM: OPERATION AND MAINTENANCE"/>
    <s v="PPLTIS: TOTAL INCOME STATEMENT"/>
    <x v="5"/>
    <x v="4"/>
    <n v="10.78"/>
  </r>
  <r>
    <x v="2"/>
    <x v="3"/>
    <x v="2"/>
    <x v="147"/>
    <x v="1"/>
    <s v="PPLETO: TOTAL OPERATING EXPENSE"/>
    <s v="PPLEOM: OPERATION AND MAINTENANCE"/>
    <s v="PPLTIS: TOTAL INCOME STATEMENT"/>
    <x v="6"/>
    <x v="3"/>
    <n v="10.72"/>
  </r>
  <r>
    <x v="2"/>
    <x v="3"/>
    <x v="2"/>
    <x v="147"/>
    <x v="1"/>
    <s v="PPLETO: TOTAL OPERATING EXPENSE"/>
    <s v="PPLEOM: OPERATION AND MAINTENANCE"/>
    <s v="PPLTIS: TOTAL INCOME STATEMENT"/>
    <x v="7"/>
    <x v="3"/>
    <n v="4.17"/>
  </r>
  <r>
    <x v="2"/>
    <x v="3"/>
    <x v="2"/>
    <x v="67"/>
    <x v="1"/>
    <s v="PPLETO: TOTAL OPERATING EXPENSE"/>
    <s v="PPLEOM: OPERATION AND MAINTENANCE"/>
    <s v="PPLTIS: TOTAL INCOME STATEMENT"/>
    <x v="1"/>
    <x v="1"/>
    <n v="189172.01"/>
  </r>
  <r>
    <x v="2"/>
    <x v="3"/>
    <x v="2"/>
    <x v="67"/>
    <x v="1"/>
    <s v="PPLETO: TOTAL OPERATING EXPENSE"/>
    <s v="PPLEOM: OPERATION AND MAINTENANCE"/>
    <s v="PPLTIS: TOTAL INCOME STATEMENT"/>
    <x v="14"/>
    <x v="1"/>
    <n v="3850.99"/>
  </r>
  <r>
    <x v="2"/>
    <x v="3"/>
    <x v="2"/>
    <x v="67"/>
    <x v="1"/>
    <s v="PPLETO: TOTAL OPERATING EXPENSE"/>
    <s v="PPLEOM: OPERATION AND MAINTENANCE"/>
    <s v="PPLTIS: TOTAL INCOME STATEMENT"/>
    <x v="9"/>
    <x v="5"/>
    <n v="679.4"/>
  </r>
  <r>
    <x v="2"/>
    <x v="3"/>
    <x v="2"/>
    <x v="67"/>
    <x v="1"/>
    <s v="PPLETO: TOTAL OPERATING EXPENSE"/>
    <s v="PPLEOM: OPERATION AND MAINTENANCE"/>
    <s v="PPLTIS: TOTAL INCOME STATEMENT"/>
    <x v="15"/>
    <x v="5"/>
    <n v="93.06"/>
  </r>
  <r>
    <x v="2"/>
    <x v="3"/>
    <x v="2"/>
    <x v="67"/>
    <x v="1"/>
    <s v="PPLETO: TOTAL OPERATING EXPENSE"/>
    <s v="PPLEOM: OPERATION AND MAINTENANCE"/>
    <s v="PPLTIS: TOTAL INCOME STATEMENT"/>
    <x v="18"/>
    <x v="6"/>
    <n v="0.27"/>
  </r>
  <r>
    <x v="2"/>
    <x v="3"/>
    <x v="2"/>
    <x v="67"/>
    <x v="1"/>
    <s v="PPLETO: TOTAL OPERATING EXPENSE"/>
    <s v="PPLEOM: OPERATION AND MAINTENANCE"/>
    <s v="PPLTIS: TOTAL INCOME STATEMENT"/>
    <x v="22"/>
    <x v="6"/>
    <n v="-225.27"/>
  </r>
  <r>
    <x v="2"/>
    <x v="3"/>
    <x v="2"/>
    <x v="67"/>
    <x v="1"/>
    <s v="PPLETO: TOTAL OPERATING EXPENSE"/>
    <s v="PPLEOM: OPERATION AND MAINTENANCE"/>
    <s v="PPLTIS: TOTAL INCOME STATEMENT"/>
    <x v="3"/>
    <x v="3"/>
    <n v="-303.64"/>
  </r>
  <r>
    <x v="2"/>
    <x v="3"/>
    <x v="2"/>
    <x v="67"/>
    <x v="1"/>
    <s v="PPLETO: TOTAL OPERATING EXPENSE"/>
    <s v="PPLEOM: OPERATION AND MAINTENANCE"/>
    <s v="PPLTIS: TOTAL INCOME STATEMENT"/>
    <x v="4"/>
    <x v="3"/>
    <n v="8969.01"/>
  </r>
  <r>
    <x v="2"/>
    <x v="3"/>
    <x v="2"/>
    <x v="67"/>
    <x v="1"/>
    <s v="PPLETO: TOTAL OPERATING EXPENSE"/>
    <s v="PPLEOM: OPERATION AND MAINTENANCE"/>
    <s v="PPLTIS: TOTAL INCOME STATEMENT"/>
    <x v="5"/>
    <x v="4"/>
    <n v="14583.46"/>
  </r>
  <r>
    <x v="2"/>
    <x v="3"/>
    <x v="2"/>
    <x v="67"/>
    <x v="1"/>
    <s v="PPLETO: TOTAL OPERATING EXPENSE"/>
    <s v="PPLEOM: OPERATION AND MAINTENANCE"/>
    <s v="PPLTIS: TOTAL INCOME STATEMENT"/>
    <x v="6"/>
    <x v="3"/>
    <n v="17894.61"/>
  </r>
  <r>
    <x v="2"/>
    <x v="3"/>
    <x v="2"/>
    <x v="67"/>
    <x v="1"/>
    <s v="PPLETO: TOTAL OPERATING EXPENSE"/>
    <s v="PPLEOM: OPERATION AND MAINTENANCE"/>
    <s v="PPLTIS: TOTAL INCOME STATEMENT"/>
    <x v="7"/>
    <x v="3"/>
    <n v="7612.41"/>
  </r>
  <r>
    <x v="2"/>
    <x v="3"/>
    <x v="2"/>
    <x v="67"/>
    <x v="1"/>
    <s v="PPLETO: TOTAL OPERATING EXPENSE"/>
    <s v="PPLEOM: OPERATION AND MAINTENANCE"/>
    <s v="PPLTIS: TOTAL INCOME STATEMENT"/>
    <x v="10"/>
    <x v="4"/>
    <n v="46.82"/>
  </r>
  <r>
    <x v="2"/>
    <x v="3"/>
    <x v="2"/>
    <x v="148"/>
    <x v="1"/>
    <s v="PPLETO: TOTAL OPERATING EXPENSE"/>
    <s v="PPLEOM: OPERATION AND MAINTENANCE"/>
    <s v="PPLTIS: TOTAL INCOME STATEMENT"/>
    <x v="14"/>
    <x v="1"/>
    <n v="27470.33"/>
  </r>
  <r>
    <x v="2"/>
    <x v="3"/>
    <x v="2"/>
    <x v="148"/>
    <x v="1"/>
    <s v="PPLETO: TOTAL OPERATING EXPENSE"/>
    <s v="PPLEOM: OPERATION AND MAINTENANCE"/>
    <s v="PPLTIS: TOTAL INCOME STATEMENT"/>
    <x v="9"/>
    <x v="5"/>
    <n v="3962.07"/>
  </r>
  <r>
    <x v="2"/>
    <x v="3"/>
    <x v="2"/>
    <x v="148"/>
    <x v="1"/>
    <s v="PPLETO: TOTAL OPERATING EXPENSE"/>
    <s v="PPLEOM: OPERATION AND MAINTENANCE"/>
    <s v="PPLTIS: TOTAL INCOME STATEMENT"/>
    <x v="15"/>
    <x v="5"/>
    <n v="1285.01"/>
  </r>
  <r>
    <x v="2"/>
    <x v="3"/>
    <x v="2"/>
    <x v="148"/>
    <x v="1"/>
    <s v="PPLETO: TOTAL OPERATING EXPENSE"/>
    <s v="PPLEOM: OPERATION AND MAINTENANCE"/>
    <s v="PPLTIS: TOTAL INCOME STATEMENT"/>
    <x v="18"/>
    <x v="6"/>
    <n v="225.71"/>
  </r>
  <r>
    <x v="2"/>
    <x v="3"/>
    <x v="2"/>
    <x v="148"/>
    <x v="1"/>
    <s v="PPLETO: TOTAL OPERATING EXPENSE"/>
    <s v="PPLEOM: OPERATION AND MAINTENANCE"/>
    <s v="PPLTIS: TOTAL INCOME STATEMENT"/>
    <x v="3"/>
    <x v="3"/>
    <n v="5.78"/>
  </r>
  <r>
    <x v="2"/>
    <x v="3"/>
    <x v="2"/>
    <x v="148"/>
    <x v="1"/>
    <s v="PPLETO: TOTAL OPERATING EXPENSE"/>
    <s v="PPLEOM: OPERATION AND MAINTENANCE"/>
    <s v="PPLTIS: TOTAL INCOME STATEMENT"/>
    <x v="4"/>
    <x v="3"/>
    <n v="1348.01"/>
  </r>
  <r>
    <x v="2"/>
    <x v="3"/>
    <x v="2"/>
    <x v="148"/>
    <x v="1"/>
    <s v="PPLETO: TOTAL OPERATING EXPENSE"/>
    <s v="PPLEOM: OPERATION AND MAINTENANCE"/>
    <s v="PPLTIS: TOTAL INCOME STATEMENT"/>
    <x v="5"/>
    <x v="4"/>
    <n v="2240.3000000000002"/>
  </r>
  <r>
    <x v="2"/>
    <x v="3"/>
    <x v="2"/>
    <x v="148"/>
    <x v="1"/>
    <s v="PPLETO: TOTAL OPERATING EXPENSE"/>
    <s v="PPLEOM: OPERATION AND MAINTENANCE"/>
    <s v="PPLTIS: TOTAL INCOME STATEMENT"/>
    <x v="6"/>
    <x v="3"/>
    <n v="2537.46"/>
  </r>
  <r>
    <x v="2"/>
    <x v="3"/>
    <x v="2"/>
    <x v="148"/>
    <x v="1"/>
    <s v="PPLETO: TOTAL OPERATING EXPENSE"/>
    <s v="PPLEOM: OPERATION AND MAINTENANCE"/>
    <s v="PPLTIS: TOTAL INCOME STATEMENT"/>
    <x v="7"/>
    <x v="3"/>
    <n v="953.52"/>
  </r>
  <r>
    <x v="2"/>
    <x v="3"/>
    <x v="2"/>
    <x v="148"/>
    <x v="1"/>
    <s v="PPLETO: TOTAL OPERATING EXPENSE"/>
    <s v="PPLEOM: OPERATION AND MAINTENANCE"/>
    <s v="PPLTIS: TOTAL INCOME STATEMENT"/>
    <x v="10"/>
    <x v="4"/>
    <n v="303.11"/>
  </r>
  <r>
    <x v="2"/>
    <x v="3"/>
    <x v="2"/>
    <x v="68"/>
    <x v="1"/>
    <s v="PPLETO: TOTAL OPERATING EXPENSE"/>
    <s v="PPLEOM: OPERATION AND MAINTENANCE"/>
    <s v="PPLTIS: TOTAL INCOME STATEMENT"/>
    <x v="1"/>
    <x v="1"/>
    <n v="26915.88"/>
  </r>
  <r>
    <x v="2"/>
    <x v="3"/>
    <x v="2"/>
    <x v="68"/>
    <x v="1"/>
    <s v="PPLETO: TOTAL OPERATING EXPENSE"/>
    <s v="PPLEOM: OPERATION AND MAINTENANCE"/>
    <s v="PPLTIS: TOTAL INCOME STATEMENT"/>
    <x v="14"/>
    <x v="1"/>
    <n v="183884.04"/>
  </r>
  <r>
    <x v="2"/>
    <x v="3"/>
    <x v="2"/>
    <x v="68"/>
    <x v="1"/>
    <s v="PPLETO: TOTAL OPERATING EXPENSE"/>
    <s v="PPLEOM: OPERATION AND MAINTENANCE"/>
    <s v="PPLTIS: TOTAL INCOME STATEMENT"/>
    <x v="9"/>
    <x v="5"/>
    <n v="48623.55"/>
  </r>
  <r>
    <x v="2"/>
    <x v="3"/>
    <x v="2"/>
    <x v="68"/>
    <x v="1"/>
    <s v="PPLETO: TOTAL OPERATING EXPENSE"/>
    <s v="PPLEOM: OPERATION AND MAINTENANCE"/>
    <s v="PPLTIS: TOTAL INCOME STATEMENT"/>
    <x v="15"/>
    <x v="5"/>
    <n v="12620.78"/>
  </r>
  <r>
    <x v="2"/>
    <x v="3"/>
    <x v="2"/>
    <x v="68"/>
    <x v="1"/>
    <s v="PPLETO: TOTAL OPERATING EXPENSE"/>
    <s v="PPLEOM: OPERATION AND MAINTENANCE"/>
    <s v="PPLTIS: TOTAL INCOME STATEMENT"/>
    <x v="18"/>
    <x v="6"/>
    <n v="3511.38"/>
  </r>
  <r>
    <x v="2"/>
    <x v="3"/>
    <x v="2"/>
    <x v="68"/>
    <x v="1"/>
    <s v="PPLETO: TOTAL OPERATING EXPENSE"/>
    <s v="PPLEOM: OPERATION AND MAINTENANCE"/>
    <s v="PPLTIS: TOTAL INCOME STATEMENT"/>
    <x v="3"/>
    <x v="3"/>
    <n v="-618.24"/>
  </r>
  <r>
    <x v="2"/>
    <x v="3"/>
    <x v="2"/>
    <x v="68"/>
    <x v="1"/>
    <s v="PPLETO: TOTAL OPERATING EXPENSE"/>
    <s v="PPLEOM: OPERATION AND MAINTENANCE"/>
    <s v="PPLTIS: TOTAL INCOME STATEMENT"/>
    <x v="4"/>
    <x v="3"/>
    <n v="10066.51"/>
  </r>
  <r>
    <x v="2"/>
    <x v="3"/>
    <x v="2"/>
    <x v="68"/>
    <x v="1"/>
    <s v="PPLETO: TOTAL OPERATING EXPENSE"/>
    <s v="PPLEOM: OPERATION AND MAINTENANCE"/>
    <s v="PPLTIS: TOTAL INCOME STATEMENT"/>
    <x v="5"/>
    <x v="4"/>
    <n v="16748.16"/>
  </r>
  <r>
    <x v="2"/>
    <x v="3"/>
    <x v="2"/>
    <x v="68"/>
    <x v="1"/>
    <s v="PPLETO: TOTAL OPERATING EXPENSE"/>
    <s v="PPLEOM: OPERATION AND MAINTENANCE"/>
    <s v="PPLTIS: TOTAL INCOME STATEMENT"/>
    <x v="6"/>
    <x v="3"/>
    <n v="19446.38"/>
  </r>
  <r>
    <x v="2"/>
    <x v="3"/>
    <x v="2"/>
    <x v="68"/>
    <x v="1"/>
    <s v="PPLETO: TOTAL OPERATING EXPENSE"/>
    <s v="PPLEOM: OPERATION AND MAINTENANCE"/>
    <s v="PPLTIS: TOTAL INCOME STATEMENT"/>
    <x v="7"/>
    <x v="3"/>
    <n v="8272.2000000000007"/>
  </r>
  <r>
    <x v="2"/>
    <x v="3"/>
    <x v="2"/>
    <x v="68"/>
    <x v="1"/>
    <s v="PPLETO: TOTAL OPERATING EXPENSE"/>
    <s v="PPLEOM: OPERATION AND MAINTENANCE"/>
    <s v="PPLTIS: TOTAL INCOME STATEMENT"/>
    <x v="10"/>
    <x v="4"/>
    <n v="4135.0600000000004"/>
  </r>
  <r>
    <x v="2"/>
    <x v="3"/>
    <x v="2"/>
    <x v="149"/>
    <x v="1"/>
    <s v="PPLETO: TOTAL OPERATING EXPENSE"/>
    <s v="PPLEOM: OPERATION AND MAINTENANCE"/>
    <s v="PPLTIS: TOTAL INCOME STATEMENT"/>
    <x v="14"/>
    <x v="1"/>
    <n v="40063.11"/>
  </r>
  <r>
    <x v="2"/>
    <x v="3"/>
    <x v="2"/>
    <x v="149"/>
    <x v="1"/>
    <s v="PPLETO: TOTAL OPERATING EXPENSE"/>
    <s v="PPLEOM: OPERATION AND MAINTENANCE"/>
    <s v="PPLTIS: TOTAL INCOME STATEMENT"/>
    <x v="9"/>
    <x v="5"/>
    <n v="7346.59"/>
  </r>
  <r>
    <x v="2"/>
    <x v="3"/>
    <x v="2"/>
    <x v="149"/>
    <x v="1"/>
    <s v="PPLETO: TOTAL OPERATING EXPENSE"/>
    <s v="PPLEOM: OPERATION AND MAINTENANCE"/>
    <s v="PPLTIS: TOTAL INCOME STATEMENT"/>
    <x v="15"/>
    <x v="5"/>
    <n v="5919.95"/>
  </r>
  <r>
    <x v="2"/>
    <x v="3"/>
    <x v="2"/>
    <x v="149"/>
    <x v="1"/>
    <s v="PPLETO: TOTAL OPERATING EXPENSE"/>
    <s v="PPLEOM: OPERATION AND MAINTENANCE"/>
    <s v="PPLTIS: TOTAL INCOME STATEMENT"/>
    <x v="18"/>
    <x v="6"/>
    <n v="467.4"/>
  </r>
  <r>
    <x v="2"/>
    <x v="3"/>
    <x v="2"/>
    <x v="149"/>
    <x v="1"/>
    <s v="PPLETO: TOTAL OPERATING EXPENSE"/>
    <s v="PPLEOM: OPERATION AND MAINTENANCE"/>
    <s v="PPLTIS: TOTAL INCOME STATEMENT"/>
    <x v="3"/>
    <x v="3"/>
    <n v="-108.55"/>
  </r>
  <r>
    <x v="2"/>
    <x v="3"/>
    <x v="2"/>
    <x v="149"/>
    <x v="1"/>
    <s v="PPLETO: TOTAL OPERATING EXPENSE"/>
    <s v="PPLEOM: OPERATION AND MAINTENANCE"/>
    <s v="PPLTIS: TOTAL INCOME STATEMENT"/>
    <x v="4"/>
    <x v="3"/>
    <n v="2005.24"/>
  </r>
  <r>
    <x v="2"/>
    <x v="3"/>
    <x v="2"/>
    <x v="149"/>
    <x v="1"/>
    <s v="PPLETO: TOTAL OPERATING EXPENSE"/>
    <s v="PPLEOM: OPERATION AND MAINTENANCE"/>
    <s v="PPLTIS: TOTAL INCOME STATEMENT"/>
    <x v="5"/>
    <x v="4"/>
    <n v="3358.3"/>
  </r>
  <r>
    <x v="2"/>
    <x v="3"/>
    <x v="2"/>
    <x v="149"/>
    <x v="1"/>
    <s v="PPLETO: TOTAL OPERATING EXPENSE"/>
    <s v="PPLEOM: OPERATION AND MAINTENANCE"/>
    <s v="PPLTIS: TOTAL INCOME STATEMENT"/>
    <x v="6"/>
    <x v="3"/>
    <n v="3679.9"/>
  </r>
  <r>
    <x v="2"/>
    <x v="3"/>
    <x v="2"/>
    <x v="149"/>
    <x v="1"/>
    <s v="PPLETO: TOTAL OPERATING EXPENSE"/>
    <s v="PPLEOM: OPERATION AND MAINTENANCE"/>
    <s v="PPLTIS: TOTAL INCOME STATEMENT"/>
    <x v="7"/>
    <x v="3"/>
    <n v="1456.84"/>
  </r>
  <r>
    <x v="2"/>
    <x v="3"/>
    <x v="2"/>
    <x v="149"/>
    <x v="1"/>
    <s v="PPLETO: TOTAL OPERATING EXPENSE"/>
    <s v="PPLEOM: OPERATION AND MAINTENANCE"/>
    <s v="PPLTIS: TOTAL INCOME STATEMENT"/>
    <x v="10"/>
    <x v="4"/>
    <n v="1142.71"/>
  </r>
  <r>
    <x v="2"/>
    <x v="3"/>
    <x v="2"/>
    <x v="150"/>
    <x v="1"/>
    <s v="PPLETO: TOTAL OPERATING EXPENSE"/>
    <s v="PPLEOM: OPERATION AND MAINTENANCE"/>
    <s v="PPLTIS: TOTAL INCOME STATEMENT"/>
    <x v="14"/>
    <x v="1"/>
    <n v="57411.39"/>
  </r>
  <r>
    <x v="2"/>
    <x v="3"/>
    <x v="2"/>
    <x v="150"/>
    <x v="1"/>
    <s v="PPLETO: TOTAL OPERATING EXPENSE"/>
    <s v="PPLEOM: OPERATION AND MAINTENANCE"/>
    <s v="PPLTIS: TOTAL INCOME STATEMENT"/>
    <x v="9"/>
    <x v="5"/>
    <n v="10193.98"/>
  </r>
  <r>
    <x v="2"/>
    <x v="3"/>
    <x v="2"/>
    <x v="150"/>
    <x v="1"/>
    <s v="PPLETO: TOTAL OPERATING EXPENSE"/>
    <s v="PPLEOM: OPERATION AND MAINTENANCE"/>
    <s v="PPLTIS: TOTAL INCOME STATEMENT"/>
    <x v="15"/>
    <x v="5"/>
    <n v="5087.5200000000004"/>
  </r>
  <r>
    <x v="2"/>
    <x v="3"/>
    <x v="2"/>
    <x v="150"/>
    <x v="1"/>
    <s v="PPLETO: TOTAL OPERATING EXPENSE"/>
    <s v="PPLEOM: OPERATION AND MAINTENANCE"/>
    <s v="PPLTIS: TOTAL INCOME STATEMENT"/>
    <x v="18"/>
    <x v="6"/>
    <n v="494.45"/>
  </r>
  <r>
    <x v="2"/>
    <x v="3"/>
    <x v="2"/>
    <x v="150"/>
    <x v="1"/>
    <s v="PPLETO: TOTAL OPERATING EXPENSE"/>
    <s v="PPLEOM: OPERATION AND MAINTENANCE"/>
    <s v="PPLTIS: TOTAL INCOME STATEMENT"/>
    <x v="3"/>
    <x v="3"/>
    <n v="-33.81"/>
  </r>
  <r>
    <x v="2"/>
    <x v="3"/>
    <x v="2"/>
    <x v="150"/>
    <x v="1"/>
    <s v="PPLETO: TOTAL OPERATING EXPENSE"/>
    <s v="PPLEOM: OPERATION AND MAINTENANCE"/>
    <s v="PPLTIS: TOTAL INCOME STATEMENT"/>
    <x v="4"/>
    <x v="3"/>
    <n v="2511.6799999999998"/>
  </r>
  <r>
    <x v="2"/>
    <x v="3"/>
    <x v="2"/>
    <x v="150"/>
    <x v="1"/>
    <s v="PPLETO: TOTAL OPERATING EXPENSE"/>
    <s v="PPLEOM: OPERATION AND MAINTENANCE"/>
    <s v="PPLTIS: TOTAL INCOME STATEMENT"/>
    <x v="5"/>
    <x v="4"/>
    <n v="4156.1099999999997"/>
  </r>
  <r>
    <x v="2"/>
    <x v="3"/>
    <x v="2"/>
    <x v="150"/>
    <x v="1"/>
    <s v="PPLETO: TOTAL OPERATING EXPENSE"/>
    <s v="PPLEOM: OPERATION AND MAINTENANCE"/>
    <s v="PPLTIS: TOTAL INCOME STATEMENT"/>
    <x v="6"/>
    <x v="3"/>
    <n v="5377.02"/>
  </r>
  <r>
    <x v="2"/>
    <x v="3"/>
    <x v="2"/>
    <x v="150"/>
    <x v="1"/>
    <s v="PPLETO: TOTAL OPERATING EXPENSE"/>
    <s v="PPLEOM: OPERATION AND MAINTENANCE"/>
    <s v="PPLTIS: TOTAL INCOME STATEMENT"/>
    <x v="7"/>
    <x v="3"/>
    <n v="2448.7800000000002"/>
  </r>
  <r>
    <x v="2"/>
    <x v="3"/>
    <x v="2"/>
    <x v="150"/>
    <x v="1"/>
    <s v="PPLETO: TOTAL OPERATING EXPENSE"/>
    <s v="PPLEOM: OPERATION AND MAINTENANCE"/>
    <s v="PPLTIS: TOTAL INCOME STATEMENT"/>
    <x v="10"/>
    <x v="4"/>
    <n v="1107.78"/>
  </r>
  <r>
    <x v="2"/>
    <x v="3"/>
    <x v="2"/>
    <x v="151"/>
    <x v="1"/>
    <s v="PPLETO: TOTAL OPERATING EXPENSE"/>
    <s v="PPLEOM: OPERATION AND MAINTENANCE"/>
    <s v="PPLTIS: TOTAL INCOME STATEMENT"/>
    <x v="14"/>
    <x v="1"/>
    <n v="12532.55"/>
  </r>
  <r>
    <x v="2"/>
    <x v="3"/>
    <x v="2"/>
    <x v="151"/>
    <x v="1"/>
    <s v="PPLETO: TOTAL OPERATING EXPENSE"/>
    <s v="PPLEOM: OPERATION AND MAINTENANCE"/>
    <s v="PPLTIS: TOTAL INCOME STATEMENT"/>
    <x v="9"/>
    <x v="5"/>
    <n v="2749.16"/>
  </r>
  <r>
    <x v="2"/>
    <x v="3"/>
    <x v="2"/>
    <x v="151"/>
    <x v="1"/>
    <s v="PPLETO: TOTAL OPERATING EXPENSE"/>
    <s v="PPLEOM: OPERATION AND MAINTENANCE"/>
    <s v="PPLTIS: TOTAL INCOME STATEMENT"/>
    <x v="15"/>
    <x v="5"/>
    <n v="586.13"/>
  </r>
  <r>
    <x v="2"/>
    <x v="3"/>
    <x v="2"/>
    <x v="151"/>
    <x v="1"/>
    <s v="PPLETO: TOTAL OPERATING EXPENSE"/>
    <s v="PPLEOM: OPERATION AND MAINTENANCE"/>
    <s v="PPLTIS: TOTAL INCOME STATEMENT"/>
    <x v="18"/>
    <x v="6"/>
    <n v="202.03"/>
  </r>
  <r>
    <x v="2"/>
    <x v="3"/>
    <x v="2"/>
    <x v="151"/>
    <x v="1"/>
    <s v="PPLETO: TOTAL OPERATING EXPENSE"/>
    <s v="PPLEOM: OPERATION AND MAINTENANCE"/>
    <s v="PPLTIS: TOTAL INCOME STATEMENT"/>
    <x v="3"/>
    <x v="3"/>
    <n v="-14.73"/>
  </r>
  <r>
    <x v="2"/>
    <x v="3"/>
    <x v="2"/>
    <x v="151"/>
    <x v="1"/>
    <s v="PPLETO: TOTAL OPERATING EXPENSE"/>
    <s v="PPLEOM: OPERATION AND MAINTENANCE"/>
    <s v="PPLTIS: TOTAL INCOME STATEMENT"/>
    <x v="4"/>
    <x v="3"/>
    <n v="468.1"/>
  </r>
  <r>
    <x v="2"/>
    <x v="3"/>
    <x v="2"/>
    <x v="151"/>
    <x v="1"/>
    <s v="PPLETO: TOTAL OPERATING EXPENSE"/>
    <s v="PPLEOM: OPERATION AND MAINTENANCE"/>
    <s v="PPLTIS: TOTAL INCOME STATEMENT"/>
    <x v="5"/>
    <x v="4"/>
    <n v="751.13"/>
  </r>
  <r>
    <x v="2"/>
    <x v="3"/>
    <x v="2"/>
    <x v="151"/>
    <x v="1"/>
    <s v="PPLETO: TOTAL OPERATING EXPENSE"/>
    <s v="PPLEOM: OPERATION AND MAINTENANCE"/>
    <s v="PPLTIS: TOTAL INCOME STATEMENT"/>
    <x v="6"/>
    <x v="3"/>
    <n v="1189.98"/>
  </r>
  <r>
    <x v="2"/>
    <x v="3"/>
    <x v="2"/>
    <x v="151"/>
    <x v="1"/>
    <s v="PPLETO: TOTAL OPERATING EXPENSE"/>
    <s v="PPLEOM: OPERATION AND MAINTENANCE"/>
    <s v="PPLTIS: TOTAL INCOME STATEMENT"/>
    <x v="7"/>
    <x v="3"/>
    <n v="637.82000000000005"/>
  </r>
  <r>
    <x v="2"/>
    <x v="3"/>
    <x v="2"/>
    <x v="151"/>
    <x v="1"/>
    <s v="PPLETO: TOTAL OPERATING EXPENSE"/>
    <s v="PPLEOM: OPERATION AND MAINTENANCE"/>
    <s v="PPLTIS: TOTAL INCOME STATEMENT"/>
    <x v="10"/>
    <x v="4"/>
    <n v="159.47"/>
  </r>
  <r>
    <x v="2"/>
    <x v="3"/>
    <x v="2"/>
    <x v="69"/>
    <x v="1"/>
    <s v="PPLETO: TOTAL OPERATING EXPENSE"/>
    <s v="PPLEOM: OPERATION AND MAINTENANCE"/>
    <s v="PPLTIS: TOTAL INCOME STATEMENT"/>
    <x v="1"/>
    <x v="1"/>
    <n v="96522"/>
  </r>
  <r>
    <x v="2"/>
    <x v="3"/>
    <x v="2"/>
    <x v="69"/>
    <x v="1"/>
    <s v="PPLETO: TOTAL OPERATING EXPENSE"/>
    <s v="PPLEOM: OPERATION AND MAINTENANCE"/>
    <s v="PPLTIS: TOTAL INCOME STATEMENT"/>
    <x v="14"/>
    <x v="1"/>
    <n v="427618.79"/>
  </r>
  <r>
    <x v="2"/>
    <x v="3"/>
    <x v="2"/>
    <x v="69"/>
    <x v="1"/>
    <s v="PPLETO: TOTAL OPERATING EXPENSE"/>
    <s v="PPLEOM: OPERATION AND MAINTENANCE"/>
    <s v="PPLTIS: TOTAL INCOME STATEMENT"/>
    <x v="9"/>
    <x v="5"/>
    <n v="127803.01"/>
  </r>
  <r>
    <x v="2"/>
    <x v="3"/>
    <x v="2"/>
    <x v="69"/>
    <x v="1"/>
    <s v="PPLETO: TOTAL OPERATING EXPENSE"/>
    <s v="PPLEOM: OPERATION AND MAINTENANCE"/>
    <s v="PPLTIS: TOTAL INCOME STATEMENT"/>
    <x v="15"/>
    <x v="5"/>
    <n v="75343.48"/>
  </r>
  <r>
    <x v="2"/>
    <x v="3"/>
    <x v="2"/>
    <x v="69"/>
    <x v="1"/>
    <s v="PPLETO: TOTAL OPERATING EXPENSE"/>
    <s v="PPLEOM: OPERATION AND MAINTENANCE"/>
    <s v="PPLTIS: TOTAL INCOME STATEMENT"/>
    <x v="18"/>
    <x v="6"/>
    <n v="11150.64"/>
  </r>
  <r>
    <x v="2"/>
    <x v="3"/>
    <x v="2"/>
    <x v="69"/>
    <x v="1"/>
    <s v="PPLETO: TOTAL OPERATING EXPENSE"/>
    <s v="PPLEOM: OPERATION AND MAINTENANCE"/>
    <s v="PPLTIS: TOTAL INCOME STATEMENT"/>
    <x v="22"/>
    <x v="6"/>
    <n v="-399.99"/>
  </r>
  <r>
    <x v="2"/>
    <x v="3"/>
    <x v="2"/>
    <x v="69"/>
    <x v="1"/>
    <s v="PPLETO: TOTAL OPERATING EXPENSE"/>
    <s v="PPLEOM: OPERATION AND MAINTENANCE"/>
    <s v="PPLTIS: TOTAL INCOME STATEMENT"/>
    <x v="3"/>
    <x v="3"/>
    <n v="-54.15"/>
  </r>
  <r>
    <x v="2"/>
    <x v="3"/>
    <x v="2"/>
    <x v="69"/>
    <x v="1"/>
    <s v="PPLETO: TOTAL OPERATING EXPENSE"/>
    <s v="PPLEOM: OPERATION AND MAINTENANCE"/>
    <s v="PPLTIS: TOTAL INCOME STATEMENT"/>
    <x v="4"/>
    <x v="3"/>
    <n v="25177.11"/>
  </r>
  <r>
    <x v="2"/>
    <x v="3"/>
    <x v="2"/>
    <x v="69"/>
    <x v="1"/>
    <s v="PPLETO: TOTAL OPERATING EXPENSE"/>
    <s v="PPLEOM: OPERATION AND MAINTENANCE"/>
    <s v="PPLTIS: TOTAL INCOME STATEMENT"/>
    <x v="5"/>
    <x v="4"/>
    <n v="42667.15"/>
  </r>
  <r>
    <x v="2"/>
    <x v="3"/>
    <x v="2"/>
    <x v="69"/>
    <x v="1"/>
    <s v="PPLETO: TOTAL OPERATING EXPENSE"/>
    <s v="PPLEOM: OPERATION AND MAINTENANCE"/>
    <s v="PPLTIS: TOTAL INCOME STATEMENT"/>
    <x v="6"/>
    <x v="3"/>
    <n v="48492.160000000003"/>
  </r>
  <r>
    <x v="2"/>
    <x v="3"/>
    <x v="2"/>
    <x v="69"/>
    <x v="1"/>
    <s v="PPLETO: TOTAL OPERATING EXPENSE"/>
    <s v="PPLEOM: OPERATION AND MAINTENANCE"/>
    <s v="PPLTIS: TOTAL INCOME STATEMENT"/>
    <x v="7"/>
    <x v="3"/>
    <n v="19086.509999999998"/>
  </r>
  <r>
    <x v="2"/>
    <x v="3"/>
    <x v="2"/>
    <x v="69"/>
    <x v="1"/>
    <s v="PPLETO: TOTAL OPERATING EXPENSE"/>
    <s v="PPLEOM: OPERATION AND MAINTENANCE"/>
    <s v="PPLTIS: TOTAL INCOME STATEMENT"/>
    <x v="10"/>
    <x v="4"/>
    <n v="15678.85"/>
  </r>
  <r>
    <x v="2"/>
    <x v="3"/>
    <x v="2"/>
    <x v="152"/>
    <x v="1"/>
    <s v="PPLETO: TOTAL OPERATING EXPENSE"/>
    <s v="PPLEOM: OPERATION AND MAINTENANCE"/>
    <s v="PPLTIS: TOTAL INCOME STATEMENT"/>
    <x v="14"/>
    <x v="1"/>
    <n v="8623.89"/>
  </r>
  <r>
    <x v="2"/>
    <x v="3"/>
    <x v="2"/>
    <x v="152"/>
    <x v="1"/>
    <s v="PPLETO: TOTAL OPERATING EXPENSE"/>
    <s v="PPLEOM: OPERATION AND MAINTENANCE"/>
    <s v="PPLTIS: TOTAL INCOME STATEMENT"/>
    <x v="9"/>
    <x v="5"/>
    <n v="1848.65"/>
  </r>
  <r>
    <x v="2"/>
    <x v="3"/>
    <x v="2"/>
    <x v="152"/>
    <x v="1"/>
    <s v="PPLETO: TOTAL OPERATING EXPENSE"/>
    <s v="PPLEOM: OPERATION AND MAINTENANCE"/>
    <s v="PPLTIS: TOTAL INCOME STATEMENT"/>
    <x v="15"/>
    <x v="5"/>
    <n v="1123.08"/>
  </r>
  <r>
    <x v="2"/>
    <x v="3"/>
    <x v="2"/>
    <x v="152"/>
    <x v="1"/>
    <s v="PPLETO: TOTAL OPERATING EXPENSE"/>
    <s v="PPLEOM: OPERATION AND MAINTENANCE"/>
    <s v="PPLTIS: TOTAL INCOME STATEMENT"/>
    <x v="18"/>
    <x v="6"/>
    <n v="50.75"/>
  </r>
  <r>
    <x v="2"/>
    <x v="3"/>
    <x v="2"/>
    <x v="152"/>
    <x v="1"/>
    <s v="PPLETO: TOTAL OPERATING EXPENSE"/>
    <s v="PPLEOM: OPERATION AND MAINTENANCE"/>
    <s v="PPLTIS: TOTAL INCOME STATEMENT"/>
    <x v="3"/>
    <x v="3"/>
    <n v="-47.37"/>
  </r>
  <r>
    <x v="2"/>
    <x v="3"/>
    <x v="2"/>
    <x v="152"/>
    <x v="1"/>
    <s v="PPLETO: TOTAL OPERATING EXPENSE"/>
    <s v="PPLEOM: OPERATION AND MAINTENANCE"/>
    <s v="PPLTIS: TOTAL INCOME STATEMENT"/>
    <x v="4"/>
    <x v="3"/>
    <n v="424.03"/>
  </r>
  <r>
    <x v="2"/>
    <x v="3"/>
    <x v="2"/>
    <x v="152"/>
    <x v="1"/>
    <s v="PPLETO: TOTAL OPERATING EXPENSE"/>
    <s v="PPLEOM: OPERATION AND MAINTENANCE"/>
    <s v="PPLTIS: TOTAL INCOME STATEMENT"/>
    <x v="5"/>
    <x v="4"/>
    <n v="699.19"/>
  </r>
  <r>
    <x v="2"/>
    <x v="3"/>
    <x v="2"/>
    <x v="152"/>
    <x v="1"/>
    <s v="PPLETO: TOTAL OPERATING EXPENSE"/>
    <s v="PPLEOM: OPERATION AND MAINTENANCE"/>
    <s v="PPLTIS: TOTAL INCOME STATEMENT"/>
    <x v="6"/>
    <x v="3"/>
    <n v="790.75"/>
  </r>
  <r>
    <x v="2"/>
    <x v="3"/>
    <x v="2"/>
    <x v="152"/>
    <x v="1"/>
    <s v="PPLETO: TOTAL OPERATING EXPENSE"/>
    <s v="PPLEOM: OPERATION AND MAINTENANCE"/>
    <s v="PPLTIS: TOTAL INCOME STATEMENT"/>
    <x v="7"/>
    <x v="3"/>
    <n v="341.63"/>
  </r>
  <r>
    <x v="2"/>
    <x v="3"/>
    <x v="2"/>
    <x v="152"/>
    <x v="1"/>
    <s v="PPLETO: TOTAL OPERATING EXPENSE"/>
    <s v="PPLEOM: OPERATION AND MAINTENANCE"/>
    <s v="PPLTIS: TOTAL INCOME STATEMENT"/>
    <x v="10"/>
    <x v="4"/>
    <n v="264.76"/>
  </r>
  <r>
    <x v="2"/>
    <x v="3"/>
    <x v="2"/>
    <x v="153"/>
    <x v="1"/>
    <s v="PPLETO: TOTAL OPERATING EXPENSE"/>
    <s v="PPLEOM: OPERATION AND MAINTENANCE"/>
    <s v="PPLTIS: TOTAL INCOME STATEMENT"/>
    <x v="14"/>
    <x v="1"/>
    <n v="3447.53"/>
  </r>
  <r>
    <x v="2"/>
    <x v="3"/>
    <x v="2"/>
    <x v="153"/>
    <x v="1"/>
    <s v="PPLETO: TOTAL OPERATING EXPENSE"/>
    <s v="PPLEOM: OPERATION AND MAINTENANCE"/>
    <s v="PPLTIS: TOTAL INCOME STATEMENT"/>
    <x v="9"/>
    <x v="5"/>
    <n v="1146.74"/>
  </r>
  <r>
    <x v="2"/>
    <x v="3"/>
    <x v="2"/>
    <x v="153"/>
    <x v="1"/>
    <s v="PPLETO: TOTAL OPERATING EXPENSE"/>
    <s v="PPLEOM: OPERATION AND MAINTENANCE"/>
    <s v="PPLTIS: TOTAL INCOME STATEMENT"/>
    <x v="15"/>
    <x v="5"/>
    <n v="253.35"/>
  </r>
  <r>
    <x v="2"/>
    <x v="3"/>
    <x v="2"/>
    <x v="153"/>
    <x v="1"/>
    <s v="PPLETO: TOTAL OPERATING EXPENSE"/>
    <s v="PPLEOM: OPERATION AND MAINTENANCE"/>
    <s v="PPLTIS: TOTAL INCOME STATEMENT"/>
    <x v="18"/>
    <x v="6"/>
    <n v="23.61"/>
  </r>
  <r>
    <x v="2"/>
    <x v="3"/>
    <x v="2"/>
    <x v="153"/>
    <x v="1"/>
    <s v="PPLETO: TOTAL OPERATING EXPENSE"/>
    <s v="PPLEOM: OPERATION AND MAINTENANCE"/>
    <s v="PPLTIS: TOTAL INCOME STATEMENT"/>
    <x v="3"/>
    <x v="3"/>
    <n v="-32.9"/>
  </r>
  <r>
    <x v="2"/>
    <x v="3"/>
    <x v="2"/>
    <x v="153"/>
    <x v="1"/>
    <s v="PPLETO: TOTAL OPERATING EXPENSE"/>
    <s v="PPLEOM: OPERATION AND MAINTENANCE"/>
    <s v="PPLTIS: TOTAL INCOME STATEMENT"/>
    <x v="4"/>
    <x v="3"/>
    <n v="181.11"/>
  </r>
  <r>
    <x v="2"/>
    <x v="3"/>
    <x v="2"/>
    <x v="153"/>
    <x v="1"/>
    <s v="PPLETO: TOTAL OPERATING EXPENSE"/>
    <s v="PPLEOM: OPERATION AND MAINTENANCE"/>
    <s v="PPLTIS: TOTAL INCOME STATEMENT"/>
    <x v="5"/>
    <x v="4"/>
    <n v="294.86"/>
  </r>
  <r>
    <x v="2"/>
    <x v="3"/>
    <x v="2"/>
    <x v="153"/>
    <x v="1"/>
    <s v="PPLETO: TOTAL OPERATING EXPENSE"/>
    <s v="PPLEOM: OPERATION AND MAINTENANCE"/>
    <s v="PPLTIS: TOTAL INCOME STATEMENT"/>
    <x v="6"/>
    <x v="3"/>
    <n v="309.74"/>
  </r>
  <r>
    <x v="2"/>
    <x v="3"/>
    <x v="2"/>
    <x v="153"/>
    <x v="1"/>
    <s v="PPLETO: TOTAL OPERATING EXPENSE"/>
    <s v="PPLEOM: OPERATION AND MAINTENANCE"/>
    <s v="PPLTIS: TOTAL INCOME STATEMENT"/>
    <x v="7"/>
    <x v="3"/>
    <n v="132.22999999999999"/>
  </r>
  <r>
    <x v="2"/>
    <x v="3"/>
    <x v="2"/>
    <x v="153"/>
    <x v="1"/>
    <s v="PPLETO: TOTAL OPERATING EXPENSE"/>
    <s v="PPLEOM: OPERATION AND MAINTENANCE"/>
    <s v="PPLTIS: TOTAL INCOME STATEMENT"/>
    <x v="10"/>
    <x v="4"/>
    <n v="125.38"/>
  </r>
  <r>
    <x v="2"/>
    <x v="3"/>
    <x v="2"/>
    <x v="70"/>
    <x v="1"/>
    <s v="PPLETO: TOTAL OPERATING EXPENSE"/>
    <s v="PPLEOM: OPERATION AND MAINTENANCE"/>
    <s v="PPLTIS: TOTAL INCOME STATEMENT"/>
    <x v="1"/>
    <x v="1"/>
    <n v="100067.91"/>
  </r>
  <r>
    <x v="2"/>
    <x v="3"/>
    <x v="2"/>
    <x v="70"/>
    <x v="1"/>
    <s v="PPLETO: TOTAL OPERATING EXPENSE"/>
    <s v="PPLEOM: OPERATION AND MAINTENANCE"/>
    <s v="PPLTIS: TOTAL INCOME STATEMENT"/>
    <x v="14"/>
    <x v="1"/>
    <n v="122794.45"/>
  </r>
  <r>
    <x v="2"/>
    <x v="3"/>
    <x v="2"/>
    <x v="70"/>
    <x v="1"/>
    <s v="PPLETO: TOTAL OPERATING EXPENSE"/>
    <s v="PPLEOM: OPERATION AND MAINTENANCE"/>
    <s v="PPLTIS: TOTAL INCOME STATEMENT"/>
    <x v="9"/>
    <x v="5"/>
    <n v="28033.26"/>
  </r>
  <r>
    <x v="2"/>
    <x v="3"/>
    <x v="2"/>
    <x v="70"/>
    <x v="1"/>
    <s v="PPLETO: TOTAL OPERATING EXPENSE"/>
    <s v="PPLEOM: OPERATION AND MAINTENANCE"/>
    <s v="PPLTIS: TOTAL INCOME STATEMENT"/>
    <x v="15"/>
    <x v="5"/>
    <n v="10535.25"/>
  </r>
  <r>
    <x v="2"/>
    <x v="3"/>
    <x v="2"/>
    <x v="70"/>
    <x v="1"/>
    <s v="PPLETO: TOTAL OPERATING EXPENSE"/>
    <s v="PPLEOM: OPERATION AND MAINTENANCE"/>
    <s v="PPLTIS: TOTAL INCOME STATEMENT"/>
    <x v="18"/>
    <x v="6"/>
    <n v="900.98"/>
  </r>
  <r>
    <x v="2"/>
    <x v="3"/>
    <x v="2"/>
    <x v="70"/>
    <x v="1"/>
    <s v="PPLETO: TOTAL OPERATING EXPENSE"/>
    <s v="PPLEOM: OPERATION AND MAINTENANCE"/>
    <s v="PPLTIS: TOTAL INCOME STATEMENT"/>
    <x v="3"/>
    <x v="3"/>
    <n v="391.95"/>
  </r>
  <r>
    <x v="2"/>
    <x v="3"/>
    <x v="2"/>
    <x v="70"/>
    <x v="1"/>
    <s v="PPLETO: TOTAL OPERATING EXPENSE"/>
    <s v="PPLEOM: OPERATION AND MAINTENANCE"/>
    <s v="PPLTIS: TOTAL INCOME STATEMENT"/>
    <x v="4"/>
    <x v="3"/>
    <n v="10493.34"/>
  </r>
  <r>
    <x v="2"/>
    <x v="3"/>
    <x v="2"/>
    <x v="70"/>
    <x v="1"/>
    <s v="PPLETO: TOTAL OPERATING EXPENSE"/>
    <s v="PPLEOM: OPERATION AND MAINTENANCE"/>
    <s v="PPLTIS: TOTAL INCOME STATEMENT"/>
    <x v="5"/>
    <x v="4"/>
    <n v="17308.849999999999"/>
  </r>
  <r>
    <x v="2"/>
    <x v="3"/>
    <x v="2"/>
    <x v="70"/>
    <x v="1"/>
    <s v="PPLETO: TOTAL OPERATING EXPENSE"/>
    <s v="PPLEOM: OPERATION AND MAINTENANCE"/>
    <s v="PPLTIS: TOTAL INCOME STATEMENT"/>
    <x v="6"/>
    <x v="3"/>
    <n v="20685.169999999998"/>
  </r>
  <r>
    <x v="2"/>
    <x v="3"/>
    <x v="2"/>
    <x v="70"/>
    <x v="1"/>
    <s v="PPLETO: TOTAL OPERATING EXPENSE"/>
    <s v="PPLEOM: OPERATION AND MAINTENANCE"/>
    <s v="PPLTIS: TOTAL INCOME STATEMENT"/>
    <x v="7"/>
    <x v="3"/>
    <n v="8134.25"/>
  </r>
  <r>
    <x v="2"/>
    <x v="3"/>
    <x v="2"/>
    <x v="70"/>
    <x v="1"/>
    <s v="PPLETO: TOTAL OPERATING EXPENSE"/>
    <s v="PPLEOM: OPERATION AND MAINTENANCE"/>
    <s v="PPLTIS: TOTAL INCOME STATEMENT"/>
    <x v="10"/>
    <x v="4"/>
    <n v="2678.61"/>
  </r>
  <r>
    <x v="2"/>
    <x v="3"/>
    <x v="2"/>
    <x v="72"/>
    <x v="1"/>
    <s v="PPLETO: TOTAL OPERATING EXPENSE"/>
    <s v="PPLEOM: OPERATION AND MAINTENANCE"/>
    <s v="PPLTIS: TOTAL INCOME STATEMENT"/>
    <x v="1"/>
    <x v="1"/>
    <n v="29313.77"/>
  </r>
  <r>
    <x v="2"/>
    <x v="3"/>
    <x v="2"/>
    <x v="72"/>
    <x v="1"/>
    <s v="PPLETO: TOTAL OPERATING EXPENSE"/>
    <s v="PPLEOM: OPERATION AND MAINTENANCE"/>
    <s v="PPLTIS: TOTAL INCOME STATEMENT"/>
    <x v="14"/>
    <x v="1"/>
    <n v="1670.13"/>
  </r>
  <r>
    <x v="2"/>
    <x v="3"/>
    <x v="2"/>
    <x v="72"/>
    <x v="1"/>
    <s v="PPLETO: TOTAL OPERATING EXPENSE"/>
    <s v="PPLEOM: OPERATION AND MAINTENANCE"/>
    <s v="PPLTIS: TOTAL INCOME STATEMENT"/>
    <x v="9"/>
    <x v="5"/>
    <n v="2.92"/>
  </r>
  <r>
    <x v="2"/>
    <x v="3"/>
    <x v="2"/>
    <x v="72"/>
    <x v="1"/>
    <s v="PPLETO: TOTAL OPERATING EXPENSE"/>
    <s v="PPLEOM: OPERATION AND MAINTENANCE"/>
    <s v="PPLTIS: TOTAL INCOME STATEMENT"/>
    <x v="15"/>
    <x v="5"/>
    <n v="9.06"/>
  </r>
  <r>
    <x v="2"/>
    <x v="3"/>
    <x v="2"/>
    <x v="72"/>
    <x v="1"/>
    <s v="PPLETO: TOTAL OPERATING EXPENSE"/>
    <s v="PPLEOM: OPERATION AND MAINTENANCE"/>
    <s v="PPLTIS: TOTAL INCOME STATEMENT"/>
    <x v="18"/>
    <x v="6"/>
    <n v="0"/>
  </r>
  <r>
    <x v="2"/>
    <x v="3"/>
    <x v="2"/>
    <x v="72"/>
    <x v="1"/>
    <s v="PPLETO: TOTAL OPERATING EXPENSE"/>
    <s v="PPLEOM: OPERATION AND MAINTENANCE"/>
    <s v="PPLTIS: TOTAL INCOME STATEMENT"/>
    <x v="2"/>
    <x v="2"/>
    <n v="0.06"/>
  </r>
  <r>
    <x v="2"/>
    <x v="3"/>
    <x v="2"/>
    <x v="72"/>
    <x v="1"/>
    <s v="PPLETO: TOTAL OPERATING EXPENSE"/>
    <s v="PPLEOM: OPERATION AND MAINTENANCE"/>
    <s v="PPLTIS: TOTAL INCOME STATEMENT"/>
    <x v="3"/>
    <x v="3"/>
    <n v="107.25"/>
  </r>
  <r>
    <x v="2"/>
    <x v="3"/>
    <x v="2"/>
    <x v="72"/>
    <x v="1"/>
    <s v="PPLETO: TOTAL OPERATING EXPENSE"/>
    <s v="PPLEOM: OPERATION AND MAINTENANCE"/>
    <s v="PPLTIS: TOTAL INCOME STATEMENT"/>
    <x v="4"/>
    <x v="3"/>
    <n v="1574.9"/>
  </r>
  <r>
    <x v="2"/>
    <x v="3"/>
    <x v="2"/>
    <x v="72"/>
    <x v="1"/>
    <s v="PPLETO: TOTAL OPERATING EXPENSE"/>
    <s v="PPLEOM: OPERATION AND MAINTENANCE"/>
    <s v="PPLTIS: TOTAL INCOME STATEMENT"/>
    <x v="5"/>
    <x v="4"/>
    <n v="2617.71"/>
  </r>
  <r>
    <x v="2"/>
    <x v="3"/>
    <x v="2"/>
    <x v="72"/>
    <x v="1"/>
    <s v="PPLETO: TOTAL OPERATING EXPENSE"/>
    <s v="PPLEOM: OPERATION AND MAINTENANCE"/>
    <s v="PPLTIS: TOTAL INCOME STATEMENT"/>
    <x v="6"/>
    <x v="3"/>
    <n v="2861.36"/>
  </r>
  <r>
    <x v="2"/>
    <x v="3"/>
    <x v="2"/>
    <x v="72"/>
    <x v="1"/>
    <s v="PPLETO: TOTAL OPERATING EXPENSE"/>
    <s v="PPLEOM: OPERATION AND MAINTENANCE"/>
    <s v="PPLTIS: TOTAL INCOME STATEMENT"/>
    <x v="7"/>
    <x v="3"/>
    <n v="910.42"/>
  </r>
  <r>
    <x v="2"/>
    <x v="3"/>
    <x v="2"/>
    <x v="72"/>
    <x v="1"/>
    <s v="PPLETO: TOTAL OPERATING EXPENSE"/>
    <s v="PPLEOM: OPERATION AND MAINTENANCE"/>
    <s v="PPLTIS: TOTAL INCOME STATEMENT"/>
    <x v="8"/>
    <x v="2"/>
    <n v="0.01"/>
  </r>
  <r>
    <x v="2"/>
    <x v="3"/>
    <x v="2"/>
    <x v="72"/>
    <x v="1"/>
    <s v="PPLETO: TOTAL OPERATING EXPENSE"/>
    <s v="PPLEOM: OPERATION AND MAINTENANCE"/>
    <s v="PPLTIS: TOTAL INCOME STATEMENT"/>
    <x v="10"/>
    <x v="4"/>
    <n v="1.06"/>
  </r>
  <r>
    <x v="2"/>
    <x v="3"/>
    <x v="2"/>
    <x v="160"/>
    <x v="1"/>
    <s v="PPLETO: TOTAL OPERATING EXPENSE"/>
    <s v="PPLEOM: OPERATION AND MAINTENANCE"/>
    <s v="PPLTIS: TOTAL INCOME STATEMENT"/>
    <x v="1"/>
    <x v="1"/>
    <n v="111201.1"/>
  </r>
  <r>
    <x v="2"/>
    <x v="3"/>
    <x v="2"/>
    <x v="160"/>
    <x v="1"/>
    <s v="PPLETO: TOTAL OPERATING EXPENSE"/>
    <s v="PPLEOM: OPERATION AND MAINTENANCE"/>
    <s v="PPLTIS: TOTAL INCOME STATEMENT"/>
    <x v="14"/>
    <x v="1"/>
    <n v="63695.8"/>
  </r>
  <r>
    <x v="2"/>
    <x v="3"/>
    <x v="2"/>
    <x v="160"/>
    <x v="1"/>
    <s v="PPLETO: TOTAL OPERATING EXPENSE"/>
    <s v="PPLEOM: OPERATION AND MAINTENANCE"/>
    <s v="PPLTIS: TOTAL INCOME STATEMENT"/>
    <x v="9"/>
    <x v="5"/>
    <n v="14868.44"/>
  </r>
  <r>
    <x v="2"/>
    <x v="3"/>
    <x v="2"/>
    <x v="160"/>
    <x v="1"/>
    <s v="PPLETO: TOTAL OPERATING EXPENSE"/>
    <s v="PPLEOM: OPERATION AND MAINTENANCE"/>
    <s v="PPLTIS: TOTAL INCOME STATEMENT"/>
    <x v="15"/>
    <x v="5"/>
    <n v="3051.77"/>
  </r>
  <r>
    <x v="2"/>
    <x v="3"/>
    <x v="2"/>
    <x v="160"/>
    <x v="1"/>
    <s v="PPLETO: TOTAL OPERATING EXPENSE"/>
    <s v="PPLEOM: OPERATION AND MAINTENANCE"/>
    <s v="PPLTIS: TOTAL INCOME STATEMENT"/>
    <x v="18"/>
    <x v="6"/>
    <n v="1803.37"/>
  </r>
  <r>
    <x v="2"/>
    <x v="3"/>
    <x v="2"/>
    <x v="160"/>
    <x v="1"/>
    <s v="PPLETO: TOTAL OPERATING EXPENSE"/>
    <s v="PPLEOM: OPERATION AND MAINTENANCE"/>
    <s v="PPLTIS: TOTAL INCOME STATEMENT"/>
    <x v="3"/>
    <x v="3"/>
    <n v="-191.82"/>
  </r>
  <r>
    <x v="2"/>
    <x v="3"/>
    <x v="2"/>
    <x v="160"/>
    <x v="1"/>
    <s v="PPLETO: TOTAL OPERATING EXPENSE"/>
    <s v="PPLEOM: OPERATION AND MAINTENANCE"/>
    <s v="PPLTIS: TOTAL INCOME STATEMENT"/>
    <x v="4"/>
    <x v="3"/>
    <n v="8557.15"/>
  </r>
  <r>
    <x v="2"/>
    <x v="3"/>
    <x v="2"/>
    <x v="160"/>
    <x v="1"/>
    <s v="PPLETO: TOTAL OPERATING EXPENSE"/>
    <s v="PPLEOM: OPERATION AND MAINTENANCE"/>
    <s v="PPLTIS: TOTAL INCOME STATEMENT"/>
    <x v="5"/>
    <x v="4"/>
    <n v="14257.34"/>
  </r>
  <r>
    <x v="2"/>
    <x v="3"/>
    <x v="2"/>
    <x v="160"/>
    <x v="1"/>
    <s v="PPLETO: TOTAL OPERATING EXPENSE"/>
    <s v="PPLEOM: OPERATION AND MAINTENANCE"/>
    <s v="PPLTIS: TOTAL INCOME STATEMENT"/>
    <x v="6"/>
    <x v="3"/>
    <n v="16116.57"/>
  </r>
  <r>
    <x v="2"/>
    <x v="3"/>
    <x v="2"/>
    <x v="160"/>
    <x v="1"/>
    <s v="PPLETO: TOTAL OPERATING EXPENSE"/>
    <s v="PPLEOM: OPERATION AND MAINTENANCE"/>
    <s v="PPLTIS: TOTAL INCOME STATEMENT"/>
    <x v="7"/>
    <x v="3"/>
    <n v="6258.03"/>
  </r>
  <r>
    <x v="2"/>
    <x v="3"/>
    <x v="2"/>
    <x v="160"/>
    <x v="1"/>
    <s v="PPLETO: TOTAL OPERATING EXPENSE"/>
    <s v="PPLEOM: OPERATION AND MAINTENANCE"/>
    <s v="PPLTIS: TOTAL INCOME STATEMENT"/>
    <x v="10"/>
    <x v="4"/>
    <n v="1306.79"/>
  </r>
  <r>
    <x v="2"/>
    <x v="3"/>
    <x v="2"/>
    <x v="162"/>
    <x v="1"/>
    <s v="PPLETO: TOTAL OPERATING EXPENSE"/>
    <s v="PPLEOM: OPERATION AND MAINTENANCE"/>
    <s v="PPLTIS: TOTAL INCOME STATEMENT"/>
    <x v="14"/>
    <x v="1"/>
    <n v="463.3"/>
  </r>
  <r>
    <x v="2"/>
    <x v="3"/>
    <x v="2"/>
    <x v="162"/>
    <x v="1"/>
    <s v="PPLETO: TOTAL OPERATING EXPENSE"/>
    <s v="PPLEOM: OPERATION AND MAINTENANCE"/>
    <s v="PPLTIS: TOTAL INCOME STATEMENT"/>
    <x v="9"/>
    <x v="5"/>
    <n v="71.98"/>
  </r>
  <r>
    <x v="2"/>
    <x v="3"/>
    <x v="2"/>
    <x v="162"/>
    <x v="1"/>
    <s v="PPLETO: TOTAL OPERATING EXPENSE"/>
    <s v="PPLEOM: OPERATION AND MAINTENANCE"/>
    <s v="PPLTIS: TOTAL INCOME STATEMENT"/>
    <x v="3"/>
    <x v="3"/>
    <n v="-0.47"/>
  </r>
  <r>
    <x v="2"/>
    <x v="3"/>
    <x v="2"/>
    <x v="162"/>
    <x v="1"/>
    <s v="PPLETO: TOTAL OPERATING EXPENSE"/>
    <s v="PPLEOM: OPERATION AND MAINTENANCE"/>
    <s v="PPLTIS: TOTAL INCOME STATEMENT"/>
    <x v="4"/>
    <x v="3"/>
    <n v="22.39"/>
  </r>
  <r>
    <x v="2"/>
    <x v="3"/>
    <x v="2"/>
    <x v="162"/>
    <x v="1"/>
    <s v="PPLETO: TOTAL OPERATING EXPENSE"/>
    <s v="PPLEOM: OPERATION AND MAINTENANCE"/>
    <s v="PPLTIS: TOTAL INCOME STATEMENT"/>
    <x v="5"/>
    <x v="4"/>
    <n v="36.1"/>
  </r>
  <r>
    <x v="2"/>
    <x v="3"/>
    <x v="2"/>
    <x v="162"/>
    <x v="1"/>
    <s v="PPLETO: TOTAL OPERATING EXPENSE"/>
    <s v="PPLEOM: OPERATION AND MAINTENANCE"/>
    <s v="PPLTIS: TOTAL INCOME STATEMENT"/>
    <x v="6"/>
    <x v="3"/>
    <n v="42.66"/>
  </r>
  <r>
    <x v="2"/>
    <x v="3"/>
    <x v="2"/>
    <x v="162"/>
    <x v="1"/>
    <s v="PPLETO: TOTAL OPERATING EXPENSE"/>
    <s v="PPLEOM: OPERATION AND MAINTENANCE"/>
    <s v="PPLTIS: TOTAL INCOME STATEMENT"/>
    <x v="7"/>
    <x v="3"/>
    <n v="16.43"/>
  </r>
  <r>
    <x v="2"/>
    <x v="3"/>
    <x v="2"/>
    <x v="162"/>
    <x v="1"/>
    <s v="PPLETO: TOTAL OPERATING EXPENSE"/>
    <s v="PPLEOM: OPERATION AND MAINTENANCE"/>
    <s v="PPLTIS: TOTAL INCOME STATEMENT"/>
    <x v="10"/>
    <x v="4"/>
    <n v="6.11"/>
  </r>
  <r>
    <x v="2"/>
    <x v="3"/>
    <x v="2"/>
    <x v="163"/>
    <x v="1"/>
    <s v="PPLETO: TOTAL OPERATING EXPENSE"/>
    <s v="PPLEOM: OPERATION AND MAINTENANCE"/>
    <s v="PPLTIS: TOTAL INCOME STATEMENT"/>
    <x v="1"/>
    <x v="1"/>
    <n v="2681.06"/>
  </r>
  <r>
    <x v="2"/>
    <x v="3"/>
    <x v="2"/>
    <x v="163"/>
    <x v="1"/>
    <s v="PPLETO: TOTAL OPERATING EXPENSE"/>
    <s v="PPLEOM: OPERATION AND MAINTENANCE"/>
    <s v="PPLTIS: TOTAL INCOME STATEMENT"/>
    <x v="14"/>
    <x v="1"/>
    <n v="131587.51999999999"/>
  </r>
  <r>
    <x v="2"/>
    <x v="3"/>
    <x v="2"/>
    <x v="163"/>
    <x v="1"/>
    <s v="PPLETO: TOTAL OPERATING EXPENSE"/>
    <s v="PPLEOM: OPERATION AND MAINTENANCE"/>
    <s v="PPLTIS: TOTAL INCOME STATEMENT"/>
    <x v="9"/>
    <x v="5"/>
    <n v="40971.629999999997"/>
  </r>
  <r>
    <x v="2"/>
    <x v="3"/>
    <x v="2"/>
    <x v="163"/>
    <x v="1"/>
    <s v="PPLETO: TOTAL OPERATING EXPENSE"/>
    <s v="PPLEOM: OPERATION AND MAINTENANCE"/>
    <s v="PPLTIS: TOTAL INCOME STATEMENT"/>
    <x v="15"/>
    <x v="5"/>
    <n v="18721.73"/>
  </r>
  <r>
    <x v="2"/>
    <x v="3"/>
    <x v="2"/>
    <x v="163"/>
    <x v="1"/>
    <s v="PPLETO: TOTAL OPERATING EXPENSE"/>
    <s v="PPLEOM: OPERATION AND MAINTENANCE"/>
    <s v="PPLTIS: TOTAL INCOME STATEMENT"/>
    <x v="18"/>
    <x v="6"/>
    <n v="1431.8"/>
  </r>
  <r>
    <x v="2"/>
    <x v="3"/>
    <x v="2"/>
    <x v="163"/>
    <x v="1"/>
    <s v="PPLETO: TOTAL OPERATING EXPENSE"/>
    <s v="PPLEOM: OPERATION AND MAINTENANCE"/>
    <s v="PPLTIS: TOTAL INCOME STATEMENT"/>
    <x v="3"/>
    <x v="3"/>
    <n v="258.31"/>
  </r>
  <r>
    <x v="2"/>
    <x v="3"/>
    <x v="2"/>
    <x v="163"/>
    <x v="1"/>
    <s v="PPLETO: TOTAL OPERATING EXPENSE"/>
    <s v="PPLEOM: OPERATION AND MAINTENANCE"/>
    <s v="PPLTIS: TOTAL INCOME STATEMENT"/>
    <x v="4"/>
    <x v="3"/>
    <n v="6142.88"/>
  </r>
  <r>
    <x v="2"/>
    <x v="3"/>
    <x v="2"/>
    <x v="163"/>
    <x v="1"/>
    <s v="PPLETO: TOTAL OPERATING EXPENSE"/>
    <s v="PPLEOM: OPERATION AND MAINTENANCE"/>
    <s v="PPLTIS: TOTAL INCOME STATEMENT"/>
    <x v="5"/>
    <x v="4"/>
    <n v="10228.57"/>
  </r>
  <r>
    <x v="2"/>
    <x v="3"/>
    <x v="2"/>
    <x v="163"/>
    <x v="1"/>
    <s v="PPLETO: TOTAL OPERATING EXPENSE"/>
    <s v="PPLEOM: OPERATION AND MAINTENANCE"/>
    <s v="PPLTIS: TOTAL INCOME STATEMENT"/>
    <x v="6"/>
    <x v="3"/>
    <n v="12531.93"/>
  </r>
  <r>
    <x v="2"/>
    <x v="3"/>
    <x v="2"/>
    <x v="163"/>
    <x v="1"/>
    <s v="PPLETO: TOTAL OPERATING EXPENSE"/>
    <s v="PPLEOM: OPERATION AND MAINTENANCE"/>
    <s v="PPLTIS: TOTAL INCOME STATEMENT"/>
    <x v="7"/>
    <x v="3"/>
    <n v="5080.17"/>
  </r>
  <r>
    <x v="2"/>
    <x v="3"/>
    <x v="2"/>
    <x v="163"/>
    <x v="1"/>
    <s v="PPLETO: TOTAL OPERATING EXPENSE"/>
    <s v="PPLEOM: OPERATION AND MAINTENANCE"/>
    <s v="PPLTIS: TOTAL INCOME STATEMENT"/>
    <x v="10"/>
    <x v="4"/>
    <n v="3818.89"/>
  </r>
  <r>
    <x v="2"/>
    <x v="3"/>
    <x v="2"/>
    <x v="164"/>
    <x v="1"/>
    <s v="PPLETO: TOTAL OPERATING EXPENSE"/>
    <s v="PPLEOM: OPERATION AND MAINTENANCE"/>
    <s v="PPLTIS: TOTAL INCOME STATEMENT"/>
    <x v="14"/>
    <x v="1"/>
    <n v="938.17"/>
  </r>
  <r>
    <x v="2"/>
    <x v="3"/>
    <x v="2"/>
    <x v="164"/>
    <x v="1"/>
    <s v="PPLETO: TOTAL OPERATING EXPENSE"/>
    <s v="PPLEOM: OPERATION AND MAINTENANCE"/>
    <s v="PPLTIS: TOTAL INCOME STATEMENT"/>
    <x v="9"/>
    <x v="5"/>
    <n v="468.15"/>
  </r>
  <r>
    <x v="2"/>
    <x v="3"/>
    <x v="2"/>
    <x v="164"/>
    <x v="1"/>
    <s v="PPLETO: TOTAL OPERATING EXPENSE"/>
    <s v="PPLEOM: OPERATION AND MAINTENANCE"/>
    <s v="PPLTIS: TOTAL INCOME STATEMENT"/>
    <x v="3"/>
    <x v="3"/>
    <n v="-0.48"/>
  </r>
  <r>
    <x v="2"/>
    <x v="3"/>
    <x v="2"/>
    <x v="164"/>
    <x v="1"/>
    <s v="PPLETO: TOTAL OPERATING EXPENSE"/>
    <s v="PPLEOM: OPERATION AND MAINTENANCE"/>
    <s v="PPLTIS: TOTAL INCOME STATEMENT"/>
    <x v="4"/>
    <x v="3"/>
    <n v="49.31"/>
  </r>
  <r>
    <x v="2"/>
    <x v="3"/>
    <x v="2"/>
    <x v="164"/>
    <x v="1"/>
    <s v="PPLETO: TOTAL OPERATING EXPENSE"/>
    <s v="PPLEOM: OPERATION AND MAINTENANCE"/>
    <s v="PPLTIS: TOTAL INCOME STATEMENT"/>
    <x v="5"/>
    <x v="4"/>
    <n v="80.33"/>
  </r>
  <r>
    <x v="2"/>
    <x v="3"/>
    <x v="2"/>
    <x v="164"/>
    <x v="1"/>
    <s v="PPLETO: TOTAL OPERATING EXPENSE"/>
    <s v="PPLEOM: OPERATION AND MAINTENANCE"/>
    <s v="PPLTIS: TOTAL INCOME STATEMENT"/>
    <x v="6"/>
    <x v="3"/>
    <n v="85.46"/>
  </r>
  <r>
    <x v="2"/>
    <x v="3"/>
    <x v="2"/>
    <x v="164"/>
    <x v="1"/>
    <s v="PPLETO: TOTAL OPERATING EXPENSE"/>
    <s v="PPLEOM: OPERATION AND MAINTENANCE"/>
    <s v="PPLTIS: TOTAL INCOME STATEMENT"/>
    <x v="7"/>
    <x v="3"/>
    <n v="27.25"/>
  </r>
  <r>
    <x v="2"/>
    <x v="3"/>
    <x v="2"/>
    <x v="164"/>
    <x v="1"/>
    <s v="PPLETO: TOTAL OPERATING EXPENSE"/>
    <s v="PPLEOM: OPERATION AND MAINTENANCE"/>
    <s v="PPLTIS: TOTAL INCOME STATEMENT"/>
    <x v="10"/>
    <x v="4"/>
    <n v="40.92"/>
  </r>
  <r>
    <x v="2"/>
    <x v="3"/>
    <x v="2"/>
    <x v="76"/>
    <x v="1"/>
    <s v="PPLETO: TOTAL OPERATING EXPENSE"/>
    <s v="PPLEOM: OPERATION AND MAINTENANCE"/>
    <s v="PPLTIS: TOTAL INCOME STATEMENT"/>
    <x v="14"/>
    <x v="1"/>
    <n v="151.88"/>
  </r>
  <r>
    <x v="2"/>
    <x v="3"/>
    <x v="2"/>
    <x v="76"/>
    <x v="1"/>
    <s v="PPLETO: TOTAL OPERATING EXPENSE"/>
    <s v="PPLEOM: OPERATION AND MAINTENANCE"/>
    <s v="PPLTIS: TOTAL INCOME STATEMENT"/>
    <x v="3"/>
    <x v="3"/>
    <n v="-0.56000000000000005"/>
  </r>
  <r>
    <x v="2"/>
    <x v="3"/>
    <x v="2"/>
    <x v="76"/>
    <x v="1"/>
    <s v="PPLETO: TOTAL OPERATING EXPENSE"/>
    <s v="PPLEOM: OPERATION AND MAINTENANCE"/>
    <s v="PPLTIS: TOTAL INCOME STATEMENT"/>
    <x v="4"/>
    <x v="3"/>
    <n v="7.5"/>
  </r>
  <r>
    <x v="2"/>
    <x v="3"/>
    <x v="2"/>
    <x v="76"/>
    <x v="1"/>
    <s v="PPLETO: TOTAL OPERATING EXPENSE"/>
    <s v="PPLEOM: OPERATION AND MAINTENANCE"/>
    <s v="PPLTIS: TOTAL INCOME STATEMENT"/>
    <x v="5"/>
    <x v="4"/>
    <n v="12.61"/>
  </r>
  <r>
    <x v="2"/>
    <x v="3"/>
    <x v="2"/>
    <x v="76"/>
    <x v="1"/>
    <s v="PPLETO: TOTAL OPERATING EXPENSE"/>
    <s v="PPLEOM: OPERATION AND MAINTENANCE"/>
    <s v="PPLTIS: TOTAL INCOME STATEMENT"/>
    <x v="6"/>
    <x v="3"/>
    <n v="14.22"/>
  </r>
  <r>
    <x v="2"/>
    <x v="3"/>
    <x v="2"/>
    <x v="76"/>
    <x v="1"/>
    <s v="PPLETO: TOTAL OPERATING EXPENSE"/>
    <s v="PPLEOM: OPERATION AND MAINTENANCE"/>
    <s v="PPLTIS: TOTAL INCOME STATEMENT"/>
    <x v="7"/>
    <x v="3"/>
    <n v="5.31"/>
  </r>
  <r>
    <x v="2"/>
    <x v="3"/>
    <x v="2"/>
    <x v="220"/>
    <x v="1"/>
    <s v="PPLETO: TOTAL OPERATING EXPENSE"/>
    <s v="PPLEOM: OPERATION AND MAINTENANCE"/>
    <s v="PPLTIS: TOTAL INCOME STATEMENT"/>
    <x v="1"/>
    <x v="1"/>
    <n v="0"/>
  </r>
  <r>
    <x v="2"/>
    <x v="3"/>
    <x v="2"/>
    <x v="220"/>
    <x v="1"/>
    <s v="PPLETO: TOTAL OPERATING EXPENSE"/>
    <s v="PPLEOM: OPERATION AND MAINTENANCE"/>
    <s v="PPLTIS: TOTAL INCOME STATEMENT"/>
    <x v="14"/>
    <x v="1"/>
    <n v="0"/>
  </r>
  <r>
    <x v="2"/>
    <x v="3"/>
    <x v="2"/>
    <x v="220"/>
    <x v="1"/>
    <s v="PPLETO: TOTAL OPERATING EXPENSE"/>
    <s v="PPLEOM: OPERATION AND MAINTENANCE"/>
    <s v="PPLTIS: TOTAL INCOME STATEMENT"/>
    <x v="9"/>
    <x v="5"/>
    <n v="0"/>
  </r>
  <r>
    <x v="2"/>
    <x v="3"/>
    <x v="2"/>
    <x v="220"/>
    <x v="1"/>
    <s v="PPLETO: TOTAL OPERATING EXPENSE"/>
    <s v="PPLEOM: OPERATION AND MAINTENANCE"/>
    <s v="PPLTIS: TOTAL INCOME STATEMENT"/>
    <x v="3"/>
    <x v="3"/>
    <n v="0"/>
  </r>
  <r>
    <x v="2"/>
    <x v="3"/>
    <x v="2"/>
    <x v="220"/>
    <x v="1"/>
    <s v="PPLETO: TOTAL OPERATING EXPENSE"/>
    <s v="PPLEOM: OPERATION AND MAINTENANCE"/>
    <s v="PPLTIS: TOTAL INCOME STATEMENT"/>
    <x v="4"/>
    <x v="3"/>
    <n v="0"/>
  </r>
  <r>
    <x v="2"/>
    <x v="3"/>
    <x v="2"/>
    <x v="220"/>
    <x v="1"/>
    <s v="PPLETO: TOTAL OPERATING EXPENSE"/>
    <s v="PPLEOM: OPERATION AND MAINTENANCE"/>
    <s v="PPLTIS: TOTAL INCOME STATEMENT"/>
    <x v="5"/>
    <x v="4"/>
    <n v="0"/>
  </r>
  <r>
    <x v="2"/>
    <x v="3"/>
    <x v="2"/>
    <x v="220"/>
    <x v="1"/>
    <s v="PPLETO: TOTAL OPERATING EXPENSE"/>
    <s v="PPLEOM: OPERATION AND MAINTENANCE"/>
    <s v="PPLTIS: TOTAL INCOME STATEMENT"/>
    <x v="6"/>
    <x v="3"/>
    <n v="0"/>
  </r>
  <r>
    <x v="2"/>
    <x v="3"/>
    <x v="2"/>
    <x v="220"/>
    <x v="1"/>
    <s v="PPLETO: TOTAL OPERATING EXPENSE"/>
    <s v="PPLEOM: OPERATION AND MAINTENANCE"/>
    <s v="PPLTIS: TOTAL INCOME STATEMENT"/>
    <x v="7"/>
    <x v="3"/>
    <n v="0"/>
  </r>
  <r>
    <x v="2"/>
    <x v="3"/>
    <x v="2"/>
    <x v="220"/>
    <x v="1"/>
    <s v="PPLETO: TOTAL OPERATING EXPENSE"/>
    <s v="PPLEOM: OPERATION AND MAINTENANCE"/>
    <s v="PPLTIS: TOTAL INCOME STATEMENT"/>
    <x v="10"/>
    <x v="4"/>
    <n v="0"/>
  </r>
  <r>
    <x v="2"/>
    <x v="3"/>
    <x v="2"/>
    <x v="78"/>
    <x v="1"/>
    <s v="PPLETO: TOTAL OPERATING EXPENSE"/>
    <s v="PPLEOM: OPERATION AND MAINTENANCE"/>
    <s v="PPLTIS: TOTAL INCOME STATEMENT"/>
    <x v="14"/>
    <x v="1"/>
    <n v="167.35"/>
  </r>
  <r>
    <x v="2"/>
    <x v="3"/>
    <x v="2"/>
    <x v="78"/>
    <x v="1"/>
    <s v="PPLETO: TOTAL OPERATING EXPENSE"/>
    <s v="PPLEOM: OPERATION AND MAINTENANCE"/>
    <s v="PPLTIS: TOTAL INCOME STATEMENT"/>
    <x v="3"/>
    <x v="3"/>
    <n v="-1.6"/>
  </r>
  <r>
    <x v="2"/>
    <x v="3"/>
    <x v="2"/>
    <x v="78"/>
    <x v="1"/>
    <s v="PPLETO: TOTAL OPERATING EXPENSE"/>
    <s v="PPLEOM: OPERATION AND MAINTENANCE"/>
    <s v="PPLTIS: TOTAL INCOME STATEMENT"/>
    <x v="4"/>
    <x v="3"/>
    <n v="9.25"/>
  </r>
  <r>
    <x v="2"/>
    <x v="3"/>
    <x v="2"/>
    <x v="78"/>
    <x v="1"/>
    <s v="PPLETO: TOTAL OPERATING EXPENSE"/>
    <s v="PPLEOM: OPERATION AND MAINTENANCE"/>
    <s v="PPLTIS: TOTAL INCOME STATEMENT"/>
    <x v="5"/>
    <x v="4"/>
    <n v="14.98"/>
  </r>
  <r>
    <x v="2"/>
    <x v="3"/>
    <x v="2"/>
    <x v="78"/>
    <x v="1"/>
    <s v="PPLETO: TOTAL OPERATING EXPENSE"/>
    <s v="PPLEOM: OPERATION AND MAINTENANCE"/>
    <s v="PPLTIS: TOTAL INCOME STATEMENT"/>
    <x v="6"/>
    <x v="3"/>
    <n v="14.9"/>
  </r>
  <r>
    <x v="2"/>
    <x v="3"/>
    <x v="2"/>
    <x v="78"/>
    <x v="1"/>
    <s v="PPLETO: TOTAL OPERATING EXPENSE"/>
    <s v="PPLEOM: OPERATION AND MAINTENANCE"/>
    <s v="PPLTIS: TOTAL INCOME STATEMENT"/>
    <x v="7"/>
    <x v="3"/>
    <n v="5.8"/>
  </r>
  <r>
    <x v="2"/>
    <x v="3"/>
    <x v="2"/>
    <x v="80"/>
    <x v="1"/>
    <s v="PPLETO: TOTAL OPERATING EXPENSE"/>
    <s v="PPLEOM: OPERATION AND MAINTENANCE"/>
    <s v="PPLTIS: TOTAL INCOME STATEMENT"/>
    <x v="14"/>
    <x v="1"/>
    <n v="197"/>
  </r>
  <r>
    <x v="2"/>
    <x v="3"/>
    <x v="2"/>
    <x v="80"/>
    <x v="1"/>
    <s v="PPLETO: TOTAL OPERATING EXPENSE"/>
    <s v="PPLEOM: OPERATION AND MAINTENANCE"/>
    <s v="PPLTIS: TOTAL INCOME STATEMENT"/>
    <x v="9"/>
    <x v="5"/>
    <n v="125.83"/>
  </r>
  <r>
    <x v="2"/>
    <x v="3"/>
    <x v="2"/>
    <x v="80"/>
    <x v="1"/>
    <s v="PPLETO: TOTAL OPERATING EXPENSE"/>
    <s v="PPLEOM: OPERATION AND MAINTENANCE"/>
    <s v="PPLTIS: TOTAL INCOME STATEMENT"/>
    <x v="3"/>
    <x v="3"/>
    <n v="-0.79"/>
  </r>
  <r>
    <x v="2"/>
    <x v="3"/>
    <x v="2"/>
    <x v="80"/>
    <x v="1"/>
    <s v="PPLETO: TOTAL OPERATING EXPENSE"/>
    <s v="PPLEOM: OPERATION AND MAINTENANCE"/>
    <s v="PPLTIS: TOTAL INCOME STATEMENT"/>
    <x v="4"/>
    <x v="3"/>
    <n v="10.45"/>
  </r>
  <r>
    <x v="2"/>
    <x v="3"/>
    <x v="2"/>
    <x v="80"/>
    <x v="1"/>
    <s v="PPLETO: TOTAL OPERATING EXPENSE"/>
    <s v="PPLEOM: OPERATION AND MAINTENANCE"/>
    <s v="PPLTIS: TOTAL INCOME STATEMENT"/>
    <x v="5"/>
    <x v="4"/>
    <n v="17.04"/>
  </r>
  <r>
    <x v="2"/>
    <x v="3"/>
    <x v="2"/>
    <x v="80"/>
    <x v="1"/>
    <s v="PPLETO: TOTAL OPERATING EXPENSE"/>
    <s v="PPLEOM: OPERATION AND MAINTENANCE"/>
    <s v="PPLTIS: TOTAL INCOME STATEMENT"/>
    <x v="6"/>
    <x v="3"/>
    <n v="17.88"/>
  </r>
  <r>
    <x v="2"/>
    <x v="3"/>
    <x v="2"/>
    <x v="80"/>
    <x v="1"/>
    <s v="PPLETO: TOTAL OPERATING EXPENSE"/>
    <s v="PPLEOM: OPERATION AND MAINTENANCE"/>
    <s v="PPLTIS: TOTAL INCOME STATEMENT"/>
    <x v="7"/>
    <x v="3"/>
    <n v="6.24"/>
  </r>
  <r>
    <x v="2"/>
    <x v="3"/>
    <x v="2"/>
    <x v="80"/>
    <x v="1"/>
    <s v="PPLETO: TOTAL OPERATING EXPENSE"/>
    <s v="PPLEOM: OPERATION AND MAINTENANCE"/>
    <s v="PPLTIS: TOTAL INCOME STATEMENT"/>
    <x v="10"/>
    <x v="4"/>
    <n v="11.27"/>
  </r>
  <r>
    <x v="2"/>
    <x v="3"/>
    <x v="2"/>
    <x v="83"/>
    <x v="1"/>
    <s v="PPLETO: TOTAL OPERATING EXPENSE"/>
    <s v="PPLEOM: OPERATION AND MAINTENANCE"/>
    <s v="PPLTIS: TOTAL INCOME STATEMENT"/>
    <x v="14"/>
    <x v="1"/>
    <n v="101.67"/>
  </r>
  <r>
    <x v="2"/>
    <x v="3"/>
    <x v="2"/>
    <x v="83"/>
    <x v="1"/>
    <s v="PPLETO: TOTAL OPERATING EXPENSE"/>
    <s v="PPLEOM: OPERATION AND MAINTENANCE"/>
    <s v="PPLTIS: TOTAL INCOME STATEMENT"/>
    <x v="3"/>
    <x v="3"/>
    <n v="-0.97"/>
  </r>
  <r>
    <x v="2"/>
    <x v="3"/>
    <x v="2"/>
    <x v="83"/>
    <x v="1"/>
    <s v="PPLETO: TOTAL OPERATING EXPENSE"/>
    <s v="PPLEOM: OPERATION AND MAINTENANCE"/>
    <s v="PPLTIS: TOTAL INCOME STATEMENT"/>
    <x v="4"/>
    <x v="3"/>
    <n v="5.61"/>
  </r>
  <r>
    <x v="2"/>
    <x v="3"/>
    <x v="2"/>
    <x v="83"/>
    <x v="1"/>
    <s v="PPLETO: TOTAL OPERATING EXPENSE"/>
    <s v="PPLEOM: OPERATION AND MAINTENANCE"/>
    <s v="PPLTIS: TOTAL INCOME STATEMENT"/>
    <x v="5"/>
    <x v="4"/>
    <n v="9.1"/>
  </r>
  <r>
    <x v="2"/>
    <x v="3"/>
    <x v="2"/>
    <x v="83"/>
    <x v="1"/>
    <s v="PPLETO: TOTAL OPERATING EXPENSE"/>
    <s v="PPLEOM: OPERATION AND MAINTENANCE"/>
    <s v="PPLTIS: TOTAL INCOME STATEMENT"/>
    <x v="6"/>
    <x v="3"/>
    <n v="9.06"/>
  </r>
  <r>
    <x v="2"/>
    <x v="3"/>
    <x v="2"/>
    <x v="83"/>
    <x v="1"/>
    <s v="PPLETO: TOTAL OPERATING EXPENSE"/>
    <s v="PPLEOM: OPERATION AND MAINTENANCE"/>
    <s v="PPLTIS: TOTAL INCOME STATEMENT"/>
    <x v="7"/>
    <x v="3"/>
    <n v="3.52"/>
  </r>
  <r>
    <x v="2"/>
    <x v="3"/>
    <x v="2"/>
    <x v="84"/>
    <x v="1"/>
    <s v="PPLETO: TOTAL OPERATING EXPENSE"/>
    <s v="PPLEOM: OPERATION AND MAINTENANCE"/>
    <s v="PPLTIS: TOTAL INCOME STATEMENT"/>
    <x v="14"/>
    <x v="1"/>
    <n v="1310.8"/>
  </r>
  <r>
    <x v="2"/>
    <x v="3"/>
    <x v="2"/>
    <x v="84"/>
    <x v="1"/>
    <s v="PPLETO: TOTAL OPERATING EXPENSE"/>
    <s v="PPLEOM: OPERATION AND MAINTENANCE"/>
    <s v="PPLTIS: TOTAL INCOME STATEMENT"/>
    <x v="9"/>
    <x v="5"/>
    <n v="1647.14"/>
  </r>
  <r>
    <x v="2"/>
    <x v="3"/>
    <x v="2"/>
    <x v="84"/>
    <x v="1"/>
    <s v="PPLETO: TOTAL OPERATING EXPENSE"/>
    <s v="PPLEOM: OPERATION AND MAINTENANCE"/>
    <s v="PPLTIS: TOTAL INCOME STATEMENT"/>
    <x v="3"/>
    <x v="3"/>
    <n v="-12.46"/>
  </r>
  <r>
    <x v="2"/>
    <x v="3"/>
    <x v="2"/>
    <x v="84"/>
    <x v="1"/>
    <s v="PPLETO: TOTAL OPERATING EXPENSE"/>
    <s v="PPLEOM: OPERATION AND MAINTENANCE"/>
    <s v="PPLTIS: TOTAL INCOME STATEMENT"/>
    <x v="4"/>
    <x v="3"/>
    <n v="72.39"/>
  </r>
  <r>
    <x v="2"/>
    <x v="3"/>
    <x v="2"/>
    <x v="84"/>
    <x v="1"/>
    <s v="PPLETO: TOTAL OPERATING EXPENSE"/>
    <s v="PPLEOM: OPERATION AND MAINTENANCE"/>
    <s v="PPLTIS: TOTAL INCOME STATEMENT"/>
    <x v="5"/>
    <x v="4"/>
    <n v="117.37"/>
  </r>
  <r>
    <x v="2"/>
    <x v="3"/>
    <x v="2"/>
    <x v="84"/>
    <x v="1"/>
    <s v="PPLETO: TOTAL OPERATING EXPENSE"/>
    <s v="PPLEOM: OPERATION AND MAINTENANCE"/>
    <s v="PPLTIS: TOTAL INCOME STATEMENT"/>
    <x v="6"/>
    <x v="3"/>
    <n v="116.76"/>
  </r>
  <r>
    <x v="2"/>
    <x v="3"/>
    <x v="2"/>
    <x v="84"/>
    <x v="1"/>
    <s v="PPLETO: TOTAL OPERATING EXPENSE"/>
    <s v="PPLEOM: OPERATION AND MAINTENANCE"/>
    <s v="PPLTIS: TOTAL INCOME STATEMENT"/>
    <x v="7"/>
    <x v="3"/>
    <n v="45.4"/>
  </r>
  <r>
    <x v="2"/>
    <x v="3"/>
    <x v="2"/>
    <x v="84"/>
    <x v="1"/>
    <s v="PPLETO: TOTAL OPERATING EXPENSE"/>
    <s v="PPLEOM: OPERATION AND MAINTENANCE"/>
    <s v="PPLTIS: TOTAL INCOME STATEMENT"/>
    <x v="10"/>
    <x v="4"/>
    <n v="147.49"/>
  </r>
  <r>
    <x v="2"/>
    <x v="3"/>
    <x v="2"/>
    <x v="87"/>
    <x v="1"/>
    <s v="PPLETO: TOTAL OPERATING EXPENSE"/>
    <s v="PPLEOM: OPERATION AND MAINTENANCE"/>
    <s v="PPLTIS: TOTAL INCOME STATEMENT"/>
    <x v="1"/>
    <x v="1"/>
    <n v="1520.21"/>
  </r>
  <r>
    <x v="2"/>
    <x v="3"/>
    <x v="2"/>
    <x v="87"/>
    <x v="1"/>
    <s v="PPLETO: TOTAL OPERATING EXPENSE"/>
    <s v="PPLEOM: OPERATION AND MAINTENANCE"/>
    <s v="PPLTIS: TOTAL INCOME STATEMENT"/>
    <x v="14"/>
    <x v="1"/>
    <n v="1448.61"/>
  </r>
  <r>
    <x v="2"/>
    <x v="3"/>
    <x v="2"/>
    <x v="87"/>
    <x v="1"/>
    <s v="PPLETO: TOTAL OPERATING EXPENSE"/>
    <s v="PPLEOM: OPERATION AND MAINTENANCE"/>
    <s v="PPLTIS: TOTAL INCOME STATEMENT"/>
    <x v="9"/>
    <x v="5"/>
    <n v="50.84"/>
  </r>
  <r>
    <x v="2"/>
    <x v="3"/>
    <x v="2"/>
    <x v="87"/>
    <x v="1"/>
    <s v="PPLETO: TOTAL OPERATING EXPENSE"/>
    <s v="PPLEOM: OPERATION AND MAINTENANCE"/>
    <s v="PPLTIS: TOTAL INCOME STATEMENT"/>
    <x v="3"/>
    <x v="3"/>
    <n v="70.67"/>
  </r>
  <r>
    <x v="2"/>
    <x v="3"/>
    <x v="2"/>
    <x v="87"/>
    <x v="1"/>
    <s v="PPLETO: TOTAL OPERATING EXPENSE"/>
    <s v="PPLEOM: OPERATION AND MAINTENANCE"/>
    <s v="PPLTIS: TOTAL INCOME STATEMENT"/>
    <x v="4"/>
    <x v="3"/>
    <n v="145.51"/>
  </r>
  <r>
    <x v="2"/>
    <x v="3"/>
    <x v="2"/>
    <x v="87"/>
    <x v="1"/>
    <s v="PPLETO: TOTAL OPERATING EXPENSE"/>
    <s v="PPLEOM: OPERATION AND MAINTENANCE"/>
    <s v="PPLTIS: TOTAL INCOME STATEMENT"/>
    <x v="5"/>
    <x v="4"/>
    <n v="253.21"/>
  </r>
  <r>
    <x v="2"/>
    <x v="3"/>
    <x v="2"/>
    <x v="87"/>
    <x v="1"/>
    <s v="PPLETO: TOTAL OPERATING EXPENSE"/>
    <s v="PPLEOM: OPERATION AND MAINTENANCE"/>
    <s v="PPLTIS: TOTAL INCOME STATEMENT"/>
    <x v="6"/>
    <x v="3"/>
    <n v="278.81"/>
  </r>
  <r>
    <x v="2"/>
    <x v="3"/>
    <x v="2"/>
    <x v="87"/>
    <x v="1"/>
    <s v="PPLETO: TOTAL OPERATING EXPENSE"/>
    <s v="PPLEOM: OPERATION AND MAINTENANCE"/>
    <s v="PPLTIS: TOTAL INCOME STATEMENT"/>
    <x v="7"/>
    <x v="3"/>
    <n v="62.47"/>
  </r>
  <r>
    <x v="2"/>
    <x v="3"/>
    <x v="2"/>
    <x v="87"/>
    <x v="1"/>
    <s v="PPLETO: TOTAL OPERATING EXPENSE"/>
    <s v="PPLEOM: OPERATION AND MAINTENANCE"/>
    <s v="PPLTIS: TOTAL INCOME STATEMENT"/>
    <x v="10"/>
    <x v="4"/>
    <n v="4.55"/>
  </r>
  <r>
    <x v="2"/>
    <x v="3"/>
    <x v="2"/>
    <x v="90"/>
    <x v="1"/>
    <s v="PPLETO: TOTAL OPERATING EXPENSE"/>
    <s v="PPLEOM: OPERATION AND MAINTENANCE"/>
    <s v="PPLTIS: TOTAL INCOME STATEMENT"/>
    <x v="14"/>
    <x v="1"/>
    <n v="729.53"/>
  </r>
  <r>
    <x v="2"/>
    <x v="3"/>
    <x v="2"/>
    <x v="90"/>
    <x v="1"/>
    <s v="PPLETO: TOTAL OPERATING EXPENSE"/>
    <s v="PPLEOM: OPERATION AND MAINTENANCE"/>
    <s v="PPLTIS: TOTAL INCOME STATEMENT"/>
    <x v="3"/>
    <x v="3"/>
    <n v="-6.55"/>
  </r>
  <r>
    <x v="2"/>
    <x v="3"/>
    <x v="2"/>
    <x v="90"/>
    <x v="1"/>
    <s v="PPLETO: TOTAL OPERATING EXPENSE"/>
    <s v="PPLEOM: OPERATION AND MAINTENANCE"/>
    <s v="PPLTIS: TOTAL INCOME STATEMENT"/>
    <x v="4"/>
    <x v="3"/>
    <n v="37.46"/>
  </r>
  <r>
    <x v="2"/>
    <x v="3"/>
    <x v="2"/>
    <x v="90"/>
    <x v="1"/>
    <s v="PPLETO: TOTAL OPERATING EXPENSE"/>
    <s v="PPLEOM: OPERATION AND MAINTENANCE"/>
    <s v="PPLTIS: TOTAL INCOME STATEMENT"/>
    <x v="5"/>
    <x v="4"/>
    <n v="62.6"/>
  </r>
  <r>
    <x v="2"/>
    <x v="3"/>
    <x v="2"/>
    <x v="90"/>
    <x v="1"/>
    <s v="PPLETO: TOTAL OPERATING EXPENSE"/>
    <s v="PPLEOM: OPERATION AND MAINTENANCE"/>
    <s v="PPLTIS: TOTAL INCOME STATEMENT"/>
    <x v="6"/>
    <x v="3"/>
    <n v="67.2"/>
  </r>
  <r>
    <x v="2"/>
    <x v="3"/>
    <x v="2"/>
    <x v="90"/>
    <x v="1"/>
    <s v="PPLETO: TOTAL OPERATING EXPENSE"/>
    <s v="PPLEOM: OPERATION AND MAINTENANCE"/>
    <s v="PPLTIS: TOTAL INCOME STATEMENT"/>
    <x v="7"/>
    <x v="3"/>
    <n v="27.6"/>
  </r>
  <r>
    <x v="2"/>
    <x v="3"/>
    <x v="2"/>
    <x v="95"/>
    <x v="1"/>
    <s v="PPLETO: TOTAL OPERATING EXPENSE"/>
    <s v="PPLEOM: OPERATION AND MAINTENANCE"/>
    <s v="PPLTIS: TOTAL INCOME STATEMENT"/>
    <x v="1"/>
    <x v="1"/>
    <n v="0"/>
  </r>
  <r>
    <x v="2"/>
    <x v="3"/>
    <x v="2"/>
    <x v="95"/>
    <x v="1"/>
    <s v="PPLETO: TOTAL OPERATING EXPENSE"/>
    <s v="PPLEOM: OPERATION AND MAINTENANCE"/>
    <s v="PPLTIS: TOTAL INCOME STATEMENT"/>
    <x v="14"/>
    <x v="1"/>
    <n v="0"/>
  </r>
  <r>
    <x v="2"/>
    <x v="3"/>
    <x v="2"/>
    <x v="95"/>
    <x v="1"/>
    <s v="PPLETO: TOTAL OPERATING EXPENSE"/>
    <s v="PPLEOM: OPERATION AND MAINTENANCE"/>
    <s v="PPLTIS: TOTAL INCOME STATEMENT"/>
    <x v="9"/>
    <x v="5"/>
    <n v="0"/>
  </r>
  <r>
    <x v="2"/>
    <x v="3"/>
    <x v="2"/>
    <x v="95"/>
    <x v="1"/>
    <s v="PPLETO: TOTAL OPERATING EXPENSE"/>
    <s v="PPLEOM: OPERATION AND MAINTENANCE"/>
    <s v="PPLTIS: TOTAL INCOME STATEMENT"/>
    <x v="3"/>
    <x v="3"/>
    <n v="0"/>
  </r>
  <r>
    <x v="2"/>
    <x v="3"/>
    <x v="2"/>
    <x v="95"/>
    <x v="1"/>
    <s v="PPLETO: TOTAL OPERATING EXPENSE"/>
    <s v="PPLEOM: OPERATION AND MAINTENANCE"/>
    <s v="PPLTIS: TOTAL INCOME STATEMENT"/>
    <x v="4"/>
    <x v="3"/>
    <n v="0.01"/>
  </r>
  <r>
    <x v="2"/>
    <x v="3"/>
    <x v="2"/>
    <x v="95"/>
    <x v="1"/>
    <s v="PPLETO: TOTAL OPERATING EXPENSE"/>
    <s v="PPLEOM: OPERATION AND MAINTENANCE"/>
    <s v="PPLTIS: TOTAL INCOME STATEMENT"/>
    <x v="5"/>
    <x v="4"/>
    <n v="0.03"/>
  </r>
  <r>
    <x v="2"/>
    <x v="3"/>
    <x v="2"/>
    <x v="95"/>
    <x v="1"/>
    <s v="PPLETO: TOTAL OPERATING EXPENSE"/>
    <s v="PPLEOM: OPERATION AND MAINTENANCE"/>
    <s v="PPLTIS: TOTAL INCOME STATEMENT"/>
    <x v="6"/>
    <x v="3"/>
    <n v="-0.01"/>
  </r>
  <r>
    <x v="2"/>
    <x v="3"/>
    <x v="2"/>
    <x v="95"/>
    <x v="1"/>
    <s v="PPLETO: TOTAL OPERATING EXPENSE"/>
    <s v="PPLEOM: OPERATION AND MAINTENANCE"/>
    <s v="PPLTIS: TOTAL INCOME STATEMENT"/>
    <x v="7"/>
    <x v="3"/>
    <n v="-0.01"/>
  </r>
  <r>
    <x v="2"/>
    <x v="3"/>
    <x v="2"/>
    <x v="95"/>
    <x v="1"/>
    <s v="PPLETO: TOTAL OPERATING EXPENSE"/>
    <s v="PPLEOM: OPERATION AND MAINTENANCE"/>
    <s v="PPLTIS: TOTAL INCOME STATEMENT"/>
    <x v="10"/>
    <x v="4"/>
    <n v="0"/>
  </r>
  <r>
    <x v="2"/>
    <x v="3"/>
    <x v="2"/>
    <x v="97"/>
    <x v="1"/>
    <s v="PPLETO: TOTAL OPERATING EXPENSE"/>
    <s v="PPLEOM: OPERATION AND MAINTENANCE"/>
    <s v="PPLTIS: TOTAL INCOME STATEMENT"/>
    <x v="12"/>
    <x v="1"/>
    <n v="544.83000000000004"/>
  </r>
  <r>
    <x v="2"/>
    <x v="3"/>
    <x v="2"/>
    <x v="97"/>
    <x v="1"/>
    <s v="PPLETO: TOTAL OPERATING EXPENSE"/>
    <s v="PPLEOM: OPERATION AND MAINTENANCE"/>
    <s v="PPLTIS: TOTAL INCOME STATEMENT"/>
    <x v="3"/>
    <x v="3"/>
    <n v="-4.68"/>
  </r>
  <r>
    <x v="2"/>
    <x v="3"/>
    <x v="2"/>
    <x v="97"/>
    <x v="1"/>
    <s v="PPLETO: TOTAL OPERATING EXPENSE"/>
    <s v="PPLEOM: OPERATION AND MAINTENANCE"/>
    <s v="PPLTIS: TOTAL INCOME STATEMENT"/>
    <x v="4"/>
    <x v="3"/>
    <n v="26.51"/>
  </r>
  <r>
    <x v="2"/>
    <x v="3"/>
    <x v="2"/>
    <x v="97"/>
    <x v="1"/>
    <s v="PPLETO: TOTAL OPERATING EXPENSE"/>
    <s v="PPLEOM: OPERATION AND MAINTENANCE"/>
    <s v="PPLTIS: TOTAL INCOME STATEMENT"/>
    <x v="5"/>
    <x v="4"/>
    <n v="45.34"/>
  </r>
  <r>
    <x v="2"/>
    <x v="3"/>
    <x v="2"/>
    <x v="97"/>
    <x v="1"/>
    <s v="PPLETO: TOTAL OPERATING EXPENSE"/>
    <s v="PPLEOM: OPERATION AND MAINTENANCE"/>
    <s v="PPLTIS: TOTAL INCOME STATEMENT"/>
    <x v="6"/>
    <x v="3"/>
    <n v="51.35"/>
  </r>
  <r>
    <x v="2"/>
    <x v="3"/>
    <x v="2"/>
    <x v="97"/>
    <x v="1"/>
    <s v="PPLETO: TOTAL OPERATING EXPENSE"/>
    <s v="PPLEOM: OPERATION AND MAINTENANCE"/>
    <s v="PPLTIS: TOTAL INCOME STATEMENT"/>
    <x v="7"/>
    <x v="3"/>
    <n v="21.81"/>
  </r>
  <r>
    <x v="2"/>
    <x v="3"/>
    <x v="2"/>
    <x v="98"/>
    <x v="1"/>
    <s v="PPLETO: TOTAL OPERATING EXPENSE"/>
    <s v="PPLEOM: OPERATION AND MAINTENANCE"/>
    <s v="PPLTIS: TOTAL INCOME STATEMENT"/>
    <x v="14"/>
    <x v="1"/>
    <n v="4864.8500000000004"/>
  </r>
  <r>
    <x v="2"/>
    <x v="3"/>
    <x v="2"/>
    <x v="98"/>
    <x v="1"/>
    <s v="PPLETO: TOTAL OPERATING EXPENSE"/>
    <s v="PPLEOM: OPERATION AND MAINTENANCE"/>
    <s v="PPLTIS: TOTAL INCOME STATEMENT"/>
    <x v="9"/>
    <x v="5"/>
    <n v="1647.12"/>
  </r>
  <r>
    <x v="2"/>
    <x v="3"/>
    <x v="2"/>
    <x v="98"/>
    <x v="1"/>
    <s v="PPLETO: TOTAL OPERATING EXPENSE"/>
    <s v="PPLEOM: OPERATION AND MAINTENANCE"/>
    <s v="PPLTIS: TOTAL INCOME STATEMENT"/>
    <x v="3"/>
    <x v="3"/>
    <n v="-27.36"/>
  </r>
  <r>
    <x v="2"/>
    <x v="3"/>
    <x v="2"/>
    <x v="98"/>
    <x v="1"/>
    <s v="PPLETO: TOTAL OPERATING EXPENSE"/>
    <s v="PPLEOM: OPERATION AND MAINTENANCE"/>
    <s v="PPLTIS: TOTAL INCOME STATEMENT"/>
    <x v="4"/>
    <x v="3"/>
    <n v="256.72000000000003"/>
  </r>
  <r>
    <x v="2"/>
    <x v="3"/>
    <x v="2"/>
    <x v="98"/>
    <x v="1"/>
    <s v="PPLETO: TOTAL OPERATING EXPENSE"/>
    <s v="PPLEOM: OPERATION AND MAINTENANCE"/>
    <s v="PPLTIS: TOTAL INCOME STATEMENT"/>
    <x v="5"/>
    <x v="4"/>
    <n v="418.93"/>
  </r>
  <r>
    <x v="2"/>
    <x v="3"/>
    <x v="2"/>
    <x v="98"/>
    <x v="1"/>
    <s v="PPLETO: TOTAL OPERATING EXPENSE"/>
    <s v="PPLEOM: OPERATION AND MAINTENANCE"/>
    <s v="PPLTIS: TOTAL INCOME STATEMENT"/>
    <x v="6"/>
    <x v="3"/>
    <n v="441.2"/>
  </r>
  <r>
    <x v="2"/>
    <x v="3"/>
    <x v="2"/>
    <x v="98"/>
    <x v="1"/>
    <s v="PPLETO: TOTAL OPERATING EXPENSE"/>
    <s v="PPLEOM: OPERATION AND MAINTENANCE"/>
    <s v="PPLTIS: TOTAL INCOME STATEMENT"/>
    <x v="7"/>
    <x v="3"/>
    <n v="163.91"/>
  </r>
  <r>
    <x v="2"/>
    <x v="3"/>
    <x v="2"/>
    <x v="98"/>
    <x v="1"/>
    <s v="PPLETO: TOTAL OPERATING EXPENSE"/>
    <s v="PPLEOM: OPERATION AND MAINTENANCE"/>
    <s v="PPLTIS: TOTAL INCOME STATEMENT"/>
    <x v="10"/>
    <x v="4"/>
    <n v="139.02000000000001"/>
  </r>
  <r>
    <x v="2"/>
    <x v="3"/>
    <x v="2"/>
    <x v="101"/>
    <x v="1"/>
    <s v="PPLETO: TOTAL OPERATING EXPENSE"/>
    <s v="PPLEOM: OPERATION AND MAINTENANCE"/>
    <s v="PPLTIS: TOTAL INCOME STATEMENT"/>
    <x v="9"/>
    <x v="5"/>
    <n v="0.35"/>
  </r>
  <r>
    <x v="2"/>
    <x v="3"/>
    <x v="2"/>
    <x v="101"/>
    <x v="1"/>
    <s v="PPLETO: TOTAL OPERATING EXPENSE"/>
    <s v="PPLEOM: OPERATION AND MAINTENANCE"/>
    <s v="PPLTIS: TOTAL INCOME STATEMENT"/>
    <x v="5"/>
    <x v="4"/>
    <n v="0.03"/>
  </r>
  <r>
    <x v="2"/>
    <x v="3"/>
    <x v="2"/>
    <x v="177"/>
    <x v="1"/>
    <s v="PPLETO: TOTAL OPERATING EXPENSE"/>
    <s v="PPLEOM: OPERATION AND MAINTENANCE"/>
    <s v="PPLTIS: TOTAL INCOME STATEMENT"/>
    <x v="14"/>
    <x v="1"/>
    <n v="48340.24"/>
  </r>
  <r>
    <x v="2"/>
    <x v="3"/>
    <x v="2"/>
    <x v="177"/>
    <x v="1"/>
    <s v="PPLETO: TOTAL OPERATING EXPENSE"/>
    <s v="PPLEOM: OPERATION AND MAINTENANCE"/>
    <s v="PPLTIS: TOTAL INCOME STATEMENT"/>
    <x v="9"/>
    <x v="5"/>
    <n v="839.33"/>
  </r>
  <r>
    <x v="2"/>
    <x v="3"/>
    <x v="2"/>
    <x v="177"/>
    <x v="1"/>
    <s v="PPLETO: TOTAL OPERATING EXPENSE"/>
    <s v="PPLEOM: OPERATION AND MAINTENANCE"/>
    <s v="PPLTIS: TOTAL INCOME STATEMENT"/>
    <x v="18"/>
    <x v="6"/>
    <n v="6"/>
  </r>
  <r>
    <x v="2"/>
    <x v="3"/>
    <x v="2"/>
    <x v="177"/>
    <x v="1"/>
    <s v="PPLETO: TOTAL OPERATING EXPENSE"/>
    <s v="PPLEOM: OPERATION AND MAINTENANCE"/>
    <s v="PPLTIS: TOTAL INCOME STATEMENT"/>
    <x v="3"/>
    <x v="3"/>
    <n v="-79.53"/>
  </r>
  <r>
    <x v="2"/>
    <x v="3"/>
    <x v="2"/>
    <x v="177"/>
    <x v="1"/>
    <s v="PPLETO: TOTAL OPERATING EXPENSE"/>
    <s v="PPLEOM: OPERATION AND MAINTENANCE"/>
    <s v="PPLTIS: TOTAL INCOME STATEMENT"/>
    <x v="4"/>
    <x v="3"/>
    <n v="2343.23"/>
  </r>
  <r>
    <x v="2"/>
    <x v="3"/>
    <x v="2"/>
    <x v="177"/>
    <x v="1"/>
    <s v="PPLETO: TOTAL OPERATING EXPENSE"/>
    <s v="PPLEOM: OPERATION AND MAINTENANCE"/>
    <s v="PPLTIS: TOTAL INCOME STATEMENT"/>
    <x v="5"/>
    <x v="4"/>
    <n v="3801.75"/>
  </r>
  <r>
    <x v="2"/>
    <x v="3"/>
    <x v="2"/>
    <x v="177"/>
    <x v="1"/>
    <s v="PPLETO: TOTAL OPERATING EXPENSE"/>
    <s v="PPLEOM: OPERATION AND MAINTENANCE"/>
    <s v="PPLTIS: TOTAL INCOME STATEMENT"/>
    <x v="6"/>
    <x v="3"/>
    <n v="4454.24"/>
  </r>
  <r>
    <x v="2"/>
    <x v="3"/>
    <x v="2"/>
    <x v="177"/>
    <x v="1"/>
    <s v="PPLETO: TOTAL OPERATING EXPENSE"/>
    <s v="PPLEOM: OPERATION AND MAINTENANCE"/>
    <s v="PPLTIS: TOTAL INCOME STATEMENT"/>
    <x v="7"/>
    <x v="3"/>
    <n v="1745.86"/>
  </r>
  <r>
    <x v="2"/>
    <x v="3"/>
    <x v="2"/>
    <x v="177"/>
    <x v="1"/>
    <s v="PPLETO: TOTAL OPERATING EXPENSE"/>
    <s v="PPLEOM: OPERATION AND MAINTENANCE"/>
    <s v="PPLTIS: TOTAL INCOME STATEMENT"/>
    <x v="10"/>
    <x v="4"/>
    <n v="48.92"/>
  </r>
  <r>
    <x v="2"/>
    <x v="3"/>
    <x v="2"/>
    <x v="105"/>
    <x v="1"/>
    <s v="PPLETO: TOTAL OPERATING EXPENSE"/>
    <s v="PPLEOM: OPERATION AND MAINTENANCE"/>
    <s v="PPLTIS: TOTAL INCOME STATEMENT"/>
    <x v="1"/>
    <x v="1"/>
    <n v="1503.08"/>
  </r>
  <r>
    <x v="2"/>
    <x v="3"/>
    <x v="2"/>
    <x v="105"/>
    <x v="1"/>
    <s v="PPLETO: TOTAL OPERATING EXPENSE"/>
    <s v="PPLEOM: OPERATION AND MAINTENANCE"/>
    <s v="PPLTIS: TOTAL INCOME STATEMENT"/>
    <x v="14"/>
    <x v="1"/>
    <n v="1263.6600000000001"/>
  </r>
  <r>
    <x v="2"/>
    <x v="3"/>
    <x v="2"/>
    <x v="105"/>
    <x v="1"/>
    <s v="PPLETO: TOTAL OPERATING EXPENSE"/>
    <s v="PPLEOM: OPERATION AND MAINTENANCE"/>
    <s v="PPLTIS: TOTAL INCOME STATEMENT"/>
    <x v="9"/>
    <x v="5"/>
    <n v="700.32"/>
  </r>
  <r>
    <x v="2"/>
    <x v="3"/>
    <x v="2"/>
    <x v="105"/>
    <x v="1"/>
    <s v="PPLETO: TOTAL OPERATING EXPENSE"/>
    <s v="PPLEOM: OPERATION AND MAINTENANCE"/>
    <s v="PPLTIS: TOTAL INCOME STATEMENT"/>
    <x v="3"/>
    <x v="3"/>
    <n v="16.52"/>
  </r>
  <r>
    <x v="2"/>
    <x v="3"/>
    <x v="2"/>
    <x v="105"/>
    <x v="1"/>
    <s v="PPLETO: TOTAL OPERATING EXPENSE"/>
    <s v="PPLEOM: OPERATION AND MAINTENANCE"/>
    <s v="PPLTIS: TOTAL INCOME STATEMENT"/>
    <x v="4"/>
    <x v="3"/>
    <n v="140.09"/>
  </r>
  <r>
    <x v="2"/>
    <x v="3"/>
    <x v="2"/>
    <x v="105"/>
    <x v="1"/>
    <s v="PPLETO: TOTAL OPERATING EXPENSE"/>
    <s v="PPLEOM: OPERATION AND MAINTENANCE"/>
    <s v="PPLTIS: TOTAL INCOME STATEMENT"/>
    <x v="5"/>
    <x v="4"/>
    <n v="228.2"/>
  </r>
  <r>
    <x v="2"/>
    <x v="3"/>
    <x v="2"/>
    <x v="105"/>
    <x v="1"/>
    <s v="PPLETO: TOTAL OPERATING EXPENSE"/>
    <s v="PPLEOM: OPERATION AND MAINTENANCE"/>
    <s v="PPLTIS: TOTAL INCOME STATEMENT"/>
    <x v="6"/>
    <x v="3"/>
    <n v="256.02999999999997"/>
  </r>
  <r>
    <x v="2"/>
    <x v="3"/>
    <x v="2"/>
    <x v="105"/>
    <x v="1"/>
    <s v="PPLETO: TOTAL OPERATING EXPENSE"/>
    <s v="PPLEOM: OPERATION AND MAINTENANCE"/>
    <s v="PPLTIS: TOTAL INCOME STATEMENT"/>
    <x v="7"/>
    <x v="3"/>
    <n v="69.28"/>
  </r>
  <r>
    <x v="2"/>
    <x v="3"/>
    <x v="2"/>
    <x v="105"/>
    <x v="1"/>
    <s v="PPLETO: TOTAL OPERATING EXPENSE"/>
    <s v="PPLEOM: OPERATION AND MAINTENANCE"/>
    <s v="PPLTIS: TOTAL INCOME STATEMENT"/>
    <x v="10"/>
    <x v="4"/>
    <n v="57.77"/>
  </r>
  <r>
    <x v="2"/>
    <x v="3"/>
    <x v="2"/>
    <x v="115"/>
    <x v="1"/>
    <s v="PPLETO: TOTAL OPERATING EXPENSE"/>
    <s v="PPLEOM: OPERATION AND MAINTENANCE"/>
    <s v="PPLTIS: TOTAL INCOME STATEMENT"/>
    <x v="14"/>
    <x v="1"/>
    <n v="66.94"/>
  </r>
  <r>
    <x v="2"/>
    <x v="3"/>
    <x v="2"/>
    <x v="115"/>
    <x v="1"/>
    <s v="PPLETO: TOTAL OPERATING EXPENSE"/>
    <s v="PPLEOM: OPERATION AND MAINTENANCE"/>
    <s v="PPLTIS: TOTAL INCOME STATEMENT"/>
    <x v="3"/>
    <x v="3"/>
    <n v="-0.64"/>
  </r>
  <r>
    <x v="2"/>
    <x v="3"/>
    <x v="2"/>
    <x v="115"/>
    <x v="1"/>
    <s v="PPLETO: TOTAL OPERATING EXPENSE"/>
    <s v="PPLEOM: OPERATION AND MAINTENANCE"/>
    <s v="PPLTIS: TOTAL INCOME STATEMENT"/>
    <x v="4"/>
    <x v="3"/>
    <n v="3.7"/>
  </r>
  <r>
    <x v="2"/>
    <x v="3"/>
    <x v="2"/>
    <x v="115"/>
    <x v="1"/>
    <s v="PPLETO: TOTAL OPERATING EXPENSE"/>
    <s v="PPLEOM: OPERATION AND MAINTENANCE"/>
    <s v="PPLTIS: TOTAL INCOME STATEMENT"/>
    <x v="5"/>
    <x v="4"/>
    <n v="5.99"/>
  </r>
  <r>
    <x v="2"/>
    <x v="3"/>
    <x v="2"/>
    <x v="115"/>
    <x v="1"/>
    <s v="PPLETO: TOTAL OPERATING EXPENSE"/>
    <s v="PPLEOM: OPERATION AND MAINTENANCE"/>
    <s v="PPLTIS: TOTAL INCOME STATEMENT"/>
    <x v="6"/>
    <x v="3"/>
    <n v="5.96"/>
  </r>
  <r>
    <x v="2"/>
    <x v="3"/>
    <x v="2"/>
    <x v="115"/>
    <x v="1"/>
    <s v="PPLETO: TOTAL OPERATING EXPENSE"/>
    <s v="PPLEOM: OPERATION AND MAINTENANCE"/>
    <s v="PPLTIS: TOTAL INCOME STATEMENT"/>
    <x v="7"/>
    <x v="3"/>
    <n v="2.3199999999999998"/>
  </r>
  <r>
    <x v="2"/>
    <x v="3"/>
    <x v="2"/>
    <x v="117"/>
    <x v="1"/>
    <s v="PPLETO: TOTAL OPERATING EXPENSE"/>
    <s v="PPLEOM: OPERATION AND MAINTENANCE"/>
    <s v="PPLTIS: TOTAL INCOME STATEMENT"/>
    <x v="14"/>
    <x v="1"/>
    <n v="8.4700000000000006"/>
  </r>
  <r>
    <x v="2"/>
    <x v="3"/>
    <x v="2"/>
    <x v="117"/>
    <x v="1"/>
    <s v="PPLETO: TOTAL OPERATING EXPENSE"/>
    <s v="PPLEOM: OPERATION AND MAINTENANCE"/>
    <s v="PPLTIS: TOTAL INCOME STATEMENT"/>
    <x v="12"/>
    <x v="1"/>
    <n v="2755.68"/>
  </r>
  <r>
    <x v="2"/>
    <x v="3"/>
    <x v="2"/>
    <x v="117"/>
    <x v="1"/>
    <s v="PPLETO: TOTAL OPERATING EXPENSE"/>
    <s v="PPLEOM: OPERATION AND MAINTENANCE"/>
    <s v="PPLTIS: TOTAL INCOME STATEMENT"/>
    <x v="11"/>
    <x v="5"/>
    <n v="1807.66"/>
  </r>
  <r>
    <x v="2"/>
    <x v="3"/>
    <x v="2"/>
    <x v="117"/>
    <x v="1"/>
    <s v="PPLETO: TOTAL OPERATING EXPENSE"/>
    <s v="PPLEOM: OPERATION AND MAINTENANCE"/>
    <s v="PPLTIS: TOTAL INCOME STATEMENT"/>
    <x v="3"/>
    <x v="3"/>
    <n v="-26.14"/>
  </r>
  <r>
    <x v="2"/>
    <x v="3"/>
    <x v="2"/>
    <x v="117"/>
    <x v="1"/>
    <s v="PPLETO: TOTAL OPERATING EXPENSE"/>
    <s v="PPLEOM: OPERATION AND MAINTENANCE"/>
    <s v="PPLTIS: TOTAL INCOME STATEMENT"/>
    <x v="4"/>
    <x v="3"/>
    <n v="128.37"/>
  </r>
  <r>
    <x v="2"/>
    <x v="3"/>
    <x v="2"/>
    <x v="117"/>
    <x v="1"/>
    <s v="PPLETO: TOTAL OPERATING EXPENSE"/>
    <s v="PPLEOM: OPERATION AND MAINTENANCE"/>
    <s v="PPLTIS: TOTAL INCOME STATEMENT"/>
    <x v="5"/>
    <x v="4"/>
    <n v="208.3"/>
  </r>
  <r>
    <x v="2"/>
    <x v="3"/>
    <x v="2"/>
    <x v="117"/>
    <x v="1"/>
    <s v="PPLETO: TOTAL OPERATING EXPENSE"/>
    <s v="PPLEOM: OPERATION AND MAINTENANCE"/>
    <s v="PPLTIS: TOTAL INCOME STATEMENT"/>
    <x v="6"/>
    <x v="3"/>
    <n v="254.88"/>
  </r>
  <r>
    <x v="2"/>
    <x v="3"/>
    <x v="2"/>
    <x v="117"/>
    <x v="1"/>
    <s v="PPLETO: TOTAL OPERATING EXPENSE"/>
    <s v="PPLEOM: OPERATION AND MAINTENANCE"/>
    <s v="PPLTIS: TOTAL INCOME STATEMENT"/>
    <x v="7"/>
    <x v="3"/>
    <n v="127.37"/>
  </r>
  <r>
    <x v="2"/>
    <x v="3"/>
    <x v="2"/>
    <x v="117"/>
    <x v="1"/>
    <s v="PPLETO: TOTAL OPERATING EXPENSE"/>
    <s v="PPLEOM: OPERATION AND MAINTENANCE"/>
    <s v="PPLTIS: TOTAL INCOME STATEMENT"/>
    <x v="10"/>
    <x v="4"/>
    <n v="137.86000000000001"/>
  </r>
  <r>
    <x v="2"/>
    <x v="3"/>
    <x v="2"/>
    <x v="125"/>
    <x v="1"/>
    <s v="PPLETO: TOTAL OPERATING EXPENSE"/>
    <s v="PPLEOM: OPERATION AND MAINTENANCE"/>
    <s v="PPLTIS: TOTAL INCOME STATEMENT"/>
    <x v="14"/>
    <x v="1"/>
    <n v="271.13"/>
  </r>
  <r>
    <x v="2"/>
    <x v="3"/>
    <x v="2"/>
    <x v="125"/>
    <x v="1"/>
    <s v="PPLETO: TOTAL OPERATING EXPENSE"/>
    <s v="PPLEOM: OPERATION AND MAINTENANCE"/>
    <s v="PPLTIS: TOTAL INCOME STATEMENT"/>
    <x v="9"/>
    <x v="5"/>
    <n v="214.79"/>
  </r>
  <r>
    <x v="2"/>
    <x v="3"/>
    <x v="2"/>
    <x v="125"/>
    <x v="1"/>
    <s v="PPLETO: TOTAL OPERATING EXPENSE"/>
    <s v="PPLEOM: OPERATION AND MAINTENANCE"/>
    <s v="PPLTIS: TOTAL INCOME STATEMENT"/>
    <x v="3"/>
    <x v="3"/>
    <n v="-2.34"/>
  </r>
  <r>
    <x v="2"/>
    <x v="3"/>
    <x v="2"/>
    <x v="125"/>
    <x v="1"/>
    <s v="PPLETO: TOTAL OPERATING EXPENSE"/>
    <s v="PPLEOM: OPERATION AND MAINTENANCE"/>
    <s v="PPLTIS: TOTAL INCOME STATEMENT"/>
    <x v="4"/>
    <x v="3"/>
    <n v="13.31"/>
  </r>
  <r>
    <x v="2"/>
    <x v="3"/>
    <x v="2"/>
    <x v="125"/>
    <x v="1"/>
    <s v="PPLETO: TOTAL OPERATING EXPENSE"/>
    <s v="PPLEOM: OPERATION AND MAINTENANCE"/>
    <s v="PPLTIS: TOTAL INCOME STATEMENT"/>
    <x v="5"/>
    <x v="4"/>
    <n v="22.67"/>
  </r>
  <r>
    <x v="2"/>
    <x v="3"/>
    <x v="2"/>
    <x v="125"/>
    <x v="1"/>
    <s v="PPLETO: TOTAL OPERATING EXPENSE"/>
    <s v="PPLEOM: OPERATION AND MAINTENANCE"/>
    <s v="PPLTIS: TOTAL INCOME STATEMENT"/>
    <x v="6"/>
    <x v="3"/>
    <n v="25.46"/>
  </r>
  <r>
    <x v="2"/>
    <x v="3"/>
    <x v="2"/>
    <x v="125"/>
    <x v="1"/>
    <s v="PPLETO: TOTAL OPERATING EXPENSE"/>
    <s v="PPLEOM: OPERATION AND MAINTENANCE"/>
    <s v="PPLTIS: TOTAL INCOME STATEMENT"/>
    <x v="7"/>
    <x v="3"/>
    <n v="10.77"/>
  </r>
  <r>
    <x v="2"/>
    <x v="3"/>
    <x v="2"/>
    <x v="125"/>
    <x v="1"/>
    <s v="PPLETO: TOTAL OPERATING EXPENSE"/>
    <s v="PPLEOM: OPERATION AND MAINTENANCE"/>
    <s v="PPLTIS: TOTAL INCOME STATEMENT"/>
    <x v="10"/>
    <x v="4"/>
    <n v="17.87"/>
  </r>
  <r>
    <x v="2"/>
    <x v="3"/>
    <x v="2"/>
    <x v="127"/>
    <x v="1"/>
    <s v="PPLETO: TOTAL OPERATING EXPENSE"/>
    <s v="PPLEOM: OPERATION AND MAINTENANCE"/>
    <s v="PPLTIS: TOTAL INCOME STATEMENT"/>
    <x v="12"/>
    <x v="1"/>
    <n v="165.36"/>
  </r>
  <r>
    <x v="2"/>
    <x v="3"/>
    <x v="2"/>
    <x v="127"/>
    <x v="1"/>
    <s v="PPLETO: TOTAL OPERATING EXPENSE"/>
    <s v="PPLEOM: OPERATION AND MAINTENANCE"/>
    <s v="PPLTIS: TOTAL INCOME STATEMENT"/>
    <x v="11"/>
    <x v="5"/>
    <n v="31.01"/>
  </r>
  <r>
    <x v="2"/>
    <x v="3"/>
    <x v="2"/>
    <x v="127"/>
    <x v="1"/>
    <s v="PPLETO: TOTAL OPERATING EXPENSE"/>
    <s v="PPLEOM: OPERATION AND MAINTENANCE"/>
    <s v="PPLTIS: TOTAL INCOME STATEMENT"/>
    <x v="3"/>
    <x v="3"/>
    <n v="-1.42"/>
  </r>
  <r>
    <x v="2"/>
    <x v="3"/>
    <x v="2"/>
    <x v="127"/>
    <x v="1"/>
    <s v="PPLETO: TOTAL OPERATING EXPENSE"/>
    <s v="PPLEOM: OPERATION AND MAINTENANCE"/>
    <s v="PPLTIS: TOTAL INCOME STATEMENT"/>
    <x v="4"/>
    <x v="3"/>
    <n v="8.0399999999999991"/>
  </r>
  <r>
    <x v="2"/>
    <x v="3"/>
    <x v="2"/>
    <x v="127"/>
    <x v="1"/>
    <s v="PPLETO: TOTAL OPERATING EXPENSE"/>
    <s v="PPLEOM: OPERATION AND MAINTENANCE"/>
    <s v="PPLTIS: TOTAL INCOME STATEMENT"/>
    <x v="5"/>
    <x v="4"/>
    <n v="13.76"/>
  </r>
  <r>
    <x v="2"/>
    <x v="3"/>
    <x v="2"/>
    <x v="127"/>
    <x v="1"/>
    <s v="PPLETO: TOTAL OPERATING EXPENSE"/>
    <s v="PPLEOM: OPERATION AND MAINTENANCE"/>
    <s v="PPLTIS: TOTAL INCOME STATEMENT"/>
    <x v="6"/>
    <x v="3"/>
    <n v="15.58"/>
  </r>
  <r>
    <x v="2"/>
    <x v="3"/>
    <x v="2"/>
    <x v="127"/>
    <x v="1"/>
    <s v="PPLETO: TOTAL OPERATING EXPENSE"/>
    <s v="PPLEOM: OPERATION AND MAINTENANCE"/>
    <s v="PPLTIS: TOTAL INCOME STATEMENT"/>
    <x v="7"/>
    <x v="3"/>
    <n v="6.62"/>
  </r>
  <r>
    <x v="2"/>
    <x v="3"/>
    <x v="2"/>
    <x v="127"/>
    <x v="1"/>
    <s v="PPLETO: TOTAL OPERATING EXPENSE"/>
    <s v="PPLEOM: OPERATION AND MAINTENANCE"/>
    <s v="PPLTIS: TOTAL INCOME STATEMENT"/>
    <x v="10"/>
    <x v="4"/>
    <n v="2.58"/>
  </r>
  <r>
    <x v="2"/>
    <x v="3"/>
    <x v="2"/>
    <x v="133"/>
    <x v="1"/>
    <s v="PPLETO: TOTAL OPERATING EXPENSE"/>
    <s v="PPLEOM: OPERATION AND MAINTENANCE"/>
    <s v="PPLTIS: TOTAL INCOME STATEMENT"/>
    <x v="14"/>
    <x v="1"/>
    <n v="33.89"/>
  </r>
  <r>
    <x v="2"/>
    <x v="3"/>
    <x v="2"/>
    <x v="133"/>
    <x v="1"/>
    <s v="PPLETO: TOTAL OPERATING EXPENSE"/>
    <s v="PPLEOM: OPERATION AND MAINTENANCE"/>
    <s v="PPLTIS: TOTAL INCOME STATEMENT"/>
    <x v="3"/>
    <x v="3"/>
    <n v="-0.32"/>
  </r>
  <r>
    <x v="2"/>
    <x v="3"/>
    <x v="2"/>
    <x v="133"/>
    <x v="1"/>
    <s v="PPLETO: TOTAL OPERATING EXPENSE"/>
    <s v="PPLEOM: OPERATION AND MAINTENANCE"/>
    <s v="PPLTIS: TOTAL INCOME STATEMENT"/>
    <x v="4"/>
    <x v="3"/>
    <n v="1.87"/>
  </r>
  <r>
    <x v="2"/>
    <x v="3"/>
    <x v="2"/>
    <x v="133"/>
    <x v="1"/>
    <s v="PPLETO: TOTAL OPERATING EXPENSE"/>
    <s v="PPLEOM: OPERATION AND MAINTENANCE"/>
    <s v="PPLTIS: TOTAL INCOME STATEMENT"/>
    <x v="5"/>
    <x v="4"/>
    <n v="3.03"/>
  </r>
  <r>
    <x v="2"/>
    <x v="3"/>
    <x v="2"/>
    <x v="133"/>
    <x v="1"/>
    <s v="PPLETO: TOTAL OPERATING EXPENSE"/>
    <s v="PPLEOM: OPERATION AND MAINTENANCE"/>
    <s v="PPLTIS: TOTAL INCOME STATEMENT"/>
    <x v="6"/>
    <x v="3"/>
    <n v="3.02"/>
  </r>
  <r>
    <x v="2"/>
    <x v="3"/>
    <x v="2"/>
    <x v="133"/>
    <x v="1"/>
    <s v="PPLETO: TOTAL OPERATING EXPENSE"/>
    <s v="PPLEOM: OPERATION AND MAINTENANCE"/>
    <s v="PPLTIS: TOTAL INCOME STATEMENT"/>
    <x v="7"/>
    <x v="3"/>
    <n v="1.17"/>
  </r>
  <r>
    <x v="2"/>
    <x v="3"/>
    <x v="2"/>
    <x v="41"/>
    <x v="1"/>
    <s v="PPLETO: TOTAL OPERATING EXPENSE"/>
    <s v="PPLEOM: OPERATION AND MAINTENANCE"/>
    <s v="PPLTIS: TOTAL INCOME STATEMENT"/>
    <x v="1"/>
    <x v="1"/>
    <n v="1427.5"/>
  </r>
  <r>
    <x v="2"/>
    <x v="3"/>
    <x v="2"/>
    <x v="41"/>
    <x v="1"/>
    <s v="PPLETO: TOTAL OPERATING EXPENSE"/>
    <s v="PPLEOM: OPERATION AND MAINTENANCE"/>
    <s v="PPLTIS: TOTAL INCOME STATEMENT"/>
    <x v="14"/>
    <x v="1"/>
    <n v="34.74"/>
  </r>
  <r>
    <x v="2"/>
    <x v="3"/>
    <x v="2"/>
    <x v="41"/>
    <x v="1"/>
    <s v="PPLETO: TOTAL OPERATING EXPENSE"/>
    <s v="PPLEOM: OPERATION AND MAINTENANCE"/>
    <s v="PPLTIS: TOTAL INCOME STATEMENT"/>
    <x v="3"/>
    <x v="3"/>
    <n v="9.15"/>
  </r>
  <r>
    <x v="2"/>
    <x v="3"/>
    <x v="2"/>
    <x v="41"/>
    <x v="1"/>
    <s v="PPLETO: TOTAL OPERATING EXPENSE"/>
    <s v="PPLEOM: OPERATION AND MAINTENANCE"/>
    <s v="PPLTIS: TOTAL INCOME STATEMENT"/>
    <x v="4"/>
    <x v="3"/>
    <n v="77.319999999999993"/>
  </r>
  <r>
    <x v="2"/>
    <x v="3"/>
    <x v="2"/>
    <x v="41"/>
    <x v="1"/>
    <s v="PPLETO: TOTAL OPERATING EXPENSE"/>
    <s v="PPLEOM: OPERATION AND MAINTENANCE"/>
    <s v="PPLTIS: TOTAL INCOME STATEMENT"/>
    <x v="5"/>
    <x v="4"/>
    <n v="128.71"/>
  </r>
  <r>
    <x v="2"/>
    <x v="3"/>
    <x v="2"/>
    <x v="41"/>
    <x v="1"/>
    <s v="PPLETO: TOTAL OPERATING EXPENSE"/>
    <s v="PPLEOM: OPERATION AND MAINTENANCE"/>
    <s v="PPLTIS: TOTAL INCOME STATEMENT"/>
    <x v="6"/>
    <x v="3"/>
    <n v="132.91999999999999"/>
  </r>
  <r>
    <x v="2"/>
    <x v="3"/>
    <x v="2"/>
    <x v="41"/>
    <x v="1"/>
    <s v="PPLETO: TOTAL OPERATING EXPENSE"/>
    <s v="PPLEOM: OPERATION AND MAINTENANCE"/>
    <s v="PPLTIS: TOTAL INCOME STATEMENT"/>
    <x v="7"/>
    <x v="3"/>
    <n v="40.299999999999997"/>
  </r>
  <r>
    <x v="2"/>
    <x v="3"/>
    <x v="2"/>
    <x v="36"/>
    <x v="1"/>
    <s v="PPLETO: TOTAL OPERATING EXPENSE"/>
    <s v="PPLEOM: OPERATION AND MAINTENANCE"/>
    <s v="PPLTIS: TOTAL INCOME STATEMENT"/>
    <x v="14"/>
    <x v="1"/>
    <n v="4340.97"/>
  </r>
  <r>
    <x v="2"/>
    <x v="3"/>
    <x v="2"/>
    <x v="36"/>
    <x v="1"/>
    <s v="PPLETO: TOTAL OPERATING EXPENSE"/>
    <s v="PPLEOM: OPERATION AND MAINTENANCE"/>
    <s v="PPLTIS: TOTAL INCOME STATEMENT"/>
    <x v="9"/>
    <x v="5"/>
    <n v="284.07"/>
  </r>
  <r>
    <x v="2"/>
    <x v="3"/>
    <x v="2"/>
    <x v="36"/>
    <x v="1"/>
    <s v="PPLETO: TOTAL OPERATING EXPENSE"/>
    <s v="PPLEOM: OPERATION AND MAINTENANCE"/>
    <s v="PPLTIS: TOTAL INCOME STATEMENT"/>
    <x v="18"/>
    <x v="6"/>
    <n v="85"/>
  </r>
  <r>
    <x v="2"/>
    <x v="3"/>
    <x v="2"/>
    <x v="36"/>
    <x v="1"/>
    <s v="PPLETO: TOTAL OPERATING EXPENSE"/>
    <s v="PPLEOM: OPERATION AND MAINTENANCE"/>
    <s v="PPLTIS: TOTAL INCOME STATEMENT"/>
    <x v="3"/>
    <x v="3"/>
    <n v="-9.6"/>
  </r>
  <r>
    <x v="2"/>
    <x v="3"/>
    <x v="2"/>
    <x v="36"/>
    <x v="1"/>
    <s v="PPLETO: TOTAL OPERATING EXPENSE"/>
    <s v="PPLEOM: OPERATION AND MAINTENANCE"/>
    <s v="PPLTIS: TOTAL INCOME STATEMENT"/>
    <x v="4"/>
    <x v="3"/>
    <n v="208.94"/>
  </r>
  <r>
    <x v="2"/>
    <x v="3"/>
    <x v="2"/>
    <x v="36"/>
    <x v="1"/>
    <s v="PPLETO: TOTAL OPERATING EXPENSE"/>
    <s v="PPLEOM: OPERATION AND MAINTENANCE"/>
    <s v="PPLTIS: TOTAL INCOME STATEMENT"/>
    <x v="5"/>
    <x v="4"/>
    <n v="359.27"/>
  </r>
  <r>
    <x v="2"/>
    <x v="3"/>
    <x v="2"/>
    <x v="36"/>
    <x v="1"/>
    <s v="PPLETO: TOTAL OPERATING EXPENSE"/>
    <s v="PPLEOM: OPERATION AND MAINTENANCE"/>
    <s v="PPLTIS: TOTAL INCOME STATEMENT"/>
    <x v="6"/>
    <x v="3"/>
    <n v="407.31"/>
  </r>
  <r>
    <x v="2"/>
    <x v="3"/>
    <x v="2"/>
    <x v="36"/>
    <x v="1"/>
    <s v="PPLETO: TOTAL OPERATING EXPENSE"/>
    <s v="PPLEOM: OPERATION AND MAINTENANCE"/>
    <s v="PPLTIS: TOTAL INCOME STATEMENT"/>
    <x v="7"/>
    <x v="3"/>
    <n v="158.72999999999999"/>
  </r>
  <r>
    <x v="2"/>
    <x v="3"/>
    <x v="2"/>
    <x v="36"/>
    <x v="1"/>
    <s v="PPLETO: TOTAL OPERATING EXPENSE"/>
    <s v="PPLEOM: OPERATION AND MAINTENANCE"/>
    <s v="PPLTIS: TOTAL INCOME STATEMENT"/>
    <x v="10"/>
    <x v="4"/>
    <n v="21.28"/>
  </r>
  <r>
    <x v="2"/>
    <x v="3"/>
    <x v="2"/>
    <x v="140"/>
    <x v="1"/>
    <s v="PPLETO: TOTAL OPERATING EXPENSE"/>
    <s v="PPLEOM: OPERATION AND MAINTENANCE"/>
    <s v="PPLTIS: TOTAL INCOME STATEMENT"/>
    <x v="14"/>
    <x v="1"/>
    <n v="19861.330000000002"/>
  </r>
  <r>
    <x v="2"/>
    <x v="3"/>
    <x v="2"/>
    <x v="140"/>
    <x v="1"/>
    <s v="PPLETO: TOTAL OPERATING EXPENSE"/>
    <s v="PPLEOM: OPERATION AND MAINTENANCE"/>
    <s v="PPLTIS: TOTAL INCOME STATEMENT"/>
    <x v="9"/>
    <x v="5"/>
    <n v="2768.95"/>
  </r>
  <r>
    <x v="2"/>
    <x v="3"/>
    <x v="2"/>
    <x v="140"/>
    <x v="1"/>
    <s v="PPLETO: TOTAL OPERATING EXPENSE"/>
    <s v="PPLEOM: OPERATION AND MAINTENANCE"/>
    <s v="PPLTIS: TOTAL INCOME STATEMENT"/>
    <x v="3"/>
    <x v="3"/>
    <n v="-28.06"/>
  </r>
  <r>
    <x v="2"/>
    <x v="3"/>
    <x v="2"/>
    <x v="140"/>
    <x v="1"/>
    <s v="PPLETO: TOTAL OPERATING EXPENSE"/>
    <s v="PPLEOM: OPERATION AND MAINTENANCE"/>
    <s v="PPLTIS: TOTAL INCOME STATEMENT"/>
    <x v="4"/>
    <x v="3"/>
    <n v="1009.85"/>
  </r>
  <r>
    <x v="2"/>
    <x v="3"/>
    <x v="2"/>
    <x v="140"/>
    <x v="1"/>
    <s v="PPLETO: TOTAL OPERATING EXPENSE"/>
    <s v="PPLEOM: OPERATION AND MAINTENANCE"/>
    <s v="PPLTIS: TOTAL INCOME STATEMENT"/>
    <x v="5"/>
    <x v="4"/>
    <n v="1657.52"/>
  </r>
  <r>
    <x v="2"/>
    <x v="3"/>
    <x v="2"/>
    <x v="140"/>
    <x v="1"/>
    <s v="PPLETO: TOTAL OPERATING EXPENSE"/>
    <s v="PPLEOM: OPERATION AND MAINTENANCE"/>
    <s v="PPLTIS: TOTAL INCOME STATEMENT"/>
    <x v="6"/>
    <x v="3"/>
    <n v="1819.48"/>
  </r>
  <r>
    <x v="2"/>
    <x v="3"/>
    <x v="2"/>
    <x v="140"/>
    <x v="1"/>
    <s v="PPLETO: TOTAL OPERATING EXPENSE"/>
    <s v="PPLEOM: OPERATION AND MAINTENANCE"/>
    <s v="PPLTIS: TOTAL INCOME STATEMENT"/>
    <x v="7"/>
    <x v="3"/>
    <n v="662.23"/>
  </r>
  <r>
    <x v="2"/>
    <x v="3"/>
    <x v="2"/>
    <x v="140"/>
    <x v="1"/>
    <s v="PPLETO: TOTAL OPERATING EXPENSE"/>
    <s v="PPLEOM: OPERATION AND MAINTENANCE"/>
    <s v="PPLTIS: TOTAL INCOME STATEMENT"/>
    <x v="10"/>
    <x v="4"/>
    <n v="235.05"/>
  </r>
  <r>
    <x v="2"/>
    <x v="3"/>
    <x v="2"/>
    <x v="51"/>
    <x v="1"/>
    <s v="PPLETO: TOTAL OPERATING EXPENSE"/>
    <s v="PPLEOM: OPERATION AND MAINTENANCE"/>
    <s v="PPLTIS: TOTAL INCOME STATEMENT"/>
    <x v="2"/>
    <x v="2"/>
    <n v="21923.91"/>
  </r>
  <r>
    <x v="2"/>
    <x v="3"/>
    <x v="2"/>
    <x v="37"/>
    <x v="1"/>
    <s v="PPLETO: TOTAL OPERATING EXPENSE"/>
    <s v="PPLEOM: OPERATION AND MAINTENANCE"/>
    <s v="PPLTIS: TOTAL INCOME STATEMENT"/>
    <x v="8"/>
    <x v="2"/>
    <n v="3542.63"/>
  </r>
  <r>
    <x v="2"/>
    <x v="3"/>
    <x v="2"/>
    <x v="56"/>
    <x v="1"/>
    <s v="PPLETO: TOTAL OPERATING EXPENSE"/>
    <s v="PPLEOM: OPERATION AND MAINTENANCE"/>
    <s v="PPLTIS: TOTAL INCOME STATEMENT"/>
    <x v="14"/>
    <x v="1"/>
    <n v="246527.19"/>
  </r>
  <r>
    <x v="2"/>
    <x v="3"/>
    <x v="2"/>
    <x v="56"/>
    <x v="1"/>
    <s v="PPLETO: TOTAL OPERATING EXPENSE"/>
    <s v="PPLEOM: OPERATION AND MAINTENANCE"/>
    <s v="PPLTIS: TOTAL INCOME STATEMENT"/>
    <x v="9"/>
    <x v="5"/>
    <n v="21266.5"/>
  </r>
  <r>
    <x v="2"/>
    <x v="3"/>
    <x v="2"/>
    <x v="56"/>
    <x v="1"/>
    <s v="PPLETO: TOTAL OPERATING EXPENSE"/>
    <s v="PPLEOM: OPERATION AND MAINTENANCE"/>
    <s v="PPLTIS: TOTAL INCOME STATEMENT"/>
    <x v="15"/>
    <x v="5"/>
    <n v="5004.8599999999997"/>
  </r>
  <r>
    <x v="2"/>
    <x v="3"/>
    <x v="2"/>
    <x v="56"/>
    <x v="1"/>
    <s v="PPLETO: TOTAL OPERATING EXPENSE"/>
    <s v="PPLEOM: OPERATION AND MAINTENANCE"/>
    <s v="PPLTIS: TOTAL INCOME STATEMENT"/>
    <x v="18"/>
    <x v="6"/>
    <n v="1828.88"/>
  </r>
  <r>
    <x v="2"/>
    <x v="3"/>
    <x v="2"/>
    <x v="56"/>
    <x v="1"/>
    <s v="PPLETO: TOTAL OPERATING EXPENSE"/>
    <s v="PPLEOM: OPERATION AND MAINTENANCE"/>
    <s v="PPLTIS: TOTAL INCOME STATEMENT"/>
    <x v="3"/>
    <x v="3"/>
    <n v="-381.72"/>
  </r>
  <r>
    <x v="2"/>
    <x v="3"/>
    <x v="2"/>
    <x v="56"/>
    <x v="1"/>
    <s v="PPLETO: TOTAL OPERATING EXPENSE"/>
    <s v="PPLEOM: OPERATION AND MAINTENANCE"/>
    <s v="PPLTIS: TOTAL INCOME STATEMENT"/>
    <x v="4"/>
    <x v="3"/>
    <n v="11812.51"/>
  </r>
  <r>
    <x v="2"/>
    <x v="3"/>
    <x v="2"/>
    <x v="56"/>
    <x v="1"/>
    <s v="PPLETO: TOTAL OPERATING EXPENSE"/>
    <s v="PPLEOM: OPERATION AND MAINTENANCE"/>
    <s v="PPLTIS: TOTAL INCOME STATEMENT"/>
    <x v="5"/>
    <x v="4"/>
    <n v="19478.77"/>
  </r>
  <r>
    <x v="2"/>
    <x v="3"/>
    <x v="2"/>
    <x v="56"/>
    <x v="1"/>
    <s v="PPLETO: TOTAL OPERATING EXPENSE"/>
    <s v="PPLEOM: OPERATION AND MAINTENANCE"/>
    <s v="PPLTIS: TOTAL INCOME STATEMENT"/>
    <x v="6"/>
    <x v="3"/>
    <n v="22774.94"/>
  </r>
  <r>
    <x v="2"/>
    <x v="3"/>
    <x v="2"/>
    <x v="56"/>
    <x v="1"/>
    <s v="PPLETO: TOTAL OPERATING EXPENSE"/>
    <s v="PPLEOM: OPERATION AND MAINTENANCE"/>
    <s v="PPLTIS: TOTAL INCOME STATEMENT"/>
    <x v="7"/>
    <x v="3"/>
    <n v="9305.06"/>
  </r>
  <r>
    <x v="2"/>
    <x v="3"/>
    <x v="2"/>
    <x v="56"/>
    <x v="1"/>
    <s v="PPLETO: TOTAL OPERATING EXPENSE"/>
    <s v="PPLEOM: OPERATION AND MAINTENANCE"/>
    <s v="PPLTIS: TOTAL INCOME STATEMENT"/>
    <x v="10"/>
    <x v="4"/>
    <n v="2076.92"/>
  </r>
  <r>
    <x v="2"/>
    <x v="3"/>
    <x v="2"/>
    <x v="57"/>
    <x v="1"/>
    <s v="PPLETO: TOTAL OPERATING EXPENSE"/>
    <s v="PPLEOM: OPERATION AND MAINTENANCE"/>
    <s v="PPLTIS: TOTAL INCOME STATEMENT"/>
    <x v="9"/>
    <x v="5"/>
    <n v="25.42"/>
  </r>
  <r>
    <x v="2"/>
    <x v="3"/>
    <x v="2"/>
    <x v="57"/>
    <x v="1"/>
    <s v="PPLETO: TOTAL OPERATING EXPENSE"/>
    <s v="PPLEOM: OPERATION AND MAINTENANCE"/>
    <s v="PPLTIS: TOTAL INCOME STATEMENT"/>
    <x v="10"/>
    <x v="4"/>
    <n v="2.2799999999999998"/>
  </r>
  <r>
    <x v="2"/>
    <x v="3"/>
    <x v="3"/>
    <x v="38"/>
    <x v="1"/>
    <s v="PPLETO: TOTAL OPERATING EXPENSE"/>
    <s v="PPLEOM: OPERATION AND MAINTENANCE"/>
    <s v="PPLTIS: TOTAL INCOME STATEMENT"/>
    <x v="0"/>
    <x v="0"/>
    <n v="0"/>
  </r>
  <r>
    <x v="2"/>
    <x v="3"/>
    <x v="3"/>
    <x v="39"/>
    <x v="1"/>
    <s v="PPLETO: TOTAL OPERATING EXPENSE"/>
    <s v="PPLEOM: OPERATION AND MAINTENANCE"/>
    <s v="PPLTIS: TOTAL INCOME STATEMENT"/>
    <x v="0"/>
    <x v="0"/>
    <n v="0"/>
  </r>
  <r>
    <x v="2"/>
    <x v="3"/>
    <x v="3"/>
    <x v="40"/>
    <x v="1"/>
    <s v="PPLETO: TOTAL OPERATING EXPENSE"/>
    <s v="PPLEOM: OPERATION AND MAINTENANCE"/>
    <s v="PPLTIS: TOTAL INCOME STATEMENT"/>
    <x v="0"/>
    <x v="0"/>
    <n v="0"/>
  </r>
  <r>
    <x v="2"/>
    <x v="3"/>
    <x v="3"/>
    <x v="58"/>
    <x v="1"/>
    <s v="PPLETO: TOTAL OPERATING EXPENSE"/>
    <s v="PPLEOM: OPERATION AND MAINTENANCE"/>
    <s v="PPLTIS: TOTAL INCOME STATEMENT"/>
    <x v="1"/>
    <x v="1"/>
    <n v="1414333.09"/>
  </r>
  <r>
    <x v="2"/>
    <x v="3"/>
    <x v="3"/>
    <x v="58"/>
    <x v="1"/>
    <s v="PPLETO: TOTAL OPERATING EXPENSE"/>
    <s v="PPLEOM: OPERATION AND MAINTENANCE"/>
    <s v="PPLTIS: TOTAL INCOME STATEMENT"/>
    <x v="14"/>
    <x v="1"/>
    <n v="2475.7600000000002"/>
  </r>
  <r>
    <x v="2"/>
    <x v="3"/>
    <x v="3"/>
    <x v="58"/>
    <x v="1"/>
    <s v="PPLETO: TOTAL OPERATING EXPENSE"/>
    <s v="PPLEOM: OPERATION AND MAINTENANCE"/>
    <s v="PPLTIS: TOTAL INCOME STATEMENT"/>
    <x v="9"/>
    <x v="5"/>
    <n v="11091.49"/>
  </r>
  <r>
    <x v="2"/>
    <x v="3"/>
    <x v="3"/>
    <x v="58"/>
    <x v="1"/>
    <s v="PPLETO: TOTAL OPERATING EXPENSE"/>
    <s v="PPLEOM: OPERATION AND MAINTENANCE"/>
    <s v="PPLTIS: TOTAL INCOME STATEMENT"/>
    <x v="15"/>
    <x v="5"/>
    <n v="579.02"/>
  </r>
  <r>
    <x v="2"/>
    <x v="3"/>
    <x v="3"/>
    <x v="58"/>
    <x v="1"/>
    <s v="PPLETO: TOTAL OPERATING EXPENSE"/>
    <s v="PPLEOM: OPERATION AND MAINTENANCE"/>
    <s v="PPLTIS: TOTAL INCOME STATEMENT"/>
    <x v="12"/>
    <x v="1"/>
    <n v="46679.64"/>
  </r>
  <r>
    <x v="2"/>
    <x v="3"/>
    <x v="3"/>
    <x v="58"/>
    <x v="1"/>
    <s v="PPLETO: TOTAL OPERATING EXPENSE"/>
    <s v="PPLEOM: OPERATION AND MAINTENANCE"/>
    <s v="PPLTIS: TOTAL INCOME STATEMENT"/>
    <x v="11"/>
    <x v="5"/>
    <n v="0"/>
  </r>
  <r>
    <x v="2"/>
    <x v="3"/>
    <x v="3"/>
    <x v="58"/>
    <x v="1"/>
    <s v="PPLETO: TOTAL OPERATING EXPENSE"/>
    <s v="PPLEOM: OPERATION AND MAINTENANCE"/>
    <s v="PPLTIS: TOTAL INCOME STATEMENT"/>
    <x v="16"/>
    <x v="1"/>
    <n v="115495.1"/>
  </r>
  <r>
    <x v="2"/>
    <x v="3"/>
    <x v="3"/>
    <x v="58"/>
    <x v="1"/>
    <s v="PPLETO: TOTAL OPERATING EXPENSE"/>
    <s v="PPLEOM: OPERATION AND MAINTENANCE"/>
    <s v="PPLTIS: TOTAL INCOME STATEMENT"/>
    <x v="20"/>
    <x v="5"/>
    <n v="18437.38"/>
  </r>
  <r>
    <x v="2"/>
    <x v="3"/>
    <x v="3"/>
    <x v="58"/>
    <x v="1"/>
    <s v="PPLETO: TOTAL OPERATING EXPENSE"/>
    <s v="PPLEOM: OPERATION AND MAINTENANCE"/>
    <s v="PPLTIS: TOTAL INCOME STATEMENT"/>
    <x v="13"/>
    <x v="6"/>
    <n v="-219.64"/>
  </r>
  <r>
    <x v="2"/>
    <x v="3"/>
    <x v="3"/>
    <x v="58"/>
    <x v="1"/>
    <s v="PPLETO: TOTAL OPERATING EXPENSE"/>
    <s v="PPLEOM: OPERATION AND MAINTENANCE"/>
    <s v="PPLTIS: TOTAL INCOME STATEMENT"/>
    <x v="18"/>
    <x v="6"/>
    <n v="72.19"/>
  </r>
  <r>
    <x v="2"/>
    <x v="3"/>
    <x v="3"/>
    <x v="58"/>
    <x v="1"/>
    <s v="PPLETO: TOTAL OPERATING EXPENSE"/>
    <s v="PPLEOM: OPERATION AND MAINTENANCE"/>
    <s v="PPLTIS: TOTAL INCOME STATEMENT"/>
    <x v="0"/>
    <x v="0"/>
    <n v="7722"/>
  </r>
  <r>
    <x v="2"/>
    <x v="3"/>
    <x v="3"/>
    <x v="58"/>
    <x v="1"/>
    <s v="PPLETO: TOTAL OPERATING EXPENSE"/>
    <s v="PPLEOM: OPERATION AND MAINTENANCE"/>
    <s v="PPLTIS: TOTAL INCOME STATEMENT"/>
    <x v="3"/>
    <x v="3"/>
    <n v="21242.17"/>
  </r>
  <r>
    <x v="2"/>
    <x v="3"/>
    <x v="3"/>
    <x v="58"/>
    <x v="1"/>
    <s v="PPLETO: TOTAL OPERATING EXPENSE"/>
    <s v="PPLEOM: OPERATION AND MAINTENANCE"/>
    <s v="PPLTIS: TOTAL INCOME STATEMENT"/>
    <x v="4"/>
    <x v="3"/>
    <n v="75693.97"/>
  </r>
  <r>
    <x v="2"/>
    <x v="3"/>
    <x v="3"/>
    <x v="58"/>
    <x v="1"/>
    <s v="PPLETO: TOTAL OPERATING EXPENSE"/>
    <s v="PPLEOM: OPERATION AND MAINTENANCE"/>
    <s v="PPLTIS: TOTAL INCOME STATEMENT"/>
    <x v="5"/>
    <x v="4"/>
    <n v="130177.38"/>
  </r>
  <r>
    <x v="2"/>
    <x v="3"/>
    <x v="3"/>
    <x v="58"/>
    <x v="1"/>
    <s v="PPLETO: TOTAL OPERATING EXPENSE"/>
    <s v="PPLEOM: OPERATION AND MAINTENANCE"/>
    <s v="PPLTIS: TOTAL INCOME STATEMENT"/>
    <x v="6"/>
    <x v="3"/>
    <n v="155134.24"/>
  </r>
  <r>
    <x v="2"/>
    <x v="3"/>
    <x v="3"/>
    <x v="58"/>
    <x v="1"/>
    <s v="PPLETO: TOTAL OPERATING EXPENSE"/>
    <s v="PPLEOM: OPERATION AND MAINTENANCE"/>
    <s v="PPLTIS: TOTAL INCOME STATEMENT"/>
    <x v="7"/>
    <x v="3"/>
    <n v="84114.27"/>
  </r>
  <r>
    <x v="2"/>
    <x v="3"/>
    <x v="3"/>
    <x v="58"/>
    <x v="1"/>
    <s v="PPLETO: TOTAL OPERATING EXPENSE"/>
    <s v="PPLEOM: OPERATION AND MAINTENANCE"/>
    <s v="PPLTIS: TOTAL INCOME STATEMENT"/>
    <x v="10"/>
    <x v="4"/>
    <n v="2553.12"/>
  </r>
  <r>
    <x v="2"/>
    <x v="3"/>
    <x v="3"/>
    <x v="59"/>
    <x v="1"/>
    <s v="PPLETO: TOTAL OPERATING EXPENSE"/>
    <s v="PPLEOM: OPERATION AND MAINTENANCE"/>
    <s v="PPLTIS: TOTAL INCOME STATEMENT"/>
    <x v="1"/>
    <x v="1"/>
    <n v="-21922.560000000001"/>
  </r>
  <r>
    <x v="2"/>
    <x v="3"/>
    <x v="3"/>
    <x v="59"/>
    <x v="1"/>
    <s v="PPLETO: TOTAL OPERATING EXPENSE"/>
    <s v="PPLEOM: OPERATION AND MAINTENANCE"/>
    <s v="PPLTIS: TOTAL INCOME STATEMENT"/>
    <x v="14"/>
    <x v="1"/>
    <n v="-31.01"/>
  </r>
  <r>
    <x v="2"/>
    <x v="3"/>
    <x v="3"/>
    <x v="59"/>
    <x v="1"/>
    <s v="PPLETO: TOTAL OPERATING EXPENSE"/>
    <s v="PPLEOM: OPERATION AND MAINTENANCE"/>
    <s v="PPLTIS: TOTAL INCOME STATEMENT"/>
    <x v="12"/>
    <x v="1"/>
    <n v="-4832.5600000000004"/>
  </r>
  <r>
    <x v="2"/>
    <x v="3"/>
    <x v="3"/>
    <x v="59"/>
    <x v="1"/>
    <s v="PPLETO: TOTAL OPERATING EXPENSE"/>
    <s v="PPLEOM: OPERATION AND MAINTENANCE"/>
    <s v="PPLTIS: TOTAL INCOME STATEMENT"/>
    <x v="11"/>
    <x v="5"/>
    <n v="-121.78"/>
  </r>
  <r>
    <x v="2"/>
    <x v="3"/>
    <x v="3"/>
    <x v="59"/>
    <x v="1"/>
    <s v="PPLETO: TOTAL OPERATING EXPENSE"/>
    <s v="PPLEOM: OPERATION AND MAINTENANCE"/>
    <s v="PPLTIS: TOTAL INCOME STATEMENT"/>
    <x v="13"/>
    <x v="6"/>
    <n v="-224.6"/>
  </r>
  <r>
    <x v="2"/>
    <x v="3"/>
    <x v="3"/>
    <x v="59"/>
    <x v="1"/>
    <s v="PPLETO: TOTAL OPERATING EXPENSE"/>
    <s v="PPLEOM: OPERATION AND MAINTENANCE"/>
    <s v="PPLTIS: TOTAL INCOME STATEMENT"/>
    <x v="0"/>
    <x v="0"/>
    <n v="-106.39"/>
  </r>
  <r>
    <x v="2"/>
    <x v="3"/>
    <x v="3"/>
    <x v="59"/>
    <x v="1"/>
    <s v="PPLETO: TOTAL OPERATING EXPENSE"/>
    <s v="PPLEOM: OPERATION AND MAINTENANCE"/>
    <s v="PPLTIS: TOTAL INCOME STATEMENT"/>
    <x v="3"/>
    <x v="3"/>
    <n v="-274.22000000000003"/>
  </r>
  <r>
    <x v="2"/>
    <x v="3"/>
    <x v="3"/>
    <x v="59"/>
    <x v="1"/>
    <s v="PPLETO: TOTAL OPERATING EXPENSE"/>
    <s v="PPLEOM: OPERATION AND MAINTENANCE"/>
    <s v="PPLTIS: TOTAL INCOME STATEMENT"/>
    <x v="4"/>
    <x v="3"/>
    <n v="-1247.95"/>
  </r>
  <r>
    <x v="2"/>
    <x v="3"/>
    <x v="3"/>
    <x v="59"/>
    <x v="1"/>
    <s v="PPLETO: TOTAL OPERATING EXPENSE"/>
    <s v="PPLEOM: OPERATION AND MAINTENANCE"/>
    <s v="PPLTIS: TOTAL INCOME STATEMENT"/>
    <x v="5"/>
    <x v="4"/>
    <n v="-3179.3"/>
  </r>
  <r>
    <x v="2"/>
    <x v="3"/>
    <x v="3"/>
    <x v="59"/>
    <x v="1"/>
    <s v="PPLETO: TOTAL OPERATING EXPENSE"/>
    <s v="PPLEOM: OPERATION AND MAINTENANCE"/>
    <s v="PPLTIS: TOTAL INCOME STATEMENT"/>
    <x v="6"/>
    <x v="3"/>
    <n v="-2533.5300000000002"/>
  </r>
  <r>
    <x v="2"/>
    <x v="3"/>
    <x v="3"/>
    <x v="59"/>
    <x v="1"/>
    <s v="PPLETO: TOTAL OPERATING EXPENSE"/>
    <s v="PPLEOM: OPERATION AND MAINTENANCE"/>
    <s v="PPLTIS: TOTAL INCOME STATEMENT"/>
    <x v="7"/>
    <x v="3"/>
    <n v="-608.02"/>
  </r>
  <r>
    <x v="2"/>
    <x v="3"/>
    <x v="3"/>
    <x v="59"/>
    <x v="1"/>
    <s v="PPLETO: TOTAL OPERATING EXPENSE"/>
    <s v="PPLEOM: OPERATION AND MAINTENANCE"/>
    <s v="PPLTIS: TOTAL INCOME STATEMENT"/>
    <x v="10"/>
    <x v="4"/>
    <n v="-18.61"/>
  </r>
  <r>
    <x v="2"/>
    <x v="3"/>
    <x v="3"/>
    <x v="60"/>
    <x v="1"/>
    <s v="PPLETO: TOTAL OPERATING EXPENSE"/>
    <s v="PPLEFH: FUEL HANDLING EXPENSE"/>
    <s v="PPLTIS: TOTAL INCOME STATEMENT"/>
    <x v="14"/>
    <x v="1"/>
    <n v="121822.41"/>
  </r>
  <r>
    <x v="2"/>
    <x v="3"/>
    <x v="3"/>
    <x v="60"/>
    <x v="1"/>
    <s v="PPLETO: TOTAL OPERATING EXPENSE"/>
    <s v="PPLEFH: FUEL HANDLING EXPENSE"/>
    <s v="PPLTIS: TOTAL INCOME STATEMENT"/>
    <x v="9"/>
    <x v="5"/>
    <n v="19532.080000000002"/>
  </r>
  <r>
    <x v="2"/>
    <x v="3"/>
    <x v="3"/>
    <x v="60"/>
    <x v="1"/>
    <s v="PPLETO: TOTAL OPERATING EXPENSE"/>
    <s v="PPLEFH: FUEL HANDLING EXPENSE"/>
    <s v="PPLTIS: TOTAL INCOME STATEMENT"/>
    <x v="15"/>
    <x v="5"/>
    <n v="3344.42"/>
  </r>
  <r>
    <x v="2"/>
    <x v="3"/>
    <x v="3"/>
    <x v="60"/>
    <x v="1"/>
    <s v="PPLETO: TOTAL OPERATING EXPENSE"/>
    <s v="PPLEFH: FUEL HANDLING EXPENSE"/>
    <s v="PPLTIS: TOTAL INCOME STATEMENT"/>
    <x v="12"/>
    <x v="1"/>
    <n v="38536.410000000003"/>
  </r>
  <r>
    <x v="2"/>
    <x v="3"/>
    <x v="3"/>
    <x v="60"/>
    <x v="1"/>
    <s v="PPLETO: TOTAL OPERATING EXPENSE"/>
    <s v="PPLEFH: FUEL HANDLING EXPENSE"/>
    <s v="PPLTIS: TOTAL INCOME STATEMENT"/>
    <x v="11"/>
    <x v="5"/>
    <n v="32.9"/>
  </r>
  <r>
    <x v="2"/>
    <x v="3"/>
    <x v="3"/>
    <x v="60"/>
    <x v="1"/>
    <s v="PPLETO: TOTAL OPERATING EXPENSE"/>
    <s v="PPLEFH: FUEL HANDLING EXPENSE"/>
    <s v="PPLTIS: TOTAL INCOME STATEMENT"/>
    <x v="16"/>
    <x v="1"/>
    <n v="1140829.97"/>
  </r>
  <r>
    <x v="2"/>
    <x v="3"/>
    <x v="3"/>
    <x v="60"/>
    <x v="1"/>
    <s v="PPLETO: TOTAL OPERATING EXPENSE"/>
    <s v="PPLEFH: FUEL HANDLING EXPENSE"/>
    <s v="PPLTIS: TOTAL INCOME STATEMENT"/>
    <x v="20"/>
    <x v="5"/>
    <n v="308459.15000000002"/>
  </r>
  <r>
    <x v="2"/>
    <x v="3"/>
    <x v="3"/>
    <x v="60"/>
    <x v="1"/>
    <s v="PPLETO: TOTAL OPERATING EXPENSE"/>
    <s v="PPLEFH: FUEL HANDLING EXPENSE"/>
    <s v="PPLTIS: TOTAL INCOME STATEMENT"/>
    <x v="21"/>
    <x v="5"/>
    <n v="6415.01"/>
  </r>
  <r>
    <x v="2"/>
    <x v="3"/>
    <x v="3"/>
    <x v="60"/>
    <x v="1"/>
    <s v="PPLETO: TOTAL OPERATING EXPENSE"/>
    <s v="PPLEFH: FUEL HANDLING EXPENSE"/>
    <s v="PPLTIS: TOTAL INCOME STATEMENT"/>
    <x v="18"/>
    <x v="6"/>
    <n v="18092.349999999999"/>
  </r>
  <r>
    <x v="2"/>
    <x v="3"/>
    <x v="3"/>
    <x v="60"/>
    <x v="1"/>
    <s v="PPLETO: TOTAL OPERATING EXPENSE"/>
    <s v="PPLEFH: FUEL HANDLING EXPENSE"/>
    <s v="PPLTIS: TOTAL INCOME STATEMENT"/>
    <x v="3"/>
    <x v="3"/>
    <n v="16248.04"/>
  </r>
  <r>
    <x v="2"/>
    <x v="3"/>
    <x v="3"/>
    <x v="60"/>
    <x v="1"/>
    <s v="PPLETO: TOTAL OPERATING EXPENSE"/>
    <s v="PPLEFH: FUEL HANDLING EXPENSE"/>
    <s v="PPLTIS: TOTAL INCOME STATEMENT"/>
    <x v="4"/>
    <x v="3"/>
    <n v="62297.57"/>
  </r>
  <r>
    <x v="2"/>
    <x v="3"/>
    <x v="3"/>
    <x v="60"/>
    <x v="1"/>
    <s v="PPLETO: TOTAL OPERATING EXPENSE"/>
    <s v="PPLEFH: FUEL HANDLING EXPENSE"/>
    <s v="PPLTIS: TOTAL INCOME STATEMENT"/>
    <x v="5"/>
    <x v="4"/>
    <n v="111293.16"/>
  </r>
  <r>
    <x v="2"/>
    <x v="3"/>
    <x v="3"/>
    <x v="60"/>
    <x v="1"/>
    <s v="PPLETO: TOTAL OPERATING EXPENSE"/>
    <s v="PPLEFH: FUEL HANDLING EXPENSE"/>
    <s v="PPLTIS: TOTAL INCOME STATEMENT"/>
    <x v="6"/>
    <x v="3"/>
    <n v="127344.72"/>
  </r>
  <r>
    <x v="2"/>
    <x v="3"/>
    <x v="3"/>
    <x v="60"/>
    <x v="1"/>
    <s v="PPLETO: TOTAL OPERATING EXPENSE"/>
    <s v="PPLEFH: FUEL HANDLING EXPENSE"/>
    <s v="PPLTIS: TOTAL INCOME STATEMENT"/>
    <x v="7"/>
    <x v="3"/>
    <n v="67986.429999999993"/>
  </r>
  <r>
    <x v="2"/>
    <x v="3"/>
    <x v="3"/>
    <x v="60"/>
    <x v="1"/>
    <s v="PPLETO: TOTAL OPERATING EXPENSE"/>
    <s v="PPLEFH: FUEL HANDLING EXPENSE"/>
    <s v="PPLTIS: TOTAL INCOME STATEMENT"/>
    <x v="10"/>
    <x v="4"/>
    <n v="23587.4"/>
  </r>
  <r>
    <x v="2"/>
    <x v="3"/>
    <x v="3"/>
    <x v="223"/>
    <x v="1"/>
    <s v="PPLETO: TOTAL OPERATING EXPENSE"/>
    <s v="PPLEFH: FUEL HANDLING EXPENSE"/>
    <s v="PPLTIS: TOTAL INCOME STATEMENT"/>
    <x v="20"/>
    <x v="5"/>
    <n v="266.58999999999997"/>
  </r>
  <r>
    <x v="2"/>
    <x v="3"/>
    <x v="3"/>
    <x v="223"/>
    <x v="1"/>
    <s v="PPLETO: TOTAL OPERATING EXPENSE"/>
    <s v="PPLEFH: FUEL HANDLING EXPENSE"/>
    <s v="PPLTIS: TOTAL INCOME STATEMENT"/>
    <x v="10"/>
    <x v="4"/>
    <n v="20.12"/>
  </r>
  <r>
    <x v="2"/>
    <x v="3"/>
    <x v="3"/>
    <x v="144"/>
    <x v="1"/>
    <s v="PPLETO: TOTAL OPERATING EXPENSE"/>
    <s v="PPLEOM: OPERATION AND MAINTENANCE"/>
    <s v="PPLTIS: TOTAL INCOME STATEMENT"/>
    <x v="1"/>
    <x v="1"/>
    <n v="-93.83"/>
  </r>
  <r>
    <x v="2"/>
    <x v="3"/>
    <x v="3"/>
    <x v="144"/>
    <x v="1"/>
    <s v="PPLETO: TOTAL OPERATING EXPENSE"/>
    <s v="PPLEOM: OPERATION AND MAINTENANCE"/>
    <s v="PPLTIS: TOTAL INCOME STATEMENT"/>
    <x v="14"/>
    <x v="1"/>
    <n v="473739.09"/>
  </r>
  <r>
    <x v="2"/>
    <x v="3"/>
    <x v="3"/>
    <x v="144"/>
    <x v="1"/>
    <s v="PPLETO: TOTAL OPERATING EXPENSE"/>
    <s v="PPLEOM: OPERATION AND MAINTENANCE"/>
    <s v="PPLTIS: TOTAL INCOME STATEMENT"/>
    <x v="9"/>
    <x v="5"/>
    <n v="180310.06"/>
  </r>
  <r>
    <x v="2"/>
    <x v="3"/>
    <x v="3"/>
    <x v="144"/>
    <x v="1"/>
    <s v="PPLETO: TOTAL OPERATING EXPENSE"/>
    <s v="PPLEOM: OPERATION AND MAINTENANCE"/>
    <s v="PPLTIS: TOTAL INCOME STATEMENT"/>
    <x v="15"/>
    <x v="5"/>
    <n v="24331.48"/>
  </r>
  <r>
    <x v="2"/>
    <x v="3"/>
    <x v="3"/>
    <x v="144"/>
    <x v="1"/>
    <s v="PPLETO: TOTAL OPERATING EXPENSE"/>
    <s v="PPLEOM: OPERATION AND MAINTENANCE"/>
    <s v="PPLTIS: TOTAL INCOME STATEMENT"/>
    <x v="16"/>
    <x v="1"/>
    <n v="3149326.64"/>
  </r>
  <r>
    <x v="2"/>
    <x v="3"/>
    <x v="3"/>
    <x v="144"/>
    <x v="1"/>
    <s v="PPLETO: TOTAL OPERATING EXPENSE"/>
    <s v="PPLEOM: OPERATION AND MAINTENANCE"/>
    <s v="PPLTIS: TOTAL INCOME STATEMENT"/>
    <x v="20"/>
    <x v="5"/>
    <n v="774415.21"/>
  </r>
  <r>
    <x v="2"/>
    <x v="3"/>
    <x v="3"/>
    <x v="144"/>
    <x v="1"/>
    <s v="PPLETO: TOTAL OPERATING EXPENSE"/>
    <s v="PPLEOM: OPERATION AND MAINTENANCE"/>
    <s v="PPLTIS: TOTAL INCOME STATEMENT"/>
    <x v="21"/>
    <x v="5"/>
    <n v="54081.88"/>
  </r>
  <r>
    <x v="2"/>
    <x v="3"/>
    <x v="3"/>
    <x v="144"/>
    <x v="1"/>
    <s v="PPLETO: TOTAL OPERATING EXPENSE"/>
    <s v="PPLEOM: OPERATION AND MAINTENANCE"/>
    <s v="PPLTIS: TOTAL INCOME STATEMENT"/>
    <x v="18"/>
    <x v="6"/>
    <n v="85902.11"/>
  </r>
  <r>
    <x v="2"/>
    <x v="3"/>
    <x v="3"/>
    <x v="144"/>
    <x v="1"/>
    <s v="PPLETO: TOTAL OPERATING EXPENSE"/>
    <s v="PPLEOM: OPERATION AND MAINTENANCE"/>
    <s v="PPLTIS: TOTAL INCOME STATEMENT"/>
    <x v="3"/>
    <x v="3"/>
    <n v="46395.43"/>
  </r>
  <r>
    <x v="2"/>
    <x v="3"/>
    <x v="3"/>
    <x v="144"/>
    <x v="1"/>
    <s v="PPLETO: TOTAL OPERATING EXPENSE"/>
    <s v="PPLEOM: OPERATION AND MAINTENANCE"/>
    <s v="PPLTIS: TOTAL INCOME STATEMENT"/>
    <x v="4"/>
    <x v="3"/>
    <n v="174823.86"/>
  </r>
  <r>
    <x v="2"/>
    <x v="3"/>
    <x v="3"/>
    <x v="144"/>
    <x v="1"/>
    <s v="PPLETO: TOTAL OPERATING EXPENSE"/>
    <s v="PPLEOM: OPERATION AND MAINTENANCE"/>
    <s v="PPLTIS: TOTAL INCOME STATEMENT"/>
    <x v="5"/>
    <x v="4"/>
    <n v="272032.58"/>
  </r>
  <r>
    <x v="2"/>
    <x v="3"/>
    <x v="3"/>
    <x v="144"/>
    <x v="1"/>
    <s v="PPLETO: TOTAL OPERATING EXPENSE"/>
    <s v="PPLEOM: OPERATION AND MAINTENANCE"/>
    <s v="PPLTIS: TOTAL INCOME STATEMENT"/>
    <x v="6"/>
    <x v="3"/>
    <n v="357928.1"/>
  </r>
  <r>
    <x v="2"/>
    <x v="3"/>
    <x v="3"/>
    <x v="144"/>
    <x v="1"/>
    <s v="PPLETO: TOTAL OPERATING EXPENSE"/>
    <s v="PPLEOM: OPERATION AND MAINTENANCE"/>
    <s v="PPLTIS: TOTAL INCOME STATEMENT"/>
    <x v="7"/>
    <x v="3"/>
    <n v="197492.25"/>
  </r>
  <r>
    <x v="2"/>
    <x v="3"/>
    <x v="3"/>
    <x v="144"/>
    <x v="1"/>
    <s v="PPLETO: TOTAL OPERATING EXPENSE"/>
    <s v="PPLEOM: OPERATION AND MAINTENANCE"/>
    <s v="PPLTIS: TOTAL INCOME STATEMENT"/>
    <x v="10"/>
    <x v="4"/>
    <n v="77149.64"/>
  </r>
  <r>
    <x v="2"/>
    <x v="3"/>
    <x v="3"/>
    <x v="224"/>
    <x v="1"/>
    <s v="PPLETO: TOTAL OPERATING EXPENSE"/>
    <s v="PPLEOM: OPERATION AND MAINTENANCE"/>
    <s v="PPLTIS: TOTAL INCOME STATEMENT"/>
    <x v="12"/>
    <x v="1"/>
    <n v="29517.47"/>
  </r>
  <r>
    <x v="2"/>
    <x v="3"/>
    <x v="3"/>
    <x v="224"/>
    <x v="1"/>
    <s v="PPLETO: TOTAL OPERATING EXPENSE"/>
    <s v="PPLEOM: OPERATION AND MAINTENANCE"/>
    <s v="PPLTIS: TOTAL INCOME STATEMENT"/>
    <x v="11"/>
    <x v="5"/>
    <n v="1766.87"/>
  </r>
  <r>
    <x v="2"/>
    <x v="3"/>
    <x v="3"/>
    <x v="224"/>
    <x v="1"/>
    <s v="PPLETO: TOTAL OPERATING EXPENSE"/>
    <s v="PPLEOM: OPERATION AND MAINTENANCE"/>
    <s v="PPLTIS: TOTAL INCOME STATEMENT"/>
    <x v="16"/>
    <x v="1"/>
    <n v="841777.2"/>
  </r>
  <r>
    <x v="2"/>
    <x v="3"/>
    <x v="3"/>
    <x v="224"/>
    <x v="1"/>
    <s v="PPLETO: TOTAL OPERATING EXPENSE"/>
    <s v="PPLEOM: OPERATION AND MAINTENANCE"/>
    <s v="PPLTIS: TOTAL INCOME STATEMENT"/>
    <x v="20"/>
    <x v="5"/>
    <n v="197239.35"/>
  </r>
  <r>
    <x v="2"/>
    <x v="3"/>
    <x v="3"/>
    <x v="224"/>
    <x v="1"/>
    <s v="PPLETO: TOTAL OPERATING EXPENSE"/>
    <s v="PPLEOM: OPERATION AND MAINTENANCE"/>
    <s v="PPLTIS: TOTAL INCOME STATEMENT"/>
    <x v="21"/>
    <x v="5"/>
    <n v="14999.64"/>
  </r>
  <r>
    <x v="2"/>
    <x v="3"/>
    <x v="3"/>
    <x v="224"/>
    <x v="1"/>
    <s v="PPLETO: TOTAL OPERATING EXPENSE"/>
    <s v="PPLEOM: OPERATION AND MAINTENANCE"/>
    <s v="PPLTIS: TOTAL INCOME STATEMENT"/>
    <x v="18"/>
    <x v="6"/>
    <n v="22659.57"/>
  </r>
  <r>
    <x v="2"/>
    <x v="3"/>
    <x v="3"/>
    <x v="224"/>
    <x v="1"/>
    <s v="PPLETO: TOTAL OPERATING EXPENSE"/>
    <s v="PPLEOM: OPERATION AND MAINTENANCE"/>
    <s v="PPLTIS: TOTAL INCOME STATEMENT"/>
    <x v="3"/>
    <x v="3"/>
    <n v="11074.4"/>
  </r>
  <r>
    <x v="2"/>
    <x v="3"/>
    <x v="3"/>
    <x v="224"/>
    <x v="1"/>
    <s v="PPLETO: TOTAL OPERATING EXPENSE"/>
    <s v="PPLEOM: OPERATION AND MAINTENANCE"/>
    <s v="PPLTIS: TOTAL INCOME STATEMENT"/>
    <x v="4"/>
    <x v="3"/>
    <n v="42114.52"/>
  </r>
  <r>
    <x v="2"/>
    <x v="3"/>
    <x v="3"/>
    <x v="224"/>
    <x v="1"/>
    <s v="PPLETO: TOTAL OPERATING EXPENSE"/>
    <s v="PPLEOM: OPERATION AND MAINTENANCE"/>
    <s v="PPLTIS: TOTAL INCOME STATEMENT"/>
    <x v="5"/>
    <x v="4"/>
    <n v="65484.71"/>
  </r>
  <r>
    <x v="2"/>
    <x v="3"/>
    <x v="3"/>
    <x v="224"/>
    <x v="1"/>
    <s v="PPLETO: TOTAL OPERATING EXPENSE"/>
    <s v="PPLEOM: OPERATION AND MAINTENANCE"/>
    <s v="PPLTIS: TOTAL INCOME STATEMENT"/>
    <x v="6"/>
    <x v="3"/>
    <n v="86035.74"/>
  </r>
  <r>
    <x v="2"/>
    <x v="3"/>
    <x v="3"/>
    <x v="224"/>
    <x v="1"/>
    <s v="PPLETO: TOTAL OPERATING EXPENSE"/>
    <s v="PPLEOM: OPERATION AND MAINTENANCE"/>
    <s v="PPLTIS: TOTAL INCOME STATEMENT"/>
    <x v="7"/>
    <x v="3"/>
    <n v="47372.57"/>
  </r>
  <r>
    <x v="2"/>
    <x v="3"/>
    <x v="3"/>
    <x v="224"/>
    <x v="1"/>
    <s v="PPLETO: TOTAL OPERATING EXPENSE"/>
    <s v="PPLEOM: OPERATION AND MAINTENANCE"/>
    <s v="PPLTIS: TOTAL INCOME STATEMENT"/>
    <x v="10"/>
    <x v="4"/>
    <n v="16240.15"/>
  </r>
  <r>
    <x v="2"/>
    <x v="3"/>
    <x v="3"/>
    <x v="62"/>
    <x v="1"/>
    <s v="PPLETO: TOTAL OPERATING EXPENSE"/>
    <s v="PPLEOM: OPERATION AND MAINTENANCE"/>
    <s v="PPLTIS: TOTAL INCOME STATEMENT"/>
    <x v="1"/>
    <x v="1"/>
    <n v="131590.96"/>
  </r>
  <r>
    <x v="2"/>
    <x v="3"/>
    <x v="3"/>
    <x v="62"/>
    <x v="1"/>
    <s v="PPLETO: TOTAL OPERATING EXPENSE"/>
    <s v="PPLEOM: OPERATION AND MAINTENANCE"/>
    <s v="PPLTIS: TOTAL INCOME STATEMENT"/>
    <x v="14"/>
    <x v="1"/>
    <n v="-8123.78"/>
  </r>
  <r>
    <x v="2"/>
    <x v="3"/>
    <x v="3"/>
    <x v="62"/>
    <x v="1"/>
    <s v="PPLETO: TOTAL OPERATING EXPENSE"/>
    <s v="PPLEOM: OPERATION AND MAINTENANCE"/>
    <s v="PPLTIS: TOTAL INCOME STATEMENT"/>
    <x v="9"/>
    <x v="5"/>
    <n v="-1809.65"/>
  </r>
  <r>
    <x v="2"/>
    <x v="3"/>
    <x v="3"/>
    <x v="62"/>
    <x v="1"/>
    <s v="PPLETO: TOTAL OPERATING EXPENSE"/>
    <s v="PPLEOM: OPERATION AND MAINTENANCE"/>
    <s v="PPLTIS: TOTAL INCOME STATEMENT"/>
    <x v="15"/>
    <x v="5"/>
    <n v="-192.67"/>
  </r>
  <r>
    <x v="2"/>
    <x v="3"/>
    <x v="3"/>
    <x v="62"/>
    <x v="1"/>
    <s v="PPLETO: TOTAL OPERATING EXPENSE"/>
    <s v="PPLEOM: OPERATION AND MAINTENANCE"/>
    <s v="PPLTIS: TOTAL INCOME STATEMENT"/>
    <x v="12"/>
    <x v="1"/>
    <n v="74280.17"/>
  </r>
  <r>
    <x v="2"/>
    <x v="3"/>
    <x v="3"/>
    <x v="62"/>
    <x v="1"/>
    <s v="PPLETO: TOTAL OPERATING EXPENSE"/>
    <s v="PPLEOM: OPERATION AND MAINTENANCE"/>
    <s v="PPLTIS: TOTAL INCOME STATEMENT"/>
    <x v="11"/>
    <x v="5"/>
    <n v="11592.32"/>
  </r>
  <r>
    <x v="2"/>
    <x v="3"/>
    <x v="3"/>
    <x v="62"/>
    <x v="1"/>
    <s v="PPLETO: TOTAL OPERATING EXPENSE"/>
    <s v="PPLEOM: OPERATION AND MAINTENANCE"/>
    <s v="PPLTIS: TOTAL INCOME STATEMENT"/>
    <x v="16"/>
    <x v="1"/>
    <n v="211905.52"/>
  </r>
  <r>
    <x v="2"/>
    <x v="3"/>
    <x v="3"/>
    <x v="62"/>
    <x v="1"/>
    <s v="PPLETO: TOTAL OPERATING EXPENSE"/>
    <s v="PPLEOM: OPERATION AND MAINTENANCE"/>
    <s v="PPLTIS: TOTAL INCOME STATEMENT"/>
    <x v="20"/>
    <x v="5"/>
    <n v="62020.05"/>
  </r>
  <r>
    <x v="2"/>
    <x v="3"/>
    <x v="3"/>
    <x v="62"/>
    <x v="1"/>
    <s v="PPLETO: TOTAL OPERATING EXPENSE"/>
    <s v="PPLEOM: OPERATION AND MAINTENANCE"/>
    <s v="PPLTIS: TOTAL INCOME STATEMENT"/>
    <x v="21"/>
    <x v="5"/>
    <n v="0"/>
  </r>
  <r>
    <x v="2"/>
    <x v="3"/>
    <x v="3"/>
    <x v="62"/>
    <x v="1"/>
    <s v="PPLETO: TOTAL OPERATING EXPENSE"/>
    <s v="PPLEOM: OPERATION AND MAINTENANCE"/>
    <s v="PPLTIS: TOTAL INCOME STATEMENT"/>
    <x v="18"/>
    <x v="6"/>
    <n v="552.47"/>
  </r>
  <r>
    <x v="2"/>
    <x v="3"/>
    <x v="3"/>
    <x v="62"/>
    <x v="1"/>
    <s v="PPLETO: TOTAL OPERATING EXPENSE"/>
    <s v="PPLEOM: OPERATION AND MAINTENANCE"/>
    <s v="PPLTIS: TOTAL INCOME STATEMENT"/>
    <x v="3"/>
    <x v="3"/>
    <n v="5288.91"/>
  </r>
  <r>
    <x v="2"/>
    <x v="3"/>
    <x v="3"/>
    <x v="62"/>
    <x v="1"/>
    <s v="PPLETO: TOTAL OPERATING EXPENSE"/>
    <s v="PPLEOM: OPERATION AND MAINTENANCE"/>
    <s v="PPLTIS: TOTAL INCOME STATEMENT"/>
    <x v="4"/>
    <x v="3"/>
    <n v="19716.849999999999"/>
  </r>
  <r>
    <x v="2"/>
    <x v="3"/>
    <x v="3"/>
    <x v="62"/>
    <x v="1"/>
    <s v="PPLETO: TOTAL OPERATING EXPENSE"/>
    <s v="PPLEOM: OPERATION AND MAINTENANCE"/>
    <s v="PPLTIS: TOTAL INCOME STATEMENT"/>
    <x v="5"/>
    <x v="4"/>
    <n v="30670.68"/>
  </r>
  <r>
    <x v="2"/>
    <x v="3"/>
    <x v="3"/>
    <x v="62"/>
    <x v="1"/>
    <s v="PPLETO: TOTAL OPERATING EXPENSE"/>
    <s v="PPLEOM: OPERATION AND MAINTENANCE"/>
    <s v="PPLTIS: TOTAL INCOME STATEMENT"/>
    <x v="6"/>
    <x v="3"/>
    <n v="40241.370000000003"/>
  </r>
  <r>
    <x v="2"/>
    <x v="3"/>
    <x v="3"/>
    <x v="62"/>
    <x v="1"/>
    <s v="PPLETO: TOTAL OPERATING EXPENSE"/>
    <s v="PPLEOM: OPERATION AND MAINTENANCE"/>
    <s v="PPLTIS: TOTAL INCOME STATEMENT"/>
    <x v="7"/>
    <x v="3"/>
    <n v="21588.91"/>
  </r>
  <r>
    <x v="2"/>
    <x v="3"/>
    <x v="3"/>
    <x v="62"/>
    <x v="1"/>
    <s v="PPLETO: TOTAL OPERATING EXPENSE"/>
    <s v="PPLEOM: OPERATION AND MAINTENANCE"/>
    <s v="PPLTIS: TOTAL INCOME STATEMENT"/>
    <x v="10"/>
    <x v="4"/>
    <n v="5312.74"/>
  </r>
  <r>
    <x v="2"/>
    <x v="3"/>
    <x v="3"/>
    <x v="63"/>
    <x v="1"/>
    <s v="PPLETO: TOTAL OPERATING EXPENSE"/>
    <s v="PPLEOM: OPERATION AND MAINTENANCE"/>
    <s v="PPLTIS: TOTAL INCOME STATEMENT"/>
    <x v="1"/>
    <x v="1"/>
    <n v="-23792.240000000002"/>
  </r>
  <r>
    <x v="2"/>
    <x v="3"/>
    <x v="3"/>
    <x v="63"/>
    <x v="1"/>
    <s v="PPLETO: TOTAL OPERATING EXPENSE"/>
    <s v="PPLEOM: OPERATION AND MAINTENANCE"/>
    <s v="PPLTIS: TOTAL INCOME STATEMENT"/>
    <x v="14"/>
    <x v="1"/>
    <n v="-120025.08"/>
  </r>
  <r>
    <x v="2"/>
    <x v="3"/>
    <x v="3"/>
    <x v="63"/>
    <x v="1"/>
    <s v="PPLETO: TOTAL OPERATING EXPENSE"/>
    <s v="PPLEOM: OPERATION AND MAINTENANCE"/>
    <s v="PPLTIS: TOTAL INCOME STATEMENT"/>
    <x v="9"/>
    <x v="5"/>
    <n v="-39567.35"/>
  </r>
  <r>
    <x v="2"/>
    <x v="3"/>
    <x v="3"/>
    <x v="63"/>
    <x v="1"/>
    <s v="PPLETO: TOTAL OPERATING EXPENSE"/>
    <s v="PPLEOM: OPERATION AND MAINTENANCE"/>
    <s v="PPLTIS: TOTAL INCOME STATEMENT"/>
    <x v="15"/>
    <x v="5"/>
    <n v="-18051.25"/>
  </r>
  <r>
    <x v="2"/>
    <x v="3"/>
    <x v="3"/>
    <x v="63"/>
    <x v="1"/>
    <s v="PPLETO: TOTAL OPERATING EXPENSE"/>
    <s v="PPLEOM: OPERATION AND MAINTENANCE"/>
    <s v="PPLTIS: TOTAL INCOME STATEMENT"/>
    <x v="12"/>
    <x v="1"/>
    <n v="-1420.13"/>
  </r>
  <r>
    <x v="2"/>
    <x v="3"/>
    <x v="3"/>
    <x v="63"/>
    <x v="1"/>
    <s v="PPLETO: TOTAL OPERATING EXPENSE"/>
    <s v="PPLEOM: OPERATION AND MAINTENANCE"/>
    <s v="PPLTIS: TOTAL INCOME STATEMENT"/>
    <x v="11"/>
    <x v="5"/>
    <n v="-9.15"/>
  </r>
  <r>
    <x v="2"/>
    <x v="3"/>
    <x v="3"/>
    <x v="63"/>
    <x v="1"/>
    <s v="PPLETO: TOTAL OPERATING EXPENSE"/>
    <s v="PPLEOM: OPERATION AND MAINTENANCE"/>
    <s v="PPLTIS: TOTAL INCOME STATEMENT"/>
    <x v="16"/>
    <x v="1"/>
    <n v="185156.84"/>
  </r>
  <r>
    <x v="2"/>
    <x v="3"/>
    <x v="3"/>
    <x v="63"/>
    <x v="1"/>
    <s v="PPLETO: TOTAL OPERATING EXPENSE"/>
    <s v="PPLEOM: OPERATION AND MAINTENANCE"/>
    <s v="PPLTIS: TOTAL INCOME STATEMENT"/>
    <x v="20"/>
    <x v="5"/>
    <n v="40574.050000000003"/>
  </r>
  <r>
    <x v="2"/>
    <x v="3"/>
    <x v="3"/>
    <x v="63"/>
    <x v="1"/>
    <s v="PPLETO: TOTAL OPERATING EXPENSE"/>
    <s v="PPLEOM: OPERATION AND MAINTENANCE"/>
    <s v="PPLTIS: TOTAL INCOME STATEMENT"/>
    <x v="21"/>
    <x v="5"/>
    <n v="898.68"/>
  </r>
  <r>
    <x v="2"/>
    <x v="3"/>
    <x v="3"/>
    <x v="63"/>
    <x v="1"/>
    <s v="PPLETO: TOTAL OPERATING EXPENSE"/>
    <s v="PPLEOM: OPERATION AND MAINTENANCE"/>
    <s v="PPLTIS: TOTAL INCOME STATEMENT"/>
    <x v="18"/>
    <x v="6"/>
    <n v="-1067.33"/>
  </r>
  <r>
    <x v="2"/>
    <x v="3"/>
    <x v="3"/>
    <x v="63"/>
    <x v="1"/>
    <s v="PPLETO: TOTAL OPERATING EXPENSE"/>
    <s v="PPLEOM: OPERATION AND MAINTENANCE"/>
    <s v="PPLTIS: TOTAL INCOME STATEMENT"/>
    <x v="22"/>
    <x v="6"/>
    <n v="49.77"/>
  </r>
  <r>
    <x v="2"/>
    <x v="3"/>
    <x v="3"/>
    <x v="63"/>
    <x v="1"/>
    <s v="PPLETO: TOTAL OPERATING EXPENSE"/>
    <s v="PPLEOM: OPERATION AND MAINTENANCE"/>
    <s v="PPLTIS: TOTAL INCOME STATEMENT"/>
    <x v="3"/>
    <x v="3"/>
    <n v="2495.36"/>
  </r>
  <r>
    <x v="2"/>
    <x v="3"/>
    <x v="3"/>
    <x v="63"/>
    <x v="1"/>
    <s v="PPLETO: TOTAL OPERATING EXPENSE"/>
    <s v="PPLEOM: OPERATION AND MAINTENANCE"/>
    <s v="PPLTIS: TOTAL INCOME STATEMENT"/>
    <x v="4"/>
    <x v="3"/>
    <n v="2108.4699999999998"/>
  </r>
  <r>
    <x v="2"/>
    <x v="3"/>
    <x v="3"/>
    <x v="63"/>
    <x v="1"/>
    <s v="PPLETO: TOTAL OPERATING EXPENSE"/>
    <s v="PPLEOM: OPERATION AND MAINTENANCE"/>
    <s v="PPLTIS: TOTAL INCOME STATEMENT"/>
    <x v="5"/>
    <x v="4"/>
    <n v="1669.88"/>
  </r>
  <r>
    <x v="2"/>
    <x v="3"/>
    <x v="3"/>
    <x v="63"/>
    <x v="1"/>
    <s v="PPLETO: TOTAL OPERATING EXPENSE"/>
    <s v="PPLEOM: OPERATION AND MAINTENANCE"/>
    <s v="PPLTIS: TOTAL INCOME STATEMENT"/>
    <x v="6"/>
    <x v="3"/>
    <n v="4891.45"/>
  </r>
  <r>
    <x v="2"/>
    <x v="3"/>
    <x v="3"/>
    <x v="63"/>
    <x v="1"/>
    <s v="PPLETO: TOTAL OPERATING EXPENSE"/>
    <s v="PPLEOM: OPERATION AND MAINTENANCE"/>
    <s v="PPLTIS: TOTAL INCOME STATEMENT"/>
    <x v="7"/>
    <x v="3"/>
    <n v="4673.28"/>
  </r>
  <r>
    <x v="2"/>
    <x v="3"/>
    <x v="3"/>
    <x v="63"/>
    <x v="1"/>
    <s v="PPLETO: TOTAL OPERATING EXPENSE"/>
    <s v="PPLEOM: OPERATION AND MAINTENANCE"/>
    <s v="PPLTIS: TOTAL INCOME STATEMENT"/>
    <x v="10"/>
    <x v="4"/>
    <n v="-1422.79"/>
  </r>
  <r>
    <x v="2"/>
    <x v="3"/>
    <x v="3"/>
    <x v="64"/>
    <x v="1"/>
    <s v="PPLETO: TOTAL OPERATING EXPENSE"/>
    <s v="PPLEOM: OPERATION AND MAINTENANCE"/>
    <s v="PPLTIS: TOTAL INCOME STATEMENT"/>
    <x v="1"/>
    <x v="1"/>
    <n v="-21532.28"/>
  </r>
  <r>
    <x v="2"/>
    <x v="3"/>
    <x v="3"/>
    <x v="64"/>
    <x v="1"/>
    <s v="PPLETO: TOTAL OPERATING EXPENSE"/>
    <s v="PPLEOM: OPERATION AND MAINTENANCE"/>
    <s v="PPLTIS: TOTAL INCOME STATEMENT"/>
    <x v="14"/>
    <x v="1"/>
    <n v="391876.72"/>
  </r>
  <r>
    <x v="2"/>
    <x v="3"/>
    <x v="3"/>
    <x v="64"/>
    <x v="1"/>
    <s v="PPLETO: TOTAL OPERATING EXPENSE"/>
    <s v="PPLEOM: OPERATION AND MAINTENANCE"/>
    <s v="PPLTIS: TOTAL INCOME STATEMENT"/>
    <x v="9"/>
    <x v="5"/>
    <n v="148928.76"/>
  </r>
  <r>
    <x v="2"/>
    <x v="3"/>
    <x v="3"/>
    <x v="64"/>
    <x v="1"/>
    <s v="PPLETO: TOTAL OPERATING EXPENSE"/>
    <s v="PPLEOM: OPERATION AND MAINTENANCE"/>
    <s v="PPLTIS: TOTAL INCOME STATEMENT"/>
    <x v="15"/>
    <x v="5"/>
    <n v="14236.14"/>
  </r>
  <r>
    <x v="2"/>
    <x v="3"/>
    <x v="3"/>
    <x v="64"/>
    <x v="1"/>
    <s v="PPLETO: TOTAL OPERATING EXPENSE"/>
    <s v="PPLEOM: OPERATION AND MAINTENANCE"/>
    <s v="PPLTIS: TOTAL INCOME STATEMENT"/>
    <x v="16"/>
    <x v="1"/>
    <n v="3100082.75"/>
  </r>
  <r>
    <x v="2"/>
    <x v="3"/>
    <x v="3"/>
    <x v="64"/>
    <x v="1"/>
    <s v="PPLETO: TOTAL OPERATING EXPENSE"/>
    <s v="PPLEOM: OPERATION AND MAINTENANCE"/>
    <s v="PPLTIS: TOTAL INCOME STATEMENT"/>
    <x v="20"/>
    <x v="5"/>
    <n v="748440.95"/>
  </r>
  <r>
    <x v="2"/>
    <x v="3"/>
    <x v="3"/>
    <x v="64"/>
    <x v="1"/>
    <s v="PPLETO: TOTAL OPERATING EXPENSE"/>
    <s v="PPLEOM: OPERATION AND MAINTENANCE"/>
    <s v="PPLTIS: TOTAL INCOME STATEMENT"/>
    <x v="21"/>
    <x v="5"/>
    <n v="41371.32"/>
  </r>
  <r>
    <x v="2"/>
    <x v="3"/>
    <x v="3"/>
    <x v="64"/>
    <x v="1"/>
    <s v="PPLETO: TOTAL OPERATING EXPENSE"/>
    <s v="PPLEOM: OPERATION AND MAINTENANCE"/>
    <s v="PPLTIS: TOTAL INCOME STATEMENT"/>
    <x v="18"/>
    <x v="6"/>
    <n v="80510.259999999995"/>
  </r>
  <r>
    <x v="2"/>
    <x v="3"/>
    <x v="3"/>
    <x v="64"/>
    <x v="1"/>
    <s v="PPLETO: TOTAL OPERATING EXPENSE"/>
    <s v="PPLEOM: OPERATION AND MAINTENANCE"/>
    <s v="PPLTIS: TOTAL INCOME STATEMENT"/>
    <x v="22"/>
    <x v="6"/>
    <n v="49.77"/>
  </r>
  <r>
    <x v="2"/>
    <x v="3"/>
    <x v="3"/>
    <x v="64"/>
    <x v="1"/>
    <s v="PPLETO: TOTAL OPERATING EXPENSE"/>
    <s v="PPLEOM: OPERATION AND MAINTENANCE"/>
    <s v="PPLTIS: TOTAL INCOME STATEMENT"/>
    <x v="3"/>
    <x v="3"/>
    <n v="45832.52"/>
  </r>
  <r>
    <x v="2"/>
    <x v="3"/>
    <x v="3"/>
    <x v="64"/>
    <x v="1"/>
    <s v="PPLETO: TOTAL OPERATING EXPENSE"/>
    <s v="PPLEOM: OPERATION AND MAINTENANCE"/>
    <s v="PPLTIS: TOTAL INCOME STATEMENT"/>
    <x v="4"/>
    <x v="3"/>
    <n v="167796.03"/>
  </r>
  <r>
    <x v="2"/>
    <x v="3"/>
    <x v="3"/>
    <x v="64"/>
    <x v="1"/>
    <s v="PPLETO: TOTAL OPERATING EXPENSE"/>
    <s v="PPLEOM: OPERATION AND MAINTENANCE"/>
    <s v="PPLTIS: TOTAL INCOME STATEMENT"/>
    <x v="5"/>
    <x v="4"/>
    <n v="290679.64"/>
  </r>
  <r>
    <x v="2"/>
    <x v="3"/>
    <x v="3"/>
    <x v="64"/>
    <x v="1"/>
    <s v="PPLETO: TOTAL OPERATING EXPENSE"/>
    <s v="PPLEOM: OPERATION AND MAINTENANCE"/>
    <s v="PPLTIS: TOTAL INCOME STATEMENT"/>
    <x v="6"/>
    <x v="3"/>
    <n v="343582.5"/>
  </r>
  <r>
    <x v="2"/>
    <x v="3"/>
    <x v="3"/>
    <x v="64"/>
    <x v="1"/>
    <s v="PPLETO: TOTAL OPERATING EXPENSE"/>
    <s v="PPLEOM: OPERATION AND MAINTENANCE"/>
    <s v="PPLTIS: TOTAL INCOME STATEMENT"/>
    <x v="7"/>
    <x v="3"/>
    <n v="191159.13"/>
  </r>
  <r>
    <x v="2"/>
    <x v="3"/>
    <x v="3"/>
    <x v="64"/>
    <x v="1"/>
    <s v="PPLETO: TOTAL OPERATING EXPENSE"/>
    <s v="PPLEOM: OPERATION AND MAINTENANCE"/>
    <s v="PPLTIS: TOTAL INCOME STATEMENT"/>
    <x v="10"/>
    <x v="4"/>
    <n v="70824.05"/>
  </r>
  <r>
    <x v="2"/>
    <x v="3"/>
    <x v="3"/>
    <x v="146"/>
    <x v="1"/>
    <s v="PPLETO: TOTAL OPERATING EXPENSE"/>
    <s v="PPLEOM: OPERATION AND MAINTENANCE"/>
    <s v="PPLTIS: TOTAL INCOME STATEMENT"/>
    <x v="1"/>
    <x v="1"/>
    <n v="19421.14"/>
  </r>
  <r>
    <x v="2"/>
    <x v="3"/>
    <x v="3"/>
    <x v="146"/>
    <x v="1"/>
    <s v="PPLETO: TOTAL OPERATING EXPENSE"/>
    <s v="PPLEOM: OPERATION AND MAINTENANCE"/>
    <s v="PPLTIS: TOTAL INCOME STATEMENT"/>
    <x v="14"/>
    <x v="1"/>
    <n v="-8350.0499999999993"/>
  </r>
  <r>
    <x v="2"/>
    <x v="3"/>
    <x v="3"/>
    <x v="146"/>
    <x v="1"/>
    <s v="PPLETO: TOTAL OPERATING EXPENSE"/>
    <s v="PPLEOM: OPERATION AND MAINTENANCE"/>
    <s v="PPLTIS: TOTAL INCOME STATEMENT"/>
    <x v="9"/>
    <x v="5"/>
    <n v="-1474.52"/>
  </r>
  <r>
    <x v="2"/>
    <x v="3"/>
    <x v="3"/>
    <x v="146"/>
    <x v="1"/>
    <s v="PPLETO: TOTAL OPERATING EXPENSE"/>
    <s v="PPLEOM: OPERATION AND MAINTENANCE"/>
    <s v="PPLTIS: TOTAL INCOME STATEMENT"/>
    <x v="15"/>
    <x v="5"/>
    <n v="-384.25"/>
  </r>
  <r>
    <x v="2"/>
    <x v="3"/>
    <x v="3"/>
    <x v="146"/>
    <x v="1"/>
    <s v="PPLETO: TOTAL OPERATING EXPENSE"/>
    <s v="PPLEOM: OPERATION AND MAINTENANCE"/>
    <s v="PPLTIS: TOTAL INCOME STATEMENT"/>
    <x v="20"/>
    <x v="5"/>
    <n v="206.28"/>
  </r>
  <r>
    <x v="2"/>
    <x v="3"/>
    <x v="3"/>
    <x v="146"/>
    <x v="1"/>
    <s v="PPLETO: TOTAL OPERATING EXPENSE"/>
    <s v="PPLEOM: OPERATION AND MAINTENANCE"/>
    <s v="PPLTIS: TOTAL INCOME STATEMENT"/>
    <x v="18"/>
    <x v="6"/>
    <n v="-206.26"/>
  </r>
  <r>
    <x v="2"/>
    <x v="3"/>
    <x v="3"/>
    <x v="146"/>
    <x v="1"/>
    <s v="PPLETO: TOTAL OPERATING EXPENSE"/>
    <s v="PPLEOM: OPERATION AND MAINTENANCE"/>
    <s v="PPLTIS: TOTAL INCOME STATEMENT"/>
    <x v="3"/>
    <x v="3"/>
    <n v="239.22"/>
  </r>
  <r>
    <x v="2"/>
    <x v="3"/>
    <x v="3"/>
    <x v="146"/>
    <x v="1"/>
    <s v="PPLETO: TOTAL OPERATING EXPENSE"/>
    <s v="PPLEOM: OPERATION AND MAINTENANCE"/>
    <s v="PPLTIS: TOTAL INCOME STATEMENT"/>
    <x v="4"/>
    <x v="3"/>
    <n v="537.07000000000005"/>
  </r>
  <r>
    <x v="2"/>
    <x v="3"/>
    <x v="3"/>
    <x v="146"/>
    <x v="1"/>
    <s v="PPLETO: TOTAL OPERATING EXPENSE"/>
    <s v="PPLEOM: OPERATION AND MAINTENANCE"/>
    <s v="PPLTIS: TOTAL INCOME STATEMENT"/>
    <x v="5"/>
    <x v="4"/>
    <n v="811.71"/>
  </r>
  <r>
    <x v="2"/>
    <x v="3"/>
    <x v="3"/>
    <x v="146"/>
    <x v="1"/>
    <s v="PPLETO: TOTAL OPERATING EXPENSE"/>
    <s v="PPLEOM: OPERATION AND MAINTENANCE"/>
    <s v="PPLTIS: TOTAL INCOME STATEMENT"/>
    <x v="6"/>
    <x v="3"/>
    <n v="1129.53"/>
  </r>
  <r>
    <x v="2"/>
    <x v="3"/>
    <x v="3"/>
    <x v="146"/>
    <x v="1"/>
    <s v="PPLETO: TOTAL OPERATING EXPENSE"/>
    <s v="PPLEOM: OPERATION AND MAINTENANCE"/>
    <s v="PPLTIS: TOTAL INCOME STATEMENT"/>
    <x v="7"/>
    <x v="3"/>
    <n v="730.05"/>
  </r>
  <r>
    <x v="2"/>
    <x v="3"/>
    <x v="3"/>
    <x v="146"/>
    <x v="1"/>
    <s v="PPLETO: TOTAL OPERATING EXPENSE"/>
    <s v="PPLEOM: OPERATION AND MAINTENANCE"/>
    <s v="PPLTIS: TOTAL INCOME STATEMENT"/>
    <x v="10"/>
    <x v="4"/>
    <n v="-92.39"/>
  </r>
  <r>
    <x v="2"/>
    <x v="3"/>
    <x v="3"/>
    <x v="65"/>
    <x v="1"/>
    <s v="PPLETO: TOTAL OPERATING EXPENSE"/>
    <s v="PPLEOM: OPERATION AND MAINTENANCE"/>
    <s v="PPLTIS: TOTAL INCOME STATEMENT"/>
    <x v="1"/>
    <x v="1"/>
    <n v="218859.87"/>
  </r>
  <r>
    <x v="2"/>
    <x v="3"/>
    <x v="3"/>
    <x v="65"/>
    <x v="1"/>
    <s v="PPLETO: TOTAL OPERATING EXPENSE"/>
    <s v="PPLEOM: OPERATION AND MAINTENANCE"/>
    <s v="PPLTIS: TOTAL INCOME STATEMENT"/>
    <x v="14"/>
    <x v="1"/>
    <n v="-31003.4"/>
  </r>
  <r>
    <x v="2"/>
    <x v="3"/>
    <x v="3"/>
    <x v="65"/>
    <x v="1"/>
    <s v="PPLETO: TOTAL OPERATING EXPENSE"/>
    <s v="PPLEOM: OPERATION AND MAINTENANCE"/>
    <s v="PPLTIS: TOTAL INCOME STATEMENT"/>
    <x v="9"/>
    <x v="5"/>
    <n v="-11795.74"/>
  </r>
  <r>
    <x v="2"/>
    <x v="3"/>
    <x v="3"/>
    <x v="65"/>
    <x v="1"/>
    <s v="PPLETO: TOTAL OPERATING EXPENSE"/>
    <s v="PPLEOM: OPERATION AND MAINTENANCE"/>
    <s v="PPLTIS: TOTAL INCOME STATEMENT"/>
    <x v="15"/>
    <x v="5"/>
    <n v="-1505.1"/>
  </r>
  <r>
    <x v="2"/>
    <x v="3"/>
    <x v="3"/>
    <x v="65"/>
    <x v="1"/>
    <s v="PPLETO: TOTAL OPERATING EXPENSE"/>
    <s v="PPLEOM: OPERATION AND MAINTENANCE"/>
    <s v="PPLTIS: TOTAL INCOME STATEMENT"/>
    <x v="12"/>
    <x v="1"/>
    <n v="53835.4"/>
  </r>
  <r>
    <x v="2"/>
    <x v="3"/>
    <x v="3"/>
    <x v="65"/>
    <x v="1"/>
    <s v="PPLETO: TOTAL OPERATING EXPENSE"/>
    <s v="PPLEOM: OPERATION AND MAINTENANCE"/>
    <s v="PPLTIS: TOTAL INCOME STATEMENT"/>
    <x v="11"/>
    <x v="5"/>
    <n v="638.11"/>
  </r>
  <r>
    <x v="2"/>
    <x v="3"/>
    <x v="3"/>
    <x v="65"/>
    <x v="1"/>
    <s v="PPLETO: TOTAL OPERATING EXPENSE"/>
    <s v="PPLEOM: OPERATION AND MAINTENANCE"/>
    <s v="PPLTIS: TOTAL INCOME STATEMENT"/>
    <x v="16"/>
    <x v="1"/>
    <n v="384883.89"/>
  </r>
  <r>
    <x v="2"/>
    <x v="3"/>
    <x v="3"/>
    <x v="65"/>
    <x v="1"/>
    <s v="PPLETO: TOTAL OPERATING EXPENSE"/>
    <s v="PPLEOM: OPERATION AND MAINTENANCE"/>
    <s v="PPLTIS: TOTAL INCOME STATEMENT"/>
    <x v="20"/>
    <x v="5"/>
    <n v="184851.93"/>
  </r>
  <r>
    <x v="2"/>
    <x v="3"/>
    <x v="3"/>
    <x v="65"/>
    <x v="1"/>
    <s v="PPLETO: TOTAL OPERATING EXPENSE"/>
    <s v="PPLEOM: OPERATION AND MAINTENANCE"/>
    <s v="PPLTIS: TOTAL INCOME STATEMENT"/>
    <x v="21"/>
    <x v="5"/>
    <n v="38755.269999999997"/>
  </r>
  <r>
    <x v="2"/>
    <x v="3"/>
    <x v="3"/>
    <x v="65"/>
    <x v="1"/>
    <s v="PPLETO: TOTAL OPERATING EXPENSE"/>
    <s v="PPLEOM: OPERATION AND MAINTENANCE"/>
    <s v="PPLTIS: TOTAL INCOME STATEMENT"/>
    <x v="18"/>
    <x v="6"/>
    <n v="3288.76"/>
  </r>
  <r>
    <x v="2"/>
    <x v="3"/>
    <x v="3"/>
    <x v="65"/>
    <x v="1"/>
    <s v="PPLETO: TOTAL OPERATING EXPENSE"/>
    <s v="PPLEOM: OPERATION AND MAINTENANCE"/>
    <s v="PPLTIS: TOTAL INCOME STATEMENT"/>
    <x v="22"/>
    <x v="6"/>
    <n v="3.49"/>
  </r>
  <r>
    <x v="2"/>
    <x v="3"/>
    <x v="3"/>
    <x v="65"/>
    <x v="1"/>
    <s v="PPLETO: TOTAL OPERATING EXPENSE"/>
    <s v="PPLEOM: OPERATION AND MAINTENANCE"/>
    <s v="PPLTIS: TOTAL INCOME STATEMENT"/>
    <x v="0"/>
    <x v="0"/>
    <n v="-0.01"/>
  </r>
  <r>
    <x v="2"/>
    <x v="3"/>
    <x v="3"/>
    <x v="65"/>
    <x v="1"/>
    <s v="PPLETO: TOTAL OPERATING EXPENSE"/>
    <s v="PPLEOM: OPERATION AND MAINTENANCE"/>
    <s v="PPLTIS: TOTAL INCOME STATEMENT"/>
    <x v="2"/>
    <x v="2"/>
    <n v="-7.0000000000000007E-2"/>
  </r>
  <r>
    <x v="2"/>
    <x v="3"/>
    <x v="3"/>
    <x v="65"/>
    <x v="1"/>
    <s v="PPLETO: TOTAL OPERATING EXPENSE"/>
    <s v="PPLEOM: OPERATION AND MAINTENANCE"/>
    <s v="PPLTIS: TOTAL INCOME STATEMENT"/>
    <x v="3"/>
    <x v="3"/>
    <n v="8962.85"/>
  </r>
  <r>
    <x v="2"/>
    <x v="3"/>
    <x v="3"/>
    <x v="65"/>
    <x v="1"/>
    <s v="PPLETO: TOTAL OPERATING EXPENSE"/>
    <s v="PPLEOM: OPERATION AND MAINTENANCE"/>
    <s v="PPLTIS: TOTAL INCOME STATEMENT"/>
    <x v="4"/>
    <x v="3"/>
    <n v="29719.35"/>
  </r>
  <r>
    <x v="2"/>
    <x v="3"/>
    <x v="3"/>
    <x v="65"/>
    <x v="1"/>
    <s v="PPLETO: TOTAL OPERATING EXPENSE"/>
    <s v="PPLEOM: OPERATION AND MAINTENANCE"/>
    <s v="PPLTIS: TOTAL INCOME STATEMENT"/>
    <x v="5"/>
    <x v="4"/>
    <n v="47604.83"/>
  </r>
  <r>
    <x v="2"/>
    <x v="3"/>
    <x v="3"/>
    <x v="65"/>
    <x v="1"/>
    <s v="PPLETO: TOTAL OPERATING EXPENSE"/>
    <s v="PPLEOM: OPERATION AND MAINTENANCE"/>
    <s v="PPLTIS: TOTAL INCOME STATEMENT"/>
    <x v="6"/>
    <x v="3"/>
    <n v="61732.7"/>
  </r>
  <r>
    <x v="2"/>
    <x v="3"/>
    <x v="3"/>
    <x v="65"/>
    <x v="1"/>
    <s v="PPLETO: TOTAL OPERATING EXPENSE"/>
    <s v="PPLEOM: OPERATION AND MAINTENANCE"/>
    <s v="PPLTIS: TOTAL INCOME STATEMENT"/>
    <x v="7"/>
    <x v="3"/>
    <n v="34205.129999999997"/>
  </r>
  <r>
    <x v="2"/>
    <x v="3"/>
    <x v="3"/>
    <x v="65"/>
    <x v="1"/>
    <s v="PPLETO: TOTAL OPERATING EXPENSE"/>
    <s v="PPLEOM: OPERATION AND MAINTENANCE"/>
    <s v="PPLTIS: TOTAL INCOME STATEMENT"/>
    <x v="8"/>
    <x v="2"/>
    <n v="-0.01"/>
  </r>
  <r>
    <x v="2"/>
    <x v="3"/>
    <x v="3"/>
    <x v="65"/>
    <x v="1"/>
    <s v="PPLETO: TOTAL OPERATING EXPENSE"/>
    <s v="PPLEOM: OPERATION AND MAINTENANCE"/>
    <s v="PPLTIS: TOTAL INCOME STATEMENT"/>
    <x v="10"/>
    <x v="4"/>
    <n v="17018.240000000002"/>
  </r>
  <r>
    <x v="2"/>
    <x v="3"/>
    <x v="3"/>
    <x v="66"/>
    <x v="1"/>
    <s v="PPLETO: TOTAL OPERATING EXPENSE"/>
    <s v="PPLEOM: OPERATION AND MAINTENANCE"/>
    <s v="PPLTIS: TOTAL INCOME STATEMENT"/>
    <x v="1"/>
    <x v="1"/>
    <n v="-3218.14"/>
  </r>
  <r>
    <x v="2"/>
    <x v="3"/>
    <x v="3"/>
    <x v="66"/>
    <x v="1"/>
    <s v="PPLETO: TOTAL OPERATING EXPENSE"/>
    <s v="PPLEOM: OPERATION AND MAINTENANCE"/>
    <s v="PPLTIS: TOTAL INCOME STATEMENT"/>
    <x v="14"/>
    <x v="1"/>
    <n v="-5426.76"/>
  </r>
  <r>
    <x v="2"/>
    <x v="3"/>
    <x v="3"/>
    <x v="66"/>
    <x v="1"/>
    <s v="PPLETO: TOTAL OPERATING EXPENSE"/>
    <s v="PPLEOM: OPERATION AND MAINTENANCE"/>
    <s v="PPLTIS: TOTAL INCOME STATEMENT"/>
    <x v="9"/>
    <x v="5"/>
    <n v="-1733.16"/>
  </r>
  <r>
    <x v="2"/>
    <x v="3"/>
    <x v="3"/>
    <x v="66"/>
    <x v="1"/>
    <s v="PPLETO: TOTAL OPERATING EXPENSE"/>
    <s v="PPLEOM: OPERATION AND MAINTENANCE"/>
    <s v="PPLTIS: TOTAL INCOME STATEMENT"/>
    <x v="15"/>
    <x v="5"/>
    <n v="-350.19"/>
  </r>
  <r>
    <x v="2"/>
    <x v="3"/>
    <x v="3"/>
    <x v="66"/>
    <x v="1"/>
    <s v="PPLETO: TOTAL OPERATING EXPENSE"/>
    <s v="PPLEOM: OPERATION AND MAINTENANCE"/>
    <s v="PPLTIS: TOTAL INCOME STATEMENT"/>
    <x v="18"/>
    <x v="6"/>
    <n v="-161.41"/>
  </r>
  <r>
    <x v="2"/>
    <x v="3"/>
    <x v="3"/>
    <x v="66"/>
    <x v="1"/>
    <s v="PPLETO: TOTAL OPERATING EXPENSE"/>
    <s v="PPLEOM: OPERATION AND MAINTENANCE"/>
    <s v="PPLTIS: TOTAL INCOME STATEMENT"/>
    <x v="3"/>
    <x v="3"/>
    <n v="21.21"/>
  </r>
  <r>
    <x v="2"/>
    <x v="3"/>
    <x v="3"/>
    <x v="66"/>
    <x v="1"/>
    <s v="PPLETO: TOTAL OPERATING EXPENSE"/>
    <s v="PPLEOM: OPERATION AND MAINTENANCE"/>
    <s v="PPLTIS: TOTAL INCOME STATEMENT"/>
    <x v="4"/>
    <x v="3"/>
    <n v="-403.82"/>
  </r>
  <r>
    <x v="2"/>
    <x v="3"/>
    <x v="3"/>
    <x v="66"/>
    <x v="1"/>
    <s v="PPLETO: TOTAL OPERATING EXPENSE"/>
    <s v="PPLEOM: OPERATION AND MAINTENANCE"/>
    <s v="PPLTIS: TOTAL INCOME STATEMENT"/>
    <x v="5"/>
    <x v="4"/>
    <n v="-672.46"/>
  </r>
  <r>
    <x v="2"/>
    <x v="3"/>
    <x v="3"/>
    <x v="66"/>
    <x v="1"/>
    <s v="PPLETO: TOTAL OPERATING EXPENSE"/>
    <s v="PPLEOM: OPERATION AND MAINTENANCE"/>
    <s v="PPLTIS: TOTAL INCOME STATEMENT"/>
    <x v="6"/>
    <x v="3"/>
    <n v="-799.46"/>
  </r>
  <r>
    <x v="2"/>
    <x v="3"/>
    <x v="3"/>
    <x v="66"/>
    <x v="1"/>
    <s v="PPLETO: TOTAL OPERATING EXPENSE"/>
    <s v="PPLEOM: OPERATION AND MAINTENANCE"/>
    <s v="PPLTIS: TOTAL INCOME STATEMENT"/>
    <x v="7"/>
    <x v="3"/>
    <n v="-345.3"/>
  </r>
  <r>
    <x v="2"/>
    <x v="3"/>
    <x v="3"/>
    <x v="66"/>
    <x v="1"/>
    <s v="PPLETO: TOTAL OPERATING EXPENSE"/>
    <s v="PPLEOM: OPERATION AND MAINTENANCE"/>
    <s v="PPLTIS: TOTAL INCOME STATEMENT"/>
    <x v="10"/>
    <x v="4"/>
    <n v="-149.57"/>
  </r>
  <r>
    <x v="2"/>
    <x v="3"/>
    <x v="3"/>
    <x v="147"/>
    <x v="1"/>
    <s v="PPLETO: TOTAL OPERATING EXPENSE"/>
    <s v="PPLEOM: OPERATION AND MAINTENANCE"/>
    <s v="PPLTIS: TOTAL INCOME STATEMENT"/>
    <x v="14"/>
    <x v="1"/>
    <n v="-30.1"/>
  </r>
  <r>
    <x v="2"/>
    <x v="3"/>
    <x v="3"/>
    <x v="147"/>
    <x v="1"/>
    <s v="PPLETO: TOTAL OPERATING EXPENSE"/>
    <s v="PPLEOM: OPERATION AND MAINTENANCE"/>
    <s v="PPLTIS: TOTAL INCOME STATEMENT"/>
    <x v="3"/>
    <x v="3"/>
    <n v="0.28999999999999998"/>
  </r>
  <r>
    <x v="2"/>
    <x v="3"/>
    <x v="3"/>
    <x v="147"/>
    <x v="1"/>
    <s v="PPLETO: TOTAL OPERATING EXPENSE"/>
    <s v="PPLEOM: OPERATION AND MAINTENANCE"/>
    <s v="PPLTIS: TOTAL INCOME STATEMENT"/>
    <x v="4"/>
    <x v="3"/>
    <n v="-1.66"/>
  </r>
  <r>
    <x v="2"/>
    <x v="3"/>
    <x v="3"/>
    <x v="147"/>
    <x v="1"/>
    <s v="PPLETO: TOTAL OPERATING EXPENSE"/>
    <s v="PPLEOM: OPERATION AND MAINTENANCE"/>
    <s v="PPLTIS: TOTAL INCOME STATEMENT"/>
    <x v="5"/>
    <x v="4"/>
    <n v="-2.7"/>
  </r>
  <r>
    <x v="2"/>
    <x v="3"/>
    <x v="3"/>
    <x v="147"/>
    <x v="1"/>
    <s v="PPLETO: TOTAL OPERATING EXPENSE"/>
    <s v="PPLEOM: OPERATION AND MAINTENANCE"/>
    <s v="PPLTIS: TOTAL INCOME STATEMENT"/>
    <x v="6"/>
    <x v="3"/>
    <n v="-2.68"/>
  </r>
  <r>
    <x v="2"/>
    <x v="3"/>
    <x v="3"/>
    <x v="147"/>
    <x v="1"/>
    <s v="PPLETO: TOTAL OPERATING EXPENSE"/>
    <s v="PPLEOM: OPERATION AND MAINTENANCE"/>
    <s v="PPLTIS: TOTAL INCOME STATEMENT"/>
    <x v="7"/>
    <x v="3"/>
    <n v="-1.04"/>
  </r>
  <r>
    <x v="2"/>
    <x v="3"/>
    <x v="3"/>
    <x v="67"/>
    <x v="1"/>
    <s v="PPLETO: TOTAL OPERATING EXPENSE"/>
    <s v="PPLEOM: OPERATION AND MAINTENANCE"/>
    <s v="PPLTIS: TOTAL INCOME STATEMENT"/>
    <x v="1"/>
    <x v="1"/>
    <n v="2394154.4900000002"/>
  </r>
  <r>
    <x v="2"/>
    <x v="3"/>
    <x v="3"/>
    <x v="67"/>
    <x v="1"/>
    <s v="PPLETO: TOTAL OPERATING EXPENSE"/>
    <s v="PPLEOM: OPERATION AND MAINTENANCE"/>
    <s v="PPLTIS: TOTAL INCOME STATEMENT"/>
    <x v="14"/>
    <x v="1"/>
    <n v="119610.97"/>
  </r>
  <r>
    <x v="2"/>
    <x v="3"/>
    <x v="3"/>
    <x v="67"/>
    <x v="1"/>
    <s v="PPLETO: TOTAL OPERATING EXPENSE"/>
    <s v="PPLEOM: OPERATION AND MAINTENANCE"/>
    <s v="PPLTIS: TOTAL INCOME STATEMENT"/>
    <x v="9"/>
    <x v="5"/>
    <n v="29542.16"/>
  </r>
  <r>
    <x v="2"/>
    <x v="3"/>
    <x v="3"/>
    <x v="67"/>
    <x v="1"/>
    <s v="PPLETO: TOTAL OPERATING EXPENSE"/>
    <s v="PPLEOM: OPERATION AND MAINTENANCE"/>
    <s v="PPLTIS: TOTAL INCOME STATEMENT"/>
    <x v="15"/>
    <x v="5"/>
    <n v="1619.7"/>
  </r>
  <r>
    <x v="2"/>
    <x v="3"/>
    <x v="3"/>
    <x v="67"/>
    <x v="1"/>
    <s v="PPLETO: TOTAL OPERATING EXPENSE"/>
    <s v="PPLEOM: OPERATION AND MAINTENANCE"/>
    <s v="PPLTIS: TOTAL INCOME STATEMENT"/>
    <x v="12"/>
    <x v="1"/>
    <n v="237551"/>
  </r>
  <r>
    <x v="2"/>
    <x v="3"/>
    <x v="3"/>
    <x v="67"/>
    <x v="1"/>
    <s v="PPLETO: TOTAL OPERATING EXPENSE"/>
    <s v="PPLEOM: OPERATION AND MAINTENANCE"/>
    <s v="PPLTIS: TOTAL INCOME STATEMENT"/>
    <x v="11"/>
    <x v="5"/>
    <n v="4302.83"/>
  </r>
  <r>
    <x v="2"/>
    <x v="3"/>
    <x v="3"/>
    <x v="67"/>
    <x v="1"/>
    <s v="PPLETO: TOTAL OPERATING EXPENSE"/>
    <s v="PPLEOM: OPERATION AND MAINTENANCE"/>
    <s v="PPLTIS: TOTAL INCOME STATEMENT"/>
    <x v="16"/>
    <x v="1"/>
    <n v="1021136.03"/>
  </r>
  <r>
    <x v="2"/>
    <x v="3"/>
    <x v="3"/>
    <x v="67"/>
    <x v="1"/>
    <s v="PPLETO: TOTAL OPERATING EXPENSE"/>
    <s v="PPLEOM: OPERATION AND MAINTENANCE"/>
    <s v="PPLTIS: TOTAL INCOME STATEMENT"/>
    <x v="20"/>
    <x v="5"/>
    <n v="397140.71"/>
  </r>
  <r>
    <x v="2"/>
    <x v="3"/>
    <x v="3"/>
    <x v="67"/>
    <x v="1"/>
    <s v="PPLETO: TOTAL OPERATING EXPENSE"/>
    <s v="PPLEOM: OPERATION AND MAINTENANCE"/>
    <s v="PPLTIS: TOTAL INCOME STATEMENT"/>
    <x v="21"/>
    <x v="5"/>
    <n v="69.08"/>
  </r>
  <r>
    <x v="2"/>
    <x v="3"/>
    <x v="3"/>
    <x v="67"/>
    <x v="1"/>
    <s v="PPLETO: TOTAL OPERATING EXPENSE"/>
    <s v="PPLEOM: OPERATION AND MAINTENANCE"/>
    <s v="PPLTIS: TOTAL INCOME STATEMENT"/>
    <x v="13"/>
    <x v="6"/>
    <n v="-339.14"/>
  </r>
  <r>
    <x v="2"/>
    <x v="3"/>
    <x v="3"/>
    <x v="67"/>
    <x v="1"/>
    <s v="PPLETO: TOTAL OPERATING EXPENSE"/>
    <s v="PPLEOM: OPERATION AND MAINTENANCE"/>
    <s v="PPLTIS: TOTAL INCOME STATEMENT"/>
    <x v="17"/>
    <x v="6"/>
    <n v="-1.73"/>
  </r>
  <r>
    <x v="2"/>
    <x v="3"/>
    <x v="3"/>
    <x v="67"/>
    <x v="1"/>
    <s v="PPLETO: TOTAL OPERATING EXPENSE"/>
    <s v="PPLEOM: OPERATION AND MAINTENANCE"/>
    <s v="PPLTIS: TOTAL INCOME STATEMENT"/>
    <x v="18"/>
    <x v="6"/>
    <n v="569.83000000000004"/>
  </r>
  <r>
    <x v="2"/>
    <x v="3"/>
    <x v="3"/>
    <x v="67"/>
    <x v="1"/>
    <s v="PPLETO: TOTAL OPERATING EXPENSE"/>
    <s v="PPLEOM: OPERATION AND MAINTENANCE"/>
    <s v="PPLTIS: TOTAL INCOME STATEMENT"/>
    <x v="22"/>
    <x v="6"/>
    <n v="56.32"/>
  </r>
  <r>
    <x v="2"/>
    <x v="3"/>
    <x v="3"/>
    <x v="67"/>
    <x v="1"/>
    <s v="PPLETO: TOTAL OPERATING EXPENSE"/>
    <s v="PPLEOM: OPERATION AND MAINTENANCE"/>
    <s v="PPLTIS: TOTAL INCOME STATEMENT"/>
    <x v="19"/>
    <x v="6"/>
    <n v="19535.810000000001"/>
  </r>
  <r>
    <x v="2"/>
    <x v="3"/>
    <x v="3"/>
    <x v="67"/>
    <x v="1"/>
    <s v="PPLETO: TOTAL OPERATING EXPENSE"/>
    <s v="PPLEOM: OPERATION AND MAINTENANCE"/>
    <s v="PPLTIS: TOTAL INCOME STATEMENT"/>
    <x v="0"/>
    <x v="0"/>
    <n v="19622.080000000002"/>
  </r>
  <r>
    <x v="2"/>
    <x v="3"/>
    <x v="3"/>
    <x v="67"/>
    <x v="1"/>
    <s v="PPLETO: TOTAL OPERATING EXPENSE"/>
    <s v="PPLEOM: OPERATION AND MAINTENANCE"/>
    <s v="PPLTIS: TOTAL INCOME STATEMENT"/>
    <x v="3"/>
    <x v="3"/>
    <n v="48099.519999999997"/>
  </r>
  <r>
    <x v="2"/>
    <x v="3"/>
    <x v="3"/>
    <x v="67"/>
    <x v="1"/>
    <s v="PPLETO: TOTAL OPERATING EXPENSE"/>
    <s v="PPLEOM: OPERATION AND MAINTENANCE"/>
    <s v="PPLTIS: TOTAL INCOME STATEMENT"/>
    <x v="4"/>
    <x v="3"/>
    <n v="181344.93"/>
  </r>
  <r>
    <x v="2"/>
    <x v="3"/>
    <x v="3"/>
    <x v="67"/>
    <x v="1"/>
    <s v="PPLETO: TOTAL OPERATING EXPENSE"/>
    <s v="PPLEOM: OPERATION AND MAINTENANCE"/>
    <s v="PPLTIS: TOTAL INCOME STATEMENT"/>
    <x v="5"/>
    <x v="4"/>
    <n v="311731.78999999998"/>
  </r>
  <r>
    <x v="2"/>
    <x v="3"/>
    <x v="3"/>
    <x v="67"/>
    <x v="1"/>
    <s v="PPLETO: TOTAL OPERATING EXPENSE"/>
    <s v="PPLEOM: OPERATION AND MAINTENANCE"/>
    <s v="PPLTIS: TOTAL INCOME STATEMENT"/>
    <x v="6"/>
    <x v="3"/>
    <n v="370704.81"/>
  </r>
  <r>
    <x v="2"/>
    <x v="3"/>
    <x v="3"/>
    <x v="67"/>
    <x v="1"/>
    <s v="PPLETO: TOTAL OPERATING EXPENSE"/>
    <s v="PPLEOM: OPERATION AND MAINTENANCE"/>
    <s v="PPLTIS: TOTAL INCOME STATEMENT"/>
    <x v="7"/>
    <x v="3"/>
    <n v="200989.32"/>
  </r>
  <r>
    <x v="2"/>
    <x v="3"/>
    <x v="3"/>
    <x v="67"/>
    <x v="1"/>
    <s v="PPLETO: TOTAL OPERATING EXPENSE"/>
    <s v="PPLEOM: OPERATION AND MAINTENANCE"/>
    <s v="PPLTIS: TOTAL INCOME STATEMENT"/>
    <x v="10"/>
    <x v="4"/>
    <n v="33987.01"/>
  </r>
  <r>
    <x v="2"/>
    <x v="3"/>
    <x v="3"/>
    <x v="148"/>
    <x v="1"/>
    <s v="PPLETO: TOTAL OPERATING EXPENSE"/>
    <s v="PPLEOM: OPERATION AND MAINTENANCE"/>
    <s v="PPLTIS: TOTAL INCOME STATEMENT"/>
    <x v="1"/>
    <x v="1"/>
    <n v="1142.2"/>
  </r>
  <r>
    <x v="2"/>
    <x v="3"/>
    <x v="3"/>
    <x v="148"/>
    <x v="1"/>
    <s v="PPLETO: TOTAL OPERATING EXPENSE"/>
    <s v="PPLEOM: OPERATION AND MAINTENANCE"/>
    <s v="PPLTIS: TOTAL INCOME STATEMENT"/>
    <x v="14"/>
    <x v="1"/>
    <n v="59225.06"/>
  </r>
  <r>
    <x v="2"/>
    <x v="3"/>
    <x v="3"/>
    <x v="148"/>
    <x v="1"/>
    <s v="PPLETO: TOTAL OPERATING EXPENSE"/>
    <s v="PPLEOM: OPERATION AND MAINTENANCE"/>
    <s v="PPLTIS: TOTAL INCOME STATEMENT"/>
    <x v="9"/>
    <x v="5"/>
    <n v="1762.57"/>
  </r>
  <r>
    <x v="2"/>
    <x v="3"/>
    <x v="3"/>
    <x v="148"/>
    <x v="1"/>
    <s v="PPLETO: TOTAL OPERATING EXPENSE"/>
    <s v="PPLEOM: OPERATION AND MAINTENANCE"/>
    <s v="PPLTIS: TOTAL INCOME STATEMENT"/>
    <x v="15"/>
    <x v="5"/>
    <n v="736.97"/>
  </r>
  <r>
    <x v="2"/>
    <x v="3"/>
    <x v="3"/>
    <x v="148"/>
    <x v="1"/>
    <s v="PPLETO: TOTAL OPERATING EXPENSE"/>
    <s v="PPLEOM: OPERATION AND MAINTENANCE"/>
    <s v="PPLTIS: TOTAL INCOME STATEMENT"/>
    <x v="16"/>
    <x v="1"/>
    <n v="672904.77"/>
  </r>
  <r>
    <x v="2"/>
    <x v="3"/>
    <x v="3"/>
    <x v="148"/>
    <x v="1"/>
    <s v="PPLETO: TOTAL OPERATING EXPENSE"/>
    <s v="PPLEOM: OPERATION AND MAINTENANCE"/>
    <s v="PPLTIS: TOTAL INCOME STATEMENT"/>
    <x v="20"/>
    <x v="5"/>
    <n v="79458.789999999994"/>
  </r>
  <r>
    <x v="2"/>
    <x v="3"/>
    <x v="3"/>
    <x v="148"/>
    <x v="1"/>
    <s v="PPLETO: TOTAL OPERATING EXPENSE"/>
    <s v="PPLEOM: OPERATION AND MAINTENANCE"/>
    <s v="PPLTIS: TOTAL INCOME STATEMENT"/>
    <x v="21"/>
    <x v="5"/>
    <n v="15095.18"/>
  </r>
  <r>
    <x v="2"/>
    <x v="3"/>
    <x v="3"/>
    <x v="148"/>
    <x v="1"/>
    <s v="PPLETO: TOTAL OPERATING EXPENSE"/>
    <s v="PPLEOM: OPERATION AND MAINTENANCE"/>
    <s v="PPLTIS: TOTAL INCOME STATEMENT"/>
    <x v="18"/>
    <x v="6"/>
    <n v="315.20999999999998"/>
  </r>
  <r>
    <x v="2"/>
    <x v="3"/>
    <x v="3"/>
    <x v="148"/>
    <x v="1"/>
    <s v="PPLETO: TOTAL OPERATING EXPENSE"/>
    <s v="PPLEOM: OPERATION AND MAINTENANCE"/>
    <s v="PPLTIS: TOTAL INCOME STATEMENT"/>
    <x v="3"/>
    <x v="3"/>
    <n v="9578.4500000000007"/>
  </r>
  <r>
    <x v="2"/>
    <x v="3"/>
    <x v="3"/>
    <x v="148"/>
    <x v="1"/>
    <s v="PPLETO: TOTAL OPERATING EXPENSE"/>
    <s v="PPLEOM: OPERATION AND MAINTENANCE"/>
    <s v="PPLTIS: TOTAL INCOME STATEMENT"/>
    <x v="4"/>
    <x v="3"/>
    <n v="35568.26"/>
  </r>
  <r>
    <x v="2"/>
    <x v="3"/>
    <x v="3"/>
    <x v="148"/>
    <x v="1"/>
    <s v="PPLETO: TOTAL OPERATING EXPENSE"/>
    <s v="PPLEOM: OPERATION AND MAINTENANCE"/>
    <s v="PPLTIS: TOTAL INCOME STATEMENT"/>
    <x v="5"/>
    <x v="4"/>
    <n v="52844.06"/>
  </r>
  <r>
    <x v="2"/>
    <x v="3"/>
    <x v="3"/>
    <x v="148"/>
    <x v="1"/>
    <s v="PPLETO: TOTAL OPERATING EXPENSE"/>
    <s v="PPLEOM: OPERATION AND MAINTENANCE"/>
    <s v="PPLTIS: TOTAL INCOME STATEMENT"/>
    <x v="6"/>
    <x v="3"/>
    <n v="72794.58"/>
  </r>
  <r>
    <x v="2"/>
    <x v="3"/>
    <x v="3"/>
    <x v="148"/>
    <x v="1"/>
    <s v="PPLETO: TOTAL OPERATING EXPENSE"/>
    <s v="PPLEOM: OPERATION AND MAINTENANCE"/>
    <s v="PPLTIS: TOTAL INCOME STATEMENT"/>
    <x v="7"/>
    <x v="3"/>
    <n v="41483.089999999997"/>
  </r>
  <r>
    <x v="2"/>
    <x v="3"/>
    <x v="3"/>
    <x v="148"/>
    <x v="1"/>
    <s v="PPLETO: TOTAL OPERATING EXPENSE"/>
    <s v="PPLEOM: OPERATION AND MAINTENANCE"/>
    <s v="PPLTIS: TOTAL INCOME STATEMENT"/>
    <x v="10"/>
    <x v="4"/>
    <n v="7390.2"/>
  </r>
  <r>
    <x v="2"/>
    <x v="3"/>
    <x v="3"/>
    <x v="68"/>
    <x v="1"/>
    <s v="PPLETO: TOTAL OPERATING EXPENSE"/>
    <s v="PPLEOM: OPERATION AND MAINTENANCE"/>
    <s v="PPLTIS: TOTAL INCOME STATEMENT"/>
    <x v="1"/>
    <x v="1"/>
    <n v="-7811.29"/>
  </r>
  <r>
    <x v="2"/>
    <x v="3"/>
    <x v="3"/>
    <x v="68"/>
    <x v="1"/>
    <s v="PPLETO: TOTAL OPERATING EXPENSE"/>
    <s v="PPLEOM: OPERATION AND MAINTENANCE"/>
    <s v="PPLTIS: TOTAL INCOME STATEMENT"/>
    <x v="14"/>
    <x v="1"/>
    <n v="-45971.01"/>
  </r>
  <r>
    <x v="2"/>
    <x v="3"/>
    <x v="3"/>
    <x v="68"/>
    <x v="1"/>
    <s v="PPLETO: TOTAL OPERATING EXPENSE"/>
    <s v="PPLEOM: OPERATION AND MAINTENANCE"/>
    <s v="PPLTIS: TOTAL INCOME STATEMENT"/>
    <x v="9"/>
    <x v="5"/>
    <n v="-12155.91"/>
  </r>
  <r>
    <x v="2"/>
    <x v="3"/>
    <x v="3"/>
    <x v="68"/>
    <x v="1"/>
    <s v="PPLETO: TOTAL OPERATING EXPENSE"/>
    <s v="PPLEOM: OPERATION AND MAINTENANCE"/>
    <s v="PPLTIS: TOTAL INCOME STATEMENT"/>
    <x v="15"/>
    <x v="5"/>
    <n v="-3155.2"/>
  </r>
  <r>
    <x v="2"/>
    <x v="3"/>
    <x v="3"/>
    <x v="68"/>
    <x v="1"/>
    <s v="PPLETO: TOTAL OPERATING EXPENSE"/>
    <s v="PPLEOM: OPERATION AND MAINTENANCE"/>
    <s v="PPLTIS: TOTAL INCOME STATEMENT"/>
    <x v="16"/>
    <x v="1"/>
    <n v="662986.97"/>
  </r>
  <r>
    <x v="2"/>
    <x v="3"/>
    <x v="3"/>
    <x v="68"/>
    <x v="1"/>
    <s v="PPLETO: TOTAL OPERATING EXPENSE"/>
    <s v="PPLEOM: OPERATION AND MAINTENANCE"/>
    <s v="PPLTIS: TOTAL INCOME STATEMENT"/>
    <x v="20"/>
    <x v="5"/>
    <n v="129891.3"/>
  </r>
  <r>
    <x v="2"/>
    <x v="3"/>
    <x v="3"/>
    <x v="68"/>
    <x v="1"/>
    <s v="PPLETO: TOTAL OPERATING EXPENSE"/>
    <s v="PPLEOM: OPERATION AND MAINTENANCE"/>
    <s v="PPLTIS: TOTAL INCOME STATEMENT"/>
    <x v="21"/>
    <x v="5"/>
    <n v="24585.42"/>
  </r>
  <r>
    <x v="2"/>
    <x v="3"/>
    <x v="3"/>
    <x v="68"/>
    <x v="1"/>
    <s v="PPLETO: TOTAL OPERATING EXPENSE"/>
    <s v="PPLEOM: OPERATION AND MAINTENANCE"/>
    <s v="PPLTIS: TOTAL INCOME STATEMENT"/>
    <x v="18"/>
    <x v="6"/>
    <n v="-874.11"/>
  </r>
  <r>
    <x v="2"/>
    <x v="3"/>
    <x v="3"/>
    <x v="68"/>
    <x v="1"/>
    <s v="PPLETO: TOTAL OPERATING EXPENSE"/>
    <s v="PPLEOM: OPERATION AND MAINTENANCE"/>
    <s v="PPLTIS: TOTAL INCOME STATEMENT"/>
    <x v="3"/>
    <x v="3"/>
    <n v="8889.32"/>
  </r>
  <r>
    <x v="2"/>
    <x v="3"/>
    <x v="3"/>
    <x v="68"/>
    <x v="1"/>
    <s v="PPLETO: TOTAL OPERATING EXPENSE"/>
    <s v="PPLEOM: OPERATION AND MAINTENANCE"/>
    <s v="PPLTIS: TOTAL INCOME STATEMENT"/>
    <x v="4"/>
    <x v="3"/>
    <n v="28855.35"/>
  </r>
  <r>
    <x v="2"/>
    <x v="3"/>
    <x v="3"/>
    <x v="68"/>
    <x v="1"/>
    <s v="PPLETO: TOTAL OPERATING EXPENSE"/>
    <s v="PPLEOM: OPERATION AND MAINTENANCE"/>
    <s v="PPLTIS: TOTAL INCOME STATEMENT"/>
    <x v="5"/>
    <x v="4"/>
    <n v="45595.45"/>
  </r>
  <r>
    <x v="2"/>
    <x v="3"/>
    <x v="3"/>
    <x v="68"/>
    <x v="1"/>
    <s v="PPLETO: TOTAL OPERATING EXPENSE"/>
    <s v="PPLEOM: OPERATION AND MAINTENANCE"/>
    <s v="PPLTIS: TOTAL INCOME STATEMENT"/>
    <x v="6"/>
    <x v="3"/>
    <n v="60450.98"/>
  </r>
  <r>
    <x v="2"/>
    <x v="3"/>
    <x v="3"/>
    <x v="68"/>
    <x v="1"/>
    <s v="PPLETO: TOTAL OPERATING EXPENSE"/>
    <s v="PPLEOM: OPERATION AND MAINTENANCE"/>
    <s v="PPLTIS: TOTAL INCOME STATEMENT"/>
    <x v="7"/>
    <x v="3"/>
    <n v="34210.21"/>
  </r>
  <r>
    <x v="2"/>
    <x v="3"/>
    <x v="3"/>
    <x v="68"/>
    <x v="1"/>
    <s v="PPLETO: TOTAL OPERATING EXPENSE"/>
    <s v="PPLEOM: OPERATION AND MAINTENANCE"/>
    <s v="PPLTIS: TOTAL INCOME STATEMENT"/>
    <x v="10"/>
    <x v="4"/>
    <n v="11784.45"/>
  </r>
  <r>
    <x v="2"/>
    <x v="3"/>
    <x v="3"/>
    <x v="149"/>
    <x v="1"/>
    <s v="PPLETO: TOTAL OPERATING EXPENSE"/>
    <s v="PPLEOM: OPERATION AND MAINTENANCE"/>
    <s v="PPLTIS: TOTAL INCOME STATEMENT"/>
    <x v="1"/>
    <x v="1"/>
    <n v="71715.08"/>
  </r>
  <r>
    <x v="2"/>
    <x v="3"/>
    <x v="3"/>
    <x v="149"/>
    <x v="1"/>
    <s v="PPLETO: TOTAL OPERATING EXPENSE"/>
    <s v="PPLEOM: OPERATION AND MAINTENANCE"/>
    <s v="PPLTIS: TOTAL INCOME STATEMENT"/>
    <x v="14"/>
    <x v="1"/>
    <n v="28068.11"/>
  </r>
  <r>
    <x v="2"/>
    <x v="3"/>
    <x v="3"/>
    <x v="149"/>
    <x v="1"/>
    <s v="PPLETO: TOTAL OPERATING EXPENSE"/>
    <s v="PPLEOM: OPERATION AND MAINTENANCE"/>
    <s v="PPLTIS: TOTAL INCOME STATEMENT"/>
    <x v="9"/>
    <x v="5"/>
    <n v="5408.01"/>
  </r>
  <r>
    <x v="2"/>
    <x v="3"/>
    <x v="3"/>
    <x v="149"/>
    <x v="1"/>
    <s v="PPLETO: TOTAL OPERATING EXPENSE"/>
    <s v="PPLEOM: OPERATION AND MAINTENANCE"/>
    <s v="PPLTIS: TOTAL INCOME STATEMENT"/>
    <x v="15"/>
    <x v="5"/>
    <n v="-1207.52"/>
  </r>
  <r>
    <x v="2"/>
    <x v="3"/>
    <x v="3"/>
    <x v="149"/>
    <x v="1"/>
    <s v="PPLETO: TOTAL OPERATING EXPENSE"/>
    <s v="PPLEOM: OPERATION AND MAINTENANCE"/>
    <s v="PPLTIS: TOTAL INCOME STATEMENT"/>
    <x v="16"/>
    <x v="1"/>
    <n v="139717.1"/>
  </r>
  <r>
    <x v="2"/>
    <x v="3"/>
    <x v="3"/>
    <x v="149"/>
    <x v="1"/>
    <s v="PPLETO: TOTAL OPERATING EXPENSE"/>
    <s v="PPLEOM: OPERATION AND MAINTENANCE"/>
    <s v="PPLTIS: TOTAL INCOME STATEMENT"/>
    <x v="20"/>
    <x v="5"/>
    <n v="33023.589999999997"/>
  </r>
  <r>
    <x v="2"/>
    <x v="3"/>
    <x v="3"/>
    <x v="149"/>
    <x v="1"/>
    <s v="PPLETO: TOTAL OPERATING EXPENSE"/>
    <s v="PPLEOM: OPERATION AND MAINTENANCE"/>
    <s v="PPLTIS: TOTAL INCOME STATEMENT"/>
    <x v="21"/>
    <x v="5"/>
    <n v="9103.7000000000007"/>
  </r>
  <r>
    <x v="2"/>
    <x v="3"/>
    <x v="3"/>
    <x v="149"/>
    <x v="1"/>
    <s v="PPLETO: TOTAL OPERATING EXPENSE"/>
    <s v="PPLEOM: OPERATION AND MAINTENANCE"/>
    <s v="PPLTIS: TOTAL INCOME STATEMENT"/>
    <x v="18"/>
    <x v="6"/>
    <n v="-112.68"/>
  </r>
  <r>
    <x v="2"/>
    <x v="3"/>
    <x v="3"/>
    <x v="149"/>
    <x v="1"/>
    <s v="PPLETO: TOTAL OPERATING EXPENSE"/>
    <s v="PPLEOM: OPERATION AND MAINTENANCE"/>
    <s v="PPLTIS: TOTAL INCOME STATEMENT"/>
    <x v="3"/>
    <x v="3"/>
    <n v="3197.52"/>
  </r>
  <r>
    <x v="2"/>
    <x v="3"/>
    <x v="3"/>
    <x v="149"/>
    <x v="1"/>
    <s v="PPLETO: TOTAL OPERATING EXPENSE"/>
    <s v="PPLEOM: OPERATION AND MAINTENANCE"/>
    <s v="PPLTIS: TOTAL INCOME STATEMENT"/>
    <x v="4"/>
    <x v="3"/>
    <n v="11657.89"/>
  </r>
  <r>
    <x v="2"/>
    <x v="3"/>
    <x v="3"/>
    <x v="149"/>
    <x v="1"/>
    <s v="PPLETO: TOTAL OPERATING EXPENSE"/>
    <s v="PPLEOM: OPERATION AND MAINTENANCE"/>
    <s v="PPLTIS: TOTAL INCOME STATEMENT"/>
    <x v="5"/>
    <x v="4"/>
    <n v="17115.349999999999"/>
  </r>
  <r>
    <x v="2"/>
    <x v="3"/>
    <x v="3"/>
    <x v="149"/>
    <x v="1"/>
    <s v="PPLETO: TOTAL OPERATING EXPENSE"/>
    <s v="PPLEOM: OPERATION AND MAINTENANCE"/>
    <s v="PPLTIS: TOTAL INCOME STATEMENT"/>
    <x v="6"/>
    <x v="3"/>
    <n v="23816.39"/>
  </r>
  <r>
    <x v="2"/>
    <x v="3"/>
    <x v="3"/>
    <x v="149"/>
    <x v="1"/>
    <s v="PPLETO: TOTAL OPERATING EXPENSE"/>
    <s v="PPLEOM: OPERATION AND MAINTENANCE"/>
    <s v="PPLTIS: TOTAL INCOME STATEMENT"/>
    <x v="7"/>
    <x v="3"/>
    <n v="13374.2"/>
  </r>
  <r>
    <x v="2"/>
    <x v="3"/>
    <x v="3"/>
    <x v="149"/>
    <x v="1"/>
    <s v="PPLETO: TOTAL OPERATING EXPENSE"/>
    <s v="PPLEOM: OPERATION AND MAINTENANCE"/>
    <s v="PPLTIS: TOTAL INCOME STATEMENT"/>
    <x v="10"/>
    <x v="4"/>
    <n v="3703.01"/>
  </r>
  <r>
    <x v="2"/>
    <x v="3"/>
    <x v="3"/>
    <x v="150"/>
    <x v="1"/>
    <s v="PPLETO: TOTAL OPERATING EXPENSE"/>
    <s v="PPLEOM: OPERATION AND MAINTENANCE"/>
    <s v="PPLTIS: TOTAL INCOME STATEMENT"/>
    <x v="14"/>
    <x v="1"/>
    <n v="-14352.87"/>
  </r>
  <r>
    <x v="2"/>
    <x v="3"/>
    <x v="3"/>
    <x v="150"/>
    <x v="1"/>
    <s v="PPLETO: TOTAL OPERATING EXPENSE"/>
    <s v="PPLEOM: OPERATION AND MAINTENANCE"/>
    <s v="PPLTIS: TOTAL INCOME STATEMENT"/>
    <x v="9"/>
    <x v="5"/>
    <n v="-2548.5"/>
  </r>
  <r>
    <x v="2"/>
    <x v="3"/>
    <x v="3"/>
    <x v="150"/>
    <x v="1"/>
    <s v="PPLETO: TOTAL OPERATING EXPENSE"/>
    <s v="PPLEOM: OPERATION AND MAINTENANCE"/>
    <s v="PPLTIS: TOTAL INCOME STATEMENT"/>
    <x v="15"/>
    <x v="5"/>
    <n v="-1271.9000000000001"/>
  </r>
  <r>
    <x v="2"/>
    <x v="3"/>
    <x v="3"/>
    <x v="150"/>
    <x v="1"/>
    <s v="PPLETO: TOTAL OPERATING EXPENSE"/>
    <s v="PPLEOM: OPERATION AND MAINTENANCE"/>
    <s v="PPLTIS: TOTAL INCOME STATEMENT"/>
    <x v="18"/>
    <x v="6"/>
    <n v="-123.63"/>
  </r>
  <r>
    <x v="2"/>
    <x v="3"/>
    <x v="3"/>
    <x v="150"/>
    <x v="1"/>
    <s v="PPLETO: TOTAL OPERATING EXPENSE"/>
    <s v="PPLEOM: OPERATION AND MAINTENANCE"/>
    <s v="PPLTIS: TOTAL INCOME STATEMENT"/>
    <x v="3"/>
    <x v="3"/>
    <n v="8.4600000000000009"/>
  </r>
  <r>
    <x v="2"/>
    <x v="3"/>
    <x v="3"/>
    <x v="150"/>
    <x v="1"/>
    <s v="PPLETO: TOTAL OPERATING EXPENSE"/>
    <s v="PPLEOM: OPERATION AND MAINTENANCE"/>
    <s v="PPLTIS: TOTAL INCOME STATEMENT"/>
    <x v="4"/>
    <x v="3"/>
    <n v="-627.92999999999995"/>
  </r>
  <r>
    <x v="2"/>
    <x v="3"/>
    <x v="3"/>
    <x v="150"/>
    <x v="1"/>
    <s v="PPLETO: TOTAL OPERATING EXPENSE"/>
    <s v="PPLEOM: OPERATION AND MAINTENANCE"/>
    <s v="PPLTIS: TOTAL INCOME STATEMENT"/>
    <x v="5"/>
    <x v="4"/>
    <n v="-1039.04"/>
  </r>
  <r>
    <x v="2"/>
    <x v="3"/>
    <x v="3"/>
    <x v="150"/>
    <x v="1"/>
    <s v="PPLETO: TOTAL OPERATING EXPENSE"/>
    <s v="PPLEOM: OPERATION AND MAINTENANCE"/>
    <s v="PPLTIS: TOTAL INCOME STATEMENT"/>
    <x v="6"/>
    <x v="3"/>
    <n v="-1344.28"/>
  </r>
  <r>
    <x v="2"/>
    <x v="3"/>
    <x v="3"/>
    <x v="150"/>
    <x v="1"/>
    <s v="PPLETO: TOTAL OPERATING EXPENSE"/>
    <s v="PPLEOM: OPERATION AND MAINTENANCE"/>
    <s v="PPLTIS: TOTAL INCOME STATEMENT"/>
    <x v="7"/>
    <x v="3"/>
    <n v="-612.21"/>
  </r>
  <r>
    <x v="2"/>
    <x v="3"/>
    <x v="3"/>
    <x v="150"/>
    <x v="1"/>
    <s v="PPLETO: TOTAL OPERATING EXPENSE"/>
    <s v="PPLEOM: OPERATION AND MAINTENANCE"/>
    <s v="PPLTIS: TOTAL INCOME STATEMENT"/>
    <x v="10"/>
    <x v="4"/>
    <n v="-276.95999999999998"/>
  </r>
  <r>
    <x v="2"/>
    <x v="3"/>
    <x v="3"/>
    <x v="151"/>
    <x v="1"/>
    <s v="PPLETO: TOTAL OPERATING EXPENSE"/>
    <s v="PPLEOM: OPERATION AND MAINTENANCE"/>
    <s v="PPLTIS: TOTAL INCOME STATEMENT"/>
    <x v="14"/>
    <x v="1"/>
    <n v="13871.82"/>
  </r>
  <r>
    <x v="2"/>
    <x v="3"/>
    <x v="3"/>
    <x v="151"/>
    <x v="1"/>
    <s v="PPLETO: TOTAL OPERATING EXPENSE"/>
    <s v="PPLEOM: OPERATION AND MAINTENANCE"/>
    <s v="PPLTIS: TOTAL INCOME STATEMENT"/>
    <x v="9"/>
    <x v="5"/>
    <n v="885.73"/>
  </r>
  <r>
    <x v="2"/>
    <x v="3"/>
    <x v="3"/>
    <x v="151"/>
    <x v="1"/>
    <s v="PPLETO: TOTAL OPERATING EXPENSE"/>
    <s v="PPLEOM: OPERATION AND MAINTENANCE"/>
    <s v="PPLTIS: TOTAL INCOME STATEMENT"/>
    <x v="15"/>
    <x v="5"/>
    <n v="267.58999999999997"/>
  </r>
  <r>
    <x v="2"/>
    <x v="3"/>
    <x v="3"/>
    <x v="151"/>
    <x v="1"/>
    <s v="PPLETO: TOTAL OPERATING EXPENSE"/>
    <s v="PPLEOM: OPERATION AND MAINTENANCE"/>
    <s v="PPLTIS: TOTAL INCOME STATEMENT"/>
    <x v="16"/>
    <x v="1"/>
    <n v="376195.98"/>
  </r>
  <r>
    <x v="2"/>
    <x v="3"/>
    <x v="3"/>
    <x v="151"/>
    <x v="1"/>
    <s v="PPLETO: TOTAL OPERATING EXPENSE"/>
    <s v="PPLEOM: OPERATION AND MAINTENANCE"/>
    <s v="PPLTIS: TOTAL INCOME STATEMENT"/>
    <x v="20"/>
    <x v="5"/>
    <n v="83959.64"/>
  </r>
  <r>
    <x v="2"/>
    <x v="3"/>
    <x v="3"/>
    <x v="151"/>
    <x v="1"/>
    <s v="PPLETO: TOTAL OPERATING EXPENSE"/>
    <s v="PPLEOM: OPERATION AND MAINTENANCE"/>
    <s v="PPLTIS: TOTAL INCOME STATEMENT"/>
    <x v="21"/>
    <x v="5"/>
    <n v="12245.08"/>
  </r>
  <r>
    <x v="2"/>
    <x v="3"/>
    <x v="3"/>
    <x v="151"/>
    <x v="1"/>
    <s v="PPLETO: TOTAL OPERATING EXPENSE"/>
    <s v="PPLEOM: OPERATION AND MAINTENANCE"/>
    <s v="PPLTIS: TOTAL INCOME STATEMENT"/>
    <x v="18"/>
    <x v="6"/>
    <n v="-12.8"/>
  </r>
  <r>
    <x v="2"/>
    <x v="3"/>
    <x v="3"/>
    <x v="151"/>
    <x v="1"/>
    <s v="PPLETO: TOTAL OPERATING EXPENSE"/>
    <s v="PPLEOM: OPERATION AND MAINTENANCE"/>
    <s v="PPLTIS: TOTAL INCOME STATEMENT"/>
    <x v="3"/>
    <x v="3"/>
    <n v="4986.26"/>
  </r>
  <r>
    <x v="2"/>
    <x v="3"/>
    <x v="3"/>
    <x v="151"/>
    <x v="1"/>
    <s v="PPLETO: TOTAL OPERATING EXPENSE"/>
    <s v="PPLEOM: OPERATION AND MAINTENANCE"/>
    <s v="PPLTIS: TOTAL INCOME STATEMENT"/>
    <x v="4"/>
    <x v="3"/>
    <n v="18541.73"/>
  </r>
  <r>
    <x v="2"/>
    <x v="3"/>
    <x v="3"/>
    <x v="151"/>
    <x v="1"/>
    <s v="PPLETO: TOTAL OPERATING EXPENSE"/>
    <s v="PPLEOM: OPERATION AND MAINTENANCE"/>
    <s v="PPLTIS: TOTAL INCOME STATEMENT"/>
    <x v="5"/>
    <x v="4"/>
    <n v="29910.31"/>
  </r>
  <r>
    <x v="2"/>
    <x v="3"/>
    <x v="3"/>
    <x v="151"/>
    <x v="1"/>
    <s v="PPLETO: TOTAL OPERATING EXPENSE"/>
    <s v="PPLEOM: OPERATION AND MAINTENANCE"/>
    <s v="PPLTIS: TOTAL INCOME STATEMENT"/>
    <x v="6"/>
    <x v="3"/>
    <n v="38112.94"/>
  </r>
  <r>
    <x v="2"/>
    <x v="3"/>
    <x v="3"/>
    <x v="151"/>
    <x v="1"/>
    <s v="PPLETO: TOTAL OPERATING EXPENSE"/>
    <s v="PPLEOM: OPERATION AND MAINTENANCE"/>
    <s v="PPLTIS: TOTAL INCOME STATEMENT"/>
    <x v="7"/>
    <x v="3"/>
    <n v="20511.78"/>
  </r>
  <r>
    <x v="2"/>
    <x v="3"/>
    <x v="3"/>
    <x v="151"/>
    <x v="1"/>
    <s v="PPLETO: TOTAL OPERATING EXPENSE"/>
    <s v="PPLEOM: OPERATION AND MAINTENANCE"/>
    <s v="PPLTIS: TOTAL INCOME STATEMENT"/>
    <x v="10"/>
    <x v="4"/>
    <n v="7871.11"/>
  </r>
  <r>
    <x v="2"/>
    <x v="3"/>
    <x v="3"/>
    <x v="69"/>
    <x v="1"/>
    <s v="PPLETO: TOTAL OPERATING EXPENSE"/>
    <s v="PPLEOM: OPERATION AND MAINTENANCE"/>
    <s v="PPLTIS: TOTAL INCOME STATEMENT"/>
    <x v="1"/>
    <x v="1"/>
    <n v="-24130.51"/>
  </r>
  <r>
    <x v="2"/>
    <x v="3"/>
    <x v="3"/>
    <x v="69"/>
    <x v="1"/>
    <s v="PPLETO: TOTAL OPERATING EXPENSE"/>
    <s v="PPLEOM: OPERATION AND MAINTENANCE"/>
    <s v="PPLTIS: TOTAL INCOME STATEMENT"/>
    <x v="14"/>
    <x v="1"/>
    <n v="25942.25"/>
  </r>
  <r>
    <x v="2"/>
    <x v="3"/>
    <x v="3"/>
    <x v="69"/>
    <x v="1"/>
    <s v="PPLETO: TOTAL OPERATING EXPENSE"/>
    <s v="PPLEOM: OPERATION AND MAINTENANCE"/>
    <s v="PPLTIS: TOTAL INCOME STATEMENT"/>
    <x v="9"/>
    <x v="5"/>
    <n v="13313.62"/>
  </r>
  <r>
    <x v="2"/>
    <x v="3"/>
    <x v="3"/>
    <x v="69"/>
    <x v="1"/>
    <s v="PPLETO: TOTAL OPERATING EXPENSE"/>
    <s v="PPLEOM: OPERATION AND MAINTENANCE"/>
    <s v="PPLTIS: TOTAL INCOME STATEMENT"/>
    <x v="15"/>
    <x v="5"/>
    <n v="-14102.42"/>
  </r>
  <r>
    <x v="2"/>
    <x v="3"/>
    <x v="3"/>
    <x v="69"/>
    <x v="1"/>
    <s v="PPLETO: TOTAL OPERATING EXPENSE"/>
    <s v="PPLEOM: OPERATION AND MAINTENANCE"/>
    <s v="PPLTIS: TOTAL INCOME STATEMENT"/>
    <x v="16"/>
    <x v="1"/>
    <n v="2146847.42"/>
  </r>
  <r>
    <x v="2"/>
    <x v="3"/>
    <x v="3"/>
    <x v="69"/>
    <x v="1"/>
    <s v="PPLETO: TOTAL OPERATING EXPENSE"/>
    <s v="PPLEOM: OPERATION AND MAINTENANCE"/>
    <s v="PPLTIS: TOTAL INCOME STATEMENT"/>
    <x v="20"/>
    <x v="5"/>
    <n v="769977.29"/>
  </r>
  <r>
    <x v="2"/>
    <x v="3"/>
    <x v="3"/>
    <x v="69"/>
    <x v="1"/>
    <s v="PPLETO: TOTAL OPERATING EXPENSE"/>
    <s v="PPLEOM: OPERATION AND MAINTENANCE"/>
    <s v="PPLTIS: TOTAL INCOME STATEMENT"/>
    <x v="21"/>
    <x v="5"/>
    <n v="159629.93"/>
  </r>
  <r>
    <x v="2"/>
    <x v="3"/>
    <x v="3"/>
    <x v="69"/>
    <x v="1"/>
    <s v="PPLETO: TOTAL OPERATING EXPENSE"/>
    <s v="PPLEOM: OPERATION AND MAINTENANCE"/>
    <s v="PPLTIS: TOTAL INCOME STATEMENT"/>
    <x v="18"/>
    <x v="6"/>
    <n v="171.87"/>
  </r>
  <r>
    <x v="2"/>
    <x v="3"/>
    <x v="3"/>
    <x v="69"/>
    <x v="1"/>
    <s v="PPLETO: TOTAL OPERATING EXPENSE"/>
    <s v="PPLEOM: OPERATION AND MAINTENANCE"/>
    <s v="PPLTIS: TOTAL INCOME STATEMENT"/>
    <x v="22"/>
    <x v="6"/>
    <n v="100"/>
  </r>
  <r>
    <x v="2"/>
    <x v="3"/>
    <x v="3"/>
    <x v="69"/>
    <x v="1"/>
    <s v="PPLETO: TOTAL OPERATING EXPENSE"/>
    <s v="PPLEOM: OPERATION AND MAINTENANCE"/>
    <s v="PPLTIS: TOTAL INCOME STATEMENT"/>
    <x v="3"/>
    <x v="3"/>
    <n v="28297.97"/>
  </r>
  <r>
    <x v="2"/>
    <x v="3"/>
    <x v="3"/>
    <x v="69"/>
    <x v="1"/>
    <s v="PPLETO: TOTAL OPERATING EXPENSE"/>
    <s v="PPLEOM: OPERATION AND MAINTENANCE"/>
    <s v="PPLTIS: TOTAL INCOME STATEMENT"/>
    <x v="4"/>
    <x v="3"/>
    <n v="102950.12"/>
  </r>
  <r>
    <x v="2"/>
    <x v="3"/>
    <x v="3"/>
    <x v="69"/>
    <x v="1"/>
    <s v="PPLETO: TOTAL OPERATING EXPENSE"/>
    <s v="PPLEOM: OPERATION AND MAINTENANCE"/>
    <s v="PPLTIS: TOTAL INCOME STATEMENT"/>
    <x v="5"/>
    <x v="4"/>
    <n v="196284.82"/>
  </r>
  <r>
    <x v="2"/>
    <x v="3"/>
    <x v="3"/>
    <x v="69"/>
    <x v="1"/>
    <s v="PPLETO: TOTAL OPERATING EXPENSE"/>
    <s v="PPLEOM: OPERATION AND MAINTENANCE"/>
    <s v="PPLTIS: TOTAL INCOME STATEMENT"/>
    <x v="6"/>
    <x v="3"/>
    <n v="211103.91"/>
  </r>
  <r>
    <x v="2"/>
    <x v="3"/>
    <x v="3"/>
    <x v="69"/>
    <x v="1"/>
    <s v="PPLETO: TOTAL OPERATING EXPENSE"/>
    <s v="PPLEOM: OPERATION AND MAINTENANCE"/>
    <s v="PPLTIS: TOTAL INCOME STATEMENT"/>
    <x v="7"/>
    <x v="3"/>
    <n v="112696.21"/>
  </r>
  <r>
    <x v="2"/>
    <x v="3"/>
    <x v="3"/>
    <x v="69"/>
    <x v="1"/>
    <s v="PPLETO: TOTAL OPERATING EXPENSE"/>
    <s v="PPLEOM: OPERATION AND MAINTENANCE"/>
    <s v="PPLTIS: TOTAL INCOME STATEMENT"/>
    <x v="10"/>
    <x v="4"/>
    <n v="74575.710000000006"/>
  </r>
  <r>
    <x v="2"/>
    <x v="3"/>
    <x v="3"/>
    <x v="152"/>
    <x v="1"/>
    <s v="PPLETO: TOTAL OPERATING EXPENSE"/>
    <s v="PPLEOM: OPERATION AND MAINTENANCE"/>
    <s v="PPLTIS: TOTAL INCOME STATEMENT"/>
    <x v="14"/>
    <x v="1"/>
    <n v="-2156"/>
  </r>
  <r>
    <x v="2"/>
    <x v="3"/>
    <x v="3"/>
    <x v="152"/>
    <x v="1"/>
    <s v="PPLETO: TOTAL OPERATING EXPENSE"/>
    <s v="PPLEOM: OPERATION AND MAINTENANCE"/>
    <s v="PPLTIS: TOTAL INCOME STATEMENT"/>
    <x v="9"/>
    <x v="5"/>
    <n v="-462.16"/>
  </r>
  <r>
    <x v="2"/>
    <x v="3"/>
    <x v="3"/>
    <x v="152"/>
    <x v="1"/>
    <s v="PPLETO: TOTAL OPERATING EXPENSE"/>
    <s v="PPLEOM: OPERATION AND MAINTENANCE"/>
    <s v="PPLTIS: TOTAL INCOME STATEMENT"/>
    <x v="15"/>
    <x v="5"/>
    <n v="-280.77999999999997"/>
  </r>
  <r>
    <x v="2"/>
    <x v="3"/>
    <x v="3"/>
    <x v="152"/>
    <x v="1"/>
    <s v="PPLETO: TOTAL OPERATING EXPENSE"/>
    <s v="PPLEOM: OPERATION AND MAINTENANCE"/>
    <s v="PPLTIS: TOTAL INCOME STATEMENT"/>
    <x v="16"/>
    <x v="1"/>
    <n v="71609.31"/>
  </r>
  <r>
    <x v="2"/>
    <x v="3"/>
    <x v="3"/>
    <x v="152"/>
    <x v="1"/>
    <s v="PPLETO: TOTAL OPERATING EXPENSE"/>
    <s v="PPLEOM: OPERATION AND MAINTENANCE"/>
    <s v="PPLTIS: TOTAL INCOME STATEMENT"/>
    <x v="20"/>
    <x v="5"/>
    <n v="15949.34"/>
  </r>
  <r>
    <x v="2"/>
    <x v="3"/>
    <x v="3"/>
    <x v="152"/>
    <x v="1"/>
    <s v="PPLETO: TOTAL OPERATING EXPENSE"/>
    <s v="PPLEOM: OPERATION AND MAINTENANCE"/>
    <s v="PPLTIS: TOTAL INCOME STATEMENT"/>
    <x v="21"/>
    <x v="5"/>
    <n v="7249.93"/>
  </r>
  <r>
    <x v="2"/>
    <x v="3"/>
    <x v="3"/>
    <x v="152"/>
    <x v="1"/>
    <s v="PPLETO: TOTAL OPERATING EXPENSE"/>
    <s v="PPLEOM: OPERATION AND MAINTENANCE"/>
    <s v="PPLTIS: TOTAL INCOME STATEMENT"/>
    <x v="18"/>
    <x v="6"/>
    <n v="-12.69"/>
  </r>
  <r>
    <x v="2"/>
    <x v="3"/>
    <x v="3"/>
    <x v="152"/>
    <x v="1"/>
    <s v="PPLETO: TOTAL OPERATING EXPENSE"/>
    <s v="PPLEOM: OPERATION AND MAINTENANCE"/>
    <s v="PPLTIS: TOTAL INCOME STATEMENT"/>
    <x v="3"/>
    <x v="3"/>
    <n v="915.87"/>
  </r>
  <r>
    <x v="2"/>
    <x v="3"/>
    <x v="3"/>
    <x v="152"/>
    <x v="1"/>
    <s v="PPLETO: TOTAL OPERATING EXPENSE"/>
    <s v="PPLEOM: OPERATION AND MAINTENANCE"/>
    <s v="PPLTIS: TOTAL INCOME STATEMENT"/>
    <x v="4"/>
    <x v="3"/>
    <n v="3381.79"/>
  </r>
  <r>
    <x v="2"/>
    <x v="3"/>
    <x v="3"/>
    <x v="152"/>
    <x v="1"/>
    <s v="PPLETO: TOTAL OPERATING EXPENSE"/>
    <s v="PPLEOM: OPERATION AND MAINTENANCE"/>
    <s v="PPLTIS: TOTAL INCOME STATEMENT"/>
    <x v="5"/>
    <x v="4"/>
    <n v="4990.97"/>
  </r>
  <r>
    <x v="2"/>
    <x v="3"/>
    <x v="3"/>
    <x v="152"/>
    <x v="1"/>
    <s v="PPLETO: TOTAL OPERATING EXPENSE"/>
    <s v="PPLEOM: OPERATION AND MAINTENANCE"/>
    <s v="PPLTIS: TOTAL INCOME STATEMENT"/>
    <x v="6"/>
    <x v="3"/>
    <n v="6896.27"/>
  </r>
  <r>
    <x v="2"/>
    <x v="3"/>
    <x v="3"/>
    <x v="152"/>
    <x v="1"/>
    <s v="PPLETO: TOTAL OPERATING EXPENSE"/>
    <s v="PPLEOM: OPERATION AND MAINTENANCE"/>
    <s v="PPLTIS: TOTAL INCOME STATEMENT"/>
    <x v="7"/>
    <x v="3"/>
    <n v="3798.42"/>
  </r>
  <r>
    <x v="2"/>
    <x v="3"/>
    <x v="3"/>
    <x v="152"/>
    <x v="1"/>
    <s v="PPLETO: TOTAL OPERATING EXPENSE"/>
    <s v="PPLEOM: OPERATION AND MAINTENANCE"/>
    <s v="PPLTIS: TOTAL INCOME STATEMENT"/>
    <x v="10"/>
    <x v="4"/>
    <n v="1815.98"/>
  </r>
  <r>
    <x v="2"/>
    <x v="3"/>
    <x v="3"/>
    <x v="153"/>
    <x v="1"/>
    <s v="PPLETO: TOTAL OPERATING EXPENSE"/>
    <s v="PPLEOM: OPERATION AND MAINTENANCE"/>
    <s v="PPLTIS: TOTAL INCOME STATEMENT"/>
    <x v="14"/>
    <x v="1"/>
    <n v="-861.9"/>
  </r>
  <r>
    <x v="2"/>
    <x v="3"/>
    <x v="3"/>
    <x v="153"/>
    <x v="1"/>
    <s v="PPLETO: TOTAL OPERATING EXPENSE"/>
    <s v="PPLEOM: OPERATION AND MAINTENANCE"/>
    <s v="PPLTIS: TOTAL INCOME STATEMENT"/>
    <x v="9"/>
    <x v="5"/>
    <n v="-286.69"/>
  </r>
  <r>
    <x v="2"/>
    <x v="3"/>
    <x v="3"/>
    <x v="153"/>
    <x v="1"/>
    <s v="PPLETO: TOTAL OPERATING EXPENSE"/>
    <s v="PPLEOM: OPERATION AND MAINTENANCE"/>
    <s v="PPLTIS: TOTAL INCOME STATEMENT"/>
    <x v="15"/>
    <x v="5"/>
    <n v="-63.34"/>
  </r>
  <r>
    <x v="2"/>
    <x v="3"/>
    <x v="3"/>
    <x v="153"/>
    <x v="1"/>
    <s v="PPLETO: TOTAL OPERATING EXPENSE"/>
    <s v="PPLEOM: OPERATION AND MAINTENANCE"/>
    <s v="PPLTIS: TOTAL INCOME STATEMENT"/>
    <x v="16"/>
    <x v="1"/>
    <n v="4876.21"/>
  </r>
  <r>
    <x v="2"/>
    <x v="3"/>
    <x v="3"/>
    <x v="153"/>
    <x v="1"/>
    <s v="PPLETO: TOTAL OPERATING EXPENSE"/>
    <s v="PPLEOM: OPERATION AND MAINTENANCE"/>
    <s v="PPLTIS: TOTAL INCOME STATEMENT"/>
    <x v="20"/>
    <x v="5"/>
    <n v="102.57"/>
  </r>
  <r>
    <x v="2"/>
    <x v="3"/>
    <x v="3"/>
    <x v="153"/>
    <x v="1"/>
    <s v="PPLETO: TOTAL OPERATING EXPENSE"/>
    <s v="PPLEOM: OPERATION AND MAINTENANCE"/>
    <s v="PPLTIS: TOTAL INCOME STATEMENT"/>
    <x v="18"/>
    <x v="6"/>
    <n v="-5.91"/>
  </r>
  <r>
    <x v="2"/>
    <x v="3"/>
    <x v="3"/>
    <x v="153"/>
    <x v="1"/>
    <s v="PPLETO: TOTAL OPERATING EXPENSE"/>
    <s v="PPLEOM: OPERATION AND MAINTENANCE"/>
    <s v="PPLTIS: TOTAL INCOME STATEMENT"/>
    <x v="3"/>
    <x v="3"/>
    <n v="78.599999999999994"/>
  </r>
  <r>
    <x v="2"/>
    <x v="3"/>
    <x v="3"/>
    <x v="153"/>
    <x v="1"/>
    <s v="PPLETO: TOTAL OPERATING EXPENSE"/>
    <s v="PPLEOM: OPERATION AND MAINTENANCE"/>
    <s v="PPLTIS: TOTAL INCOME STATEMENT"/>
    <x v="4"/>
    <x v="3"/>
    <n v="192.7"/>
  </r>
  <r>
    <x v="2"/>
    <x v="3"/>
    <x v="3"/>
    <x v="153"/>
    <x v="1"/>
    <s v="PPLETO: TOTAL OPERATING EXPENSE"/>
    <s v="PPLEOM: OPERATION AND MAINTENANCE"/>
    <s v="PPLTIS: TOTAL INCOME STATEMENT"/>
    <x v="5"/>
    <x v="4"/>
    <n v="253.85"/>
  </r>
  <r>
    <x v="2"/>
    <x v="3"/>
    <x v="3"/>
    <x v="153"/>
    <x v="1"/>
    <s v="PPLETO: TOTAL OPERATING EXPENSE"/>
    <s v="PPLEOM: OPERATION AND MAINTENANCE"/>
    <s v="PPLTIS: TOTAL INCOME STATEMENT"/>
    <x v="6"/>
    <x v="3"/>
    <n v="421.27"/>
  </r>
  <r>
    <x v="2"/>
    <x v="3"/>
    <x v="3"/>
    <x v="153"/>
    <x v="1"/>
    <s v="PPLETO: TOTAL OPERATING EXPENSE"/>
    <s v="PPLEOM: OPERATION AND MAINTENANCE"/>
    <s v="PPLTIS: TOTAL INCOME STATEMENT"/>
    <x v="7"/>
    <x v="3"/>
    <n v="281.24"/>
  </r>
  <r>
    <x v="2"/>
    <x v="3"/>
    <x v="3"/>
    <x v="153"/>
    <x v="1"/>
    <s v="PPLETO: TOTAL OPERATING EXPENSE"/>
    <s v="PPLEOM: OPERATION AND MAINTENANCE"/>
    <s v="PPLTIS: TOTAL INCOME STATEMENT"/>
    <x v="10"/>
    <x v="4"/>
    <n v="-22.18"/>
  </r>
  <r>
    <x v="2"/>
    <x v="3"/>
    <x v="3"/>
    <x v="70"/>
    <x v="1"/>
    <s v="PPLETO: TOTAL OPERATING EXPENSE"/>
    <s v="PPLEOM: OPERATION AND MAINTENANCE"/>
    <s v="PPLTIS: TOTAL INCOME STATEMENT"/>
    <x v="1"/>
    <x v="1"/>
    <n v="-25016.99"/>
  </r>
  <r>
    <x v="2"/>
    <x v="3"/>
    <x v="3"/>
    <x v="70"/>
    <x v="1"/>
    <s v="PPLETO: TOTAL OPERATING EXPENSE"/>
    <s v="PPLEOM: OPERATION AND MAINTENANCE"/>
    <s v="PPLTIS: TOTAL INCOME STATEMENT"/>
    <x v="14"/>
    <x v="1"/>
    <n v="27264.16"/>
  </r>
  <r>
    <x v="2"/>
    <x v="3"/>
    <x v="3"/>
    <x v="70"/>
    <x v="1"/>
    <s v="PPLETO: TOTAL OPERATING EXPENSE"/>
    <s v="PPLEOM: OPERATION AND MAINTENANCE"/>
    <s v="PPLTIS: TOTAL INCOME STATEMENT"/>
    <x v="9"/>
    <x v="5"/>
    <n v="19398.189999999999"/>
  </r>
  <r>
    <x v="2"/>
    <x v="3"/>
    <x v="3"/>
    <x v="70"/>
    <x v="1"/>
    <s v="PPLETO: TOTAL OPERATING EXPENSE"/>
    <s v="PPLEOM: OPERATION AND MAINTENANCE"/>
    <s v="PPLTIS: TOTAL INCOME STATEMENT"/>
    <x v="15"/>
    <x v="5"/>
    <n v="2619.23"/>
  </r>
  <r>
    <x v="2"/>
    <x v="3"/>
    <x v="3"/>
    <x v="70"/>
    <x v="1"/>
    <s v="PPLETO: TOTAL OPERATING EXPENSE"/>
    <s v="PPLEOM: OPERATION AND MAINTENANCE"/>
    <s v="PPLTIS: TOTAL INCOME STATEMENT"/>
    <x v="11"/>
    <x v="5"/>
    <n v="-18.350000000000001"/>
  </r>
  <r>
    <x v="2"/>
    <x v="3"/>
    <x v="3"/>
    <x v="70"/>
    <x v="1"/>
    <s v="PPLETO: TOTAL OPERATING EXPENSE"/>
    <s v="PPLEOM: OPERATION AND MAINTENANCE"/>
    <s v="PPLTIS: TOTAL INCOME STATEMENT"/>
    <x v="16"/>
    <x v="1"/>
    <n v="904091.45"/>
  </r>
  <r>
    <x v="2"/>
    <x v="3"/>
    <x v="3"/>
    <x v="70"/>
    <x v="1"/>
    <s v="PPLETO: TOTAL OPERATING EXPENSE"/>
    <s v="PPLEOM: OPERATION AND MAINTENANCE"/>
    <s v="PPLTIS: TOTAL INCOME STATEMENT"/>
    <x v="20"/>
    <x v="5"/>
    <n v="305079.67999999999"/>
  </r>
  <r>
    <x v="2"/>
    <x v="3"/>
    <x v="3"/>
    <x v="70"/>
    <x v="1"/>
    <s v="PPLETO: TOTAL OPERATING EXPENSE"/>
    <s v="PPLEOM: OPERATION AND MAINTENANCE"/>
    <s v="PPLTIS: TOTAL INCOME STATEMENT"/>
    <x v="21"/>
    <x v="5"/>
    <n v="54661.3"/>
  </r>
  <r>
    <x v="2"/>
    <x v="3"/>
    <x v="3"/>
    <x v="70"/>
    <x v="1"/>
    <s v="PPLETO: TOTAL OPERATING EXPENSE"/>
    <s v="PPLEOM: OPERATION AND MAINTENANCE"/>
    <s v="PPLTIS: TOTAL INCOME STATEMENT"/>
    <x v="18"/>
    <x v="6"/>
    <n v="-39.549999999999997"/>
  </r>
  <r>
    <x v="2"/>
    <x v="3"/>
    <x v="3"/>
    <x v="70"/>
    <x v="1"/>
    <s v="PPLETO: TOTAL OPERATING EXPENSE"/>
    <s v="PPLEOM: OPERATION AND MAINTENANCE"/>
    <s v="PPLTIS: TOTAL INCOME STATEMENT"/>
    <x v="3"/>
    <x v="3"/>
    <n v="11708.87"/>
  </r>
  <r>
    <x v="2"/>
    <x v="3"/>
    <x v="3"/>
    <x v="70"/>
    <x v="1"/>
    <s v="PPLETO: TOTAL OPERATING EXPENSE"/>
    <s v="PPLEOM: OPERATION AND MAINTENANCE"/>
    <s v="PPLTIS: TOTAL INCOME STATEMENT"/>
    <x v="4"/>
    <x v="3"/>
    <n v="43509.95"/>
  </r>
  <r>
    <x v="2"/>
    <x v="3"/>
    <x v="3"/>
    <x v="70"/>
    <x v="1"/>
    <s v="PPLETO: TOTAL OPERATING EXPENSE"/>
    <s v="PPLEOM: OPERATION AND MAINTENANCE"/>
    <s v="PPLTIS: TOTAL INCOME STATEMENT"/>
    <x v="5"/>
    <x v="4"/>
    <n v="77336.02"/>
  </r>
  <r>
    <x v="2"/>
    <x v="3"/>
    <x v="3"/>
    <x v="70"/>
    <x v="1"/>
    <s v="PPLETO: TOTAL OPERATING EXPENSE"/>
    <s v="PPLEOM: OPERATION AND MAINTENANCE"/>
    <s v="PPLTIS: TOTAL INCOME STATEMENT"/>
    <x v="6"/>
    <x v="3"/>
    <n v="88766.74"/>
  </r>
  <r>
    <x v="2"/>
    <x v="3"/>
    <x v="3"/>
    <x v="70"/>
    <x v="1"/>
    <s v="PPLETO: TOTAL OPERATING EXPENSE"/>
    <s v="PPLEOM: OPERATION AND MAINTENANCE"/>
    <s v="PPLTIS: TOTAL INCOME STATEMENT"/>
    <x v="7"/>
    <x v="3"/>
    <n v="47051.1"/>
  </r>
  <r>
    <x v="2"/>
    <x v="3"/>
    <x v="3"/>
    <x v="70"/>
    <x v="1"/>
    <s v="PPLETO: TOTAL OPERATING EXPENSE"/>
    <s v="PPLEOM: OPERATION AND MAINTENANCE"/>
    <s v="PPLTIS: TOTAL INCOME STATEMENT"/>
    <x v="10"/>
    <x v="4"/>
    <n v="30738.240000000002"/>
  </r>
  <r>
    <x v="2"/>
    <x v="3"/>
    <x v="3"/>
    <x v="71"/>
    <x v="1"/>
    <s v="PPLETO: TOTAL OPERATING EXPENSE"/>
    <s v="PPLEOM: OPERATION AND MAINTENANCE"/>
    <s v="PPLTIS: TOTAL INCOME STATEMENT"/>
    <x v="1"/>
    <x v="1"/>
    <n v="-1532.89"/>
  </r>
  <r>
    <x v="2"/>
    <x v="3"/>
    <x v="3"/>
    <x v="71"/>
    <x v="1"/>
    <s v="PPLETO: TOTAL OPERATING EXPENSE"/>
    <s v="PPLEOM: OPERATION AND MAINTENANCE"/>
    <s v="PPLTIS: TOTAL INCOME STATEMENT"/>
    <x v="0"/>
    <x v="0"/>
    <n v="-73.48"/>
  </r>
  <r>
    <x v="2"/>
    <x v="3"/>
    <x v="3"/>
    <x v="71"/>
    <x v="1"/>
    <s v="PPLETO: TOTAL OPERATING EXPENSE"/>
    <s v="PPLEOM: OPERATION AND MAINTENANCE"/>
    <s v="PPLTIS: TOTAL INCOME STATEMENT"/>
    <x v="3"/>
    <x v="3"/>
    <n v="-17.36"/>
  </r>
  <r>
    <x v="2"/>
    <x v="3"/>
    <x v="3"/>
    <x v="71"/>
    <x v="1"/>
    <s v="PPLETO: TOTAL OPERATING EXPENSE"/>
    <s v="PPLEOM: OPERATION AND MAINTENANCE"/>
    <s v="PPLTIS: TOTAL INCOME STATEMENT"/>
    <x v="4"/>
    <x v="3"/>
    <n v="-72.11"/>
  </r>
  <r>
    <x v="2"/>
    <x v="3"/>
    <x v="3"/>
    <x v="71"/>
    <x v="1"/>
    <s v="PPLETO: TOTAL OPERATING EXPENSE"/>
    <s v="PPLEOM: OPERATION AND MAINTENANCE"/>
    <s v="PPLTIS: TOTAL INCOME STATEMENT"/>
    <x v="5"/>
    <x v="4"/>
    <n v="-154.5"/>
  </r>
  <r>
    <x v="2"/>
    <x v="3"/>
    <x v="3"/>
    <x v="71"/>
    <x v="1"/>
    <s v="PPLETO: TOTAL OPERATING EXPENSE"/>
    <s v="PPLEOM: OPERATION AND MAINTENANCE"/>
    <s v="PPLTIS: TOTAL INCOME STATEMENT"/>
    <x v="6"/>
    <x v="3"/>
    <n v="-167.63"/>
  </r>
  <r>
    <x v="2"/>
    <x v="3"/>
    <x v="3"/>
    <x v="71"/>
    <x v="1"/>
    <s v="PPLETO: TOTAL OPERATING EXPENSE"/>
    <s v="PPLEOM: OPERATION AND MAINTENANCE"/>
    <s v="PPLTIS: TOTAL INCOME STATEMENT"/>
    <x v="7"/>
    <x v="3"/>
    <n v="-39.81"/>
  </r>
  <r>
    <x v="2"/>
    <x v="3"/>
    <x v="3"/>
    <x v="72"/>
    <x v="1"/>
    <s v="PPLETO: TOTAL OPERATING EXPENSE"/>
    <s v="PPLEOM: OPERATION AND MAINTENANCE"/>
    <s v="PPLTIS: TOTAL INCOME STATEMENT"/>
    <x v="1"/>
    <x v="1"/>
    <n v="-7502.98"/>
  </r>
  <r>
    <x v="2"/>
    <x v="3"/>
    <x v="3"/>
    <x v="72"/>
    <x v="1"/>
    <s v="PPLETO: TOTAL OPERATING EXPENSE"/>
    <s v="PPLEOM: OPERATION AND MAINTENANCE"/>
    <s v="PPLTIS: TOTAL INCOME STATEMENT"/>
    <x v="14"/>
    <x v="1"/>
    <n v="13010.04"/>
  </r>
  <r>
    <x v="2"/>
    <x v="3"/>
    <x v="3"/>
    <x v="72"/>
    <x v="1"/>
    <s v="PPLETO: TOTAL OPERATING EXPENSE"/>
    <s v="PPLEOM: OPERATION AND MAINTENANCE"/>
    <s v="PPLTIS: TOTAL INCOME STATEMENT"/>
    <x v="9"/>
    <x v="5"/>
    <n v="-0.74"/>
  </r>
  <r>
    <x v="2"/>
    <x v="3"/>
    <x v="3"/>
    <x v="72"/>
    <x v="1"/>
    <s v="PPLETO: TOTAL OPERATING EXPENSE"/>
    <s v="PPLEOM: OPERATION AND MAINTENANCE"/>
    <s v="PPLTIS: TOTAL INCOME STATEMENT"/>
    <x v="15"/>
    <x v="5"/>
    <n v="-2.27"/>
  </r>
  <r>
    <x v="2"/>
    <x v="3"/>
    <x v="3"/>
    <x v="72"/>
    <x v="1"/>
    <s v="PPLETO: TOTAL OPERATING EXPENSE"/>
    <s v="PPLEOM: OPERATION AND MAINTENANCE"/>
    <s v="PPLTIS: TOTAL INCOME STATEMENT"/>
    <x v="16"/>
    <x v="1"/>
    <n v="107980.97"/>
  </r>
  <r>
    <x v="2"/>
    <x v="3"/>
    <x v="3"/>
    <x v="72"/>
    <x v="1"/>
    <s v="PPLETO: TOTAL OPERATING EXPENSE"/>
    <s v="PPLEOM: OPERATION AND MAINTENANCE"/>
    <s v="PPLTIS: TOTAL INCOME STATEMENT"/>
    <x v="20"/>
    <x v="5"/>
    <n v="7615.57"/>
  </r>
  <r>
    <x v="2"/>
    <x v="3"/>
    <x v="3"/>
    <x v="72"/>
    <x v="1"/>
    <s v="PPLETO: TOTAL OPERATING EXPENSE"/>
    <s v="PPLEOM: OPERATION AND MAINTENANCE"/>
    <s v="PPLTIS: TOTAL INCOME STATEMENT"/>
    <x v="21"/>
    <x v="5"/>
    <n v="272.48"/>
  </r>
  <r>
    <x v="2"/>
    <x v="3"/>
    <x v="3"/>
    <x v="72"/>
    <x v="1"/>
    <s v="PPLETO: TOTAL OPERATING EXPENSE"/>
    <s v="PPLEOM: OPERATION AND MAINTENANCE"/>
    <s v="PPLTIS: TOTAL INCOME STATEMENT"/>
    <x v="18"/>
    <x v="6"/>
    <n v="70.349999999999994"/>
  </r>
  <r>
    <x v="2"/>
    <x v="3"/>
    <x v="3"/>
    <x v="72"/>
    <x v="1"/>
    <s v="PPLETO: TOTAL OPERATING EXPENSE"/>
    <s v="PPLEOM: OPERATION AND MAINTENANCE"/>
    <s v="PPLTIS: TOTAL INCOME STATEMENT"/>
    <x v="2"/>
    <x v="2"/>
    <n v="-0.02"/>
  </r>
  <r>
    <x v="2"/>
    <x v="3"/>
    <x v="3"/>
    <x v="72"/>
    <x v="1"/>
    <s v="PPLETO: TOTAL OPERATING EXPENSE"/>
    <s v="PPLEOM: OPERATION AND MAINTENANCE"/>
    <s v="PPLTIS: TOTAL INCOME STATEMENT"/>
    <x v="3"/>
    <x v="3"/>
    <n v="1476.2"/>
  </r>
  <r>
    <x v="2"/>
    <x v="3"/>
    <x v="3"/>
    <x v="72"/>
    <x v="1"/>
    <s v="PPLETO: TOTAL OPERATING EXPENSE"/>
    <s v="PPLEOM: OPERATION AND MAINTENANCE"/>
    <s v="PPLTIS: TOTAL INCOME STATEMENT"/>
    <x v="4"/>
    <x v="3"/>
    <n v="5406.04"/>
  </r>
  <r>
    <x v="2"/>
    <x v="3"/>
    <x v="3"/>
    <x v="72"/>
    <x v="1"/>
    <s v="PPLETO: TOTAL OPERATING EXPENSE"/>
    <s v="PPLEOM: OPERATION AND MAINTENANCE"/>
    <s v="PPLTIS: TOTAL INCOME STATEMENT"/>
    <x v="5"/>
    <x v="4"/>
    <n v="8547.23"/>
  </r>
  <r>
    <x v="2"/>
    <x v="3"/>
    <x v="3"/>
    <x v="72"/>
    <x v="1"/>
    <s v="PPLETO: TOTAL OPERATING EXPENSE"/>
    <s v="PPLEOM: OPERATION AND MAINTENANCE"/>
    <s v="PPLTIS: TOTAL INCOME STATEMENT"/>
    <x v="6"/>
    <x v="3"/>
    <n v="11103.85"/>
  </r>
  <r>
    <x v="2"/>
    <x v="3"/>
    <x v="3"/>
    <x v="72"/>
    <x v="1"/>
    <s v="PPLETO: TOTAL OPERATING EXPENSE"/>
    <s v="PPLEOM: OPERATION AND MAINTENANCE"/>
    <s v="PPLTIS: TOTAL INCOME STATEMENT"/>
    <x v="7"/>
    <x v="3"/>
    <n v="6114.35"/>
  </r>
  <r>
    <x v="2"/>
    <x v="3"/>
    <x v="3"/>
    <x v="72"/>
    <x v="1"/>
    <s v="PPLETO: TOTAL OPERATING EXPENSE"/>
    <s v="PPLEOM: OPERATION AND MAINTENANCE"/>
    <s v="PPLTIS: TOTAL INCOME STATEMENT"/>
    <x v="10"/>
    <x v="4"/>
    <n v="608.39"/>
  </r>
  <r>
    <x v="2"/>
    <x v="3"/>
    <x v="3"/>
    <x v="155"/>
    <x v="1"/>
    <s v="PPLETO: TOTAL OPERATING EXPENSE"/>
    <s v="PPLEOM: OPERATION AND MAINTENANCE"/>
    <s v="PPLTIS: TOTAL INCOME STATEMENT"/>
    <x v="1"/>
    <x v="1"/>
    <n v="6178.61"/>
  </r>
  <r>
    <x v="2"/>
    <x v="3"/>
    <x v="3"/>
    <x v="155"/>
    <x v="1"/>
    <s v="PPLETO: TOTAL OPERATING EXPENSE"/>
    <s v="PPLEOM: OPERATION AND MAINTENANCE"/>
    <s v="PPLTIS: TOTAL INCOME STATEMENT"/>
    <x v="3"/>
    <x v="3"/>
    <n v="76.5"/>
  </r>
  <r>
    <x v="2"/>
    <x v="3"/>
    <x v="3"/>
    <x v="155"/>
    <x v="1"/>
    <s v="PPLETO: TOTAL OPERATING EXPENSE"/>
    <s v="PPLEOM: OPERATION AND MAINTENANCE"/>
    <s v="PPLTIS: TOTAL INCOME STATEMENT"/>
    <x v="4"/>
    <x v="3"/>
    <n v="298.63"/>
  </r>
  <r>
    <x v="2"/>
    <x v="3"/>
    <x v="3"/>
    <x v="155"/>
    <x v="1"/>
    <s v="PPLETO: TOTAL OPERATING EXPENSE"/>
    <s v="PPLEOM: OPERATION AND MAINTENANCE"/>
    <s v="PPLTIS: TOTAL INCOME STATEMENT"/>
    <x v="5"/>
    <x v="4"/>
    <n v="459.47"/>
  </r>
  <r>
    <x v="2"/>
    <x v="3"/>
    <x v="3"/>
    <x v="155"/>
    <x v="1"/>
    <s v="PPLETO: TOTAL OPERATING EXPENSE"/>
    <s v="PPLEOM: OPERATION AND MAINTENANCE"/>
    <s v="PPLTIS: TOTAL INCOME STATEMENT"/>
    <x v="6"/>
    <x v="3"/>
    <n v="606.04999999999995"/>
  </r>
  <r>
    <x v="2"/>
    <x v="3"/>
    <x v="3"/>
    <x v="155"/>
    <x v="1"/>
    <s v="PPLETO: TOTAL OPERATING EXPENSE"/>
    <s v="PPLEOM: OPERATION AND MAINTENANCE"/>
    <s v="PPLTIS: TOTAL INCOME STATEMENT"/>
    <x v="7"/>
    <x v="3"/>
    <n v="324.70999999999998"/>
  </r>
  <r>
    <x v="2"/>
    <x v="3"/>
    <x v="3"/>
    <x v="157"/>
    <x v="1"/>
    <s v="PPLETO: TOTAL OPERATING EXPENSE"/>
    <s v="PPLEOM: OPERATION AND MAINTENANCE"/>
    <s v="PPLTIS: TOTAL INCOME STATEMENT"/>
    <x v="1"/>
    <x v="1"/>
    <n v="4120.71"/>
  </r>
  <r>
    <x v="2"/>
    <x v="3"/>
    <x v="3"/>
    <x v="157"/>
    <x v="1"/>
    <s v="PPLETO: TOTAL OPERATING EXPENSE"/>
    <s v="PPLEOM: OPERATION AND MAINTENANCE"/>
    <s v="PPLTIS: TOTAL INCOME STATEMENT"/>
    <x v="3"/>
    <x v="3"/>
    <n v="61.9"/>
  </r>
  <r>
    <x v="2"/>
    <x v="3"/>
    <x v="3"/>
    <x v="157"/>
    <x v="1"/>
    <s v="PPLETO: TOTAL OPERATING EXPENSE"/>
    <s v="PPLEOM: OPERATION AND MAINTENANCE"/>
    <s v="PPLTIS: TOTAL INCOME STATEMENT"/>
    <x v="4"/>
    <x v="3"/>
    <n v="215.36"/>
  </r>
  <r>
    <x v="2"/>
    <x v="3"/>
    <x v="3"/>
    <x v="157"/>
    <x v="1"/>
    <s v="PPLETO: TOTAL OPERATING EXPENSE"/>
    <s v="PPLEOM: OPERATION AND MAINTENANCE"/>
    <s v="PPLTIS: TOTAL INCOME STATEMENT"/>
    <x v="5"/>
    <x v="4"/>
    <n v="215.48"/>
  </r>
  <r>
    <x v="2"/>
    <x v="3"/>
    <x v="3"/>
    <x v="157"/>
    <x v="1"/>
    <s v="PPLETO: TOTAL OPERATING EXPENSE"/>
    <s v="PPLEOM: OPERATION AND MAINTENANCE"/>
    <s v="PPLTIS: TOTAL INCOME STATEMENT"/>
    <x v="6"/>
    <x v="3"/>
    <n v="442.12"/>
  </r>
  <r>
    <x v="2"/>
    <x v="3"/>
    <x v="3"/>
    <x v="157"/>
    <x v="1"/>
    <s v="PPLETO: TOTAL OPERATING EXPENSE"/>
    <s v="PPLEOM: OPERATION AND MAINTENANCE"/>
    <s v="PPLTIS: TOTAL INCOME STATEMENT"/>
    <x v="7"/>
    <x v="3"/>
    <n v="306.23"/>
  </r>
  <r>
    <x v="2"/>
    <x v="3"/>
    <x v="3"/>
    <x v="73"/>
    <x v="1"/>
    <s v="PPLETO: TOTAL OPERATING EXPENSE"/>
    <s v="PPLEOM: OPERATION AND MAINTENANCE"/>
    <s v="PPLTIS: TOTAL INCOME STATEMENT"/>
    <x v="16"/>
    <x v="1"/>
    <n v="74662.73"/>
  </r>
  <r>
    <x v="2"/>
    <x v="3"/>
    <x v="3"/>
    <x v="73"/>
    <x v="1"/>
    <s v="PPLETO: TOTAL OPERATING EXPENSE"/>
    <s v="PPLEOM: OPERATION AND MAINTENANCE"/>
    <s v="PPLTIS: TOTAL INCOME STATEMENT"/>
    <x v="20"/>
    <x v="5"/>
    <n v="11711.76"/>
  </r>
  <r>
    <x v="2"/>
    <x v="3"/>
    <x v="3"/>
    <x v="73"/>
    <x v="1"/>
    <s v="PPLETO: TOTAL OPERATING EXPENSE"/>
    <s v="PPLEOM: OPERATION AND MAINTENANCE"/>
    <s v="PPLTIS: TOTAL INCOME STATEMENT"/>
    <x v="3"/>
    <x v="3"/>
    <n v="945.43"/>
  </r>
  <r>
    <x v="2"/>
    <x v="3"/>
    <x v="3"/>
    <x v="73"/>
    <x v="1"/>
    <s v="PPLETO: TOTAL OPERATING EXPENSE"/>
    <s v="PPLEOM: OPERATION AND MAINTENANCE"/>
    <s v="PPLTIS: TOTAL INCOME STATEMENT"/>
    <x v="4"/>
    <x v="3"/>
    <n v="3600.77"/>
  </r>
  <r>
    <x v="2"/>
    <x v="3"/>
    <x v="3"/>
    <x v="73"/>
    <x v="1"/>
    <s v="PPLETO: TOTAL OPERATING EXPENSE"/>
    <s v="PPLEOM: OPERATION AND MAINTENANCE"/>
    <s v="PPLTIS: TOTAL INCOME STATEMENT"/>
    <x v="5"/>
    <x v="4"/>
    <n v="5509.26"/>
  </r>
  <r>
    <x v="2"/>
    <x v="3"/>
    <x v="3"/>
    <x v="73"/>
    <x v="1"/>
    <s v="PPLETO: TOTAL OPERATING EXPENSE"/>
    <s v="PPLEOM: OPERATION AND MAINTENANCE"/>
    <s v="PPLTIS: TOTAL INCOME STATEMENT"/>
    <x v="6"/>
    <x v="3"/>
    <n v="7359.14"/>
  </r>
  <r>
    <x v="2"/>
    <x v="3"/>
    <x v="3"/>
    <x v="73"/>
    <x v="1"/>
    <s v="PPLETO: TOTAL OPERATING EXPENSE"/>
    <s v="PPLEOM: OPERATION AND MAINTENANCE"/>
    <s v="PPLTIS: TOTAL INCOME STATEMENT"/>
    <x v="7"/>
    <x v="3"/>
    <n v="4014.02"/>
  </r>
  <r>
    <x v="2"/>
    <x v="3"/>
    <x v="3"/>
    <x v="73"/>
    <x v="1"/>
    <s v="PPLETO: TOTAL OPERATING EXPENSE"/>
    <s v="PPLEOM: OPERATION AND MAINTENANCE"/>
    <s v="PPLTIS: TOTAL INCOME STATEMENT"/>
    <x v="10"/>
    <x v="4"/>
    <n v="928.78"/>
  </r>
  <r>
    <x v="2"/>
    <x v="3"/>
    <x v="3"/>
    <x v="158"/>
    <x v="1"/>
    <s v="PPLETO: TOTAL OPERATING EXPENSE"/>
    <s v="PPLEOM: OPERATION AND MAINTENANCE"/>
    <s v="PPLTIS: TOTAL INCOME STATEMENT"/>
    <x v="16"/>
    <x v="1"/>
    <n v="17257.11"/>
  </r>
  <r>
    <x v="2"/>
    <x v="3"/>
    <x v="3"/>
    <x v="158"/>
    <x v="1"/>
    <s v="PPLETO: TOTAL OPERATING EXPENSE"/>
    <s v="PPLEOM: OPERATION AND MAINTENANCE"/>
    <s v="PPLTIS: TOTAL INCOME STATEMENT"/>
    <x v="3"/>
    <x v="3"/>
    <n v="231"/>
  </r>
  <r>
    <x v="2"/>
    <x v="3"/>
    <x v="3"/>
    <x v="158"/>
    <x v="1"/>
    <s v="PPLETO: TOTAL OPERATING EXPENSE"/>
    <s v="PPLEOM: OPERATION AND MAINTENANCE"/>
    <s v="PPLTIS: TOTAL INCOME STATEMENT"/>
    <x v="4"/>
    <x v="3"/>
    <n v="858.42"/>
  </r>
  <r>
    <x v="2"/>
    <x v="3"/>
    <x v="3"/>
    <x v="158"/>
    <x v="1"/>
    <s v="PPLETO: TOTAL OPERATING EXPENSE"/>
    <s v="PPLEOM: OPERATION AND MAINTENANCE"/>
    <s v="PPLTIS: TOTAL INCOME STATEMENT"/>
    <x v="5"/>
    <x v="4"/>
    <n v="1159.79"/>
  </r>
  <r>
    <x v="2"/>
    <x v="3"/>
    <x v="3"/>
    <x v="158"/>
    <x v="1"/>
    <s v="PPLETO: TOTAL OPERATING EXPENSE"/>
    <s v="PPLEOM: OPERATION AND MAINTENANCE"/>
    <s v="PPLTIS: TOTAL INCOME STATEMENT"/>
    <x v="6"/>
    <x v="3"/>
    <n v="1747.58"/>
  </r>
  <r>
    <x v="2"/>
    <x v="3"/>
    <x v="3"/>
    <x v="158"/>
    <x v="1"/>
    <s v="PPLETO: TOTAL OPERATING EXPENSE"/>
    <s v="PPLEOM: OPERATION AND MAINTENANCE"/>
    <s v="PPLTIS: TOTAL INCOME STATEMENT"/>
    <x v="7"/>
    <x v="3"/>
    <n v="1046.8"/>
  </r>
  <r>
    <x v="2"/>
    <x v="3"/>
    <x v="3"/>
    <x v="74"/>
    <x v="1"/>
    <s v="PPLETO: TOTAL OPERATING EXPENSE"/>
    <s v="PPLEOM: OPERATION AND MAINTENANCE"/>
    <s v="PPLTIS: TOTAL INCOME STATEMENT"/>
    <x v="16"/>
    <x v="1"/>
    <n v="30895.85"/>
  </r>
  <r>
    <x v="2"/>
    <x v="3"/>
    <x v="3"/>
    <x v="74"/>
    <x v="1"/>
    <s v="PPLETO: TOTAL OPERATING EXPENSE"/>
    <s v="PPLEOM: OPERATION AND MAINTENANCE"/>
    <s v="PPLTIS: TOTAL INCOME STATEMENT"/>
    <x v="20"/>
    <x v="5"/>
    <n v="9958.44"/>
  </r>
  <r>
    <x v="2"/>
    <x v="3"/>
    <x v="3"/>
    <x v="74"/>
    <x v="1"/>
    <s v="PPLETO: TOTAL OPERATING EXPENSE"/>
    <s v="PPLEOM: OPERATION AND MAINTENANCE"/>
    <s v="PPLTIS: TOTAL INCOME STATEMENT"/>
    <x v="21"/>
    <x v="5"/>
    <n v="3035.59"/>
  </r>
  <r>
    <x v="2"/>
    <x v="3"/>
    <x v="3"/>
    <x v="74"/>
    <x v="1"/>
    <s v="PPLETO: TOTAL OPERATING EXPENSE"/>
    <s v="PPLEOM: OPERATION AND MAINTENANCE"/>
    <s v="PPLTIS: TOTAL INCOME STATEMENT"/>
    <x v="18"/>
    <x v="6"/>
    <n v="85"/>
  </r>
  <r>
    <x v="2"/>
    <x v="3"/>
    <x v="3"/>
    <x v="74"/>
    <x v="1"/>
    <s v="PPLETO: TOTAL OPERATING EXPENSE"/>
    <s v="PPLEOM: OPERATION AND MAINTENANCE"/>
    <s v="PPLTIS: TOTAL INCOME STATEMENT"/>
    <x v="3"/>
    <x v="3"/>
    <n v="366.8"/>
  </r>
  <r>
    <x v="2"/>
    <x v="3"/>
    <x v="3"/>
    <x v="74"/>
    <x v="1"/>
    <s v="PPLETO: TOTAL OPERATING EXPENSE"/>
    <s v="PPLEOM: OPERATION AND MAINTENANCE"/>
    <s v="PPLTIS: TOTAL INCOME STATEMENT"/>
    <x v="4"/>
    <x v="3"/>
    <n v="1436.78"/>
  </r>
  <r>
    <x v="2"/>
    <x v="3"/>
    <x v="3"/>
    <x v="74"/>
    <x v="1"/>
    <s v="PPLETO: TOTAL OPERATING EXPENSE"/>
    <s v="PPLEOM: OPERATION AND MAINTENANCE"/>
    <s v="PPLTIS: TOTAL INCOME STATEMENT"/>
    <x v="5"/>
    <x v="4"/>
    <n v="2518.02"/>
  </r>
  <r>
    <x v="2"/>
    <x v="3"/>
    <x v="3"/>
    <x v="74"/>
    <x v="1"/>
    <s v="PPLETO: TOTAL OPERATING EXPENSE"/>
    <s v="PPLEOM: OPERATION AND MAINTENANCE"/>
    <s v="PPLTIS: TOTAL INCOME STATEMENT"/>
    <x v="6"/>
    <x v="3"/>
    <n v="2967.06"/>
  </r>
  <r>
    <x v="2"/>
    <x v="3"/>
    <x v="3"/>
    <x v="74"/>
    <x v="1"/>
    <s v="PPLETO: TOTAL OPERATING EXPENSE"/>
    <s v="PPLEOM: OPERATION AND MAINTENANCE"/>
    <s v="PPLTIS: TOTAL INCOME STATEMENT"/>
    <x v="7"/>
    <x v="3"/>
    <n v="1357.82"/>
  </r>
  <r>
    <x v="2"/>
    <x v="3"/>
    <x v="3"/>
    <x v="74"/>
    <x v="1"/>
    <s v="PPLETO: TOTAL OPERATING EXPENSE"/>
    <s v="PPLEOM: OPERATION AND MAINTENANCE"/>
    <s v="PPLTIS: TOTAL INCOME STATEMENT"/>
    <x v="10"/>
    <x v="4"/>
    <n v="795.77"/>
  </r>
  <r>
    <x v="2"/>
    <x v="3"/>
    <x v="3"/>
    <x v="225"/>
    <x v="1"/>
    <s v="PPLETO: TOTAL OPERATING EXPENSE"/>
    <s v="PPLEOM: OPERATION AND MAINTENANCE"/>
    <s v="PPLTIS: TOTAL INCOME STATEMENT"/>
    <x v="16"/>
    <x v="1"/>
    <n v="2757.28"/>
  </r>
  <r>
    <x v="2"/>
    <x v="3"/>
    <x v="3"/>
    <x v="225"/>
    <x v="1"/>
    <s v="PPLETO: TOTAL OPERATING EXPENSE"/>
    <s v="PPLEOM: OPERATION AND MAINTENANCE"/>
    <s v="PPLTIS: TOTAL INCOME STATEMENT"/>
    <x v="3"/>
    <x v="3"/>
    <n v="33.81"/>
  </r>
  <r>
    <x v="2"/>
    <x v="3"/>
    <x v="3"/>
    <x v="225"/>
    <x v="1"/>
    <s v="PPLETO: TOTAL OPERATING EXPENSE"/>
    <s v="PPLEOM: OPERATION AND MAINTENANCE"/>
    <s v="PPLTIS: TOTAL INCOME STATEMENT"/>
    <x v="4"/>
    <x v="3"/>
    <n v="126.34"/>
  </r>
  <r>
    <x v="2"/>
    <x v="3"/>
    <x v="3"/>
    <x v="225"/>
    <x v="1"/>
    <s v="PPLETO: TOTAL OPERATING EXPENSE"/>
    <s v="PPLEOM: OPERATION AND MAINTENANCE"/>
    <s v="PPLTIS: TOTAL INCOME STATEMENT"/>
    <x v="5"/>
    <x v="4"/>
    <n v="233.29"/>
  </r>
  <r>
    <x v="2"/>
    <x v="3"/>
    <x v="3"/>
    <x v="225"/>
    <x v="1"/>
    <s v="PPLETO: TOTAL OPERATING EXPENSE"/>
    <s v="PPLEOM: OPERATION AND MAINTENANCE"/>
    <s v="PPLTIS: TOTAL INCOME STATEMENT"/>
    <x v="6"/>
    <x v="3"/>
    <n v="261.69"/>
  </r>
  <r>
    <x v="2"/>
    <x v="3"/>
    <x v="3"/>
    <x v="225"/>
    <x v="1"/>
    <s v="PPLETO: TOTAL OPERATING EXPENSE"/>
    <s v="PPLEOM: OPERATION AND MAINTENANCE"/>
    <s v="PPLTIS: TOTAL INCOME STATEMENT"/>
    <x v="7"/>
    <x v="3"/>
    <n v="130.84"/>
  </r>
  <r>
    <x v="2"/>
    <x v="3"/>
    <x v="3"/>
    <x v="218"/>
    <x v="1"/>
    <s v="PPLETO: TOTAL OPERATING EXPENSE"/>
    <s v="PPLEOM: OPERATION AND MAINTENANCE"/>
    <s v="PPLTIS: TOTAL INCOME STATEMENT"/>
    <x v="1"/>
    <x v="1"/>
    <n v="119442.72"/>
  </r>
  <r>
    <x v="2"/>
    <x v="3"/>
    <x v="3"/>
    <x v="218"/>
    <x v="1"/>
    <s v="PPLETO: TOTAL OPERATING EXPENSE"/>
    <s v="PPLEOM: OPERATION AND MAINTENANCE"/>
    <s v="PPLTIS: TOTAL INCOME STATEMENT"/>
    <x v="12"/>
    <x v="1"/>
    <n v="6468.56"/>
  </r>
  <r>
    <x v="2"/>
    <x v="3"/>
    <x v="3"/>
    <x v="218"/>
    <x v="1"/>
    <s v="PPLETO: TOTAL OPERATING EXPENSE"/>
    <s v="PPLEOM: OPERATION AND MAINTENANCE"/>
    <s v="PPLTIS: TOTAL INCOME STATEMENT"/>
    <x v="16"/>
    <x v="1"/>
    <n v="30673.71"/>
  </r>
  <r>
    <x v="2"/>
    <x v="3"/>
    <x v="3"/>
    <x v="218"/>
    <x v="1"/>
    <s v="PPLETO: TOTAL OPERATING EXPENSE"/>
    <s v="PPLEOM: OPERATION AND MAINTENANCE"/>
    <s v="PPLTIS: TOTAL INCOME STATEMENT"/>
    <x v="20"/>
    <x v="5"/>
    <n v="1029.5999999999999"/>
  </r>
  <r>
    <x v="2"/>
    <x v="3"/>
    <x v="3"/>
    <x v="218"/>
    <x v="1"/>
    <s v="PPLETO: TOTAL OPERATING EXPENSE"/>
    <s v="PPLEOM: OPERATION AND MAINTENANCE"/>
    <s v="PPLTIS: TOTAL INCOME STATEMENT"/>
    <x v="3"/>
    <x v="3"/>
    <n v="1963.58"/>
  </r>
  <r>
    <x v="2"/>
    <x v="3"/>
    <x v="3"/>
    <x v="218"/>
    <x v="1"/>
    <s v="PPLETO: TOTAL OPERATING EXPENSE"/>
    <s v="PPLEOM: OPERATION AND MAINTENANCE"/>
    <s v="PPLTIS: TOTAL INCOME STATEMENT"/>
    <x v="4"/>
    <x v="3"/>
    <n v="7507.79"/>
  </r>
  <r>
    <x v="2"/>
    <x v="3"/>
    <x v="3"/>
    <x v="218"/>
    <x v="1"/>
    <s v="PPLETO: TOTAL OPERATING EXPENSE"/>
    <s v="PPLEOM: OPERATION AND MAINTENANCE"/>
    <s v="PPLTIS: TOTAL INCOME STATEMENT"/>
    <x v="5"/>
    <x v="4"/>
    <n v="11751.4"/>
  </r>
  <r>
    <x v="2"/>
    <x v="3"/>
    <x v="3"/>
    <x v="218"/>
    <x v="1"/>
    <s v="PPLETO: TOTAL OPERATING EXPENSE"/>
    <s v="PPLEOM: OPERATION AND MAINTENANCE"/>
    <s v="PPLTIS: TOTAL INCOME STATEMENT"/>
    <x v="6"/>
    <x v="3"/>
    <n v="15343.3"/>
  </r>
  <r>
    <x v="2"/>
    <x v="3"/>
    <x v="3"/>
    <x v="218"/>
    <x v="1"/>
    <s v="PPLETO: TOTAL OPERATING EXPENSE"/>
    <s v="PPLEOM: OPERATION AND MAINTENANCE"/>
    <s v="PPLTIS: TOTAL INCOME STATEMENT"/>
    <x v="7"/>
    <x v="3"/>
    <n v="8277.8700000000008"/>
  </r>
  <r>
    <x v="2"/>
    <x v="3"/>
    <x v="3"/>
    <x v="218"/>
    <x v="1"/>
    <s v="PPLETO: TOTAL OPERATING EXPENSE"/>
    <s v="PPLEOM: OPERATION AND MAINTENANCE"/>
    <s v="PPLTIS: TOTAL INCOME STATEMENT"/>
    <x v="10"/>
    <x v="4"/>
    <n v="90.07"/>
  </r>
  <r>
    <x v="2"/>
    <x v="3"/>
    <x v="3"/>
    <x v="219"/>
    <x v="1"/>
    <s v="PPLETO: TOTAL OPERATING EXPENSE"/>
    <s v="PPLEOM: OPERATION AND MAINTENANCE"/>
    <s v="PPLTIS: TOTAL INCOME STATEMENT"/>
    <x v="1"/>
    <x v="1"/>
    <n v="-7.0000000000000007E-2"/>
  </r>
  <r>
    <x v="2"/>
    <x v="3"/>
    <x v="3"/>
    <x v="219"/>
    <x v="1"/>
    <s v="PPLETO: TOTAL OPERATING EXPENSE"/>
    <s v="PPLEOM: OPERATION AND MAINTENANCE"/>
    <s v="PPLTIS: TOTAL INCOME STATEMENT"/>
    <x v="12"/>
    <x v="1"/>
    <n v="6843.73"/>
  </r>
  <r>
    <x v="2"/>
    <x v="3"/>
    <x v="3"/>
    <x v="219"/>
    <x v="1"/>
    <s v="PPLETO: TOTAL OPERATING EXPENSE"/>
    <s v="PPLEOM: OPERATION AND MAINTENANCE"/>
    <s v="PPLTIS: TOTAL INCOME STATEMENT"/>
    <x v="11"/>
    <x v="5"/>
    <n v="120.54"/>
  </r>
  <r>
    <x v="2"/>
    <x v="3"/>
    <x v="3"/>
    <x v="219"/>
    <x v="1"/>
    <s v="PPLETO: TOTAL OPERATING EXPENSE"/>
    <s v="PPLEOM: OPERATION AND MAINTENANCE"/>
    <s v="PPLTIS: TOTAL INCOME STATEMENT"/>
    <x v="16"/>
    <x v="1"/>
    <n v="7386.96"/>
  </r>
  <r>
    <x v="2"/>
    <x v="3"/>
    <x v="3"/>
    <x v="219"/>
    <x v="1"/>
    <s v="PPLETO: TOTAL OPERATING EXPENSE"/>
    <s v="PPLEOM: OPERATION AND MAINTENANCE"/>
    <s v="PPLTIS: TOTAL INCOME STATEMENT"/>
    <x v="20"/>
    <x v="5"/>
    <n v="2795.47"/>
  </r>
  <r>
    <x v="2"/>
    <x v="3"/>
    <x v="3"/>
    <x v="219"/>
    <x v="1"/>
    <s v="PPLETO: TOTAL OPERATING EXPENSE"/>
    <s v="PPLEOM: OPERATION AND MAINTENANCE"/>
    <s v="PPLTIS: TOTAL INCOME STATEMENT"/>
    <x v="3"/>
    <x v="3"/>
    <n v="172.2"/>
  </r>
  <r>
    <x v="2"/>
    <x v="3"/>
    <x v="3"/>
    <x v="219"/>
    <x v="1"/>
    <s v="PPLETO: TOTAL OPERATING EXPENSE"/>
    <s v="PPLEOM: OPERATION AND MAINTENANCE"/>
    <s v="PPLTIS: TOTAL INCOME STATEMENT"/>
    <x v="4"/>
    <x v="3"/>
    <n v="642.69000000000005"/>
  </r>
  <r>
    <x v="2"/>
    <x v="3"/>
    <x v="3"/>
    <x v="219"/>
    <x v="1"/>
    <s v="PPLETO: TOTAL OPERATING EXPENSE"/>
    <s v="PPLEOM: OPERATION AND MAINTENANCE"/>
    <s v="PPLTIS: TOTAL INCOME STATEMENT"/>
    <x v="5"/>
    <x v="4"/>
    <n v="1232.06"/>
  </r>
  <r>
    <x v="2"/>
    <x v="3"/>
    <x v="3"/>
    <x v="219"/>
    <x v="1"/>
    <s v="PPLETO: TOTAL OPERATING EXPENSE"/>
    <s v="PPLEOM: OPERATION AND MAINTENANCE"/>
    <s v="PPLTIS: TOTAL INCOME STATEMENT"/>
    <x v="6"/>
    <x v="3"/>
    <n v="1335.23"/>
  </r>
  <r>
    <x v="2"/>
    <x v="3"/>
    <x v="3"/>
    <x v="219"/>
    <x v="1"/>
    <s v="PPLETO: TOTAL OPERATING EXPENSE"/>
    <s v="PPLEOM: OPERATION AND MAINTENANCE"/>
    <s v="PPLTIS: TOTAL INCOME STATEMENT"/>
    <x v="7"/>
    <x v="3"/>
    <n v="658.31"/>
  </r>
  <r>
    <x v="2"/>
    <x v="3"/>
    <x v="3"/>
    <x v="219"/>
    <x v="1"/>
    <s v="PPLETO: TOTAL OPERATING EXPENSE"/>
    <s v="PPLEOM: OPERATION AND MAINTENANCE"/>
    <s v="PPLTIS: TOTAL INCOME STATEMENT"/>
    <x v="10"/>
    <x v="4"/>
    <n v="258.58"/>
  </r>
  <r>
    <x v="2"/>
    <x v="3"/>
    <x v="3"/>
    <x v="161"/>
    <x v="1"/>
    <s v="PPLETO: TOTAL OPERATING EXPENSE"/>
    <s v="PPLEOM: OPERATION AND MAINTENANCE"/>
    <s v="PPLTIS: TOTAL INCOME STATEMENT"/>
    <x v="1"/>
    <x v="1"/>
    <n v="5400.72"/>
  </r>
  <r>
    <x v="2"/>
    <x v="3"/>
    <x v="3"/>
    <x v="161"/>
    <x v="1"/>
    <s v="PPLETO: TOTAL OPERATING EXPENSE"/>
    <s v="PPLEOM: OPERATION AND MAINTENANCE"/>
    <s v="PPLTIS: TOTAL INCOME STATEMENT"/>
    <x v="12"/>
    <x v="1"/>
    <n v="1648.11"/>
  </r>
  <r>
    <x v="2"/>
    <x v="3"/>
    <x v="3"/>
    <x v="161"/>
    <x v="1"/>
    <s v="PPLETO: TOTAL OPERATING EXPENSE"/>
    <s v="PPLEOM: OPERATION AND MAINTENANCE"/>
    <s v="PPLTIS: TOTAL INCOME STATEMENT"/>
    <x v="11"/>
    <x v="5"/>
    <n v="56.08"/>
  </r>
  <r>
    <x v="2"/>
    <x v="3"/>
    <x v="3"/>
    <x v="161"/>
    <x v="1"/>
    <s v="PPLETO: TOTAL OPERATING EXPENSE"/>
    <s v="PPLEOM: OPERATION AND MAINTENANCE"/>
    <s v="PPLTIS: TOTAL INCOME STATEMENT"/>
    <x v="16"/>
    <x v="1"/>
    <n v="23380.98"/>
  </r>
  <r>
    <x v="2"/>
    <x v="3"/>
    <x v="3"/>
    <x v="161"/>
    <x v="1"/>
    <s v="PPLETO: TOTAL OPERATING EXPENSE"/>
    <s v="PPLEOM: OPERATION AND MAINTENANCE"/>
    <s v="PPLTIS: TOTAL INCOME STATEMENT"/>
    <x v="20"/>
    <x v="5"/>
    <n v="2398.6799999999998"/>
  </r>
  <r>
    <x v="2"/>
    <x v="3"/>
    <x v="3"/>
    <x v="161"/>
    <x v="1"/>
    <s v="PPLETO: TOTAL OPERATING EXPENSE"/>
    <s v="PPLEOM: OPERATION AND MAINTENANCE"/>
    <s v="PPLTIS: TOTAL INCOME STATEMENT"/>
    <x v="3"/>
    <x v="3"/>
    <n v="384.95"/>
  </r>
  <r>
    <x v="2"/>
    <x v="3"/>
    <x v="3"/>
    <x v="161"/>
    <x v="1"/>
    <s v="PPLETO: TOTAL OPERATING EXPENSE"/>
    <s v="PPLEOM: OPERATION AND MAINTENANCE"/>
    <s v="PPLTIS: TOTAL INCOME STATEMENT"/>
    <x v="4"/>
    <x v="3"/>
    <n v="1456.9"/>
  </r>
  <r>
    <x v="2"/>
    <x v="3"/>
    <x v="3"/>
    <x v="161"/>
    <x v="1"/>
    <s v="PPLETO: TOTAL OPERATING EXPENSE"/>
    <s v="PPLEOM: OPERATION AND MAINTENANCE"/>
    <s v="PPLTIS: TOTAL INCOME STATEMENT"/>
    <x v="5"/>
    <x v="4"/>
    <n v="2288.67"/>
  </r>
  <r>
    <x v="2"/>
    <x v="3"/>
    <x v="3"/>
    <x v="161"/>
    <x v="1"/>
    <s v="PPLETO: TOTAL OPERATING EXPENSE"/>
    <s v="PPLEOM: OPERATION AND MAINTENANCE"/>
    <s v="PPLTIS: TOTAL INCOME STATEMENT"/>
    <x v="6"/>
    <x v="3"/>
    <n v="2991.09"/>
  </r>
  <r>
    <x v="2"/>
    <x v="3"/>
    <x v="3"/>
    <x v="161"/>
    <x v="1"/>
    <s v="PPLETO: TOTAL OPERATING EXPENSE"/>
    <s v="PPLEOM: OPERATION AND MAINTENANCE"/>
    <s v="PPLTIS: TOTAL INCOME STATEMENT"/>
    <x v="7"/>
    <x v="3"/>
    <n v="1590.53"/>
  </r>
  <r>
    <x v="2"/>
    <x v="3"/>
    <x v="3"/>
    <x v="161"/>
    <x v="1"/>
    <s v="PPLETO: TOTAL OPERATING EXPENSE"/>
    <s v="PPLEOM: OPERATION AND MAINTENANCE"/>
    <s v="PPLTIS: TOTAL INCOME STATEMENT"/>
    <x v="10"/>
    <x v="4"/>
    <n v="176.01"/>
  </r>
  <r>
    <x v="2"/>
    <x v="3"/>
    <x v="3"/>
    <x v="162"/>
    <x v="1"/>
    <s v="PPLETO: TOTAL OPERATING EXPENSE"/>
    <s v="PPLEOM: OPERATION AND MAINTENANCE"/>
    <s v="PPLTIS: TOTAL INCOME STATEMENT"/>
    <x v="16"/>
    <x v="1"/>
    <n v="88663.49"/>
  </r>
  <r>
    <x v="2"/>
    <x v="3"/>
    <x v="3"/>
    <x v="162"/>
    <x v="1"/>
    <s v="PPLETO: TOTAL OPERATING EXPENSE"/>
    <s v="PPLEOM: OPERATION AND MAINTENANCE"/>
    <s v="PPLTIS: TOTAL INCOME STATEMENT"/>
    <x v="20"/>
    <x v="5"/>
    <n v="10636.69"/>
  </r>
  <r>
    <x v="2"/>
    <x v="3"/>
    <x v="3"/>
    <x v="162"/>
    <x v="1"/>
    <s v="PPLETO: TOTAL OPERATING EXPENSE"/>
    <s v="PPLEOM: OPERATION AND MAINTENANCE"/>
    <s v="PPLTIS: TOTAL INCOME STATEMENT"/>
    <x v="21"/>
    <x v="5"/>
    <n v="2407.86"/>
  </r>
  <r>
    <x v="2"/>
    <x v="3"/>
    <x v="3"/>
    <x v="162"/>
    <x v="1"/>
    <s v="PPLETO: TOTAL OPERATING EXPENSE"/>
    <s v="PPLEOM: OPERATION AND MAINTENANCE"/>
    <s v="PPLTIS: TOTAL INCOME STATEMENT"/>
    <x v="18"/>
    <x v="6"/>
    <n v="361.51"/>
  </r>
  <r>
    <x v="2"/>
    <x v="3"/>
    <x v="3"/>
    <x v="162"/>
    <x v="1"/>
    <s v="PPLETO: TOTAL OPERATING EXPENSE"/>
    <s v="PPLEOM: OPERATION AND MAINTENANCE"/>
    <s v="PPLTIS: TOTAL INCOME STATEMENT"/>
    <x v="3"/>
    <x v="3"/>
    <n v="1084.24"/>
  </r>
  <r>
    <x v="2"/>
    <x v="3"/>
    <x v="3"/>
    <x v="162"/>
    <x v="1"/>
    <s v="PPLETO: TOTAL OPERATING EXPENSE"/>
    <s v="PPLEOM: OPERATION AND MAINTENANCE"/>
    <s v="PPLTIS: TOTAL INCOME STATEMENT"/>
    <x v="4"/>
    <x v="3"/>
    <n v="4223.21"/>
  </r>
  <r>
    <x v="2"/>
    <x v="3"/>
    <x v="3"/>
    <x v="162"/>
    <x v="1"/>
    <s v="PPLETO: TOTAL OPERATING EXPENSE"/>
    <s v="PPLEOM: OPERATION AND MAINTENANCE"/>
    <s v="PPLTIS: TOTAL INCOME STATEMENT"/>
    <x v="5"/>
    <x v="4"/>
    <n v="6842.34"/>
  </r>
  <r>
    <x v="2"/>
    <x v="3"/>
    <x v="3"/>
    <x v="162"/>
    <x v="1"/>
    <s v="PPLETO: TOTAL OPERATING EXPENSE"/>
    <s v="PPLEOM: OPERATION AND MAINTENANCE"/>
    <s v="PPLTIS: TOTAL INCOME STATEMENT"/>
    <x v="6"/>
    <x v="3"/>
    <n v="8620.4599999999991"/>
  </r>
  <r>
    <x v="2"/>
    <x v="3"/>
    <x v="3"/>
    <x v="162"/>
    <x v="1"/>
    <s v="PPLETO: TOTAL OPERATING EXPENSE"/>
    <s v="PPLEOM: OPERATION AND MAINTENANCE"/>
    <s v="PPLTIS: TOTAL INCOME STATEMENT"/>
    <x v="7"/>
    <x v="3"/>
    <n v="4453.33"/>
  </r>
  <r>
    <x v="2"/>
    <x v="3"/>
    <x v="3"/>
    <x v="162"/>
    <x v="1"/>
    <s v="PPLETO: TOTAL OPERATING EXPENSE"/>
    <s v="PPLEOM: OPERATION AND MAINTENANCE"/>
    <s v="PPLTIS: TOTAL INCOME STATEMENT"/>
    <x v="10"/>
    <x v="4"/>
    <n v="1093.99"/>
  </r>
  <r>
    <x v="2"/>
    <x v="3"/>
    <x v="3"/>
    <x v="163"/>
    <x v="1"/>
    <s v="PPLETO: TOTAL OPERATING EXPENSE"/>
    <s v="PPLEOM: OPERATION AND MAINTENANCE"/>
    <s v="PPLTIS: TOTAL INCOME STATEMENT"/>
    <x v="16"/>
    <x v="1"/>
    <n v="234864.25"/>
  </r>
  <r>
    <x v="2"/>
    <x v="3"/>
    <x v="3"/>
    <x v="163"/>
    <x v="1"/>
    <s v="PPLETO: TOTAL OPERATING EXPENSE"/>
    <s v="PPLEOM: OPERATION AND MAINTENANCE"/>
    <s v="PPLTIS: TOTAL INCOME STATEMENT"/>
    <x v="20"/>
    <x v="5"/>
    <n v="56363.040000000001"/>
  </r>
  <r>
    <x v="2"/>
    <x v="3"/>
    <x v="3"/>
    <x v="163"/>
    <x v="1"/>
    <s v="PPLETO: TOTAL OPERATING EXPENSE"/>
    <s v="PPLEOM: OPERATION AND MAINTENANCE"/>
    <s v="PPLTIS: TOTAL INCOME STATEMENT"/>
    <x v="21"/>
    <x v="5"/>
    <n v="10165.950000000001"/>
  </r>
  <r>
    <x v="2"/>
    <x v="3"/>
    <x v="3"/>
    <x v="163"/>
    <x v="1"/>
    <s v="PPLETO: TOTAL OPERATING EXPENSE"/>
    <s v="PPLEOM: OPERATION AND MAINTENANCE"/>
    <s v="PPLTIS: TOTAL INCOME STATEMENT"/>
    <x v="18"/>
    <x v="6"/>
    <n v="2272.29"/>
  </r>
  <r>
    <x v="2"/>
    <x v="3"/>
    <x v="3"/>
    <x v="163"/>
    <x v="1"/>
    <s v="PPLETO: TOTAL OPERATING EXPENSE"/>
    <s v="PPLEOM: OPERATION AND MAINTENANCE"/>
    <s v="PPLTIS: TOTAL INCOME STATEMENT"/>
    <x v="3"/>
    <x v="3"/>
    <n v="2966.29"/>
  </r>
  <r>
    <x v="2"/>
    <x v="3"/>
    <x v="3"/>
    <x v="163"/>
    <x v="1"/>
    <s v="PPLETO: TOTAL OPERATING EXPENSE"/>
    <s v="PPLEOM: OPERATION AND MAINTENANCE"/>
    <s v="PPLTIS: TOTAL INCOME STATEMENT"/>
    <x v="4"/>
    <x v="3"/>
    <n v="11305.52"/>
  </r>
  <r>
    <x v="2"/>
    <x v="3"/>
    <x v="3"/>
    <x v="163"/>
    <x v="1"/>
    <s v="PPLETO: TOTAL OPERATING EXPENSE"/>
    <s v="PPLEOM: OPERATION AND MAINTENANCE"/>
    <s v="PPLTIS: TOTAL INCOME STATEMENT"/>
    <x v="5"/>
    <x v="4"/>
    <n v="17621.259999999998"/>
  </r>
  <r>
    <x v="2"/>
    <x v="3"/>
    <x v="3"/>
    <x v="163"/>
    <x v="1"/>
    <s v="PPLETO: TOTAL OPERATING EXPENSE"/>
    <s v="PPLEOM: OPERATION AND MAINTENANCE"/>
    <s v="PPLTIS: TOTAL INCOME STATEMENT"/>
    <x v="6"/>
    <x v="3"/>
    <n v="23091.57"/>
  </r>
  <r>
    <x v="2"/>
    <x v="3"/>
    <x v="3"/>
    <x v="163"/>
    <x v="1"/>
    <s v="PPLETO: TOTAL OPERATING EXPENSE"/>
    <s v="PPLEOM: OPERATION AND MAINTENANCE"/>
    <s v="PPLTIS: TOTAL INCOME STATEMENT"/>
    <x v="7"/>
    <x v="3"/>
    <n v="12633.5"/>
  </r>
  <r>
    <x v="2"/>
    <x v="3"/>
    <x v="3"/>
    <x v="163"/>
    <x v="1"/>
    <s v="PPLETO: TOTAL OPERATING EXPENSE"/>
    <s v="PPLEOM: OPERATION AND MAINTENANCE"/>
    <s v="PPLTIS: TOTAL INCOME STATEMENT"/>
    <x v="10"/>
    <x v="4"/>
    <n v="5669.33"/>
  </r>
  <r>
    <x v="2"/>
    <x v="3"/>
    <x v="3"/>
    <x v="164"/>
    <x v="1"/>
    <s v="PPLETO: TOTAL OPERATING EXPENSE"/>
    <s v="PPLEOM: OPERATION AND MAINTENANCE"/>
    <s v="PPLTIS: TOTAL INCOME STATEMENT"/>
    <x v="16"/>
    <x v="1"/>
    <n v="53332.21"/>
  </r>
  <r>
    <x v="2"/>
    <x v="3"/>
    <x v="3"/>
    <x v="164"/>
    <x v="1"/>
    <s v="PPLETO: TOTAL OPERATING EXPENSE"/>
    <s v="PPLEOM: OPERATION AND MAINTENANCE"/>
    <s v="PPLTIS: TOTAL INCOME STATEMENT"/>
    <x v="20"/>
    <x v="5"/>
    <n v="6795.3"/>
  </r>
  <r>
    <x v="2"/>
    <x v="3"/>
    <x v="3"/>
    <x v="164"/>
    <x v="1"/>
    <s v="PPLETO: TOTAL OPERATING EXPENSE"/>
    <s v="PPLEOM: OPERATION AND MAINTENANCE"/>
    <s v="PPLTIS: TOTAL INCOME STATEMENT"/>
    <x v="21"/>
    <x v="5"/>
    <n v="2262.5500000000002"/>
  </r>
  <r>
    <x v="2"/>
    <x v="3"/>
    <x v="3"/>
    <x v="164"/>
    <x v="1"/>
    <s v="PPLETO: TOTAL OPERATING EXPENSE"/>
    <s v="PPLEOM: OPERATION AND MAINTENANCE"/>
    <s v="PPLTIS: TOTAL INCOME STATEMENT"/>
    <x v="18"/>
    <x v="6"/>
    <n v="315.20999999999998"/>
  </r>
  <r>
    <x v="2"/>
    <x v="3"/>
    <x v="3"/>
    <x v="164"/>
    <x v="1"/>
    <s v="PPLETO: TOTAL OPERATING EXPENSE"/>
    <s v="PPLEOM: OPERATION AND MAINTENANCE"/>
    <s v="PPLTIS: TOTAL INCOME STATEMENT"/>
    <x v="3"/>
    <x v="3"/>
    <n v="658.09"/>
  </r>
  <r>
    <x v="2"/>
    <x v="3"/>
    <x v="3"/>
    <x v="164"/>
    <x v="1"/>
    <s v="PPLETO: TOTAL OPERATING EXPENSE"/>
    <s v="PPLEOM: OPERATION AND MAINTENANCE"/>
    <s v="PPLTIS: TOTAL INCOME STATEMENT"/>
    <x v="4"/>
    <x v="3"/>
    <n v="2530.9699999999998"/>
  </r>
  <r>
    <x v="2"/>
    <x v="3"/>
    <x v="3"/>
    <x v="164"/>
    <x v="1"/>
    <s v="PPLETO: TOTAL OPERATING EXPENSE"/>
    <s v="PPLEOM: OPERATION AND MAINTENANCE"/>
    <s v="PPLTIS: TOTAL INCOME STATEMENT"/>
    <x v="5"/>
    <x v="4"/>
    <n v="4148.84"/>
  </r>
  <r>
    <x v="2"/>
    <x v="3"/>
    <x v="3"/>
    <x v="164"/>
    <x v="1"/>
    <s v="PPLETO: TOTAL OPERATING EXPENSE"/>
    <s v="PPLEOM: OPERATION AND MAINTENANCE"/>
    <s v="PPLTIS: TOTAL INCOME STATEMENT"/>
    <x v="6"/>
    <x v="3"/>
    <n v="5178.84"/>
  </r>
  <r>
    <x v="2"/>
    <x v="3"/>
    <x v="3"/>
    <x v="164"/>
    <x v="1"/>
    <s v="PPLETO: TOTAL OPERATING EXPENSE"/>
    <s v="PPLEOM: OPERATION AND MAINTENANCE"/>
    <s v="PPLTIS: TOTAL INCOME STATEMENT"/>
    <x v="7"/>
    <x v="3"/>
    <n v="2714.55"/>
  </r>
  <r>
    <x v="2"/>
    <x v="3"/>
    <x v="3"/>
    <x v="164"/>
    <x v="1"/>
    <s v="PPLETO: TOTAL OPERATING EXPENSE"/>
    <s v="PPLEOM: OPERATION AND MAINTENANCE"/>
    <s v="PPLTIS: TOTAL INCOME STATEMENT"/>
    <x v="10"/>
    <x v="4"/>
    <n v="755.05"/>
  </r>
  <r>
    <x v="2"/>
    <x v="3"/>
    <x v="3"/>
    <x v="75"/>
    <x v="1"/>
    <s v="PPLETO: TOTAL OPERATING EXPENSE"/>
    <s v="PPLEOM: OPERATION AND MAINTENANCE"/>
    <s v="PPLTIS: TOTAL INCOME STATEMENT"/>
    <x v="14"/>
    <x v="1"/>
    <n v="1003.84"/>
  </r>
  <r>
    <x v="2"/>
    <x v="3"/>
    <x v="3"/>
    <x v="75"/>
    <x v="1"/>
    <s v="PPLETO: TOTAL OPERATING EXPENSE"/>
    <s v="PPLEOM: OPERATION AND MAINTENANCE"/>
    <s v="PPLTIS: TOTAL INCOME STATEMENT"/>
    <x v="9"/>
    <x v="5"/>
    <n v="500.34"/>
  </r>
  <r>
    <x v="2"/>
    <x v="3"/>
    <x v="3"/>
    <x v="75"/>
    <x v="1"/>
    <s v="PPLETO: TOTAL OPERATING EXPENSE"/>
    <s v="PPLEOM: OPERATION AND MAINTENANCE"/>
    <s v="PPLTIS: TOTAL INCOME STATEMENT"/>
    <x v="16"/>
    <x v="1"/>
    <n v="169.08"/>
  </r>
  <r>
    <x v="2"/>
    <x v="3"/>
    <x v="3"/>
    <x v="75"/>
    <x v="1"/>
    <s v="PPLETO: TOTAL OPERATING EXPENSE"/>
    <s v="PPLEOM: OPERATION AND MAINTENANCE"/>
    <s v="PPLTIS: TOTAL INCOME STATEMENT"/>
    <x v="20"/>
    <x v="5"/>
    <n v="112.71"/>
  </r>
  <r>
    <x v="2"/>
    <x v="3"/>
    <x v="3"/>
    <x v="75"/>
    <x v="1"/>
    <s v="PPLETO: TOTAL OPERATING EXPENSE"/>
    <s v="PPLEOM: OPERATION AND MAINTENANCE"/>
    <s v="PPLTIS: TOTAL INCOME STATEMENT"/>
    <x v="18"/>
    <x v="6"/>
    <n v="1.59"/>
  </r>
  <r>
    <x v="2"/>
    <x v="3"/>
    <x v="3"/>
    <x v="75"/>
    <x v="1"/>
    <s v="PPLETO: TOTAL OPERATING EXPENSE"/>
    <s v="PPLEOM: OPERATION AND MAINTENANCE"/>
    <s v="PPLTIS: TOTAL INCOME STATEMENT"/>
    <x v="3"/>
    <x v="3"/>
    <n v="32.729999999999997"/>
  </r>
  <r>
    <x v="2"/>
    <x v="3"/>
    <x v="3"/>
    <x v="75"/>
    <x v="1"/>
    <s v="PPLETO: TOTAL OPERATING EXPENSE"/>
    <s v="PPLEOM: OPERATION AND MAINTENANCE"/>
    <s v="PPLTIS: TOTAL INCOME STATEMENT"/>
    <x v="4"/>
    <x v="3"/>
    <n v="84.04"/>
  </r>
  <r>
    <x v="2"/>
    <x v="3"/>
    <x v="3"/>
    <x v="75"/>
    <x v="1"/>
    <s v="PPLETO: TOTAL OPERATING EXPENSE"/>
    <s v="PPLEOM: OPERATION AND MAINTENANCE"/>
    <s v="PPLTIS: TOTAL INCOME STATEMENT"/>
    <x v="5"/>
    <x v="4"/>
    <n v="-62.44"/>
  </r>
  <r>
    <x v="2"/>
    <x v="3"/>
    <x v="3"/>
    <x v="75"/>
    <x v="1"/>
    <s v="PPLETO: TOTAL OPERATING EXPENSE"/>
    <s v="PPLEOM: OPERATION AND MAINTENANCE"/>
    <s v="PPLTIS: TOTAL INCOME STATEMENT"/>
    <x v="6"/>
    <x v="3"/>
    <n v="177.34"/>
  </r>
  <r>
    <x v="2"/>
    <x v="3"/>
    <x v="3"/>
    <x v="75"/>
    <x v="1"/>
    <s v="PPLETO: TOTAL OPERATING EXPENSE"/>
    <s v="PPLEOM: OPERATION AND MAINTENANCE"/>
    <s v="PPLTIS: TOTAL INCOME STATEMENT"/>
    <x v="7"/>
    <x v="3"/>
    <n v="213.58"/>
  </r>
  <r>
    <x v="2"/>
    <x v="3"/>
    <x v="3"/>
    <x v="75"/>
    <x v="1"/>
    <s v="PPLETO: TOTAL OPERATING EXPENSE"/>
    <s v="PPLEOM: OPERATION AND MAINTENANCE"/>
    <s v="PPLTIS: TOTAL INCOME STATEMENT"/>
    <x v="10"/>
    <x v="4"/>
    <n v="-22.76"/>
  </r>
  <r>
    <x v="2"/>
    <x v="3"/>
    <x v="3"/>
    <x v="220"/>
    <x v="1"/>
    <s v="PPLETO: TOTAL OPERATING EXPENSE"/>
    <s v="PPLEOM: OPERATION AND MAINTENANCE"/>
    <s v="PPLTIS: TOTAL INCOME STATEMENT"/>
    <x v="1"/>
    <x v="1"/>
    <n v="0"/>
  </r>
  <r>
    <x v="2"/>
    <x v="3"/>
    <x v="3"/>
    <x v="220"/>
    <x v="1"/>
    <s v="PPLETO: TOTAL OPERATING EXPENSE"/>
    <s v="PPLEOM: OPERATION AND MAINTENANCE"/>
    <s v="PPLTIS: TOTAL INCOME STATEMENT"/>
    <x v="14"/>
    <x v="1"/>
    <n v="0"/>
  </r>
  <r>
    <x v="2"/>
    <x v="3"/>
    <x v="3"/>
    <x v="220"/>
    <x v="1"/>
    <s v="PPLETO: TOTAL OPERATING EXPENSE"/>
    <s v="PPLEOM: OPERATION AND MAINTENANCE"/>
    <s v="PPLTIS: TOTAL INCOME STATEMENT"/>
    <x v="9"/>
    <x v="5"/>
    <n v="0"/>
  </r>
  <r>
    <x v="2"/>
    <x v="3"/>
    <x v="3"/>
    <x v="220"/>
    <x v="1"/>
    <s v="PPLETO: TOTAL OPERATING EXPENSE"/>
    <s v="PPLEOM: OPERATION AND MAINTENANCE"/>
    <s v="PPLTIS: TOTAL INCOME STATEMENT"/>
    <x v="15"/>
    <x v="5"/>
    <n v="0"/>
  </r>
  <r>
    <x v="2"/>
    <x v="3"/>
    <x v="3"/>
    <x v="220"/>
    <x v="1"/>
    <s v="PPLETO: TOTAL OPERATING EXPENSE"/>
    <s v="PPLEOM: OPERATION AND MAINTENANCE"/>
    <s v="PPLTIS: TOTAL INCOME STATEMENT"/>
    <x v="12"/>
    <x v="1"/>
    <n v="0"/>
  </r>
  <r>
    <x v="2"/>
    <x v="3"/>
    <x v="3"/>
    <x v="220"/>
    <x v="1"/>
    <s v="PPLETO: TOTAL OPERATING EXPENSE"/>
    <s v="PPLEOM: OPERATION AND MAINTENANCE"/>
    <s v="PPLTIS: TOTAL INCOME STATEMENT"/>
    <x v="11"/>
    <x v="5"/>
    <n v="0"/>
  </r>
  <r>
    <x v="2"/>
    <x v="3"/>
    <x v="3"/>
    <x v="220"/>
    <x v="1"/>
    <s v="PPLETO: TOTAL OPERATING EXPENSE"/>
    <s v="PPLEOM: OPERATION AND MAINTENANCE"/>
    <s v="PPLTIS: TOTAL INCOME STATEMENT"/>
    <x v="16"/>
    <x v="1"/>
    <n v="0.02"/>
  </r>
  <r>
    <x v="2"/>
    <x v="3"/>
    <x v="3"/>
    <x v="220"/>
    <x v="1"/>
    <s v="PPLETO: TOTAL OPERATING EXPENSE"/>
    <s v="PPLEOM: OPERATION AND MAINTENANCE"/>
    <s v="PPLTIS: TOTAL INCOME STATEMENT"/>
    <x v="20"/>
    <x v="5"/>
    <n v="0"/>
  </r>
  <r>
    <x v="2"/>
    <x v="3"/>
    <x v="3"/>
    <x v="220"/>
    <x v="1"/>
    <s v="PPLETO: TOTAL OPERATING EXPENSE"/>
    <s v="PPLEOM: OPERATION AND MAINTENANCE"/>
    <s v="PPLTIS: TOTAL INCOME STATEMENT"/>
    <x v="21"/>
    <x v="5"/>
    <n v="0"/>
  </r>
  <r>
    <x v="2"/>
    <x v="3"/>
    <x v="3"/>
    <x v="220"/>
    <x v="1"/>
    <s v="PPLETO: TOTAL OPERATING EXPENSE"/>
    <s v="PPLEOM: OPERATION AND MAINTENANCE"/>
    <s v="PPLTIS: TOTAL INCOME STATEMENT"/>
    <x v="18"/>
    <x v="6"/>
    <n v="0"/>
  </r>
  <r>
    <x v="2"/>
    <x v="3"/>
    <x v="3"/>
    <x v="220"/>
    <x v="1"/>
    <s v="PPLETO: TOTAL OPERATING EXPENSE"/>
    <s v="PPLEOM: OPERATION AND MAINTENANCE"/>
    <s v="PPLTIS: TOTAL INCOME STATEMENT"/>
    <x v="19"/>
    <x v="6"/>
    <n v="0"/>
  </r>
  <r>
    <x v="2"/>
    <x v="3"/>
    <x v="3"/>
    <x v="220"/>
    <x v="1"/>
    <s v="PPLETO: TOTAL OPERATING EXPENSE"/>
    <s v="PPLEOM: OPERATION AND MAINTENANCE"/>
    <s v="PPLTIS: TOTAL INCOME STATEMENT"/>
    <x v="0"/>
    <x v="0"/>
    <n v="0"/>
  </r>
  <r>
    <x v="2"/>
    <x v="3"/>
    <x v="3"/>
    <x v="220"/>
    <x v="1"/>
    <s v="PPLETO: TOTAL OPERATING EXPENSE"/>
    <s v="PPLEOM: OPERATION AND MAINTENANCE"/>
    <s v="PPLTIS: TOTAL INCOME STATEMENT"/>
    <x v="3"/>
    <x v="3"/>
    <n v="0"/>
  </r>
  <r>
    <x v="2"/>
    <x v="3"/>
    <x v="3"/>
    <x v="220"/>
    <x v="1"/>
    <s v="PPLETO: TOTAL OPERATING EXPENSE"/>
    <s v="PPLEOM: OPERATION AND MAINTENANCE"/>
    <s v="PPLTIS: TOTAL INCOME STATEMENT"/>
    <x v="4"/>
    <x v="3"/>
    <n v="-0.01"/>
  </r>
  <r>
    <x v="2"/>
    <x v="3"/>
    <x v="3"/>
    <x v="220"/>
    <x v="1"/>
    <s v="PPLETO: TOTAL OPERATING EXPENSE"/>
    <s v="PPLEOM: OPERATION AND MAINTENANCE"/>
    <s v="PPLTIS: TOTAL INCOME STATEMENT"/>
    <x v="5"/>
    <x v="4"/>
    <n v="0"/>
  </r>
  <r>
    <x v="2"/>
    <x v="3"/>
    <x v="3"/>
    <x v="220"/>
    <x v="1"/>
    <s v="PPLETO: TOTAL OPERATING EXPENSE"/>
    <s v="PPLEOM: OPERATION AND MAINTENANCE"/>
    <s v="PPLTIS: TOTAL INCOME STATEMENT"/>
    <x v="6"/>
    <x v="3"/>
    <n v="0.01"/>
  </r>
  <r>
    <x v="2"/>
    <x v="3"/>
    <x v="3"/>
    <x v="220"/>
    <x v="1"/>
    <s v="PPLETO: TOTAL OPERATING EXPENSE"/>
    <s v="PPLEOM: OPERATION AND MAINTENANCE"/>
    <s v="PPLTIS: TOTAL INCOME STATEMENT"/>
    <x v="7"/>
    <x v="3"/>
    <n v="0.04"/>
  </r>
  <r>
    <x v="2"/>
    <x v="3"/>
    <x v="3"/>
    <x v="220"/>
    <x v="1"/>
    <s v="PPLETO: TOTAL OPERATING EXPENSE"/>
    <s v="PPLEOM: OPERATION AND MAINTENANCE"/>
    <s v="PPLTIS: TOTAL INCOME STATEMENT"/>
    <x v="10"/>
    <x v="4"/>
    <n v="0.01"/>
  </r>
  <r>
    <x v="2"/>
    <x v="3"/>
    <x v="3"/>
    <x v="78"/>
    <x v="1"/>
    <s v="PPLETO: TOTAL OPERATING EXPENSE"/>
    <s v="PPLEOM: OPERATION AND MAINTENANCE"/>
    <s v="PPLTIS: TOTAL INCOME STATEMENT"/>
    <x v="1"/>
    <x v="1"/>
    <n v="537.38"/>
  </r>
  <r>
    <x v="2"/>
    <x v="3"/>
    <x v="3"/>
    <x v="78"/>
    <x v="1"/>
    <s v="PPLETO: TOTAL OPERATING EXPENSE"/>
    <s v="PPLEOM: OPERATION AND MAINTENANCE"/>
    <s v="PPLTIS: TOTAL INCOME STATEMENT"/>
    <x v="16"/>
    <x v="1"/>
    <n v="1117.7"/>
  </r>
  <r>
    <x v="2"/>
    <x v="3"/>
    <x v="3"/>
    <x v="78"/>
    <x v="1"/>
    <s v="PPLETO: TOTAL OPERATING EXPENSE"/>
    <s v="PPLEOM: OPERATION AND MAINTENANCE"/>
    <s v="PPLTIS: TOTAL INCOME STATEMENT"/>
    <x v="20"/>
    <x v="5"/>
    <n v="479.01"/>
  </r>
  <r>
    <x v="2"/>
    <x v="3"/>
    <x v="3"/>
    <x v="78"/>
    <x v="1"/>
    <s v="PPLETO: TOTAL OPERATING EXPENSE"/>
    <s v="PPLEOM: OPERATION AND MAINTENANCE"/>
    <s v="PPLTIS: TOTAL INCOME STATEMENT"/>
    <x v="3"/>
    <x v="3"/>
    <n v="15.03"/>
  </r>
  <r>
    <x v="2"/>
    <x v="3"/>
    <x v="3"/>
    <x v="78"/>
    <x v="1"/>
    <s v="PPLETO: TOTAL OPERATING EXPENSE"/>
    <s v="PPLEOM: OPERATION AND MAINTENANCE"/>
    <s v="PPLTIS: TOTAL INCOME STATEMENT"/>
    <x v="4"/>
    <x v="3"/>
    <n v="83.66"/>
  </r>
  <r>
    <x v="2"/>
    <x v="3"/>
    <x v="3"/>
    <x v="78"/>
    <x v="1"/>
    <s v="PPLETO: TOTAL OPERATING EXPENSE"/>
    <s v="PPLEOM: OPERATION AND MAINTENANCE"/>
    <s v="PPLTIS: TOTAL INCOME STATEMENT"/>
    <x v="5"/>
    <x v="4"/>
    <n v="124.89"/>
  </r>
  <r>
    <x v="2"/>
    <x v="3"/>
    <x v="3"/>
    <x v="78"/>
    <x v="1"/>
    <s v="PPLETO: TOTAL OPERATING EXPENSE"/>
    <s v="PPLEOM: OPERATION AND MAINTENANCE"/>
    <s v="PPLTIS: TOTAL INCOME STATEMENT"/>
    <x v="6"/>
    <x v="3"/>
    <n v="155.91"/>
  </r>
  <r>
    <x v="2"/>
    <x v="3"/>
    <x v="3"/>
    <x v="78"/>
    <x v="1"/>
    <s v="PPLETO: TOTAL OPERATING EXPENSE"/>
    <s v="PPLEOM: OPERATION AND MAINTENANCE"/>
    <s v="PPLTIS: TOTAL INCOME STATEMENT"/>
    <x v="7"/>
    <x v="3"/>
    <n v="67.06"/>
  </r>
  <r>
    <x v="2"/>
    <x v="3"/>
    <x v="3"/>
    <x v="78"/>
    <x v="1"/>
    <s v="PPLETO: TOTAL OPERATING EXPENSE"/>
    <s v="PPLEOM: OPERATION AND MAINTENANCE"/>
    <s v="PPLTIS: TOTAL INCOME STATEMENT"/>
    <x v="10"/>
    <x v="4"/>
    <n v="36.159999999999997"/>
  </r>
  <r>
    <x v="2"/>
    <x v="3"/>
    <x v="3"/>
    <x v="80"/>
    <x v="1"/>
    <s v="PPLETO: TOTAL OPERATING EXPENSE"/>
    <s v="PPLEOM: OPERATION AND MAINTENANCE"/>
    <s v="PPLTIS: TOTAL INCOME STATEMENT"/>
    <x v="12"/>
    <x v="1"/>
    <n v="323"/>
  </r>
  <r>
    <x v="2"/>
    <x v="3"/>
    <x v="3"/>
    <x v="80"/>
    <x v="1"/>
    <s v="PPLETO: TOTAL OPERATING EXPENSE"/>
    <s v="PPLEOM: OPERATION AND MAINTENANCE"/>
    <s v="PPLTIS: TOTAL INCOME STATEMENT"/>
    <x v="3"/>
    <x v="3"/>
    <n v="4"/>
  </r>
  <r>
    <x v="2"/>
    <x v="3"/>
    <x v="3"/>
    <x v="80"/>
    <x v="1"/>
    <s v="PPLETO: TOTAL OPERATING EXPENSE"/>
    <s v="PPLEOM: OPERATION AND MAINTENANCE"/>
    <s v="PPLTIS: TOTAL INCOME STATEMENT"/>
    <x v="4"/>
    <x v="3"/>
    <n v="14.91"/>
  </r>
  <r>
    <x v="2"/>
    <x v="3"/>
    <x v="3"/>
    <x v="80"/>
    <x v="1"/>
    <s v="PPLETO: TOTAL OPERATING EXPENSE"/>
    <s v="PPLEOM: OPERATION AND MAINTENANCE"/>
    <s v="PPLTIS: TOTAL INCOME STATEMENT"/>
    <x v="5"/>
    <x v="4"/>
    <n v="27.91"/>
  </r>
  <r>
    <x v="2"/>
    <x v="3"/>
    <x v="3"/>
    <x v="80"/>
    <x v="1"/>
    <s v="PPLETO: TOTAL OPERATING EXPENSE"/>
    <s v="PPLEOM: OPERATION AND MAINTENANCE"/>
    <s v="PPLTIS: TOTAL INCOME STATEMENT"/>
    <x v="6"/>
    <x v="3"/>
    <n v="30.83"/>
  </r>
  <r>
    <x v="2"/>
    <x v="3"/>
    <x v="3"/>
    <x v="80"/>
    <x v="1"/>
    <s v="PPLETO: TOTAL OPERATING EXPENSE"/>
    <s v="PPLEOM: OPERATION AND MAINTENANCE"/>
    <s v="PPLTIS: TOTAL INCOME STATEMENT"/>
    <x v="7"/>
    <x v="3"/>
    <n v="14.45"/>
  </r>
  <r>
    <x v="2"/>
    <x v="3"/>
    <x v="3"/>
    <x v="84"/>
    <x v="1"/>
    <s v="PPLETO: TOTAL OPERATING EXPENSE"/>
    <s v="PPLEOM: OPERATION AND MAINTENANCE"/>
    <s v="PPLTIS: TOTAL INCOME STATEMENT"/>
    <x v="14"/>
    <x v="1"/>
    <n v="91768.78"/>
  </r>
  <r>
    <x v="2"/>
    <x v="3"/>
    <x v="3"/>
    <x v="84"/>
    <x v="1"/>
    <s v="PPLETO: TOTAL OPERATING EXPENSE"/>
    <s v="PPLEOM: OPERATION AND MAINTENANCE"/>
    <s v="PPLTIS: TOTAL INCOME STATEMENT"/>
    <x v="9"/>
    <x v="5"/>
    <n v="8176.56"/>
  </r>
  <r>
    <x v="2"/>
    <x v="3"/>
    <x v="3"/>
    <x v="84"/>
    <x v="1"/>
    <s v="PPLETO: TOTAL OPERATING EXPENSE"/>
    <s v="PPLEOM: OPERATION AND MAINTENANCE"/>
    <s v="PPLTIS: TOTAL INCOME STATEMENT"/>
    <x v="16"/>
    <x v="1"/>
    <n v="134700.82"/>
  </r>
  <r>
    <x v="2"/>
    <x v="3"/>
    <x v="3"/>
    <x v="84"/>
    <x v="1"/>
    <s v="PPLETO: TOTAL OPERATING EXPENSE"/>
    <s v="PPLEOM: OPERATION AND MAINTENANCE"/>
    <s v="PPLTIS: TOTAL INCOME STATEMENT"/>
    <x v="20"/>
    <x v="5"/>
    <n v="20978.01"/>
  </r>
  <r>
    <x v="2"/>
    <x v="3"/>
    <x v="3"/>
    <x v="84"/>
    <x v="1"/>
    <s v="PPLETO: TOTAL OPERATING EXPENSE"/>
    <s v="PPLEOM: OPERATION AND MAINTENANCE"/>
    <s v="PPLTIS: TOTAL INCOME STATEMENT"/>
    <x v="21"/>
    <x v="5"/>
    <n v="5889.76"/>
  </r>
  <r>
    <x v="2"/>
    <x v="3"/>
    <x v="3"/>
    <x v="84"/>
    <x v="1"/>
    <s v="PPLETO: TOTAL OPERATING EXPENSE"/>
    <s v="PPLEOM: OPERATION AND MAINTENANCE"/>
    <s v="PPLTIS: TOTAL INCOME STATEMENT"/>
    <x v="18"/>
    <x v="6"/>
    <n v="2697.07"/>
  </r>
  <r>
    <x v="2"/>
    <x v="3"/>
    <x v="3"/>
    <x v="84"/>
    <x v="1"/>
    <s v="PPLETO: TOTAL OPERATING EXPENSE"/>
    <s v="PPLEOM: OPERATION AND MAINTENANCE"/>
    <s v="PPLTIS: TOTAL INCOME STATEMENT"/>
    <x v="3"/>
    <x v="3"/>
    <n v="2680.94"/>
  </r>
  <r>
    <x v="2"/>
    <x v="3"/>
    <x v="3"/>
    <x v="84"/>
    <x v="1"/>
    <s v="PPLETO: TOTAL OPERATING EXPENSE"/>
    <s v="PPLEOM: OPERATION AND MAINTENANCE"/>
    <s v="PPLTIS: TOTAL INCOME STATEMENT"/>
    <x v="4"/>
    <x v="3"/>
    <n v="10728.38"/>
  </r>
  <r>
    <x v="2"/>
    <x v="3"/>
    <x v="3"/>
    <x v="84"/>
    <x v="1"/>
    <s v="PPLETO: TOTAL OPERATING EXPENSE"/>
    <s v="PPLEOM: OPERATION AND MAINTENANCE"/>
    <s v="PPLTIS: TOTAL INCOME STATEMENT"/>
    <x v="5"/>
    <x v="4"/>
    <n v="18095.79"/>
  </r>
  <r>
    <x v="2"/>
    <x v="3"/>
    <x v="3"/>
    <x v="84"/>
    <x v="1"/>
    <s v="PPLETO: TOTAL OPERATING EXPENSE"/>
    <s v="PPLEOM: OPERATION AND MAINTENANCE"/>
    <s v="PPLTIS: TOTAL INCOME STATEMENT"/>
    <x v="6"/>
    <x v="3"/>
    <n v="21814.66"/>
  </r>
  <r>
    <x v="2"/>
    <x v="3"/>
    <x v="3"/>
    <x v="84"/>
    <x v="1"/>
    <s v="PPLETO: TOTAL OPERATING EXPENSE"/>
    <s v="PPLEOM: OPERATION AND MAINTENANCE"/>
    <s v="PPLTIS: TOTAL INCOME STATEMENT"/>
    <x v="7"/>
    <x v="3"/>
    <n v="10672.32"/>
  </r>
  <r>
    <x v="2"/>
    <x v="3"/>
    <x v="3"/>
    <x v="84"/>
    <x v="1"/>
    <s v="PPLETO: TOTAL OPERATING EXPENSE"/>
    <s v="PPLEOM: OPERATION AND MAINTENANCE"/>
    <s v="PPLTIS: TOTAL INCOME STATEMENT"/>
    <x v="10"/>
    <x v="4"/>
    <n v="2831"/>
  </r>
  <r>
    <x v="2"/>
    <x v="3"/>
    <x v="3"/>
    <x v="86"/>
    <x v="1"/>
    <s v="PPLETO: TOTAL OPERATING EXPENSE"/>
    <s v="PPLEOM: OPERATION AND MAINTENANCE"/>
    <s v="PPLTIS: TOTAL INCOME STATEMENT"/>
    <x v="1"/>
    <x v="1"/>
    <n v="97441.91"/>
  </r>
  <r>
    <x v="2"/>
    <x v="3"/>
    <x v="3"/>
    <x v="86"/>
    <x v="1"/>
    <s v="PPLETO: TOTAL OPERATING EXPENSE"/>
    <s v="PPLEOM: OPERATION AND MAINTENANCE"/>
    <s v="PPLTIS: TOTAL INCOME STATEMENT"/>
    <x v="14"/>
    <x v="1"/>
    <n v="9944.3799999999992"/>
  </r>
  <r>
    <x v="2"/>
    <x v="3"/>
    <x v="3"/>
    <x v="86"/>
    <x v="1"/>
    <s v="PPLETO: TOTAL OPERATING EXPENSE"/>
    <s v="PPLEOM: OPERATION AND MAINTENANCE"/>
    <s v="PPLTIS: TOTAL INCOME STATEMENT"/>
    <x v="9"/>
    <x v="5"/>
    <n v="3775.53"/>
  </r>
  <r>
    <x v="2"/>
    <x v="3"/>
    <x v="3"/>
    <x v="86"/>
    <x v="1"/>
    <s v="PPLETO: TOTAL OPERATING EXPENSE"/>
    <s v="PPLEOM: OPERATION AND MAINTENANCE"/>
    <s v="PPLTIS: TOTAL INCOME STATEMENT"/>
    <x v="15"/>
    <x v="5"/>
    <n v="749.32"/>
  </r>
  <r>
    <x v="2"/>
    <x v="3"/>
    <x v="3"/>
    <x v="86"/>
    <x v="1"/>
    <s v="PPLETO: TOTAL OPERATING EXPENSE"/>
    <s v="PPLEOM: OPERATION AND MAINTENANCE"/>
    <s v="PPLTIS: TOTAL INCOME STATEMENT"/>
    <x v="12"/>
    <x v="1"/>
    <n v="83.17"/>
  </r>
  <r>
    <x v="2"/>
    <x v="3"/>
    <x v="3"/>
    <x v="86"/>
    <x v="1"/>
    <s v="PPLETO: TOTAL OPERATING EXPENSE"/>
    <s v="PPLEOM: OPERATION AND MAINTENANCE"/>
    <s v="PPLTIS: TOTAL INCOME STATEMENT"/>
    <x v="16"/>
    <x v="1"/>
    <n v="101376.85"/>
  </r>
  <r>
    <x v="2"/>
    <x v="3"/>
    <x v="3"/>
    <x v="86"/>
    <x v="1"/>
    <s v="PPLETO: TOTAL OPERATING EXPENSE"/>
    <s v="PPLEOM: OPERATION AND MAINTENANCE"/>
    <s v="PPLTIS: TOTAL INCOME STATEMENT"/>
    <x v="20"/>
    <x v="5"/>
    <n v="8259.8799999999992"/>
  </r>
  <r>
    <x v="2"/>
    <x v="3"/>
    <x v="3"/>
    <x v="86"/>
    <x v="1"/>
    <s v="PPLETO: TOTAL OPERATING EXPENSE"/>
    <s v="PPLEOM: OPERATION AND MAINTENANCE"/>
    <s v="PPLTIS: TOTAL INCOME STATEMENT"/>
    <x v="21"/>
    <x v="5"/>
    <n v="583.67999999999995"/>
  </r>
  <r>
    <x v="2"/>
    <x v="3"/>
    <x v="3"/>
    <x v="86"/>
    <x v="1"/>
    <s v="PPLETO: TOTAL OPERATING EXPENSE"/>
    <s v="PPLEOM: OPERATION AND MAINTENANCE"/>
    <s v="PPLTIS: TOTAL INCOME STATEMENT"/>
    <x v="18"/>
    <x v="6"/>
    <n v="170"/>
  </r>
  <r>
    <x v="2"/>
    <x v="3"/>
    <x v="3"/>
    <x v="86"/>
    <x v="1"/>
    <s v="PPLETO: TOTAL OPERATING EXPENSE"/>
    <s v="PPLEOM: OPERATION AND MAINTENANCE"/>
    <s v="PPLTIS: TOTAL INCOME STATEMENT"/>
    <x v="3"/>
    <x v="3"/>
    <n v="2586.94"/>
  </r>
  <r>
    <x v="2"/>
    <x v="3"/>
    <x v="3"/>
    <x v="86"/>
    <x v="1"/>
    <s v="PPLETO: TOTAL OPERATING EXPENSE"/>
    <s v="PPLEOM: OPERATION AND MAINTENANCE"/>
    <s v="PPLTIS: TOTAL INCOME STATEMENT"/>
    <x v="4"/>
    <x v="3"/>
    <n v="10057.75"/>
  </r>
  <r>
    <x v="2"/>
    <x v="3"/>
    <x v="3"/>
    <x v="86"/>
    <x v="1"/>
    <s v="PPLETO: TOTAL OPERATING EXPENSE"/>
    <s v="PPLEOM: OPERATION AND MAINTENANCE"/>
    <s v="PPLTIS: TOTAL INCOME STATEMENT"/>
    <x v="5"/>
    <x v="4"/>
    <n v="15642.53"/>
  </r>
  <r>
    <x v="2"/>
    <x v="3"/>
    <x v="3"/>
    <x v="86"/>
    <x v="1"/>
    <s v="PPLETO: TOTAL OPERATING EXPENSE"/>
    <s v="PPLEOM: OPERATION AND MAINTENANCE"/>
    <s v="PPLTIS: TOTAL INCOME STATEMENT"/>
    <x v="6"/>
    <x v="3"/>
    <n v="20444.48"/>
  </r>
  <r>
    <x v="2"/>
    <x v="3"/>
    <x v="3"/>
    <x v="86"/>
    <x v="1"/>
    <s v="PPLETO: TOTAL OPERATING EXPENSE"/>
    <s v="PPLEOM: OPERATION AND MAINTENANCE"/>
    <s v="PPLTIS: TOTAL INCOME STATEMENT"/>
    <x v="7"/>
    <x v="3"/>
    <n v="10970.83"/>
  </r>
  <r>
    <x v="2"/>
    <x v="3"/>
    <x v="3"/>
    <x v="86"/>
    <x v="1"/>
    <s v="PPLETO: TOTAL OPERATING EXPENSE"/>
    <s v="PPLEOM: OPERATION AND MAINTENANCE"/>
    <s v="PPLTIS: TOTAL INCOME STATEMENT"/>
    <x v="10"/>
    <x v="4"/>
    <n v="522.91"/>
  </r>
  <r>
    <x v="2"/>
    <x v="3"/>
    <x v="3"/>
    <x v="87"/>
    <x v="1"/>
    <s v="PPLETO: TOTAL OPERATING EXPENSE"/>
    <s v="PPLEOM: OPERATION AND MAINTENANCE"/>
    <s v="PPLTIS: TOTAL INCOME STATEMENT"/>
    <x v="1"/>
    <x v="1"/>
    <n v="362.46"/>
  </r>
  <r>
    <x v="2"/>
    <x v="3"/>
    <x v="3"/>
    <x v="87"/>
    <x v="1"/>
    <s v="PPLETO: TOTAL OPERATING EXPENSE"/>
    <s v="PPLEOM: OPERATION AND MAINTENANCE"/>
    <s v="PPLTIS: TOTAL INCOME STATEMENT"/>
    <x v="14"/>
    <x v="1"/>
    <n v="975.78"/>
  </r>
  <r>
    <x v="2"/>
    <x v="3"/>
    <x v="3"/>
    <x v="87"/>
    <x v="1"/>
    <s v="PPLETO: TOTAL OPERATING EXPENSE"/>
    <s v="PPLEOM: OPERATION AND MAINTENANCE"/>
    <s v="PPLTIS: TOTAL INCOME STATEMENT"/>
    <x v="9"/>
    <x v="5"/>
    <n v="37.53"/>
  </r>
  <r>
    <x v="2"/>
    <x v="3"/>
    <x v="3"/>
    <x v="87"/>
    <x v="1"/>
    <s v="PPLETO: TOTAL OPERATING EXPENSE"/>
    <s v="PPLEOM: OPERATION AND MAINTENANCE"/>
    <s v="PPLTIS: TOTAL INCOME STATEMENT"/>
    <x v="12"/>
    <x v="1"/>
    <n v="447.79"/>
  </r>
  <r>
    <x v="2"/>
    <x v="3"/>
    <x v="3"/>
    <x v="87"/>
    <x v="1"/>
    <s v="PPLETO: TOTAL OPERATING EXPENSE"/>
    <s v="PPLEOM: OPERATION AND MAINTENANCE"/>
    <s v="PPLTIS: TOTAL INCOME STATEMENT"/>
    <x v="16"/>
    <x v="1"/>
    <n v="22274.400000000001"/>
  </r>
  <r>
    <x v="2"/>
    <x v="3"/>
    <x v="3"/>
    <x v="87"/>
    <x v="1"/>
    <s v="PPLETO: TOTAL OPERATING EXPENSE"/>
    <s v="PPLEOM: OPERATION AND MAINTENANCE"/>
    <s v="PPLTIS: TOTAL INCOME STATEMENT"/>
    <x v="20"/>
    <x v="5"/>
    <n v="2073.5500000000002"/>
  </r>
  <r>
    <x v="2"/>
    <x v="3"/>
    <x v="3"/>
    <x v="87"/>
    <x v="1"/>
    <s v="PPLETO: TOTAL OPERATING EXPENSE"/>
    <s v="PPLEOM: OPERATION AND MAINTENANCE"/>
    <s v="PPLTIS: TOTAL INCOME STATEMENT"/>
    <x v="21"/>
    <x v="5"/>
    <n v="1360.96"/>
  </r>
  <r>
    <x v="2"/>
    <x v="3"/>
    <x v="3"/>
    <x v="87"/>
    <x v="1"/>
    <s v="PPLETO: TOTAL OPERATING EXPENSE"/>
    <s v="PPLEOM: OPERATION AND MAINTENANCE"/>
    <s v="PPLTIS: TOTAL INCOME STATEMENT"/>
    <x v="18"/>
    <x v="6"/>
    <n v="177.75"/>
  </r>
  <r>
    <x v="2"/>
    <x v="3"/>
    <x v="3"/>
    <x v="87"/>
    <x v="1"/>
    <s v="PPLETO: TOTAL OPERATING EXPENSE"/>
    <s v="PPLEOM: OPERATION AND MAINTENANCE"/>
    <s v="PPLTIS: TOTAL INCOME STATEMENT"/>
    <x v="3"/>
    <x v="3"/>
    <n v="362.93"/>
  </r>
  <r>
    <x v="2"/>
    <x v="3"/>
    <x v="3"/>
    <x v="87"/>
    <x v="1"/>
    <s v="PPLETO: TOTAL OPERATING EXPENSE"/>
    <s v="PPLEOM: OPERATION AND MAINTENANCE"/>
    <s v="PPLTIS: TOTAL INCOME STATEMENT"/>
    <x v="4"/>
    <x v="3"/>
    <n v="1210.24"/>
  </r>
  <r>
    <x v="2"/>
    <x v="3"/>
    <x v="3"/>
    <x v="87"/>
    <x v="1"/>
    <s v="PPLETO: TOTAL OPERATING EXPENSE"/>
    <s v="PPLEOM: OPERATION AND MAINTENANCE"/>
    <s v="PPLTIS: TOTAL INCOME STATEMENT"/>
    <x v="5"/>
    <x v="4"/>
    <n v="1434.35"/>
  </r>
  <r>
    <x v="2"/>
    <x v="3"/>
    <x v="3"/>
    <x v="87"/>
    <x v="1"/>
    <s v="PPLETO: TOTAL OPERATING EXPENSE"/>
    <s v="PPLEOM: OPERATION AND MAINTENANCE"/>
    <s v="PPLTIS: TOTAL INCOME STATEMENT"/>
    <x v="6"/>
    <x v="3"/>
    <n v="2522.25"/>
  </r>
  <r>
    <x v="2"/>
    <x v="3"/>
    <x v="3"/>
    <x v="87"/>
    <x v="1"/>
    <s v="PPLETO: TOTAL OPERATING EXPENSE"/>
    <s v="PPLEOM: OPERATION AND MAINTENANCE"/>
    <s v="PPLTIS: TOTAL INCOME STATEMENT"/>
    <x v="7"/>
    <x v="3"/>
    <n v="1728.82"/>
  </r>
  <r>
    <x v="2"/>
    <x v="3"/>
    <x v="3"/>
    <x v="87"/>
    <x v="1"/>
    <s v="PPLETO: TOTAL OPERATING EXPENSE"/>
    <s v="PPLEOM: OPERATION AND MAINTENANCE"/>
    <s v="PPLTIS: TOTAL INCOME STATEMENT"/>
    <x v="10"/>
    <x v="4"/>
    <n v="215.61"/>
  </r>
  <r>
    <x v="2"/>
    <x v="3"/>
    <x v="3"/>
    <x v="88"/>
    <x v="1"/>
    <s v="PPLETO: TOTAL OPERATING EXPENSE"/>
    <s v="PPLEOM: OPERATION AND MAINTENANCE"/>
    <s v="PPLTIS: TOTAL INCOME STATEMENT"/>
    <x v="1"/>
    <x v="1"/>
    <n v="696.54"/>
  </r>
  <r>
    <x v="2"/>
    <x v="3"/>
    <x v="3"/>
    <x v="88"/>
    <x v="1"/>
    <s v="PPLETO: TOTAL OPERATING EXPENSE"/>
    <s v="PPLEOM: OPERATION AND MAINTENANCE"/>
    <s v="PPLTIS: TOTAL INCOME STATEMENT"/>
    <x v="14"/>
    <x v="1"/>
    <n v="81106.399999999994"/>
  </r>
  <r>
    <x v="2"/>
    <x v="3"/>
    <x v="3"/>
    <x v="88"/>
    <x v="1"/>
    <s v="PPLETO: TOTAL OPERATING EXPENSE"/>
    <s v="PPLEOM: OPERATION AND MAINTENANCE"/>
    <s v="PPLTIS: TOTAL INCOME STATEMENT"/>
    <x v="9"/>
    <x v="5"/>
    <n v="35612.31"/>
  </r>
  <r>
    <x v="2"/>
    <x v="3"/>
    <x v="3"/>
    <x v="88"/>
    <x v="1"/>
    <s v="PPLETO: TOTAL OPERATING EXPENSE"/>
    <s v="PPLEOM: OPERATION AND MAINTENANCE"/>
    <s v="PPLTIS: TOTAL INCOME STATEMENT"/>
    <x v="15"/>
    <x v="5"/>
    <n v="5524.47"/>
  </r>
  <r>
    <x v="2"/>
    <x v="3"/>
    <x v="3"/>
    <x v="88"/>
    <x v="1"/>
    <s v="PPLETO: TOTAL OPERATING EXPENSE"/>
    <s v="PPLEOM: OPERATION AND MAINTENANCE"/>
    <s v="PPLTIS: TOTAL INCOME STATEMENT"/>
    <x v="12"/>
    <x v="1"/>
    <n v="1642.59"/>
  </r>
  <r>
    <x v="2"/>
    <x v="3"/>
    <x v="3"/>
    <x v="88"/>
    <x v="1"/>
    <s v="PPLETO: TOTAL OPERATING EXPENSE"/>
    <s v="PPLEOM: OPERATION AND MAINTENANCE"/>
    <s v="PPLTIS: TOTAL INCOME STATEMENT"/>
    <x v="16"/>
    <x v="1"/>
    <n v="109072.94"/>
  </r>
  <r>
    <x v="2"/>
    <x v="3"/>
    <x v="3"/>
    <x v="88"/>
    <x v="1"/>
    <s v="PPLETO: TOTAL OPERATING EXPENSE"/>
    <s v="PPLEOM: OPERATION AND MAINTENANCE"/>
    <s v="PPLTIS: TOTAL INCOME STATEMENT"/>
    <x v="20"/>
    <x v="5"/>
    <n v="76594.52"/>
  </r>
  <r>
    <x v="2"/>
    <x v="3"/>
    <x v="3"/>
    <x v="88"/>
    <x v="1"/>
    <s v="PPLETO: TOTAL OPERATING EXPENSE"/>
    <s v="PPLEOM: OPERATION AND MAINTENANCE"/>
    <s v="PPLTIS: TOTAL INCOME STATEMENT"/>
    <x v="21"/>
    <x v="5"/>
    <n v="24550.81"/>
  </r>
  <r>
    <x v="2"/>
    <x v="3"/>
    <x v="3"/>
    <x v="88"/>
    <x v="1"/>
    <s v="PPLETO: TOTAL OPERATING EXPENSE"/>
    <s v="PPLEOM: OPERATION AND MAINTENANCE"/>
    <s v="PPLTIS: TOTAL INCOME STATEMENT"/>
    <x v="18"/>
    <x v="6"/>
    <n v="2227.9"/>
  </r>
  <r>
    <x v="2"/>
    <x v="3"/>
    <x v="3"/>
    <x v="88"/>
    <x v="1"/>
    <s v="PPLETO: TOTAL OPERATING EXPENSE"/>
    <s v="PPLEOM: OPERATION AND MAINTENANCE"/>
    <s v="PPLTIS: TOTAL INCOME STATEMENT"/>
    <x v="0"/>
    <x v="0"/>
    <n v="1703.52"/>
  </r>
  <r>
    <x v="2"/>
    <x v="3"/>
    <x v="3"/>
    <x v="88"/>
    <x v="1"/>
    <s v="PPLETO: TOTAL OPERATING EXPENSE"/>
    <s v="PPLEOM: OPERATION AND MAINTENANCE"/>
    <s v="PPLTIS: TOTAL INCOME STATEMENT"/>
    <x v="3"/>
    <x v="3"/>
    <n v="2433.27"/>
  </r>
  <r>
    <x v="2"/>
    <x v="3"/>
    <x v="3"/>
    <x v="88"/>
    <x v="1"/>
    <s v="PPLETO: TOTAL OPERATING EXPENSE"/>
    <s v="PPLEOM: OPERATION AND MAINTENANCE"/>
    <s v="PPLTIS: TOTAL INCOME STATEMENT"/>
    <x v="4"/>
    <x v="3"/>
    <n v="9217.7999999999993"/>
  </r>
  <r>
    <x v="2"/>
    <x v="3"/>
    <x v="3"/>
    <x v="88"/>
    <x v="1"/>
    <s v="PPLETO: TOTAL OPERATING EXPENSE"/>
    <s v="PPLEOM: OPERATION AND MAINTENANCE"/>
    <s v="PPLTIS: TOTAL INCOME STATEMENT"/>
    <x v="5"/>
    <x v="4"/>
    <n v="14589.73"/>
  </r>
  <r>
    <x v="2"/>
    <x v="3"/>
    <x v="3"/>
    <x v="88"/>
    <x v="1"/>
    <s v="PPLETO: TOTAL OPERATING EXPENSE"/>
    <s v="PPLEOM: OPERATION AND MAINTENANCE"/>
    <s v="PPLTIS: TOTAL INCOME STATEMENT"/>
    <x v="6"/>
    <x v="3"/>
    <n v="18907.55"/>
  </r>
  <r>
    <x v="2"/>
    <x v="3"/>
    <x v="3"/>
    <x v="88"/>
    <x v="1"/>
    <s v="PPLETO: TOTAL OPERATING EXPENSE"/>
    <s v="PPLEOM: OPERATION AND MAINTENANCE"/>
    <s v="PPLTIS: TOTAL INCOME STATEMENT"/>
    <x v="7"/>
    <x v="3"/>
    <n v="10182.959999999999"/>
  </r>
  <r>
    <x v="2"/>
    <x v="3"/>
    <x v="3"/>
    <x v="88"/>
    <x v="1"/>
    <s v="PPLETO: TOTAL OPERATING EXPENSE"/>
    <s v="PPLEOM: OPERATION AND MAINTENANCE"/>
    <s v="PPLTIS: TOTAL INCOME STATEMENT"/>
    <x v="10"/>
    <x v="4"/>
    <n v="11280.84"/>
  </r>
  <r>
    <x v="2"/>
    <x v="3"/>
    <x v="3"/>
    <x v="89"/>
    <x v="1"/>
    <s v="PPLETO: TOTAL OPERATING EXPENSE"/>
    <s v="PPLEOM: OPERATION AND MAINTENANCE"/>
    <s v="PPLTIS: TOTAL INCOME STATEMENT"/>
    <x v="14"/>
    <x v="1"/>
    <n v="36298.410000000003"/>
  </r>
  <r>
    <x v="2"/>
    <x v="3"/>
    <x v="3"/>
    <x v="89"/>
    <x v="1"/>
    <s v="PPLETO: TOTAL OPERATING EXPENSE"/>
    <s v="PPLEOM: OPERATION AND MAINTENANCE"/>
    <s v="PPLTIS: TOTAL INCOME STATEMENT"/>
    <x v="9"/>
    <x v="5"/>
    <n v="12920.12"/>
  </r>
  <r>
    <x v="2"/>
    <x v="3"/>
    <x v="3"/>
    <x v="89"/>
    <x v="1"/>
    <s v="PPLETO: TOTAL OPERATING EXPENSE"/>
    <s v="PPLEOM: OPERATION AND MAINTENANCE"/>
    <s v="PPLTIS: TOTAL INCOME STATEMENT"/>
    <x v="15"/>
    <x v="5"/>
    <n v="1134.1400000000001"/>
  </r>
  <r>
    <x v="2"/>
    <x v="3"/>
    <x v="3"/>
    <x v="89"/>
    <x v="1"/>
    <s v="PPLETO: TOTAL OPERATING EXPENSE"/>
    <s v="PPLEOM: OPERATION AND MAINTENANCE"/>
    <s v="PPLTIS: TOTAL INCOME STATEMENT"/>
    <x v="16"/>
    <x v="1"/>
    <n v="277.42"/>
  </r>
  <r>
    <x v="2"/>
    <x v="3"/>
    <x v="3"/>
    <x v="89"/>
    <x v="1"/>
    <s v="PPLETO: TOTAL OPERATING EXPENSE"/>
    <s v="PPLEOM: OPERATION AND MAINTENANCE"/>
    <s v="PPLTIS: TOTAL INCOME STATEMENT"/>
    <x v="20"/>
    <x v="5"/>
    <n v="703.38"/>
  </r>
  <r>
    <x v="2"/>
    <x v="3"/>
    <x v="3"/>
    <x v="89"/>
    <x v="1"/>
    <s v="PPLETO: TOTAL OPERATING EXPENSE"/>
    <s v="PPLEOM: OPERATION AND MAINTENANCE"/>
    <s v="PPLTIS: TOTAL INCOME STATEMENT"/>
    <x v="18"/>
    <x v="6"/>
    <n v="16"/>
  </r>
  <r>
    <x v="2"/>
    <x v="3"/>
    <x v="3"/>
    <x v="89"/>
    <x v="1"/>
    <s v="PPLETO: TOTAL OPERATING EXPENSE"/>
    <s v="PPLEOM: OPERATION AND MAINTENANCE"/>
    <s v="PPLTIS: TOTAL INCOME STATEMENT"/>
    <x v="0"/>
    <x v="0"/>
    <n v="7022.99"/>
  </r>
  <r>
    <x v="2"/>
    <x v="3"/>
    <x v="3"/>
    <x v="89"/>
    <x v="1"/>
    <s v="PPLETO: TOTAL OPERATING EXPENSE"/>
    <s v="PPLEOM: OPERATION AND MAINTENANCE"/>
    <s v="PPLTIS: TOTAL INCOME STATEMENT"/>
    <x v="3"/>
    <x v="3"/>
    <n v="441.43"/>
  </r>
  <r>
    <x v="2"/>
    <x v="3"/>
    <x v="3"/>
    <x v="89"/>
    <x v="1"/>
    <s v="PPLETO: TOTAL OPERATING EXPENSE"/>
    <s v="PPLEOM: OPERATION AND MAINTENANCE"/>
    <s v="PPLTIS: TOTAL INCOME STATEMENT"/>
    <x v="4"/>
    <x v="3"/>
    <n v="1771.62"/>
  </r>
  <r>
    <x v="2"/>
    <x v="3"/>
    <x v="3"/>
    <x v="89"/>
    <x v="1"/>
    <s v="PPLETO: TOTAL OPERATING EXPENSE"/>
    <s v="PPLEOM: OPERATION AND MAINTENANCE"/>
    <s v="PPLTIS: TOTAL INCOME STATEMENT"/>
    <x v="5"/>
    <x v="4"/>
    <n v="2760.16"/>
  </r>
  <r>
    <x v="2"/>
    <x v="3"/>
    <x v="3"/>
    <x v="89"/>
    <x v="1"/>
    <s v="PPLETO: TOTAL OPERATING EXPENSE"/>
    <s v="PPLEOM: OPERATION AND MAINTENANCE"/>
    <s v="PPLTIS: TOTAL INCOME STATEMENT"/>
    <x v="6"/>
    <x v="3"/>
    <n v="3577.43"/>
  </r>
  <r>
    <x v="2"/>
    <x v="3"/>
    <x v="3"/>
    <x v="89"/>
    <x v="1"/>
    <s v="PPLETO: TOTAL OPERATING EXPENSE"/>
    <s v="PPLEOM: OPERATION AND MAINTENANCE"/>
    <s v="PPLTIS: TOTAL INCOME STATEMENT"/>
    <x v="7"/>
    <x v="3"/>
    <n v="1834.69"/>
  </r>
  <r>
    <x v="2"/>
    <x v="3"/>
    <x v="3"/>
    <x v="89"/>
    <x v="1"/>
    <s v="PPLETO: TOTAL OPERATING EXPENSE"/>
    <s v="PPLEOM: OPERATION AND MAINTENANCE"/>
    <s v="PPLTIS: TOTAL INCOME STATEMENT"/>
    <x v="10"/>
    <x v="4"/>
    <n v="1237.6099999999999"/>
  </r>
  <r>
    <x v="2"/>
    <x v="3"/>
    <x v="3"/>
    <x v="90"/>
    <x v="1"/>
    <s v="PPLETO: TOTAL OPERATING EXPENSE"/>
    <s v="PPLEOM: OPERATION AND MAINTENANCE"/>
    <s v="PPLTIS: TOTAL INCOME STATEMENT"/>
    <x v="1"/>
    <x v="1"/>
    <n v="163.46"/>
  </r>
  <r>
    <x v="2"/>
    <x v="3"/>
    <x v="3"/>
    <x v="90"/>
    <x v="1"/>
    <s v="PPLETO: TOTAL OPERATING EXPENSE"/>
    <s v="PPLEOM: OPERATION AND MAINTENANCE"/>
    <s v="PPLTIS: TOTAL INCOME STATEMENT"/>
    <x v="14"/>
    <x v="1"/>
    <n v="2005.59"/>
  </r>
  <r>
    <x v="2"/>
    <x v="3"/>
    <x v="3"/>
    <x v="90"/>
    <x v="1"/>
    <s v="PPLETO: TOTAL OPERATING EXPENSE"/>
    <s v="PPLEOM: OPERATION AND MAINTENANCE"/>
    <s v="PPLTIS: TOTAL INCOME STATEMENT"/>
    <x v="9"/>
    <x v="5"/>
    <n v="4693.0600000000004"/>
  </r>
  <r>
    <x v="2"/>
    <x v="3"/>
    <x v="3"/>
    <x v="90"/>
    <x v="1"/>
    <s v="PPLETO: TOTAL OPERATING EXPENSE"/>
    <s v="PPLEOM: OPERATION AND MAINTENANCE"/>
    <s v="PPLTIS: TOTAL INCOME STATEMENT"/>
    <x v="12"/>
    <x v="1"/>
    <n v="3608.36"/>
  </r>
  <r>
    <x v="2"/>
    <x v="3"/>
    <x v="3"/>
    <x v="90"/>
    <x v="1"/>
    <s v="PPLETO: TOTAL OPERATING EXPENSE"/>
    <s v="PPLEOM: OPERATION AND MAINTENANCE"/>
    <s v="PPLTIS: TOTAL INCOME STATEMENT"/>
    <x v="11"/>
    <x v="5"/>
    <n v="922.97"/>
  </r>
  <r>
    <x v="2"/>
    <x v="3"/>
    <x v="3"/>
    <x v="90"/>
    <x v="1"/>
    <s v="PPLETO: TOTAL OPERATING EXPENSE"/>
    <s v="PPLEOM: OPERATION AND MAINTENANCE"/>
    <s v="PPLTIS: TOTAL INCOME STATEMENT"/>
    <x v="16"/>
    <x v="1"/>
    <n v="42792.92"/>
  </r>
  <r>
    <x v="2"/>
    <x v="3"/>
    <x v="3"/>
    <x v="90"/>
    <x v="1"/>
    <s v="PPLETO: TOTAL OPERATING EXPENSE"/>
    <s v="PPLEOM: OPERATION AND MAINTENANCE"/>
    <s v="PPLTIS: TOTAL INCOME STATEMENT"/>
    <x v="20"/>
    <x v="5"/>
    <n v="5934.76"/>
  </r>
  <r>
    <x v="2"/>
    <x v="3"/>
    <x v="3"/>
    <x v="90"/>
    <x v="1"/>
    <s v="PPLETO: TOTAL OPERATING EXPENSE"/>
    <s v="PPLEOM: OPERATION AND MAINTENANCE"/>
    <s v="PPLTIS: TOTAL INCOME STATEMENT"/>
    <x v="21"/>
    <x v="5"/>
    <n v="525.98"/>
  </r>
  <r>
    <x v="2"/>
    <x v="3"/>
    <x v="3"/>
    <x v="90"/>
    <x v="1"/>
    <s v="PPLETO: TOTAL OPERATING EXPENSE"/>
    <s v="PPLEOM: OPERATION AND MAINTENANCE"/>
    <s v="PPLTIS: TOTAL INCOME STATEMENT"/>
    <x v="18"/>
    <x v="6"/>
    <n v="452.22"/>
  </r>
  <r>
    <x v="2"/>
    <x v="3"/>
    <x v="3"/>
    <x v="90"/>
    <x v="1"/>
    <s v="PPLETO: TOTAL OPERATING EXPENSE"/>
    <s v="PPLEOM: OPERATION AND MAINTENANCE"/>
    <s v="PPLTIS: TOTAL INCOME STATEMENT"/>
    <x v="0"/>
    <x v="0"/>
    <n v="594.96"/>
  </r>
  <r>
    <x v="2"/>
    <x v="3"/>
    <x v="3"/>
    <x v="90"/>
    <x v="1"/>
    <s v="PPLETO: TOTAL OPERATING EXPENSE"/>
    <s v="PPLEOM: OPERATION AND MAINTENANCE"/>
    <s v="PPLTIS: TOTAL INCOME STATEMENT"/>
    <x v="3"/>
    <x v="3"/>
    <n v="596.4"/>
  </r>
  <r>
    <x v="2"/>
    <x v="3"/>
    <x v="3"/>
    <x v="90"/>
    <x v="1"/>
    <s v="PPLETO: TOTAL OPERATING EXPENSE"/>
    <s v="PPLEOM: OPERATION AND MAINTENANCE"/>
    <s v="PPLTIS: TOTAL INCOME STATEMENT"/>
    <x v="4"/>
    <x v="3"/>
    <n v="2369.42"/>
  </r>
  <r>
    <x v="2"/>
    <x v="3"/>
    <x v="3"/>
    <x v="90"/>
    <x v="1"/>
    <s v="PPLETO: TOTAL OPERATING EXPENSE"/>
    <s v="PPLEOM: OPERATION AND MAINTENANCE"/>
    <s v="PPLTIS: TOTAL INCOME STATEMENT"/>
    <x v="5"/>
    <x v="4"/>
    <n v="3589.38"/>
  </r>
  <r>
    <x v="2"/>
    <x v="3"/>
    <x v="3"/>
    <x v="90"/>
    <x v="1"/>
    <s v="PPLETO: TOTAL OPERATING EXPENSE"/>
    <s v="PPLEOM: OPERATION AND MAINTENANCE"/>
    <s v="PPLTIS: TOTAL INCOME STATEMENT"/>
    <x v="6"/>
    <x v="3"/>
    <n v="4770.13"/>
  </r>
  <r>
    <x v="2"/>
    <x v="3"/>
    <x v="3"/>
    <x v="90"/>
    <x v="1"/>
    <s v="PPLETO: TOTAL OPERATING EXPENSE"/>
    <s v="PPLEOM: OPERATION AND MAINTENANCE"/>
    <s v="PPLTIS: TOTAL INCOME STATEMENT"/>
    <x v="7"/>
    <x v="3"/>
    <n v="2600.36"/>
  </r>
  <r>
    <x v="2"/>
    <x v="3"/>
    <x v="3"/>
    <x v="90"/>
    <x v="1"/>
    <s v="PPLETO: TOTAL OPERATING EXPENSE"/>
    <s v="PPLEOM: OPERATION AND MAINTENANCE"/>
    <s v="PPLTIS: TOTAL INCOME STATEMENT"/>
    <x v="10"/>
    <x v="4"/>
    <n v="924.08"/>
  </r>
  <r>
    <x v="2"/>
    <x v="3"/>
    <x v="3"/>
    <x v="91"/>
    <x v="1"/>
    <s v="PPLETO: TOTAL OPERATING EXPENSE"/>
    <s v="PPLEOM: OPERATION AND MAINTENANCE"/>
    <s v="PPLTIS: TOTAL INCOME STATEMENT"/>
    <x v="1"/>
    <x v="1"/>
    <n v="73846.179999999993"/>
  </r>
  <r>
    <x v="2"/>
    <x v="3"/>
    <x v="3"/>
    <x v="91"/>
    <x v="1"/>
    <s v="PPLETO: TOTAL OPERATING EXPENSE"/>
    <s v="PPLEOM: OPERATION AND MAINTENANCE"/>
    <s v="PPLTIS: TOTAL INCOME STATEMENT"/>
    <x v="14"/>
    <x v="1"/>
    <n v="2438.73"/>
  </r>
  <r>
    <x v="2"/>
    <x v="3"/>
    <x v="3"/>
    <x v="91"/>
    <x v="1"/>
    <s v="PPLETO: TOTAL OPERATING EXPENSE"/>
    <s v="PPLEOM: OPERATION AND MAINTENANCE"/>
    <s v="PPLTIS: TOTAL INCOME STATEMENT"/>
    <x v="9"/>
    <x v="5"/>
    <n v="15454.84"/>
  </r>
  <r>
    <x v="2"/>
    <x v="3"/>
    <x v="3"/>
    <x v="91"/>
    <x v="1"/>
    <s v="PPLETO: TOTAL OPERATING EXPENSE"/>
    <s v="PPLEOM: OPERATION AND MAINTENANCE"/>
    <s v="PPLTIS: TOTAL INCOME STATEMENT"/>
    <x v="15"/>
    <x v="5"/>
    <n v="7449.05"/>
  </r>
  <r>
    <x v="2"/>
    <x v="3"/>
    <x v="3"/>
    <x v="91"/>
    <x v="1"/>
    <s v="PPLETO: TOTAL OPERATING EXPENSE"/>
    <s v="PPLEOM: OPERATION AND MAINTENANCE"/>
    <s v="PPLTIS: TOTAL INCOME STATEMENT"/>
    <x v="12"/>
    <x v="1"/>
    <n v="1232.3499999999999"/>
  </r>
  <r>
    <x v="2"/>
    <x v="3"/>
    <x v="3"/>
    <x v="91"/>
    <x v="1"/>
    <s v="PPLETO: TOTAL OPERATING EXPENSE"/>
    <s v="PPLEOM: OPERATION AND MAINTENANCE"/>
    <s v="PPLTIS: TOTAL INCOME STATEMENT"/>
    <x v="11"/>
    <x v="5"/>
    <n v="8733.1"/>
  </r>
  <r>
    <x v="2"/>
    <x v="3"/>
    <x v="3"/>
    <x v="91"/>
    <x v="1"/>
    <s v="PPLETO: TOTAL OPERATING EXPENSE"/>
    <s v="PPLEOM: OPERATION AND MAINTENANCE"/>
    <s v="PPLTIS: TOTAL INCOME STATEMENT"/>
    <x v="16"/>
    <x v="1"/>
    <n v="93150.93"/>
  </r>
  <r>
    <x v="2"/>
    <x v="3"/>
    <x v="3"/>
    <x v="91"/>
    <x v="1"/>
    <s v="PPLETO: TOTAL OPERATING EXPENSE"/>
    <s v="PPLEOM: OPERATION AND MAINTENANCE"/>
    <s v="PPLTIS: TOTAL INCOME STATEMENT"/>
    <x v="20"/>
    <x v="5"/>
    <n v="38771.800000000003"/>
  </r>
  <r>
    <x v="2"/>
    <x v="3"/>
    <x v="3"/>
    <x v="91"/>
    <x v="1"/>
    <s v="PPLETO: TOTAL OPERATING EXPENSE"/>
    <s v="PPLEOM: OPERATION AND MAINTENANCE"/>
    <s v="PPLTIS: TOTAL INCOME STATEMENT"/>
    <x v="21"/>
    <x v="5"/>
    <n v="9190.02"/>
  </r>
  <r>
    <x v="2"/>
    <x v="3"/>
    <x v="3"/>
    <x v="91"/>
    <x v="1"/>
    <s v="PPLETO: TOTAL OPERATING EXPENSE"/>
    <s v="PPLEOM: OPERATION AND MAINTENANCE"/>
    <s v="PPLTIS: TOTAL INCOME STATEMENT"/>
    <x v="18"/>
    <x v="6"/>
    <n v="4138.3500000000004"/>
  </r>
  <r>
    <x v="2"/>
    <x v="3"/>
    <x v="3"/>
    <x v="91"/>
    <x v="1"/>
    <s v="PPLETO: TOTAL OPERATING EXPENSE"/>
    <s v="PPLEOM: OPERATION AND MAINTENANCE"/>
    <s v="PPLTIS: TOTAL INCOME STATEMENT"/>
    <x v="19"/>
    <x v="6"/>
    <n v="4654.6400000000003"/>
  </r>
  <r>
    <x v="2"/>
    <x v="3"/>
    <x v="3"/>
    <x v="91"/>
    <x v="1"/>
    <s v="PPLETO: TOTAL OPERATING EXPENSE"/>
    <s v="PPLEOM: OPERATION AND MAINTENANCE"/>
    <s v="PPLTIS: TOTAL INCOME STATEMENT"/>
    <x v="3"/>
    <x v="3"/>
    <n v="2144.41"/>
  </r>
  <r>
    <x v="2"/>
    <x v="3"/>
    <x v="3"/>
    <x v="91"/>
    <x v="1"/>
    <s v="PPLETO: TOTAL OPERATING EXPENSE"/>
    <s v="PPLEOM: OPERATION AND MAINTENANCE"/>
    <s v="PPLTIS: TOTAL INCOME STATEMENT"/>
    <x v="4"/>
    <x v="3"/>
    <n v="8148.28"/>
  </r>
  <r>
    <x v="2"/>
    <x v="3"/>
    <x v="3"/>
    <x v="91"/>
    <x v="1"/>
    <s v="PPLETO: TOTAL OPERATING EXPENSE"/>
    <s v="PPLEOM: OPERATION AND MAINTENANCE"/>
    <s v="PPLTIS: TOTAL INCOME STATEMENT"/>
    <x v="5"/>
    <x v="4"/>
    <n v="13538.93"/>
  </r>
  <r>
    <x v="2"/>
    <x v="3"/>
    <x v="3"/>
    <x v="91"/>
    <x v="1"/>
    <s v="PPLETO: TOTAL OPERATING EXPENSE"/>
    <s v="PPLEOM: OPERATION AND MAINTENANCE"/>
    <s v="PPLTIS: TOTAL INCOME STATEMENT"/>
    <x v="6"/>
    <x v="3"/>
    <n v="16730.419999999998"/>
  </r>
  <r>
    <x v="2"/>
    <x v="3"/>
    <x v="3"/>
    <x v="91"/>
    <x v="1"/>
    <s v="PPLETO: TOTAL OPERATING EXPENSE"/>
    <s v="PPLEOM: OPERATION AND MAINTENANCE"/>
    <s v="PPLTIS: TOTAL INCOME STATEMENT"/>
    <x v="7"/>
    <x v="3"/>
    <n v="8882.18"/>
  </r>
  <r>
    <x v="2"/>
    <x v="3"/>
    <x v="3"/>
    <x v="91"/>
    <x v="1"/>
    <s v="PPLETO: TOTAL OPERATING EXPENSE"/>
    <s v="PPLEOM: OPERATION AND MAINTENANCE"/>
    <s v="PPLTIS: TOTAL INCOME STATEMENT"/>
    <x v="10"/>
    <x v="4"/>
    <n v="6249.3"/>
  </r>
  <r>
    <x v="2"/>
    <x v="3"/>
    <x v="3"/>
    <x v="165"/>
    <x v="1"/>
    <s v="PPLETO: TOTAL OPERATING EXPENSE"/>
    <s v="PPLEOM: OPERATION AND MAINTENANCE"/>
    <s v="PPLTIS: TOTAL INCOME STATEMENT"/>
    <x v="1"/>
    <x v="1"/>
    <n v="27384.58"/>
  </r>
  <r>
    <x v="2"/>
    <x v="3"/>
    <x v="3"/>
    <x v="165"/>
    <x v="1"/>
    <s v="PPLETO: TOTAL OPERATING EXPENSE"/>
    <s v="PPLEOM: OPERATION AND MAINTENANCE"/>
    <s v="PPLTIS: TOTAL INCOME STATEMENT"/>
    <x v="14"/>
    <x v="1"/>
    <n v="253072.18"/>
  </r>
  <r>
    <x v="2"/>
    <x v="3"/>
    <x v="3"/>
    <x v="165"/>
    <x v="1"/>
    <s v="PPLETO: TOTAL OPERATING EXPENSE"/>
    <s v="PPLEOM: OPERATION AND MAINTENANCE"/>
    <s v="PPLTIS: TOTAL INCOME STATEMENT"/>
    <x v="9"/>
    <x v="5"/>
    <n v="16456.189999999999"/>
  </r>
  <r>
    <x v="2"/>
    <x v="3"/>
    <x v="3"/>
    <x v="165"/>
    <x v="1"/>
    <s v="PPLETO: TOTAL OPERATING EXPENSE"/>
    <s v="PPLEOM: OPERATION AND MAINTENANCE"/>
    <s v="PPLTIS: TOTAL INCOME STATEMENT"/>
    <x v="15"/>
    <x v="5"/>
    <n v="2535.9499999999998"/>
  </r>
  <r>
    <x v="2"/>
    <x v="3"/>
    <x v="3"/>
    <x v="165"/>
    <x v="1"/>
    <s v="PPLETO: TOTAL OPERATING EXPENSE"/>
    <s v="PPLEOM: OPERATION AND MAINTENANCE"/>
    <s v="PPLTIS: TOTAL INCOME STATEMENT"/>
    <x v="12"/>
    <x v="1"/>
    <n v="4996.57"/>
  </r>
  <r>
    <x v="2"/>
    <x v="3"/>
    <x v="3"/>
    <x v="165"/>
    <x v="1"/>
    <s v="PPLETO: TOTAL OPERATING EXPENSE"/>
    <s v="PPLEOM: OPERATION AND MAINTENANCE"/>
    <s v="PPLTIS: TOTAL INCOME STATEMENT"/>
    <x v="16"/>
    <x v="1"/>
    <n v="293194.09000000003"/>
  </r>
  <r>
    <x v="2"/>
    <x v="3"/>
    <x v="3"/>
    <x v="165"/>
    <x v="1"/>
    <s v="PPLETO: TOTAL OPERATING EXPENSE"/>
    <s v="PPLEOM: OPERATION AND MAINTENANCE"/>
    <s v="PPLTIS: TOTAL INCOME STATEMENT"/>
    <x v="20"/>
    <x v="5"/>
    <n v="16939.04"/>
  </r>
  <r>
    <x v="2"/>
    <x v="3"/>
    <x v="3"/>
    <x v="165"/>
    <x v="1"/>
    <s v="PPLETO: TOTAL OPERATING EXPENSE"/>
    <s v="PPLEOM: OPERATION AND MAINTENANCE"/>
    <s v="PPLTIS: TOTAL INCOME STATEMENT"/>
    <x v="21"/>
    <x v="5"/>
    <n v="7734.78"/>
  </r>
  <r>
    <x v="2"/>
    <x v="3"/>
    <x v="3"/>
    <x v="165"/>
    <x v="1"/>
    <s v="PPLETO: TOTAL OPERATING EXPENSE"/>
    <s v="PPLEOM: OPERATION AND MAINTENANCE"/>
    <s v="PPLTIS: TOTAL INCOME STATEMENT"/>
    <x v="18"/>
    <x v="6"/>
    <n v="3815.21"/>
  </r>
  <r>
    <x v="2"/>
    <x v="3"/>
    <x v="3"/>
    <x v="165"/>
    <x v="1"/>
    <s v="PPLETO: TOTAL OPERATING EXPENSE"/>
    <s v="PPLEOM: OPERATION AND MAINTENANCE"/>
    <s v="PPLTIS: TOTAL INCOME STATEMENT"/>
    <x v="0"/>
    <x v="0"/>
    <n v="1496.6"/>
  </r>
  <r>
    <x v="2"/>
    <x v="3"/>
    <x v="3"/>
    <x v="165"/>
    <x v="1"/>
    <s v="PPLETO: TOTAL OPERATING EXPENSE"/>
    <s v="PPLEOM: OPERATION AND MAINTENANCE"/>
    <s v="PPLTIS: TOTAL INCOME STATEMENT"/>
    <x v="3"/>
    <x v="3"/>
    <n v="7171.43"/>
  </r>
  <r>
    <x v="2"/>
    <x v="3"/>
    <x v="3"/>
    <x v="165"/>
    <x v="1"/>
    <s v="PPLETO: TOTAL OPERATING EXPENSE"/>
    <s v="PPLEOM: OPERATION AND MAINTENANCE"/>
    <s v="PPLTIS: TOTAL INCOME STATEMENT"/>
    <x v="4"/>
    <x v="3"/>
    <n v="28303.82"/>
  </r>
  <r>
    <x v="2"/>
    <x v="3"/>
    <x v="3"/>
    <x v="165"/>
    <x v="1"/>
    <s v="PPLETO: TOTAL OPERATING EXPENSE"/>
    <s v="PPLEOM: OPERATION AND MAINTENANCE"/>
    <s v="PPLTIS: TOTAL INCOME STATEMENT"/>
    <x v="5"/>
    <x v="4"/>
    <n v="42079.13"/>
  </r>
  <r>
    <x v="2"/>
    <x v="3"/>
    <x v="3"/>
    <x v="165"/>
    <x v="1"/>
    <s v="PPLETO: TOTAL OPERATING EXPENSE"/>
    <s v="PPLEOM: OPERATION AND MAINTENANCE"/>
    <s v="PPLTIS: TOTAL INCOME STATEMENT"/>
    <x v="6"/>
    <x v="3"/>
    <n v="57127.92"/>
  </r>
  <r>
    <x v="2"/>
    <x v="3"/>
    <x v="3"/>
    <x v="165"/>
    <x v="1"/>
    <s v="PPLETO: TOTAL OPERATING EXPENSE"/>
    <s v="PPLEOM: OPERATION AND MAINTENANCE"/>
    <s v="PPLTIS: TOTAL INCOME STATEMENT"/>
    <x v="7"/>
    <x v="3"/>
    <n v="31200.29"/>
  </r>
  <r>
    <x v="2"/>
    <x v="3"/>
    <x v="3"/>
    <x v="165"/>
    <x v="1"/>
    <s v="PPLETO: TOTAL OPERATING EXPENSE"/>
    <s v="PPLEOM: OPERATION AND MAINTENANCE"/>
    <s v="PPLTIS: TOTAL INCOME STATEMENT"/>
    <x v="10"/>
    <x v="4"/>
    <n v="3588.94"/>
  </r>
  <r>
    <x v="2"/>
    <x v="3"/>
    <x v="3"/>
    <x v="166"/>
    <x v="1"/>
    <s v="PPLETO: TOTAL OPERATING EXPENSE"/>
    <s v="PPLEOM: OPERATION AND MAINTENANCE"/>
    <s v="PPLTIS: TOTAL INCOME STATEMENT"/>
    <x v="1"/>
    <x v="1"/>
    <n v="27745.29"/>
  </r>
  <r>
    <x v="2"/>
    <x v="3"/>
    <x v="3"/>
    <x v="166"/>
    <x v="1"/>
    <s v="PPLETO: TOTAL OPERATING EXPENSE"/>
    <s v="PPLEOM: OPERATION AND MAINTENANCE"/>
    <s v="PPLTIS: TOTAL INCOME STATEMENT"/>
    <x v="14"/>
    <x v="1"/>
    <n v="145314.56"/>
  </r>
  <r>
    <x v="2"/>
    <x v="3"/>
    <x v="3"/>
    <x v="166"/>
    <x v="1"/>
    <s v="PPLETO: TOTAL OPERATING EXPENSE"/>
    <s v="PPLEOM: OPERATION AND MAINTENANCE"/>
    <s v="PPLTIS: TOTAL INCOME STATEMENT"/>
    <x v="9"/>
    <x v="5"/>
    <n v="76917.039999999994"/>
  </r>
  <r>
    <x v="2"/>
    <x v="3"/>
    <x v="3"/>
    <x v="166"/>
    <x v="1"/>
    <s v="PPLETO: TOTAL OPERATING EXPENSE"/>
    <s v="PPLEOM: OPERATION AND MAINTENANCE"/>
    <s v="PPLTIS: TOTAL INCOME STATEMENT"/>
    <x v="15"/>
    <x v="5"/>
    <n v="13264.76"/>
  </r>
  <r>
    <x v="2"/>
    <x v="3"/>
    <x v="3"/>
    <x v="166"/>
    <x v="1"/>
    <s v="PPLETO: TOTAL OPERATING EXPENSE"/>
    <s v="PPLEOM: OPERATION AND MAINTENANCE"/>
    <s v="PPLTIS: TOTAL INCOME STATEMENT"/>
    <x v="12"/>
    <x v="1"/>
    <n v="281859.8"/>
  </r>
  <r>
    <x v="2"/>
    <x v="3"/>
    <x v="3"/>
    <x v="166"/>
    <x v="1"/>
    <s v="PPLETO: TOTAL OPERATING EXPENSE"/>
    <s v="PPLEOM: OPERATION AND MAINTENANCE"/>
    <s v="PPLTIS: TOTAL INCOME STATEMENT"/>
    <x v="11"/>
    <x v="5"/>
    <n v="2488.2600000000002"/>
  </r>
  <r>
    <x v="2"/>
    <x v="3"/>
    <x v="3"/>
    <x v="166"/>
    <x v="1"/>
    <s v="PPLETO: TOTAL OPERATING EXPENSE"/>
    <s v="PPLEOM: OPERATION AND MAINTENANCE"/>
    <s v="PPLTIS: TOTAL INCOME STATEMENT"/>
    <x v="16"/>
    <x v="1"/>
    <n v="432303.96"/>
  </r>
  <r>
    <x v="2"/>
    <x v="3"/>
    <x v="3"/>
    <x v="166"/>
    <x v="1"/>
    <s v="PPLETO: TOTAL OPERATING EXPENSE"/>
    <s v="PPLEOM: OPERATION AND MAINTENANCE"/>
    <s v="PPLTIS: TOTAL INCOME STATEMENT"/>
    <x v="20"/>
    <x v="5"/>
    <n v="288533.95"/>
  </r>
  <r>
    <x v="2"/>
    <x v="3"/>
    <x v="3"/>
    <x v="166"/>
    <x v="1"/>
    <s v="PPLETO: TOTAL OPERATING EXPENSE"/>
    <s v="PPLEOM: OPERATION AND MAINTENANCE"/>
    <s v="PPLTIS: TOTAL INCOME STATEMENT"/>
    <x v="21"/>
    <x v="5"/>
    <n v="43302"/>
  </r>
  <r>
    <x v="2"/>
    <x v="3"/>
    <x v="3"/>
    <x v="166"/>
    <x v="1"/>
    <s v="PPLETO: TOTAL OPERATING EXPENSE"/>
    <s v="PPLEOM: OPERATION AND MAINTENANCE"/>
    <s v="PPLTIS: TOTAL INCOME STATEMENT"/>
    <x v="18"/>
    <x v="6"/>
    <n v="13295.36"/>
  </r>
  <r>
    <x v="2"/>
    <x v="3"/>
    <x v="3"/>
    <x v="166"/>
    <x v="1"/>
    <s v="PPLETO: TOTAL OPERATING EXPENSE"/>
    <s v="PPLEOM: OPERATION AND MAINTENANCE"/>
    <s v="PPLTIS: TOTAL INCOME STATEMENT"/>
    <x v="0"/>
    <x v="0"/>
    <n v="6595.75"/>
  </r>
  <r>
    <x v="2"/>
    <x v="3"/>
    <x v="3"/>
    <x v="166"/>
    <x v="1"/>
    <s v="PPLETO: TOTAL OPERATING EXPENSE"/>
    <s v="PPLEOM: OPERATION AND MAINTENANCE"/>
    <s v="PPLTIS: TOTAL INCOME STATEMENT"/>
    <x v="3"/>
    <x v="3"/>
    <n v="11124.93"/>
  </r>
  <r>
    <x v="2"/>
    <x v="3"/>
    <x v="3"/>
    <x v="166"/>
    <x v="1"/>
    <s v="PPLETO: TOTAL OPERATING EXPENSE"/>
    <s v="PPLEOM: OPERATION AND MAINTENANCE"/>
    <s v="PPLTIS: TOTAL INCOME STATEMENT"/>
    <x v="4"/>
    <x v="3"/>
    <n v="42474.49"/>
  </r>
  <r>
    <x v="2"/>
    <x v="3"/>
    <x v="3"/>
    <x v="166"/>
    <x v="1"/>
    <s v="PPLETO: TOTAL OPERATING EXPENSE"/>
    <s v="PPLEOM: OPERATION AND MAINTENANCE"/>
    <s v="PPLTIS: TOTAL INCOME STATEMENT"/>
    <x v="5"/>
    <x v="4"/>
    <n v="68035.34"/>
  </r>
  <r>
    <x v="2"/>
    <x v="3"/>
    <x v="3"/>
    <x v="166"/>
    <x v="1"/>
    <s v="PPLETO: TOTAL OPERATING EXPENSE"/>
    <s v="PPLEOM: OPERATION AND MAINTENANCE"/>
    <s v="PPLTIS: TOTAL INCOME STATEMENT"/>
    <x v="6"/>
    <x v="3"/>
    <n v="86963.67"/>
  </r>
  <r>
    <x v="2"/>
    <x v="3"/>
    <x v="3"/>
    <x v="166"/>
    <x v="1"/>
    <s v="PPLETO: TOTAL OPERATING EXPENSE"/>
    <s v="PPLEOM: OPERATION AND MAINTENANCE"/>
    <s v="PPLTIS: TOTAL INCOME STATEMENT"/>
    <x v="7"/>
    <x v="3"/>
    <n v="46420.04"/>
  </r>
  <r>
    <x v="2"/>
    <x v="3"/>
    <x v="3"/>
    <x v="166"/>
    <x v="1"/>
    <s v="PPLETO: TOTAL OPERATING EXPENSE"/>
    <s v="PPLEOM: OPERATION AND MAINTENANCE"/>
    <s v="PPLTIS: TOTAL INCOME STATEMENT"/>
    <x v="10"/>
    <x v="4"/>
    <n v="32446.37"/>
  </r>
  <r>
    <x v="2"/>
    <x v="3"/>
    <x v="3"/>
    <x v="168"/>
    <x v="1"/>
    <s v="PPLETO: TOTAL OPERATING EXPENSE"/>
    <s v="PPLEOM: OPERATION AND MAINTENANCE"/>
    <s v="PPLTIS: TOTAL INCOME STATEMENT"/>
    <x v="16"/>
    <x v="1"/>
    <n v="542.76"/>
  </r>
  <r>
    <x v="2"/>
    <x v="3"/>
    <x v="3"/>
    <x v="168"/>
    <x v="1"/>
    <s v="PPLETO: TOTAL OPERATING EXPENSE"/>
    <s v="PPLEOM: OPERATION AND MAINTENANCE"/>
    <s v="PPLTIS: TOTAL INCOME STATEMENT"/>
    <x v="20"/>
    <x v="5"/>
    <n v="2530.5500000000002"/>
  </r>
  <r>
    <x v="2"/>
    <x v="3"/>
    <x v="3"/>
    <x v="168"/>
    <x v="1"/>
    <s v="PPLETO: TOTAL OPERATING EXPENSE"/>
    <s v="PPLEOM: OPERATION AND MAINTENANCE"/>
    <s v="PPLTIS: TOTAL INCOME STATEMENT"/>
    <x v="3"/>
    <x v="3"/>
    <n v="5.2"/>
  </r>
  <r>
    <x v="2"/>
    <x v="3"/>
    <x v="3"/>
    <x v="168"/>
    <x v="1"/>
    <s v="PPLETO: TOTAL OPERATING EXPENSE"/>
    <s v="PPLEOM: OPERATION AND MAINTENANCE"/>
    <s v="PPLTIS: TOTAL INCOME STATEMENT"/>
    <x v="4"/>
    <x v="3"/>
    <n v="24.76"/>
  </r>
  <r>
    <x v="2"/>
    <x v="3"/>
    <x v="3"/>
    <x v="168"/>
    <x v="1"/>
    <s v="PPLETO: TOTAL OPERATING EXPENSE"/>
    <s v="PPLEOM: OPERATION AND MAINTENANCE"/>
    <s v="PPLTIS: TOTAL INCOME STATEMENT"/>
    <x v="5"/>
    <x v="4"/>
    <n v="46.22"/>
  </r>
  <r>
    <x v="2"/>
    <x v="3"/>
    <x v="3"/>
    <x v="168"/>
    <x v="1"/>
    <s v="PPLETO: TOTAL OPERATING EXPENSE"/>
    <s v="PPLEOM: OPERATION AND MAINTENANCE"/>
    <s v="PPLTIS: TOTAL INCOME STATEMENT"/>
    <x v="6"/>
    <x v="3"/>
    <n v="51.18"/>
  </r>
  <r>
    <x v="2"/>
    <x v="3"/>
    <x v="3"/>
    <x v="168"/>
    <x v="1"/>
    <s v="PPLETO: TOTAL OPERATING EXPENSE"/>
    <s v="PPLEOM: OPERATION AND MAINTENANCE"/>
    <s v="PPLTIS: TOTAL INCOME STATEMENT"/>
    <x v="7"/>
    <x v="3"/>
    <n v="11.8"/>
  </r>
  <r>
    <x v="2"/>
    <x v="3"/>
    <x v="3"/>
    <x v="168"/>
    <x v="1"/>
    <s v="PPLETO: TOTAL OPERATING EXPENSE"/>
    <s v="PPLEOM: OPERATION AND MAINTENANCE"/>
    <s v="PPLTIS: TOTAL INCOME STATEMENT"/>
    <x v="10"/>
    <x v="4"/>
    <n v="223.52"/>
  </r>
  <r>
    <x v="2"/>
    <x v="3"/>
    <x v="3"/>
    <x v="169"/>
    <x v="1"/>
    <s v="PPLETO: TOTAL OPERATING EXPENSE"/>
    <s v="PPLEOM: OPERATION AND MAINTENANCE"/>
    <s v="PPLTIS: TOTAL INCOME STATEMENT"/>
    <x v="16"/>
    <x v="1"/>
    <n v="40312.959999999999"/>
  </r>
  <r>
    <x v="2"/>
    <x v="3"/>
    <x v="3"/>
    <x v="169"/>
    <x v="1"/>
    <s v="PPLETO: TOTAL OPERATING EXPENSE"/>
    <s v="PPLEOM: OPERATION AND MAINTENANCE"/>
    <s v="PPLTIS: TOTAL INCOME STATEMENT"/>
    <x v="3"/>
    <x v="3"/>
    <n v="537.03"/>
  </r>
  <r>
    <x v="2"/>
    <x v="3"/>
    <x v="3"/>
    <x v="169"/>
    <x v="1"/>
    <s v="PPLETO: TOTAL OPERATING EXPENSE"/>
    <s v="PPLEOM: OPERATION AND MAINTENANCE"/>
    <s v="PPLTIS: TOTAL INCOME STATEMENT"/>
    <x v="4"/>
    <x v="3"/>
    <n v="1974.7"/>
  </r>
  <r>
    <x v="2"/>
    <x v="3"/>
    <x v="3"/>
    <x v="169"/>
    <x v="1"/>
    <s v="PPLETO: TOTAL OPERATING EXPENSE"/>
    <s v="PPLEOM: OPERATION AND MAINTENANCE"/>
    <s v="PPLTIS: TOTAL INCOME STATEMENT"/>
    <x v="5"/>
    <x v="4"/>
    <n v="2776.05"/>
  </r>
  <r>
    <x v="2"/>
    <x v="3"/>
    <x v="3"/>
    <x v="169"/>
    <x v="1"/>
    <s v="PPLETO: TOTAL OPERATING EXPENSE"/>
    <s v="PPLEOM: OPERATION AND MAINTENANCE"/>
    <s v="PPLTIS: TOTAL INCOME STATEMENT"/>
    <x v="6"/>
    <x v="3"/>
    <n v="4055.01"/>
  </r>
  <r>
    <x v="2"/>
    <x v="3"/>
    <x v="3"/>
    <x v="169"/>
    <x v="1"/>
    <s v="PPLETO: TOTAL OPERATING EXPENSE"/>
    <s v="PPLEOM: OPERATION AND MAINTENANCE"/>
    <s v="PPLTIS: TOTAL INCOME STATEMENT"/>
    <x v="7"/>
    <x v="3"/>
    <n v="2381.9899999999998"/>
  </r>
  <r>
    <x v="2"/>
    <x v="3"/>
    <x v="3"/>
    <x v="171"/>
    <x v="1"/>
    <s v="PPLETO: TOTAL OPERATING EXPENSE"/>
    <s v="PPLEOM: OPERATION AND MAINTENANCE"/>
    <s v="PPLTIS: TOTAL INCOME STATEMENT"/>
    <x v="14"/>
    <x v="1"/>
    <n v="488.75"/>
  </r>
  <r>
    <x v="2"/>
    <x v="3"/>
    <x v="3"/>
    <x v="171"/>
    <x v="1"/>
    <s v="PPLETO: TOTAL OPERATING EXPENSE"/>
    <s v="PPLEOM: OPERATION AND MAINTENANCE"/>
    <s v="PPLTIS: TOTAL INCOME STATEMENT"/>
    <x v="9"/>
    <x v="5"/>
    <n v="2056.8000000000002"/>
  </r>
  <r>
    <x v="2"/>
    <x v="3"/>
    <x v="3"/>
    <x v="171"/>
    <x v="1"/>
    <s v="PPLETO: TOTAL OPERATING EXPENSE"/>
    <s v="PPLEOM: OPERATION AND MAINTENANCE"/>
    <s v="PPLTIS: TOTAL INCOME STATEMENT"/>
    <x v="18"/>
    <x v="6"/>
    <n v="1.48"/>
  </r>
  <r>
    <x v="2"/>
    <x v="3"/>
    <x v="3"/>
    <x v="171"/>
    <x v="1"/>
    <s v="PPLETO: TOTAL OPERATING EXPENSE"/>
    <s v="PPLEOM: OPERATION AND MAINTENANCE"/>
    <s v="PPLTIS: TOTAL INCOME STATEMENT"/>
    <x v="3"/>
    <x v="3"/>
    <n v="4.43"/>
  </r>
  <r>
    <x v="2"/>
    <x v="3"/>
    <x v="3"/>
    <x v="171"/>
    <x v="1"/>
    <s v="PPLETO: TOTAL OPERATING EXPENSE"/>
    <s v="PPLEOM: OPERATION AND MAINTENANCE"/>
    <s v="PPLTIS: TOTAL INCOME STATEMENT"/>
    <x v="4"/>
    <x v="3"/>
    <n v="24.71"/>
  </r>
  <r>
    <x v="2"/>
    <x v="3"/>
    <x v="3"/>
    <x v="171"/>
    <x v="1"/>
    <s v="PPLETO: TOTAL OPERATING EXPENSE"/>
    <s v="PPLEOM: OPERATION AND MAINTENANCE"/>
    <s v="PPLTIS: TOTAL INCOME STATEMENT"/>
    <x v="5"/>
    <x v="4"/>
    <n v="10099.969999999999"/>
  </r>
  <r>
    <x v="2"/>
    <x v="3"/>
    <x v="3"/>
    <x v="171"/>
    <x v="1"/>
    <s v="PPLETO: TOTAL OPERATING EXPENSE"/>
    <s v="PPLEOM: OPERATION AND MAINTENANCE"/>
    <s v="PPLTIS: TOTAL INCOME STATEMENT"/>
    <x v="6"/>
    <x v="3"/>
    <n v="46.03"/>
  </r>
  <r>
    <x v="2"/>
    <x v="3"/>
    <x v="3"/>
    <x v="171"/>
    <x v="1"/>
    <s v="PPLETO: TOTAL OPERATING EXPENSE"/>
    <s v="PPLEOM: OPERATION AND MAINTENANCE"/>
    <s v="PPLTIS: TOTAL INCOME STATEMENT"/>
    <x v="7"/>
    <x v="3"/>
    <n v="19.8"/>
  </r>
  <r>
    <x v="2"/>
    <x v="3"/>
    <x v="3"/>
    <x v="171"/>
    <x v="1"/>
    <s v="PPLETO: TOTAL OPERATING EXPENSE"/>
    <s v="PPLEOM: OPERATION AND MAINTENANCE"/>
    <s v="PPLTIS: TOTAL INCOME STATEMENT"/>
    <x v="10"/>
    <x v="4"/>
    <n v="157.13"/>
  </r>
  <r>
    <x v="2"/>
    <x v="3"/>
    <x v="3"/>
    <x v="95"/>
    <x v="1"/>
    <s v="PPLETO: TOTAL OPERATING EXPENSE"/>
    <s v="PPLEOM: OPERATION AND MAINTENANCE"/>
    <s v="PPLTIS: TOTAL INCOME STATEMENT"/>
    <x v="14"/>
    <x v="1"/>
    <n v="613.08000000000004"/>
  </r>
  <r>
    <x v="2"/>
    <x v="3"/>
    <x v="3"/>
    <x v="95"/>
    <x v="1"/>
    <s v="PPLETO: TOTAL OPERATING EXPENSE"/>
    <s v="PPLEOM: OPERATION AND MAINTENANCE"/>
    <s v="PPLTIS: TOTAL INCOME STATEMENT"/>
    <x v="9"/>
    <x v="5"/>
    <n v="-96.24"/>
  </r>
  <r>
    <x v="2"/>
    <x v="3"/>
    <x v="3"/>
    <x v="95"/>
    <x v="1"/>
    <s v="PPLETO: TOTAL OPERATING EXPENSE"/>
    <s v="PPLEOM: OPERATION AND MAINTENANCE"/>
    <s v="PPLTIS: TOTAL INCOME STATEMENT"/>
    <x v="16"/>
    <x v="1"/>
    <n v="34279.78"/>
  </r>
  <r>
    <x v="2"/>
    <x v="3"/>
    <x v="3"/>
    <x v="95"/>
    <x v="1"/>
    <s v="PPLETO: TOTAL OPERATING EXPENSE"/>
    <s v="PPLEOM: OPERATION AND MAINTENANCE"/>
    <s v="PPLTIS: TOTAL INCOME STATEMENT"/>
    <x v="20"/>
    <x v="5"/>
    <n v="41516.25"/>
  </r>
  <r>
    <x v="2"/>
    <x v="3"/>
    <x v="3"/>
    <x v="95"/>
    <x v="1"/>
    <s v="PPLETO: TOTAL OPERATING EXPENSE"/>
    <s v="PPLEOM: OPERATION AND MAINTENANCE"/>
    <s v="PPLTIS: TOTAL INCOME STATEMENT"/>
    <x v="21"/>
    <x v="5"/>
    <n v="11339.77"/>
  </r>
  <r>
    <x v="2"/>
    <x v="3"/>
    <x v="3"/>
    <x v="95"/>
    <x v="1"/>
    <s v="PPLETO: TOTAL OPERATING EXPENSE"/>
    <s v="PPLEOM: OPERATION AND MAINTENANCE"/>
    <s v="PPLTIS: TOTAL INCOME STATEMENT"/>
    <x v="18"/>
    <x v="6"/>
    <n v="343.78"/>
  </r>
  <r>
    <x v="2"/>
    <x v="3"/>
    <x v="3"/>
    <x v="95"/>
    <x v="1"/>
    <s v="PPLETO: TOTAL OPERATING EXPENSE"/>
    <s v="PPLEOM: OPERATION AND MAINTENANCE"/>
    <s v="PPLTIS: TOTAL INCOME STATEMENT"/>
    <x v="3"/>
    <x v="3"/>
    <n v="454.75"/>
  </r>
  <r>
    <x v="2"/>
    <x v="3"/>
    <x v="3"/>
    <x v="95"/>
    <x v="1"/>
    <s v="PPLETO: TOTAL OPERATING EXPENSE"/>
    <s v="PPLEOM: OPERATION AND MAINTENANCE"/>
    <s v="PPLTIS: TOTAL INCOME STATEMENT"/>
    <x v="4"/>
    <x v="3"/>
    <n v="1681.81"/>
  </r>
  <r>
    <x v="2"/>
    <x v="3"/>
    <x v="3"/>
    <x v="95"/>
    <x v="1"/>
    <s v="PPLETO: TOTAL OPERATING EXPENSE"/>
    <s v="PPLEOM: OPERATION AND MAINTENANCE"/>
    <s v="PPLTIS: TOTAL INCOME STATEMENT"/>
    <x v="5"/>
    <x v="4"/>
    <n v="2549.14"/>
  </r>
  <r>
    <x v="2"/>
    <x v="3"/>
    <x v="3"/>
    <x v="95"/>
    <x v="1"/>
    <s v="PPLETO: TOTAL OPERATING EXPENSE"/>
    <s v="PPLEOM: OPERATION AND MAINTENANCE"/>
    <s v="PPLTIS: TOTAL INCOME STATEMENT"/>
    <x v="6"/>
    <x v="3"/>
    <n v="3457.81"/>
  </r>
  <r>
    <x v="2"/>
    <x v="3"/>
    <x v="3"/>
    <x v="95"/>
    <x v="1"/>
    <s v="PPLETO: TOTAL OPERATING EXPENSE"/>
    <s v="PPLEOM: OPERATION AND MAINTENANCE"/>
    <s v="PPLTIS: TOTAL INCOME STATEMENT"/>
    <x v="7"/>
    <x v="3"/>
    <n v="1963.81"/>
  </r>
  <r>
    <x v="2"/>
    <x v="3"/>
    <x v="3"/>
    <x v="95"/>
    <x v="1"/>
    <s v="PPLETO: TOTAL OPERATING EXPENSE"/>
    <s v="PPLEOM: OPERATION AND MAINTENANCE"/>
    <s v="PPLTIS: TOTAL INCOME STATEMENT"/>
    <x v="10"/>
    <x v="4"/>
    <n v="3660"/>
  </r>
  <r>
    <x v="2"/>
    <x v="3"/>
    <x v="3"/>
    <x v="97"/>
    <x v="1"/>
    <s v="PPLETO: TOTAL OPERATING EXPENSE"/>
    <s v="PPLEOM: OPERATION AND MAINTENANCE"/>
    <s v="PPLTIS: TOTAL INCOME STATEMENT"/>
    <x v="1"/>
    <x v="1"/>
    <n v="225404.71"/>
  </r>
  <r>
    <x v="2"/>
    <x v="3"/>
    <x v="3"/>
    <x v="97"/>
    <x v="1"/>
    <s v="PPLETO: TOTAL OPERATING EXPENSE"/>
    <s v="PPLEOM: OPERATION AND MAINTENANCE"/>
    <s v="PPLTIS: TOTAL INCOME STATEMENT"/>
    <x v="14"/>
    <x v="1"/>
    <n v="1199647.6200000001"/>
  </r>
  <r>
    <x v="2"/>
    <x v="3"/>
    <x v="3"/>
    <x v="97"/>
    <x v="1"/>
    <s v="PPLETO: TOTAL OPERATING EXPENSE"/>
    <s v="PPLEOM: OPERATION AND MAINTENANCE"/>
    <s v="PPLTIS: TOTAL INCOME STATEMENT"/>
    <x v="9"/>
    <x v="5"/>
    <n v="120297.64"/>
  </r>
  <r>
    <x v="2"/>
    <x v="3"/>
    <x v="3"/>
    <x v="97"/>
    <x v="1"/>
    <s v="PPLETO: TOTAL OPERATING EXPENSE"/>
    <s v="PPLEOM: OPERATION AND MAINTENANCE"/>
    <s v="PPLTIS: TOTAL INCOME STATEMENT"/>
    <x v="15"/>
    <x v="5"/>
    <n v="2614.44"/>
  </r>
  <r>
    <x v="2"/>
    <x v="3"/>
    <x v="3"/>
    <x v="97"/>
    <x v="1"/>
    <s v="PPLETO: TOTAL OPERATING EXPENSE"/>
    <s v="PPLEOM: OPERATION AND MAINTENANCE"/>
    <s v="PPLTIS: TOTAL INCOME STATEMENT"/>
    <x v="12"/>
    <x v="1"/>
    <n v="335895.97"/>
  </r>
  <r>
    <x v="2"/>
    <x v="3"/>
    <x v="3"/>
    <x v="97"/>
    <x v="1"/>
    <s v="PPLETO: TOTAL OPERATING EXPENSE"/>
    <s v="PPLEOM: OPERATION AND MAINTENANCE"/>
    <s v="PPLTIS: TOTAL INCOME STATEMENT"/>
    <x v="11"/>
    <x v="5"/>
    <n v="36938.07"/>
  </r>
  <r>
    <x v="2"/>
    <x v="3"/>
    <x v="3"/>
    <x v="97"/>
    <x v="1"/>
    <s v="PPLETO: TOTAL OPERATING EXPENSE"/>
    <s v="PPLEOM: OPERATION AND MAINTENANCE"/>
    <s v="PPLTIS: TOTAL INCOME STATEMENT"/>
    <x v="16"/>
    <x v="1"/>
    <n v="1154594.3899999999"/>
  </r>
  <r>
    <x v="2"/>
    <x v="3"/>
    <x v="3"/>
    <x v="97"/>
    <x v="1"/>
    <s v="PPLETO: TOTAL OPERATING EXPENSE"/>
    <s v="PPLEOM: OPERATION AND MAINTENANCE"/>
    <s v="PPLTIS: TOTAL INCOME STATEMENT"/>
    <x v="20"/>
    <x v="5"/>
    <n v="91076.39"/>
  </r>
  <r>
    <x v="2"/>
    <x v="3"/>
    <x v="3"/>
    <x v="97"/>
    <x v="1"/>
    <s v="PPLETO: TOTAL OPERATING EXPENSE"/>
    <s v="PPLEOM: OPERATION AND MAINTENANCE"/>
    <s v="PPLTIS: TOTAL INCOME STATEMENT"/>
    <x v="21"/>
    <x v="5"/>
    <n v="544.96"/>
  </r>
  <r>
    <x v="2"/>
    <x v="3"/>
    <x v="3"/>
    <x v="97"/>
    <x v="1"/>
    <s v="PPLETO: TOTAL OPERATING EXPENSE"/>
    <s v="PPLEOM: OPERATION AND MAINTENANCE"/>
    <s v="PPLTIS: TOTAL INCOME STATEMENT"/>
    <x v="18"/>
    <x v="6"/>
    <n v="978.08"/>
  </r>
  <r>
    <x v="2"/>
    <x v="3"/>
    <x v="3"/>
    <x v="97"/>
    <x v="1"/>
    <s v="PPLETO: TOTAL OPERATING EXPENSE"/>
    <s v="PPLEOM: OPERATION AND MAINTENANCE"/>
    <s v="PPLTIS: TOTAL INCOME STATEMENT"/>
    <x v="3"/>
    <x v="3"/>
    <n v="36252.21"/>
  </r>
  <r>
    <x v="2"/>
    <x v="3"/>
    <x v="3"/>
    <x v="97"/>
    <x v="1"/>
    <s v="PPLETO: TOTAL OPERATING EXPENSE"/>
    <s v="PPLEOM: OPERATION AND MAINTENANCE"/>
    <s v="PPLTIS: TOTAL INCOME STATEMENT"/>
    <x v="4"/>
    <x v="3"/>
    <n v="139316.32999999999"/>
  </r>
  <r>
    <x v="2"/>
    <x v="3"/>
    <x v="3"/>
    <x v="97"/>
    <x v="1"/>
    <s v="PPLETO: TOTAL OPERATING EXPENSE"/>
    <s v="PPLEOM: OPERATION AND MAINTENANCE"/>
    <s v="PPLTIS: TOTAL INCOME STATEMENT"/>
    <x v="5"/>
    <x v="4"/>
    <n v="244212.22"/>
  </r>
  <r>
    <x v="2"/>
    <x v="3"/>
    <x v="3"/>
    <x v="97"/>
    <x v="1"/>
    <s v="PPLETO: TOTAL OPERATING EXPENSE"/>
    <s v="PPLEOM: OPERATION AND MAINTENANCE"/>
    <s v="PPLTIS: TOTAL INCOME STATEMENT"/>
    <x v="6"/>
    <x v="3"/>
    <n v="284787.53999999998"/>
  </r>
  <r>
    <x v="2"/>
    <x v="3"/>
    <x v="3"/>
    <x v="97"/>
    <x v="1"/>
    <s v="PPLETO: TOTAL OPERATING EXPENSE"/>
    <s v="PPLEOM: OPERATION AND MAINTENANCE"/>
    <s v="PPLTIS: TOTAL INCOME STATEMENT"/>
    <x v="7"/>
    <x v="3"/>
    <n v="150837.4"/>
  </r>
  <r>
    <x v="2"/>
    <x v="3"/>
    <x v="3"/>
    <x v="97"/>
    <x v="1"/>
    <s v="PPLETO: TOTAL OPERATING EXPENSE"/>
    <s v="PPLEOM: OPERATION AND MAINTENANCE"/>
    <s v="PPLTIS: TOTAL INCOME STATEMENT"/>
    <x v="10"/>
    <x v="4"/>
    <n v="18493.5"/>
  </r>
  <r>
    <x v="2"/>
    <x v="3"/>
    <x v="3"/>
    <x v="226"/>
    <x v="1"/>
    <s v="PPLETO: TOTAL OPERATING EXPENSE"/>
    <s v="PPLEOM: OPERATION AND MAINTENANCE"/>
    <s v="PPLTIS: TOTAL INCOME STATEMENT"/>
    <x v="16"/>
    <x v="1"/>
    <n v="0"/>
  </r>
  <r>
    <x v="2"/>
    <x v="3"/>
    <x v="3"/>
    <x v="227"/>
    <x v="1"/>
    <s v="PPLETO: TOTAL OPERATING EXPENSE"/>
    <s v="PPLEOM: OPERATION AND MAINTENANCE"/>
    <s v="PPLTIS: TOTAL INCOME STATEMENT"/>
    <x v="14"/>
    <x v="1"/>
    <n v="69.3"/>
  </r>
  <r>
    <x v="2"/>
    <x v="3"/>
    <x v="3"/>
    <x v="227"/>
    <x v="1"/>
    <s v="PPLETO: TOTAL OPERATING EXPENSE"/>
    <s v="PPLEOM: OPERATION AND MAINTENANCE"/>
    <s v="PPLTIS: TOTAL INCOME STATEMENT"/>
    <x v="9"/>
    <x v="5"/>
    <n v="642.41999999999996"/>
  </r>
  <r>
    <x v="2"/>
    <x v="3"/>
    <x v="3"/>
    <x v="227"/>
    <x v="1"/>
    <s v="PPLETO: TOTAL OPERATING EXPENSE"/>
    <s v="PPLEOM: OPERATION AND MAINTENANCE"/>
    <s v="PPLTIS: TOTAL INCOME STATEMENT"/>
    <x v="15"/>
    <x v="5"/>
    <n v="285.52"/>
  </r>
  <r>
    <x v="2"/>
    <x v="3"/>
    <x v="3"/>
    <x v="227"/>
    <x v="1"/>
    <s v="PPLETO: TOTAL OPERATING EXPENSE"/>
    <s v="PPLEOM: OPERATION AND MAINTENANCE"/>
    <s v="PPLTIS: TOTAL INCOME STATEMENT"/>
    <x v="20"/>
    <x v="5"/>
    <n v="595.26"/>
  </r>
  <r>
    <x v="2"/>
    <x v="3"/>
    <x v="3"/>
    <x v="227"/>
    <x v="1"/>
    <s v="PPLETO: TOTAL OPERATING EXPENSE"/>
    <s v="PPLEOM: OPERATION AND MAINTENANCE"/>
    <s v="PPLTIS: TOTAL INCOME STATEMENT"/>
    <x v="18"/>
    <x v="6"/>
    <n v="1.4"/>
  </r>
  <r>
    <x v="2"/>
    <x v="3"/>
    <x v="3"/>
    <x v="227"/>
    <x v="1"/>
    <s v="PPLETO: TOTAL OPERATING EXPENSE"/>
    <s v="PPLEOM: OPERATION AND MAINTENANCE"/>
    <s v="PPLTIS: TOTAL INCOME STATEMENT"/>
    <x v="0"/>
    <x v="0"/>
    <n v="0"/>
  </r>
  <r>
    <x v="2"/>
    <x v="3"/>
    <x v="3"/>
    <x v="227"/>
    <x v="1"/>
    <s v="PPLETO: TOTAL OPERATING EXPENSE"/>
    <s v="PPLEOM: OPERATION AND MAINTENANCE"/>
    <s v="PPLTIS: TOTAL INCOME STATEMENT"/>
    <x v="3"/>
    <x v="3"/>
    <n v="0.66"/>
  </r>
  <r>
    <x v="2"/>
    <x v="3"/>
    <x v="3"/>
    <x v="227"/>
    <x v="1"/>
    <s v="PPLETO: TOTAL OPERATING EXPENSE"/>
    <s v="PPLEOM: OPERATION AND MAINTENANCE"/>
    <s v="PPLTIS: TOTAL INCOME STATEMENT"/>
    <x v="4"/>
    <x v="3"/>
    <n v="3.16"/>
  </r>
  <r>
    <x v="2"/>
    <x v="3"/>
    <x v="3"/>
    <x v="227"/>
    <x v="1"/>
    <s v="PPLETO: TOTAL OPERATING EXPENSE"/>
    <s v="PPLEOM: OPERATION AND MAINTENANCE"/>
    <s v="PPLTIS: TOTAL INCOME STATEMENT"/>
    <x v="5"/>
    <x v="4"/>
    <n v="6.01"/>
  </r>
  <r>
    <x v="2"/>
    <x v="3"/>
    <x v="3"/>
    <x v="227"/>
    <x v="1"/>
    <s v="PPLETO: TOTAL OPERATING EXPENSE"/>
    <s v="PPLEOM: OPERATION AND MAINTENANCE"/>
    <s v="PPLTIS: TOTAL INCOME STATEMENT"/>
    <x v="6"/>
    <x v="3"/>
    <n v="6.53"/>
  </r>
  <r>
    <x v="2"/>
    <x v="3"/>
    <x v="3"/>
    <x v="227"/>
    <x v="1"/>
    <s v="PPLETO: TOTAL OPERATING EXPENSE"/>
    <s v="PPLEOM: OPERATION AND MAINTENANCE"/>
    <s v="PPLTIS: TOTAL INCOME STATEMENT"/>
    <x v="7"/>
    <x v="3"/>
    <n v="1.51"/>
  </r>
  <r>
    <x v="2"/>
    <x v="3"/>
    <x v="3"/>
    <x v="227"/>
    <x v="1"/>
    <s v="PPLETO: TOTAL OPERATING EXPENSE"/>
    <s v="PPLEOM: OPERATION AND MAINTENANCE"/>
    <s v="PPLTIS: TOTAL INCOME STATEMENT"/>
    <x v="10"/>
    <x v="4"/>
    <n v="121.55"/>
  </r>
  <r>
    <x v="2"/>
    <x v="3"/>
    <x v="3"/>
    <x v="98"/>
    <x v="1"/>
    <s v="PPLETO: TOTAL OPERATING EXPENSE"/>
    <s v="PPLEOM: OPERATION AND MAINTENANCE"/>
    <s v="PPLTIS: TOTAL INCOME STATEMENT"/>
    <x v="1"/>
    <x v="1"/>
    <n v="234928.83"/>
  </r>
  <r>
    <x v="2"/>
    <x v="3"/>
    <x v="3"/>
    <x v="98"/>
    <x v="1"/>
    <s v="PPLETO: TOTAL OPERATING EXPENSE"/>
    <s v="PPLEOM: OPERATION AND MAINTENANCE"/>
    <s v="PPLTIS: TOTAL INCOME STATEMENT"/>
    <x v="14"/>
    <x v="1"/>
    <n v="259240.7"/>
  </r>
  <r>
    <x v="2"/>
    <x v="3"/>
    <x v="3"/>
    <x v="98"/>
    <x v="1"/>
    <s v="PPLETO: TOTAL OPERATING EXPENSE"/>
    <s v="PPLEOM: OPERATION AND MAINTENANCE"/>
    <s v="PPLTIS: TOTAL INCOME STATEMENT"/>
    <x v="9"/>
    <x v="5"/>
    <n v="4692.01"/>
  </r>
  <r>
    <x v="2"/>
    <x v="3"/>
    <x v="3"/>
    <x v="98"/>
    <x v="1"/>
    <s v="PPLETO: TOTAL OPERATING EXPENSE"/>
    <s v="PPLEOM: OPERATION AND MAINTENANCE"/>
    <s v="PPLTIS: TOTAL INCOME STATEMENT"/>
    <x v="15"/>
    <x v="5"/>
    <n v="1667.18"/>
  </r>
  <r>
    <x v="2"/>
    <x v="3"/>
    <x v="3"/>
    <x v="98"/>
    <x v="1"/>
    <s v="PPLETO: TOTAL OPERATING EXPENSE"/>
    <s v="PPLEOM: OPERATION AND MAINTENANCE"/>
    <s v="PPLTIS: TOTAL INCOME STATEMENT"/>
    <x v="12"/>
    <x v="1"/>
    <n v="159605.85999999999"/>
  </r>
  <r>
    <x v="2"/>
    <x v="3"/>
    <x v="3"/>
    <x v="98"/>
    <x v="1"/>
    <s v="PPLETO: TOTAL OPERATING EXPENSE"/>
    <s v="PPLEOM: OPERATION AND MAINTENANCE"/>
    <s v="PPLTIS: TOTAL INCOME STATEMENT"/>
    <x v="11"/>
    <x v="5"/>
    <n v="2206.2199999999998"/>
  </r>
  <r>
    <x v="2"/>
    <x v="3"/>
    <x v="3"/>
    <x v="98"/>
    <x v="1"/>
    <s v="PPLETO: TOTAL OPERATING EXPENSE"/>
    <s v="PPLEOM: OPERATION AND MAINTENANCE"/>
    <s v="PPLTIS: TOTAL INCOME STATEMENT"/>
    <x v="16"/>
    <x v="1"/>
    <n v="956839.06"/>
  </r>
  <r>
    <x v="2"/>
    <x v="3"/>
    <x v="3"/>
    <x v="98"/>
    <x v="1"/>
    <s v="PPLETO: TOTAL OPERATING EXPENSE"/>
    <s v="PPLEOM: OPERATION AND MAINTENANCE"/>
    <s v="PPLTIS: TOTAL INCOME STATEMENT"/>
    <x v="20"/>
    <x v="5"/>
    <n v="108247.21"/>
  </r>
  <r>
    <x v="2"/>
    <x v="3"/>
    <x v="3"/>
    <x v="98"/>
    <x v="1"/>
    <s v="PPLETO: TOTAL OPERATING EXPENSE"/>
    <s v="PPLEOM: OPERATION AND MAINTENANCE"/>
    <s v="PPLTIS: TOTAL INCOME STATEMENT"/>
    <x v="21"/>
    <x v="5"/>
    <n v="1663.45"/>
  </r>
  <r>
    <x v="2"/>
    <x v="3"/>
    <x v="3"/>
    <x v="98"/>
    <x v="1"/>
    <s v="PPLETO: TOTAL OPERATING EXPENSE"/>
    <s v="PPLEOM: OPERATION AND MAINTENANCE"/>
    <s v="PPLTIS: TOTAL INCOME STATEMENT"/>
    <x v="18"/>
    <x v="6"/>
    <n v="32465.01"/>
  </r>
  <r>
    <x v="2"/>
    <x v="3"/>
    <x v="3"/>
    <x v="98"/>
    <x v="1"/>
    <s v="PPLETO: TOTAL OPERATING EXPENSE"/>
    <s v="PPLEOM: OPERATION AND MAINTENANCE"/>
    <s v="PPLTIS: TOTAL INCOME STATEMENT"/>
    <x v="3"/>
    <x v="3"/>
    <n v="20109.62"/>
  </r>
  <r>
    <x v="2"/>
    <x v="3"/>
    <x v="3"/>
    <x v="98"/>
    <x v="1"/>
    <s v="PPLETO: TOTAL OPERATING EXPENSE"/>
    <s v="PPLEOM: OPERATION AND MAINTENANCE"/>
    <s v="PPLTIS: TOTAL INCOME STATEMENT"/>
    <x v="4"/>
    <x v="3"/>
    <n v="77190.23"/>
  </r>
  <r>
    <x v="2"/>
    <x v="3"/>
    <x v="3"/>
    <x v="98"/>
    <x v="1"/>
    <s v="PPLETO: TOTAL OPERATING EXPENSE"/>
    <s v="PPLEOM: OPERATION AND MAINTENANCE"/>
    <s v="PPLTIS: TOTAL INCOME STATEMENT"/>
    <x v="5"/>
    <x v="4"/>
    <n v="136705.54"/>
  </r>
  <r>
    <x v="2"/>
    <x v="3"/>
    <x v="3"/>
    <x v="98"/>
    <x v="1"/>
    <s v="PPLETO: TOTAL OPERATING EXPENSE"/>
    <s v="PPLEOM: OPERATION AND MAINTENANCE"/>
    <s v="PPLTIS: TOTAL INCOME STATEMENT"/>
    <x v="6"/>
    <x v="3"/>
    <n v="157714.01999999999"/>
  </r>
  <r>
    <x v="2"/>
    <x v="3"/>
    <x v="3"/>
    <x v="98"/>
    <x v="1"/>
    <s v="PPLETO: TOTAL OPERATING EXPENSE"/>
    <s v="PPLEOM: OPERATION AND MAINTENANCE"/>
    <s v="PPLTIS: TOTAL INCOME STATEMENT"/>
    <x v="7"/>
    <x v="3"/>
    <n v="84237.46"/>
  </r>
  <r>
    <x v="2"/>
    <x v="3"/>
    <x v="3"/>
    <x v="98"/>
    <x v="1"/>
    <s v="PPLETO: TOTAL OPERATING EXPENSE"/>
    <s v="PPLEOM: OPERATION AND MAINTENANCE"/>
    <s v="PPLTIS: TOTAL INCOME STATEMENT"/>
    <x v="10"/>
    <x v="4"/>
    <n v="7240.24"/>
  </r>
  <r>
    <x v="2"/>
    <x v="3"/>
    <x v="3"/>
    <x v="99"/>
    <x v="1"/>
    <s v="PPLETO: TOTAL OPERATING EXPENSE"/>
    <s v="PPLEOM: OPERATION AND MAINTENANCE"/>
    <s v="PPLTIS: TOTAL INCOME STATEMENT"/>
    <x v="12"/>
    <x v="1"/>
    <n v="130.94999999999999"/>
  </r>
  <r>
    <x v="2"/>
    <x v="3"/>
    <x v="3"/>
    <x v="99"/>
    <x v="1"/>
    <s v="PPLETO: TOTAL OPERATING EXPENSE"/>
    <s v="PPLEOM: OPERATION AND MAINTENANCE"/>
    <s v="PPLTIS: TOTAL INCOME STATEMENT"/>
    <x v="11"/>
    <x v="5"/>
    <n v="106.75"/>
  </r>
  <r>
    <x v="2"/>
    <x v="3"/>
    <x v="3"/>
    <x v="99"/>
    <x v="1"/>
    <s v="PPLETO: TOTAL OPERATING EXPENSE"/>
    <s v="PPLEOM: OPERATION AND MAINTENANCE"/>
    <s v="PPLTIS: TOTAL INCOME STATEMENT"/>
    <x v="3"/>
    <x v="3"/>
    <n v="1.62"/>
  </r>
  <r>
    <x v="2"/>
    <x v="3"/>
    <x v="3"/>
    <x v="99"/>
    <x v="1"/>
    <s v="PPLETO: TOTAL OPERATING EXPENSE"/>
    <s v="PPLEOM: OPERATION AND MAINTENANCE"/>
    <s v="PPLTIS: TOTAL INCOME STATEMENT"/>
    <x v="4"/>
    <x v="3"/>
    <n v="6.04"/>
  </r>
  <r>
    <x v="2"/>
    <x v="3"/>
    <x v="3"/>
    <x v="99"/>
    <x v="1"/>
    <s v="PPLETO: TOTAL OPERATING EXPENSE"/>
    <s v="PPLEOM: OPERATION AND MAINTENANCE"/>
    <s v="PPLTIS: TOTAL INCOME STATEMENT"/>
    <x v="5"/>
    <x v="4"/>
    <n v="11.32"/>
  </r>
  <r>
    <x v="2"/>
    <x v="3"/>
    <x v="3"/>
    <x v="99"/>
    <x v="1"/>
    <s v="PPLETO: TOTAL OPERATING EXPENSE"/>
    <s v="PPLEOM: OPERATION AND MAINTENANCE"/>
    <s v="PPLTIS: TOTAL INCOME STATEMENT"/>
    <x v="6"/>
    <x v="3"/>
    <n v="12.5"/>
  </r>
  <r>
    <x v="2"/>
    <x v="3"/>
    <x v="3"/>
    <x v="99"/>
    <x v="1"/>
    <s v="PPLETO: TOTAL OPERATING EXPENSE"/>
    <s v="PPLEOM: OPERATION AND MAINTENANCE"/>
    <s v="PPLTIS: TOTAL INCOME STATEMENT"/>
    <x v="7"/>
    <x v="3"/>
    <n v="5.86"/>
  </r>
  <r>
    <x v="2"/>
    <x v="3"/>
    <x v="3"/>
    <x v="99"/>
    <x v="1"/>
    <s v="PPLETO: TOTAL OPERATING EXPENSE"/>
    <s v="PPLEOM: OPERATION AND MAINTENANCE"/>
    <s v="PPLTIS: TOTAL INCOME STATEMENT"/>
    <x v="10"/>
    <x v="4"/>
    <n v="9.5399999999999991"/>
  </r>
  <r>
    <x v="2"/>
    <x v="3"/>
    <x v="3"/>
    <x v="100"/>
    <x v="1"/>
    <s v="PPLETO: TOTAL OPERATING EXPENSE"/>
    <s v="PPLEOM: OPERATION AND MAINTENANCE"/>
    <s v="PPLTIS: TOTAL INCOME STATEMENT"/>
    <x v="1"/>
    <x v="1"/>
    <n v="2104.86"/>
  </r>
  <r>
    <x v="2"/>
    <x v="3"/>
    <x v="3"/>
    <x v="100"/>
    <x v="1"/>
    <s v="PPLETO: TOTAL OPERATING EXPENSE"/>
    <s v="PPLEOM: OPERATION AND MAINTENANCE"/>
    <s v="PPLTIS: TOTAL INCOME STATEMENT"/>
    <x v="14"/>
    <x v="1"/>
    <n v="4019.98"/>
  </r>
  <r>
    <x v="2"/>
    <x v="3"/>
    <x v="3"/>
    <x v="100"/>
    <x v="1"/>
    <s v="PPLETO: TOTAL OPERATING EXPENSE"/>
    <s v="PPLEOM: OPERATION AND MAINTENANCE"/>
    <s v="PPLTIS: TOTAL INCOME STATEMENT"/>
    <x v="9"/>
    <x v="5"/>
    <n v="20385.11"/>
  </r>
  <r>
    <x v="2"/>
    <x v="3"/>
    <x v="3"/>
    <x v="100"/>
    <x v="1"/>
    <s v="PPLETO: TOTAL OPERATING EXPENSE"/>
    <s v="PPLEOM: OPERATION AND MAINTENANCE"/>
    <s v="PPLTIS: TOTAL INCOME STATEMENT"/>
    <x v="15"/>
    <x v="5"/>
    <n v="12532.23"/>
  </r>
  <r>
    <x v="2"/>
    <x v="3"/>
    <x v="3"/>
    <x v="100"/>
    <x v="1"/>
    <s v="PPLETO: TOTAL OPERATING EXPENSE"/>
    <s v="PPLEOM: OPERATION AND MAINTENANCE"/>
    <s v="PPLTIS: TOTAL INCOME STATEMENT"/>
    <x v="12"/>
    <x v="1"/>
    <n v="269.37"/>
  </r>
  <r>
    <x v="2"/>
    <x v="3"/>
    <x v="3"/>
    <x v="100"/>
    <x v="1"/>
    <s v="PPLETO: TOTAL OPERATING EXPENSE"/>
    <s v="PPLEOM: OPERATION AND MAINTENANCE"/>
    <s v="PPLTIS: TOTAL INCOME STATEMENT"/>
    <x v="11"/>
    <x v="5"/>
    <n v="16.84"/>
  </r>
  <r>
    <x v="2"/>
    <x v="3"/>
    <x v="3"/>
    <x v="100"/>
    <x v="1"/>
    <s v="PPLETO: TOTAL OPERATING EXPENSE"/>
    <s v="PPLEOM: OPERATION AND MAINTENANCE"/>
    <s v="PPLTIS: TOTAL INCOME STATEMENT"/>
    <x v="16"/>
    <x v="1"/>
    <n v="1263.49"/>
  </r>
  <r>
    <x v="2"/>
    <x v="3"/>
    <x v="3"/>
    <x v="100"/>
    <x v="1"/>
    <s v="PPLETO: TOTAL OPERATING EXPENSE"/>
    <s v="PPLEOM: OPERATION AND MAINTENANCE"/>
    <s v="PPLTIS: TOTAL INCOME STATEMENT"/>
    <x v="20"/>
    <x v="5"/>
    <n v="17093.93"/>
  </r>
  <r>
    <x v="2"/>
    <x v="3"/>
    <x v="3"/>
    <x v="100"/>
    <x v="1"/>
    <s v="PPLETO: TOTAL OPERATING EXPENSE"/>
    <s v="PPLEOM: OPERATION AND MAINTENANCE"/>
    <s v="PPLTIS: TOTAL INCOME STATEMENT"/>
    <x v="21"/>
    <x v="5"/>
    <n v="14170.81"/>
  </r>
  <r>
    <x v="2"/>
    <x v="3"/>
    <x v="3"/>
    <x v="100"/>
    <x v="1"/>
    <s v="PPLETO: TOTAL OPERATING EXPENSE"/>
    <s v="PPLEOM: OPERATION AND MAINTENANCE"/>
    <s v="PPLTIS: TOTAL INCOME STATEMENT"/>
    <x v="18"/>
    <x v="6"/>
    <n v="111.78"/>
  </r>
  <r>
    <x v="2"/>
    <x v="3"/>
    <x v="3"/>
    <x v="100"/>
    <x v="1"/>
    <s v="PPLETO: TOTAL OPERATING EXPENSE"/>
    <s v="PPLEOM: OPERATION AND MAINTENANCE"/>
    <s v="PPLTIS: TOTAL INCOME STATEMENT"/>
    <x v="3"/>
    <x v="3"/>
    <n v="80.150000000000006"/>
  </r>
  <r>
    <x v="2"/>
    <x v="3"/>
    <x v="3"/>
    <x v="100"/>
    <x v="1"/>
    <s v="PPLETO: TOTAL OPERATING EXPENSE"/>
    <s v="PPLEOM: OPERATION AND MAINTENANCE"/>
    <s v="PPLTIS: TOTAL INCOME STATEMENT"/>
    <x v="4"/>
    <x v="3"/>
    <n v="361.29"/>
  </r>
  <r>
    <x v="2"/>
    <x v="3"/>
    <x v="3"/>
    <x v="100"/>
    <x v="1"/>
    <s v="PPLETO: TOTAL OPERATING EXPENSE"/>
    <s v="PPLEOM: OPERATION AND MAINTENANCE"/>
    <s v="PPLTIS: TOTAL INCOME STATEMENT"/>
    <x v="5"/>
    <x v="4"/>
    <n v="644.4"/>
  </r>
  <r>
    <x v="2"/>
    <x v="3"/>
    <x v="3"/>
    <x v="100"/>
    <x v="1"/>
    <s v="PPLETO: TOTAL OPERATING EXPENSE"/>
    <s v="PPLEOM: OPERATION AND MAINTENANCE"/>
    <s v="PPLTIS: TOTAL INCOME STATEMENT"/>
    <x v="6"/>
    <x v="3"/>
    <n v="725.02"/>
  </r>
  <r>
    <x v="2"/>
    <x v="3"/>
    <x v="3"/>
    <x v="100"/>
    <x v="1"/>
    <s v="PPLETO: TOTAL OPERATING EXPENSE"/>
    <s v="PPLEOM: OPERATION AND MAINTENANCE"/>
    <s v="PPLTIS: TOTAL INCOME STATEMENT"/>
    <x v="7"/>
    <x v="3"/>
    <n v="271.85000000000002"/>
  </r>
  <r>
    <x v="2"/>
    <x v="3"/>
    <x v="3"/>
    <x v="100"/>
    <x v="1"/>
    <s v="PPLETO: TOTAL OPERATING EXPENSE"/>
    <s v="PPLEOM: OPERATION AND MAINTENANCE"/>
    <s v="PPLTIS: TOTAL INCOME STATEMENT"/>
    <x v="10"/>
    <x v="4"/>
    <n v="5288.13"/>
  </r>
  <r>
    <x v="2"/>
    <x v="3"/>
    <x v="3"/>
    <x v="101"/>
    <x v="1"/>
    <s v="PPLETO: TOTAL OPERATING EXPENSE"/>
    <s v="PPLEOM: OPERATION AND MAINTENANCE"/>
    <s v="PPLTIS: TOTAL INCOME STATEMENT"/>
    <x v="1"/>
    <x v="1"/>
    <n v="19276.12"/>
  </r>
  <r>
    <x v="2"/>
    <x v="3"/>
    <x v="3"/>
    <x v="101"/>
    <x v="1"/>
    <s v="PPLETO: TOTAL OPERATING EXPENSE"/>
    <s v="PPLEOM: OPERATION AND MAINTENANCE"/>
    <s v="PPLTIS: TOTAL INCOME STATEMENT"/>
    <x v="14"/>
    <x v="1"/>
    <n v="56517.48"/>
  </r>
  <r>
    <x v="2"/>
    <x v="3"/>
    <x v="3"/>
    <x v="101"/>
    <x v="1"/>
    <s v="PPLETO: TOTAL OPERATING EXPENSE"/>
    <s v="PPLEOM: OPERATION AND MAINTENANCE"/>
    <s v="PPLTIS: TOTAL INCOME STATEMENT"/>
    <x v="9"/>
    <x v="5"/>
    <n v="25484.05"/>
  </r>
  <r>
    <x v="2"/>
    <x v="3"/>
    <x v="3"/>
    <x v="101"/>
    <x v="1"/>
    <s v="PPLETO: TOTAL OPERATING EXPENSE"/>
    <s v="PPLEOM: OPERATION AND MAINTENANCE"/>
    <s v="PPLTIS: TOTAL INCOME STATEMENT"/>
    <x v="15"/>
    <x v="5"/>
    <n v="2268.79"/>
  </r>
  <r>
    <x v="2"/>
    <x v="3"/>
    <x v="3"/>
    <x v="101"/>
    <x v="1"/>
    <s v="PPLETO: TOTAL OPERATING EXPENSE"/>
    <s v="PPLEOM: OPERATION AND MAINTENANCE"/>
    <s v="PPLTIS: TOTAL INCOME STATEMENT"/>
    <x v="12"/>
    <x v="1"/>
    <n v="2122.23"/>
  </r>
  <r>
    <x v="2"/>
    <x v="3"/>
    <x v="3"/>
    <x v="101"/>
    <x v="1"/>
    <s v="PPLETO: TOTAL OPERATING EXPENSE"/>
    <s v="PPLEOM: OPERATION AND MAINTENANCE"/>
    <s v="PPLTIS: TOTAL INCOME STATEMENT"/>
    <x v="16"/>
    <x v="1"/>
    <n v="103061.16"/>
  </r>
  <r>
    <x v="2"/>
    <x v="3"/>
    <x v="3"/>
    <x v="101"/>
    <x v="1"/>
    <s v="PPLETO: TOTAL OPERATING EXPENSE"/>
    <s v="PPLEOM: OPERATION AND MAINTENANCE"/>
    <s v="PPLTIS: TOTAL INCOME STATEMENT"/>
    <x v="20"/>
    <x v="5"/>
    <n v="42632.97"/>
  </r>
  <r>
    <x v="2"/>
    <x v="3"/>
    <x v="3"/>
    <x v="101"/>
    <x v="1"/>
    <s v="PPLETO: TOTAL OPERATING EXPENSE"/>
    <s v="PPLEOM: OPERATION AND MAINTENANCE"/>
    <s v="PPLTIS: TOTAL INCOME STATEMENT"/>
    <x v="21"/>
    <x v="5"/>
    <n v="26579.64"/>
  </r>
  <r>
    <x v="2"/>
    <x v="3"/>
    <x v="3"/>
    <x v="101"/>
    <x v="1"/>
    <s v="PPLETO: TOTAL OPERATING EXPENSE"/>
    <s v="PPLEOM: OPERATION AND MAINTENANCE"/>
    <s v="PPLTIS: TOTAL INCOME STATEMENT"/>
    <x v="18"/>
    <x v="6"/>
    <n v="1279.04"/>
  </r>
  <r>
    <x v="2"/>
    <x v="3"/>
    <x v="3"/>
    <x v="101"/>
    <x v="1"/>
    <s v="PPLETO: TOTAL OPERATING EXPENSE"/>
    <s v="PPLEOM: OPERATION AND MAINTENANCE"/>
    <s v="PPLTIS: TOTAL INCOME STATEMENT"/>
    <x v="3"/>
    <x v="3"/>
    <n v="2173.9899999999998"/>
  </r>
  <r>
    <x v="2"/>
    <x v="3"/>
    <x v="3"/>
    <x v="101"/>
    <x v="1"/>
    <s v="PPLETO: TOTAL OPERATING EXPENSE"/>
    <s v="PPLEOM: OPERATION AND MAINTENANCE"/>
    <s v="PPLTIS: TOTAL INCOME STATEMENT"/>
    <x v="4"/>
    <x v="3"/>
    <n v="8727.99"/>
  </r>
  <r>
    <x v="2"/>
    <x v="3"/>
    <x v="3"/>
    <x v="101"/>
    <x v="1"/>
    <s v="PPLETO: TOTAL OPERATING EXPENSE"/>
    <s v="PPLEOM: OPERATION AND MAINTENANCE"/>
    <s v="PPLTIS: TOTAL INCOME STATEMENT"/>
    <x v="5"/>
    <x v="4"/>
    <n v="13239.38"/>
  </r>
  <r>
    <x v="2"/>
    <x v="3"/>
    <x v="3"/>
    <x v="101"/>
    <x v="1"/>
    <s v="PPLETO: TOTAL OPERATING EXPENSE"/>
    <s v="PPLEOM: OPERATION AND MAINTENANCE"/>
    <s v="PPLTIS: TOTAL INCOME STATEMENT"/>
    <x v="6"/>
    <x v="3"/>
    <n v="17581.55"/>
  </r>
  <r>
    <x v="2"/>
    <x v="3"/>
    <x v="3"/>
    <x v="101"/>
    <x v="1"/>
    <s v="PPLETO: TOTAL OPERATING EXPENSE"/>
    <s v="PPLEOM: OPERATION AND MAINTENANCE"/>
    <s v="PPLTIS: TOTAL INCOME STATEMENT"/>
    <x v="7"/>
    <x v="3"/>
    <n v="9218.08"/>
  </r>
  <r>
    <x v="2"/>
    <x v="3"/>
    <x v="3"/>
    <x v="101"/>
    <x v="1"/>
    <s v="PPLETO: TOTAL OPERATING EXPENSE"/>
    <s v="PPLEOM: OPERATION AND MAINTENANCE"/>
    <s v="PPLTIS: TOTAL INCOME STATEMENT"/>
    <x v="10"/>
    <x v="4"/>
    <n v="7994.36"/>
  </r>
  <r>
    <x v="2"/>
    <x v="3"/>
    <x v="3"/>
    <x v="175"/>
    <x v="1"/>
    <s v="PPLETO: TOTAL OPERATING EXPENSE"/>
    <s v="PPLEOM: OPERATION AND MAINTENANCE"/>
    <s v="PPLTIS: TOTAL INCOME STATEMENT"/>
    <x v="1"/>
    <x v="1"/>
    <n v="8021.11"/>
  </r>
  <r>
    <x v="2"/>
    <x v="3"/>
    <x v="3"/>
    <x v="175"/>
    <x v="1"/>
    <s v="PPLETO: TOTAL OPERATING EXPENSE"/>
    <s v="PPLEOM: OPERATION AND MAINTENANCE"/>
    <s v="PPLTIS: TOTAL INCOME STATEMENT"/>
    <x v="14"/>
    <x v="1"/>
    <n v="44566.559999999998"/>
  </r>
  <r>
    <x v="2"/>
    <x v="3"/>
    <x v="3"/>
    <x v="175"/>
    <x v="1"/>
    <s v="PPLETO: TOTAL OPERATING EXPENSE"/>
    <s v="PPLEOM: OPERATION AND MAINTENANCE"/>
    <s v="PPLTIS: TOTAL INCOME STATEMENT"/>
    <x v="9"/>
    <x v="5"/>
    <n v="52744.959999999999"/>
  </r>
  <r>
    <x v="2"/>
    <x v="3"/>
    <x v="3"/>
    <x v="175"/>
    <x v="1"/>
    <s v="PPLETO: TOTAL OPERATING EXPENSE"/>
    <s v="PPLEOM: OPERATION AND MAINTENANCE"/>
    <s v="PPLTIS: TOTAL INCOME STATEMENT"/>
    <x v="15"/>
    <x v="5"/>
    <n v="15374.52"/>
  </r>
  <r>
    <x v="2"/>
    <x v="3"/>
    <x v="3"/>
    <x v="175"/>
    <x v="1"/>
    <s v="PPLETO: TOTAL OPERATING EXPENSE"/>
    <s v="PPLEOM: OPERATION AND MAINTENANCE"/>
    <s v="PPLTIS: TOTAL INCOME STATEMENT"/>
    <x v="16"/>
    <x v="1"/>
    <n v="122019.76"/>
  </r>
  <r>
    <x v="2"/>
    <x v="3"/>
    <x v="3"/>
    <x v="175"/>
    <x v="1"/>
    <s v="PPLETO: TOTAL OPERATING EXPENSE"/>
    <s v="PPLEOM: OPERATION AND MAINTENANCE"/>
    <s v="PPLTIS: TOTAL INCOME STATEMENT"/>
    <x v="20"/>
    <x v="5"/>
    <n v="40835.96"/>
  </r>
  <r>
    <x v="2"/>
    <x v="3"/>
    <x v="3"/>
    <x v="175"/>
    <x v="1"/>
    <s v="PPLETO: TOTAL OPERATING EXPENSE"/>
    <s v="PPLEOM: OPERATION AND MAINTENANCE"/>
    <s v="PPLTIS: TOTAL INCOME STATEMENT"/>
    <x v="21"/>
    <x v="5"/>
    <n v="7434.25"/>
  </r>
  <r>
    <x v="2"/>
    <x v="3"/>
    <x v="3"/>
    <x v="175"/>
    <x v="1"/>
    <s v="PPLETO: TOTAL OPERATING EXPENSE"/>
    <s v="PPLEOM: OPERATION AND MAINTENANCE"/>
    <s v="PPLTIS: TOTAL INCOME STATEMENT"/>
    <x v="18"/>
    <x v="6"/>
    <n v="849.14"/>
  </r>
  <r>
    <x v="2"/>
    <x v="3"/>
    <x v="3"/>
    <x v="175"/>
    <x v="1"/>
    <s v="PPLETO: TOTAL OPERATING EXPENSE"/>
    <s v="PPLEOM: OPERATION AND MAINTENANCE"/>
    <s v="PPLTIS: TOTAL INCOME STATEMENT"/>
    <x v="0"/>
    <x v="0"/>
    <n v="31446.47"/>
  </r>
  <r>
    <x v="2"/>
    <x v="3"/>
    <x v="3"/>
    <x v="175"/>
    <x v="1"/>
    <s v="PPLETO: TOTAL OPERATING EXPENSE"/>
    <s v="PPLEOM: OPERATION AND MAINTENANCE"/>
    <s v="PPLTIS: TOTAL INCOME STATEMENT"/>
    <x v="3"/>
    <x v="3"/>
    <n v="2145.39"/>
  </r>
  <r>
    <x v="2"/>
    <x v="3"/>
    <x v="3"/>
    <x v="175"/>
    <x v="1"/>
    <s v="PPLETO: TOTAL OPERATING EXPENSE"/>
    <s v="PPLEOM: OPERATION AND MAINTENANCE"/>
    <s v="PPLTIS: TOTAL INCOME STATEMENT"/>
    <x v="4"/>
    <x v="3"/>
    <n v="8283.66"/>
  </r>
  <r>
    <x v="2"/>
    <x v="3"/>
    <x v="3"/>
    <x v="175"/>
    <x v="1"/>
    <s v="PPLETO: TOTAL OPERATING EXPENSE"/>
    <s v="PPLEOM: OPERATION AND MAINTENANCE"/>
    <s v="PPLTIS: TOTAL INCOME STATEMENT"/>
    <x v="5"/>
    <x v="4"/>
    <n v="13618.89"/>
  </r>
  <r>
    <x v="2"/>
    <x v="3"/>
    <x v="3"/>
    <x v="175"/>
    <x v="1"/>
    <s v="PPLETO: TOTAL OPERATING EXPENSE"/>
    <s v="PPLEOM: OPERATION AND MAINTENANCE"/>
    <s v="PPLTIS: TOTAL INCOME STATEMENT"/>
    <x v="6"/>
    <x v="3"/>
    <n v="16943.740000000002"/>
  </r>
  <r>
    <x v="2"/>
    <x v="3"/>
    <x v="3"/>
    <x v="175"/>
    <x v="1"/>
    <s v="PPLETO: TOTAL OPERATING EXPENSE"/>
    <s v="PPLEOM: OPERATION AND MAINTENANCE"/>
    <s v="PPLTIS: TOTAL INCOME STATEMENT"/>
    <x v="7"/>
    <x v="3"/>
    <n v="8775.93"/>
  </r>
  <r>
    <x v="2"/>
    <x v="3"/>
    <x v="3"/>
    <x v="175"/>
    <x v="1"/>
    <s v="PPLETO: TOTAL OPERATING EXPENSE"/>
    <s v="PPLEOM: OPERATION AND MAINTENANCE"/>
    <s v="PPLTIS: TOTAL INCOME STATEMENT"/>
    <x v="10"/>
    <x v="4"/>
    <n v="9752.2000000000007"/>
  </r>
  <r>
    <x v="2"/>
    <x v="3"/>
    <x v="3"/>
    <x v="102"/>
    <x v="1"/>
    <s v="PPLETO: TOTAL OPERATING EXPENSE"/>
    <s v="PPLEOM: OPERATION AND MAINTENANCE"/>
    <s v="PPLTIS: TOTAL INCOME STATEMENT"/>
    <x v="1"/>
    <x v="1"/>
    <n v="60935.040000000001"/>
  </r>
  <r>
    <x v="2"/>
    <x v="3"/>
    <x v="3"/>
    <x v="102"/>
    <x v="1"/>
    <s v="PPLETO: TOTAL OPERATING EXPENSE"/>
    <s v="PPLEOM: OPERATION AND MAINTENANCE"/>
    <s v="PPLTIS: TOTAL INCOME STATEMENT"/>
    <x v="14"/>
    <x v="1"/>
    <n v="744497.74"/>
  </r>
  <r>
    <x v="2"/>
    <x v="3"/>
    <x v="3"/>
    <x v="102"/>
    <x v="1"/>
    <s v="PPLETO: TOTAL OPERATING EXPENSE"/>
    <s v="PPLEOM: OPERATION AND MAINTENANCE"/>
    <s v="PPLTIS: TOTAL INCOME STATEMENT"/>
    <x v="9"/>
    <x v="5"/>
    <n v="721783.96"/>
  </r>
  <r>
    <x v="2"/>
    <x v="3"/>
    <x v="3"/>
    <x v="102"/>
    <x v="1"/>
    <s v="PPLETO: TOTAL OPERATING EXPENSE"/>
    <s v="PPLEOM: OPERATION AND MAINTENANCE"/>
    <s v="PPLTIS: TOTAL INCOME STATEMENT"/>
    <x v="15"/>
    <x v="5"/>
    <n v="229003.19"/>
  </r>
  <r>
    <x v="2"/>
    <x v="3"/>
    <x v="3"/>
    <x v="102"/>
    <x v="1"/>
    <s v="PPLETO: TOTAL OPERATING EXPENSE"/>
    <s v="PPLEOM: OPERATION AND MAINTENANCE"/>
    <s v="PPLTIS: TOTAL INCOME STATEMENT"/>
    <x v="12"/>
    <x v="1"/>
    <n v="423.08"/>
  </r>
  <r>
    <x v="2"/>
    <x v="3"/>
    <x v="3"/>
    <x v="102"/>
    <x v="1"/>
    <s v="PPLETO: TOTAL OPERATING EXPENSE"/>
    <s v="PPLEOM: OPERATION AND MAINTENANCE"/>
    <s v="PPLTIS: TOTAL INCOME STATEMENT"/>
    <x v="11"/>
    <x v="5"/>
    <n v="547.79999999999995"/>
  </r>
  <r>
    <x v="2"/>
    <x v="3"/>
    <x v="3"/>
    <x v="102"/>
    <x v="1"/>
    <s v="PPLETO: TOTAL OPERATING EXPENSE"/>
    <s v="PPLEOM: OPERATION AND MAINTENANCE"/>
    <s v="PPLTIS: TOTAL INCOME STATEMENT"/>
    <x v="16"/>
    <x v="1"/>
    <n v="1247548.95"/>
  </r>
  <r>
    <x v="2"/>
    <x v="3"/>
    <x v="3"/>
    <x v="102"/>
    <x v="1"/>
    <s v="PPLETO: TOTAL OPERATING EXPENSE"/>
    <s v="PPLEOM: OPERATION AND MAINTENANCE"/>
    <s v="PPLTIS: TOTAL INCOME STATEMENT"/>
    <x v="20"/>
    <x v="5"/>
    <n v="1051295.03"/>
  </r>
  <r>
    <x v="2"/>
    <x v="3"/>
    <x v="3"/>
    <x v="102"/>
    <x v="1"/>
    <s v="PPLETO: TOTAL OPERATING EXPENSE"/>
    <s v="PPLEOM: OPERATION AND MAINTENANCE"/>
    <s v="PPLTIS: TOTAL INCOME STATEMENT"/>
    <x v="21"/>
    <x v="5"/>
    <n v="432542.38"/>
  </r>
  <r>
    <x v="2"/>
    <x v="3"/>
    <x v="3"/>
    <x v="102"/>
    <x v="1"/>
    <s v="PPLETO: TOTAL OPERATING EXPENSE"/>
    <s v="PPLEOM: OPERATION AND MAINTENANCE"/>
    <s v="PPLTIS: TOTAL INCOME STATEMENT"/>
    <x v="18"/>
    <x v="6"/>
    <n v="35791.54"/>
  </r>
  <r>
    <x v="2"/>
    <x v="3"/>
    <x v="3"/>
    <x v="102"/>
    <x v="1"/>
    <s v="PPLETO: TOTAL OPERATING EXPENSE"/>
    <s v="PPLEOM: OPERATION AND MAINTENANCE"/>
    <s v="PPLTIS: TOTAL INCOME STATEMENT"/>
    <x v="0"/>
    <x v="0"/>
    <n v="119374.45"/>
  </r>
  <r>
    <x v="2"/>
    <x v="3"/>
    <x v="3"/>
    <x v="102"/>
    <x v="1"/>
    <s v="PPLETO: TOTAL OPERATING EXPENSE"/>
    <s v="PPLEOM: OPERATION AND MAINTENANCE"/>
    <s v="PPLTIS: TOTAL INCOME STATEMENT"/>
    <x v="3"/>
    <x v="3"/>
    <n v="25436.09"/>
  </r>
  <r>
    <x v="2"/>
    <x v="3"/>
    <x v="3"/>
    <x v="102"/>
    <x v="1"/>
    <s v="PPLETO: TOTAL OPERATING EXPENSE"/>
    <s v="PPLEOM: OPERATION AND MAINTENANCE"/>
    <s v="PPLTIS: TOTAL INCOME STATEMENT"/>
    <x v="4"/>
    <x v="3"/>
    <n v="98866.81"/>
  </r>
  <r>
    <x v="2"/>
    <x v="3"/>
    <x v="3"/>
    <x v="102"/>
    <x v="1"/>
    <s v="PPLETO: TOTAL OPERATING EXPENSE"/>
    <s v="PPLEOM: OPERATION AND MAINTENANCE"/>
    <s v="PPLTIS: TOTAL INCOME STATEMENT"/>
    <x v="5"/>
    <x v="4"/>
    <n v="193412.43"/>
  </r>
  <r>
    <x v="2"/>
    <x v="3"/>
    <x v="3"/>
    <x v="102"/>
    <x v="1"/>
    <s v="PPLETO: TOTAL OPERATING EXPENSE"/>
    <s v="PPLEOM: OPERATION AND MAINTENANCE"/>
    <s v="PPLTIS: TOTAL INCOME STATEMENT"/>
    <x v="6"/>
    <x v="3"/>
    <n v="201418.42"/>
  </r>
  <r>
    <x v="2"/>
    <x v="3"/>
    <x v="3"/>
    <x v="102"/>
    <x v="1"/>
    <s v="PPLETO: TOTAL OPERATING EXPENSE"/>
    <s v="PPLEOM: OPERATION AND MAINTENANCE"/>
    <s v="PPLTIS: TOTAL INCOME STATEMENT"/>
    <x v="7"/>
    <x v="3"/>
    <n v="106520.77"/>
  </r>
  <r>
    <x v="2"/>
    <x v="3"/>
    <x v="3"/>
    <x v="102"/>
    <x v="1"/>
    <s v="PPLETO: TOTAL OPERATING EXPENSE"/>
    <s v="PPLEOM: OPERATION AND MAINTENANCE"/>
    <s v="PPLTIS: TOTAL INCOME STATEMENT"/>
    <x v="10"/>
    <x v="4"/>
    <n v="195182.2"/>
  </r>
  <r>
    <x v="2"/>
    <x v="3"/>
    <x v="3"/>
    <x v="103"/>
    <x v="1"/>
    <s v="PPLETO: TOTAL OPERATING EXPENSE"/>
    <s v="PPLEOM: OPERATION AND MAINTENANCE"/>
    <s v="PPLTIS: TOTAL INCOME STATEMENT"/>
    <x v="1"/>
    <x v="1"/>
    <n v="878.95"/>
  </r>
  <r>
    <x v="2"/>
    <x v="3"/>
    <x v="3"/>
    <x v="103"/>
    <x v="1"/>
    <s v="PPLETO: TOTAL OPERATING EXPENSE"/>
    <s v="PPLEOM: OPERATION AND MAINTENANCE"/>
    <s v="PPLTIS: TOTAL INCOME STATEMENT"/>
    <x v="14"/>
    <x v="1"/>
    <n v="3948.39"/>
  </r>
  <r>
    <x v="2"/>
    <x v="3"/>
    <x v="3"/>
    <x v="103"/>
    <x v="1"/>
    <s v="PPLETO: TOTAL OPERATING EXPENSE"/>
    <s v="PPLEOM: OPERATION AND MAINTENANCE"/>
    <s v="PPLTIS: TOTAL INCOME STATEMENT"/>
    <x v="9"/>
    <x v="5"/>
    <n v="5987.36"/>
  </r>
  <r>
    <x v="2"/>
    <x v="3"/>
    <x v="3"/>
    <x v="103"/>
    <x v="1"/>
    <s v="PPLETO: TOTAL OPERATING EXPENSE"/>
    <s v="PPLEOM: OPERATION AND MAINTENANCE"/>
    <s v="PPLTIS: TOTAL INCOME STATEMENT"/>
    <x v="15"/>
    <x v="5"/>
    <n v="4395.28"/>
  </r>
  <r>
    <x v="2"/>
    <x v="3"/>
    <x v="3"/>
    <x v="103"/>
    <x v="1"/>
    <s v="PPLETO: TOTAL OPERATING EXPENSE"/>
    <s v="PPLEOM: OPERATION AND MAINTENANCE"/>
    <s v="PPLTIS: TOTAL INCOME STATEMENT"/>
    <x v="16"/>
    <x v="1"/>
    <n v="3674.76"/>
  </r>
  <r>
    <x v="2"/>
    <x v="3"/>
    <x v="3"/>
    <x v="103"/>
    <x v="1"/>
    <s v="PPLETO: TOTAL OPERATING EXPENSE"/>
    <s v="PPLEOM: OPERATION AND MAINTENANCE"/>
    <s v="PPLTIS: TOTAL INCOME STATEMENT"/>
    <x v="20"/>
    <x v="5"/>
    <n v="13295.79"/>
  </r>
  <r>
    <x v="2"/>
    <x v="3"/>
    <x v="3"/>
    <x v="103"/>
    <x v="1"/>
    <s v="PPLETO: TOTAL OPERATING EXPENSE"/>
    <s v="PPLEOM: OPERATION AND MAINTENANCE"/>
    <s v="PPLTIS: TOTAL INCOME STATEMENT"/>
    <x v="21"/>
    <x v="5"/>
    <n v="8148.43"/>
  </r>
  <r>
    <x v="2"/>
    <x v="3"/>
    <x v="3"/>
    <x v="103"/>
    <x v="1"/>
    <s v="PPLETO: TOTAL OPERATING EXPENSE"/>
    <s v="PPLEOM: OPERATION AND MAINTENANCE"/>
    <s v="PPLTIS: TOTAL INCOME STATEMENT"/>
    <x v="18"/>
    <x v="6"/>
    <n v="138.4"/>
  </r>
  <r>
    <x v="2"/>
    <x v="3"/>
    <x v="3"/>
    <x v="103"/>
    <x v="1"/>
    <s v="PPLETO: TOTAL OPERATING EXPENSE"/>
    <s v="PPLEOM: OPERATION AND MAINTENANCE"/>
    <s v="PPLTIS: TOTAL INCOME STATEMENT"/>
    <x v="3"/>
    <x v="3"/>
    <n v="95.75"/>
  </r>
  <r>
    <x v="2"/>
    <x v="3"/>
    <x v="3"/>
    <x v="103"/>
    <x v="1"/>
    <s v="PPLETO: TOTAL OPERATING EXPENSE"/>
    <s v="PPLEOM: OPERATION AND MAINTENANCE"/>
    <s v="PPLTIS: TOTAL INCOME STATEMENT"/>
    <x v="4"/>
    <x v="3"/>
    <n v="391.22"/>
  </r>
  <r>
    <x v="2"/>
    <x v="3"/>
    <x v="3"/>
    <x v="103"/>
    <x v="1"/>
    <s v="PPLETO: TOTAL OPERATING EXPENSE"/>
    <s v="PPLEOM: OPERATION AND MAINTENANCE"/>
    <s v="PPLTIS: TOTAL INCOME STATEMENT"/>
    <x v="5"/>
    <x v="4"/>
    <n v="740.4"/>
  </r>
  <r>
    <x v="2"/>
    <x v="3"/>
    <x v="3"/>
    <x v="103"/>
    <x v="1"/>
    <s v="PPLETO: TOTAL OPERATING EXPENSE"/>
    <s v="PPLEOM: OPERATION AND MAINTENANCE"/>
    <s v="PPLTIS: TOTAL INCOME STATEMENT"/>
    <x v="6"/>
    <x v="3"/>
    <n v="806.58"/>
  </r>
  <r>
    <x v="2"/>
    <x v="3"/>
    <x v="3"/>
    <x v="103"/>
    <x v="1"/>
    <s v="PPLETO: TOTAL OPERATING EXPENSE"/>
    <s v="PPLEOM: OPERATION AND MAINTENANCE"/>
    <s v="PPLTIS: TOTAL INCOME STATEMENT"/>
    <x v="7"/>
    <x v="3"/>
    <n v="311.26"/>
  </r>
  <r>
    <x v="2"/>
    <x v="3"/>
    <x v="3"/>
    <x v="103"/>
    <x v="1"/>
    <s v="PPLETO: TOTAL OPERATING EXPENSE"/>
    <s v="PPLEOM: OPERATION AND MAINTENANCE"/>
    <s v="PPLTIS: TOTAL INCOME STATEMENT"/>
    <x v="10"/>
    <x v="4"/>
    <n v="2685.16"/>
  </r>
  <r>
    <x v="2"/>
    <x v="3"/>
    <x v="3"/>
    <x v="104"/>
    <x v="1"/>
    <s v="PPLETO: TOTAL OPERATING EXPENSE"/>
    <s v="PPLEOM: OPERATION AND MAINTENANCE"/>
    <s v="PPLTIS: TOTAL INCOME STATEMENT"/>
    <x v="1"/>
    <x v="1"/>
    <n v="391703.32"/>
  </r>
  <r>
    <x v="2"/>
    <x v="3"/>
    <x v="3"/>
    <x v="104"/>
    <x v="1"/>
    <s v="PPLETO: TOTAL OPERATING EXPENSE"/>
    <s v="PPLEOM: OPERATION AND MAINTENANCE"/>
    <s v="PPLTIS: TOTAL INCOME STATEMENT"/>
    <x v="14"/>
    <x v="1"/>
    <n v="39727.379999999997"/>
  </r>
  <r>
    <x v="2"/>
    <x v="3"/>
    <x v="3"/>
    <x v="104"/>
    <x v="1"/>
    <s v="PPLETO: TOTAL OPERATING EXPENSE"/>
    <s v="PPLEOM: OPERATION AND MAINTENANCE"/>
    <s v="PPLTIS: TOTAL INCOME STATEMENT"/>
    <x v="9"/>
    <x v="5"/>
    <n v="29310.49"/>
  </r>
  <r>
    <x v="2"/>
    <x v="3"/>
    <x v="3"/>
    <x v="104"/>
    <x v="1"/>
    <s v="PPLETO: TOTAL OPERATING EXPENSE"/>
    <s v="PPLEOM: OPERATION AND MAINTENANCE"/>
    <s v="PPLTIS: TOTAL INCOME STATEMENT"/>
    <x v="15"/>
    <x v="5"/>
    <n v="18453.900000000001"/>
  </r>
  <r>
    <x v="2"/>
    <x v="3"/>
    <x v="3"/>
    <x v="104"/>
    <x v="1"/>
    <s v="PPLETO: TOTAL OPERATING EXPENSE"/>
    <s v="PPLEOM: OPERATION AND MAINTENANCE"/>
    <s v="PPLTIS: TOTAL INCOME STATEMENT"/>
    <x v="16"/>
    <x v="1"/>
    <n v="6058.2"/>
  </r>
  <r>
    <x v="2"/>
    <x v="3"/>
    <x v="3"/>
    <x v="104"/>
    <x v="1"/>
    <s v="PPLETO: TOTAL OPERATING EXPENSE"/>
    <s v="PPLEOM: OPERATION AND MAINTENANCE"/>
    <s v="PPLTIS: TOTAL INCOME STATEMENT"/>
    <x v="20"/>
    <x v="5"/>
    <n v="13951.7"/>
  </r>
  <r>
    <x v="2"/>
    <x v="3"/>
    <x v="3"/>
    <x v="104"/>
    <x v="1"/>
    <s v="PPLETO: TOTAL OPERATING EXPENSE"/>
    <s v="PPLEOM: OPERATION AND MAINTENANCE"/>
    <s v="PPLTIS: TOTAL INCOME STATEMENT"/>
    <x v="21"/>
    <x v="5"/>
    <n v="4439.38"/>
  </r>
  <r>
    <x v="2"/>
    <x v="3"/>
    <x v="3"/>
    <x v="104"/>
    <x v="1"/>
    <s v="PPLETO: TOTAL OPERATING EXPENSE"/>
    <s v="PPLEOM: OPERATION AND MAINTENANCE"/>
    <s v="PPLTIS: TOTAL INCOME STATEMENT"/>
    <x v="18"/>
    <x v="6"/>
    <n v="295.08999999999997"/>
  </r>
  <r>
    <x v="2"/>
    <x v="3"/>
    <x v="3"/>
    <x v="104"/>
    <x v="1"/>
    <s v="PPLETO: TOTAL OPERATING EXPENSE"/>
    <s v="PPLEOM: OPERATION AND MAINTENANCE"/>
    <s v="PPLTIS: TOTAL INCOME STATEMENT"/>
    <x v="3"/>
    <x v="3"/>
    <n v="5426.42"/>
  </r>
  <r>
    <x v="2"/>
    <x v="3"/>
    <x v="3"/>
    <x v="104"/>
    <x v="1"/>
    <s v="PPLETO: TOTAL OPERATING EXPENSE"/>
    <s v="PPLEOM: OPERATION AND MAINTENANCE"/>
    <s v="PPLTIS: TOTAL INCOME STATEMENT"/>
    <x v="4"/>
    <x v="3"/>
    <n v="20937.580000000002"/>
  </r>
  <r>
    <x v="2"/>
    <x v="3"/>
    <x v="3"/>
    <x v="104"/>
    <x v="1"/>
    <s v="PPLETO: TOTAL OPERATING EXPENSE"/>
    <s v="PPLEOM: OPERATION AND MAINTENANCE"/>
    <s v="PPLTIS: TOTAL INCOME STATEMENT"/>
    <x v="5"/>
    <x v="4"/>
    <n v="33186.83"/>
  </r>
  <r>
    <x v="2"/>
    <x v="3"/>
    <x v="3"/>
    <x v="104"/>
    <x v="1"/>
    <s v="PPLETO: TOTAL OPERATING EXPENSE"/>
    <s v="PPLEOM: OPERATION AND MAINTENANCE"/>
    <s v="PPLTIS: TOTAL INCOME STATEMENT"/>
    <x v="6"/>
    <x v="3"/>
    <n v="42737.79"/>
  </r>
  <r>
    <x v="2"/>
    <x v="3"/>
    <x v="3"/>
    <x v="104"/>
    <x v="1"/>
    <s v="PPLETO: TOTAL OPERATING EXPENSE"/>
    <s v="PPLEOM: OPERATION AND MAINTENANCE"/>
    <s v="PPLTIS: TOTAL INCOME STATEMENT"/>
    <x v="7"/>
    <x v="3"/>
    <n v="22618.81"/>
  </r>
  <r>
    <x v="2"/>
    <x v="3"/>
    <x v="3"/>
    <x v="104"/>
    <x v="1"/>
    <s v="PPLETO: TOTAL OPERATING EXPENSE"/>
    <s v="PPLEOM: OPERATION AND MAINTENANCE"/>
    <s v="PPLTIS: TOTAL INCOME STATEMENT"/>
    <x v="10"/>
    <x v="4"/>
    <n v="5533.62"/>
  </r>
  <r>
    <x v="2"/>
    <x v="3"/>
    <x v="3"/>
    <x v="228"/>
    <x v="1"/>
    <s v="PPLETO: TOTAL OPERATING EXPENSE"/>
    <s v="PPLEOM: OPERATION AND MAINTENANCE"/>
    <s v="PPLTIS: TOTAL INCOME STATEMENT"/>
    <x v="1"/>
    <x v="1"/>
    <n v="20531.28"/>
  </r>
  <r>
    <x v="2"/>
    <x v="3"/>
    <x v="3"/>
    <x v="228"/>
    <x v="1"/>
    <s v="PPLETO: TOTAL OPERATING EXPENSE"/>
    <s v="PPLEOM: OPERATION AND MAINTENANCE"/>
    <s v="PPLTIS: TOTAL INCOME STATEMENT"/>
    <x v="14"/>
    <x v="1"/>
    <n v="8120.31"/>
  </r>
  <r>
    <x v="2"/>
    <x v="3"/>
    <x v="3"/>
    <x v="228"/>
    <x v="1"/>
    <s v="PPLETO: TOTAL OPERATING EXPENSE"/>
    <s v="PPLEOM: OPERATION AND MAINTENANCE"/>
    <s v="PPLTIS: TOTAL INCOME STATEMENT"/>
    <x v="9"/>
    <x v="5"/>
    <n v="3340.4"/>
  </r>
  <r>
    <x v="2"/>
    <x v="3"/>
    <x v="3"/>
    <x v="228"/>
    <x v="1"/>
    <s v="PPLETO: TOTAL OPERATING EXPENSE"/>
    <s v="PPLEOM: OPERATION AND MAINTENANCE"/>
    <s v="PPLTIS: TOTAL INCOME STATEMENT"/>
    <x v="15"/>
    <x v="5"/>
    <n v="165.35"/>
  </r>
  <r>
    <x v="2"/>
    <x v="3"/>
    <x v="3"/>
    <x v="228"/>
    <x v="1"/>
    <s v="PPLETO: TOTAL OPERATING EXPENSE"/>
    <s v="PPLEOM: OPERATION AND MAINTENANCE"/>
    <s v="PPLTIS: TOTAL INCOME STATEMENT"/>
    <x v="16"/>
    <x v="1"/>
    <n v="40849.629999999997"/>
  </r>
  <r>
    <x v="2"/>
    <x v="3"/>
    <x v="3"/>
    <x v="228"/>
    <x v="1"/>
    <s v="PPLETO: TOTAL OPERATING EXPENSE"/>
    <s v="PPLEOM: OPERATION AND MAINTENANCE"/>
    <s v="PPLTIS: TOTAL INCOME STATEMENT"/>
    <x v="20"/>
    <x v="5"/>
    <n v="27664.880000000001"/>
  </r>
  <r>
    <x v="2"/>
    <x v="3"/>
    <x v="3"/>
    <x v="228"/>
    <x v="1"/>
    <s v="PPLETO: TOTAL OPERATING EXPENSE"/>
    <s v="PPLEOM: OPERATION AND MAINTENANCE"/>
    <s v="PPLTIS: TOTAL INCOME STATEMENT"/>
    <x v="21"/>
    <x v="5"/>
    <n v="5281.24"/>
  </r>
  <r>
    <x v="2"/>
    <x v="3"/>
    <x v="3"/>
    <x v="228"/>
    <x v="1"/>
    <s v="PPLETO: TOTAL OPERATING EXPENSE"/>
    <s v="PPLEOM: OPERATION AND MAINTENANCE"/>
    <s v="PPLTIS: TOTAL INCOME STATEMENT"/>
    <x v="18"/>
    <x v="6"/>
    <n v="220.83"/>
  </r>
  <r>
    <x v="2"/>
    <x v="3"/>
    <x v="3"/>
    <x v="228"/>
    <x v="1"/>
    <s v="PPLETO: TOTAL OPERATING EXPENSE"/>
    <s v="PPLEOM: OPERATION AND MAINTENANCE"/>
    <s v="PPLTIS: TOTAL INCOME STATEMENT"/>
    <x v="3"/>
    <x v="3"/>
    <n v="871.93"/>
  </r>
  <r>
    <x v="2"/>
    <x v="3"/>
    <x v="3"/>
    <x v="228"/>
    <x v="1"/>
    <s v="PPLETO: TOTAL OPERATING EXPENSE"/>
    <s v="PPLEOM: OPERATION AND MAINTENANCE"/>
    <s v="PPLTIS: TOTAL INCOME STATEMENT"/>
    <x v="4"/>
    <x v="3"/>
    <n v="3319.9"/>
  </r>
  <r>
    <x v="2"/>
    <x v="3"/>
    <x v="3"/>
    <x v="228"/>
    <x v="1"/>
    <s v="PPLETO: TOTAL OPERATING EXPENSE"/>
    <s v="PPLEOM: OPERATION AND MAINTENANCE"/>
    <s v="PPLTIS: TOTAL INCOME STATEMENT"/>
    <x v="5"/>
    <x v="4"/>
    <n v="5253.55"/>
  </r>
  <r>
    <x v="2"/>
    <x v="3"/>
    <x v="3"/>
    <x v="228"/>
    <x v="1"/>
    <s v="PPLETO: TOTAL OPERATING EXPENSE"/>
    <s v="PPLEOM: OPERATION AND MAINTENANCE"/>
    <s v="PPLTIS: TOTAL INCOME STATEMENT"/>
    <x v="6"/>
    <x v="3"/>
    <n v="6799.61"/>
  </r>
  <r>
    <x v="2"/>
    <x v="3"/>
    <x v="3"/>
    <x v="228"/>
    <x v="1"/>
    <s v="PPLETO: TOTAL OPERATING EXPENSE"/>
    <s v="PPLEOM: OPERATION AND MAINTENANCE"/>
    <s v="PPLTIS: TOTAL INCOME STATEMENT"/>
    <x v="7"/>
    <x v="3"/>
    <n v="3652.32"/>
  </r>
  <r>
    <x v="2"/>
    <x v="3"/>
    <x v="3"/>
    <x v="228"/>
    <x v="1"/>
    <s v="PPLETO: TOTAL OPERATING EXPENSE"/>
    <s v="PPLEOM: OPERATION AND MAINTENANCE"/>
    <s v="PPLTIS: TOTAL INCOME STATEMENT"/>
    <x v="10"/>
    <x v="4"/>
    <n v="2426.2399999999998"/>
  </r>
  <r>
    <x v="2"/>
    <x v="3"/>
    <x v="3"/>
    <x v="176"/>
    <x v="1"/>
    <s v="PPLETO: TOTAL OPERATING EXPENSE"/>
    <s v="PPLEOM: OPERATION AND MAINTENANCE"/>
    <s v="PPLTIS: TOTAL INCOME STATEMENT"/>
    <x v="14"/>
    <x v="1"/>
    <n v="6007.64"/>
  </r>
  <r>
    <x v="2"/>
    <x v="3"/>
    <x v="3"/>
    <x v="176"/>
    <x v="1"/>
    <s v="PPLETO: TOTAL OPERATING EXPENSE"/>
    <s v="PPLEOM: OPERATION AND MAINTENANCE"/>
    <s v="PPLTIS: TOTAL INCOME STATEMENT"/>
    <x v="9"/>
    <x v="5"/>
    <n v="3408.69"/>
  </r>
  <r>
    <x v="2"/>
    <x v="3"/>
    <x v="3"/>
    <x v="176"/>
    <x v="1"/>
    <s v="PPLETO: TOTAL OPERATING EXPENSE"/>
    <s v="PPLEOM: OPERATION AND MAINTENANCE"/>
    <s v="PPLTIS: TOTAL INCOME STATEMENT"/>
    <x v="16"/>
    <x v="1"/>
    <n v="19992.63"/>
  </r>
  <r>
    <x v="2"/>
    <x v="3"/>
    <x v="3"/>
    <x v="176"/>
    <x v="1"/>
    <s v="PPLETO: TOTAL OPERATING EXPENSE"/>
    <s v="PPLEOM: OPERATION AND MAINTENANCE"/>
    <s v="PPLTIS: TOTAL INCOME STATEMENT"/>
    <x v="20"/>
    <x v="5"/>
    <n v="7998.32"/>
  </r>
  <r>
    <x v="2"/>
    <x v="3"/>
    <x v="3"/>
    <x v="176"/>
    <x v="1"/>
    <s v="PPLETO: TOTAL OPERATING EXPENSE"/>
    <s v="PPLEOM: OPERATION AND MAINTENANCE"/>
    <s v="PPLTIS: TOTAL INCOME STATEMENT"/>
    <x v="21"/>
    <x v="5"/>
    <n v="3145.85"/>
  </r>
  <r>
    <x v="2"/>
    <x v="3"/>
    <x v="3"/>
    <x v="176"/>
    <x v="1"/>
    <s v="PPLETO: TOTAL OPERATING EXPENSE"/>
    <s v="PPLEOM: OPERATION AND MAINTENANCE"/>
    <s v="PPLTIS: TOTAL INCOME STATEMENT"/>
    <x v="18"/>
    <x v="6"/>
    <n v="624.07000000000005"/>
  </r>
  <r>
    <x v="2"/>
    <x v="3"/>
    <x v="3"/>
    <x v="176"/>
    <x v="1"/>
    <s v="PPLETO: TOTAL OPERATING EXPENSE"/>
    <s v="PPLEOM: OPERATION AND MAINTENANCE"/>
    <s v="PPLTIS: TOTAL INCOME STATEMENT"/>
    <x v="3"/>
    <x v="3"/>
    <n v="330.91"/>
  </r>
  <r>
    <x v="2"/>
    <x v="3"/>
    <x v="3"/>
    <x v="176"/>
    <x v="1"/>
    <s v="PPLETO: TOTAL OPERATING EXPENSE"/>
    <s v="PPLEOM: OPERATION AND MAINTENANCE"/>
    <s v="PPLTIS: TOTAL INCOME STATEMENT"/>
    <x v="4"/>
    <x v="3"/>
    <n v="1237.7"/>
  </r>
  <r>
    <x v="2"/>
    <x v="3"/>
    <x v="3"/>
    <x v="176"/>
    <x v="1"/>
    <s v="PPLETO: TOTAL OPERATING EXPENSE"/>
    <s v="PPLEOM: OPERATION AND MAINTENANCE"/>
    <s v="PPLTIS: TOTAL INCOME STATEMENT"/>
    <x v="5"/>
    <x v="4"/>
    <n v="2040.45"/>
  </r>
  <r>
    <x v="2"/>
    <x v="3"/>
    <x v="3"/>
    <x v="176"/>
    <x v="1"/>
    <s v="PPLETO: TOTAL OPERATING EXPENSE"/>
    <s v="PPLEOM: OPERATION AND MAINTENANCE"/>
    <s v="PPLTIS: TOTAL INCOME STATEMENT"/>
    <x v="6"/>
    <x v="3"/>
    <n v="2550.25"/>
  </r>
  <r>
    <x v="2"/>
    <x v="3"/>
    <x v="3"/>
    <x v="176"/>
    <x v="1"/>
    <s v="PPLETO: TOTAL OPERATING EXPENSE"/>
    <s v="PPLEOM: OPERATION AND MAINTENANCE"/>
    <s v="PPLTIS: TOTAL INCOME STATEMENT"/>
    <x v="7"/>
    <x v="3"/>
    <n v="1367.02"/>
  </r>
  <r>
    <x v="2"/>
    <x v="3"/>
    <x v="3"/>
    <x v="176"/>
    <x v="1"/>
    <s v="PPLETO: TOTAL OPERATING EXPENSE"/>
    <s v="PPLEOM: OPERATION AND MAINTENANCE"/>
    <s v="PPLTIS: TOTAL INCOME STATEMENT"/>
    <x v="10"/>
    <x v="4"/>
    <n v="1045.29"/>
  </r>
  <r>
    <x v="2"/>
    <x v="3"/>
    <x v="3"/>
    <x v="177"/>
    <x v="1"/>
    <s v="PPLETO: TOTAL OPERATING EXPENSE"/>
    <s v="PPLEOM: OPERATION AND MAINTENANCE"/>
    <s v="PPLTIS: TOTAL INCOME STATEMENT"/>
    <x v="14"/>
    <x v="1"/>
    <n v="3561.01"/>
  </r>
  <r>
    <x v="2"/>
    <x v="3"/>
    <x v="3"/>
    <x v="177"/>
    <x v="1"/>
    <s v="PPLETO: TOTAL OPERATING EXPENSE"/>
    <s v="PPLEOM: OPERATION AND MAINTENANCE"/>
    <s v="PPLTIS: TOTAL INCOME STATEMENT"/>
    <x v="9"/>
    <x v="5"/>
    <n v="925.31"/>
  </r>
  <r>
    <x v="2"/>
    <x v="3"/>
    <x v="3"/>
    <x v="177"/>
    <x v="1"/>
    <s v="PPLETO: TOTAL OPERATING EXPENSE"/>
    <s v="PPLEOM: OPERATION AND MAINTENANCE"/>
    <s v="PPLTIS: TOTAL INCOME STATEMENT"/>
    <x v="15"/>
    <x v="5"/>
    <n v="264.56"/>
  </r>
  <r>
    <x v="2"/>
    <x v="3"/>
    <x v="3"/>
    <x v="177"/>
    <x v="1"/>
    <s v="PPLETO: TOTAL OPERATING EXPENSE"/>
    <s v="PPLEOM: OPERATION AND MAINTENANCE"/>
    <s v="PPLTIS: TOTAL INCOME STATEMENT"/>
    <x v="12"/>
    <x v="1"/>
    <n v="277.44"/>
  </r>
  <r>
    <x v="2"/>
    <x v="3"/>
    <x v="3"/>
    <x v="177"/>
    <x v="1"/>
    <s v="PPLETO: TOTAL OPERATING EXPENSE"/>
    <s v="PPLEOM: OPERATION AND MAINTENANCE"/>
    <s v="PPLTIS: TOTAL INCOME STATEMENT"/>
    <x v="11"/>
    <x v="5"/>
    <n v="173.4"/>
  </r>
  <r>
    <x v="2"/>
    <x v="3"/>
    <x v="3"/>
    <x v="177"/>
    <x v="1"/>
    <s v="PPLETO: TOTAL OPERATING EXPENSE"/>
    <s v="PPLEOM: OPERATION AND MAINTENANCE"/>
    <s v="PPLTIS: TOTAL INCOME STATEMENT"/>
    <x v="16"/>
    <x v="1"/>
    <n v="700.94"/>
  </r>
  <r>
    <x v="2"/>
    <x v="3"/>
    <x v="3"/>
    <x v="177"/>
    <x v="1"/>
    <s v="PPLETO: TOTAL OPERATING EXPENSE"/>
    <s v="PPLEOM: OPERATION AND MAINTENANCE"/>
    <s v="PPLTIS: TOTAL INCOME STATEMENT"/>
    <x v="20"/>
    <x v="5"/>
    <n v="3216.46"/>
  </r>
  <r>
    <x v="2"/>
    <x v="3"/>
    <x v="3"/>
    <x v="177"/>
    <x v="1"/>
    <s v="PPLETO: TOTAL OPERATING EXPENSE"/>
    <s v="PPLEOM: OPERATION AND MAINTENANCE"/>
    <s v="PPLTIS: TOTAL INCOME STATEMENT"/>
    <x v="21"/>
    <x v="5"/>
    <n v="132.28"/>
  </r>
  <r>
    <x v="2"/>
    <x v="3"/>
    <x v="3"/>
    <x v="177"/>
    <x v="1"/>
    <s v="PPLETO: TOTAL OPERATING EXPENSE"/>
    <s v="PPLEOM: OPERATION AND MAINTENANCE"/>
    <s v="PPLTIS: TOTAL INCOME STATEMENT"/>
    <x v="18"/>
    <x v="6"/>
    <n v="91.23"/>
  </r>
  <r>
    <x v="2"/>
    <x v="3"/>
    <x v="3"/>
    <x v="177"/>
    <x v="1"/>
    <s v="PPLETO: TOTAL OPERATING EXPENSE"/>
    <s v="PPLEOM: OPERATION AND MAINTENANCE"/>
    <s v="PPLTIS: TOTAL INCOME STATEMENT"/>
    <x v="3"/>
    <x v="3"/>
    <n v="63.12"/>
  </r>
  <r>
    <x v="2"/>
    <x v="3"/>
    <x v="3"/>
    <x v="177"/>
    <x v="1"/>
    <s v="PPLETO: TOTAL OPERATING EXPENSE"/>
    <s v="PPLEOM: OPERATION AND MAINTENANCE"/>
    <s v="PPLTIS: TOTAL INCOME STATEMENT"/>
    <x v="4"/>
    <x v="3"/>
    <n v="221.49"/>
  </r>
  <r>
    <x v="2"/>
    <x v="3"/>
    <x v="3"/>
    <x v="177"/>
    <x v="1"/>
    <s v="PPLETO: TOTAL OPERATING EXPENSE"/>
    <s v="PPLEOM: OPERATION AND MAINTENANCE"/>
    <s v="PPLTIS: TOTAL INCOME STATEMENT"/>
    <x v="5"/>
    <x v="4"/>
    <n v="317.62"/>
  </r>
  <r>
    <x v="2"/>
    <x v="3"/>
    <x v="3"/>
    <x v="177"/>
    <x v="1"/>
    <s v="PPLETO: TOTAL OPERATING EXPENSE"/>
    <s v="PPLEOM: OPERATION AND MAINTENANCE"/>
    <s v="PPLTIS: TOTAL INCOME STATEMENT"/>
    <x v="6"/>
    <x v="3"/>
    <n v="459.59"/>
  </r>
  <r>
    <x v="2"/>
    <x v="3"/>
    <x v="3"/>
    <x v="177"/>
    <x v="1"/>
    <s v="PPLETO: TOTAL OPERATING EXPENSE"/>
    <s v="PPLEOM: OPERATION AND MAINTENANCE"/>
    <s v="PPLTIS: TOTAL INCOME STATEMENT"/>
    <x v="7"/>
    <x v="3"/>
    <n v="283.14999999999998"/>
  </r>
  <r>
    <x v="2"/>
    <x v="3"/>
    <x v="3"/>
    <x v="177"/>
    <x v="1"/>
    <s v="PPLETO: TOTAL OPERATING EXPENSE"/>
    <s v="PPLEOM: OPERATION AND MAINTENANCE"/>
    <s v="PPLTIS: TOTAL INCOME STATEMENT"/>
    <x v="10"/>
    <x v="4"/>
    <n v="401.72"/>
  </r>
  <r>
    <x v="2"/>
    <x v="3"/>
    <x v="3"/>
    <x v="105"/>
    <x v="1"/>
    <s v="PPLETO: TOTAL OPERATING EXPENSE"/>
    <s v="PPLEOM: OPERATION AND MAINTENANCE"/>
    <s v="PPLTIS: TOTAL INCOME STATEMENT"/>
    <x v="1"/>
    <x v="1"/>
    <n v="2546.54"/>
  </r>
  <r>
    <x v="2"/>
    <x v="3"/>
    <x v="3"/>
    <x v="105"/>
    <x v="1"/>
    <s v="PPLETO: TOTAL OPERATING EXPENSE"/>
    <s v="PPLEOM: OPERATION AND MAINTENANCE"/>
    <s v="PPLTIS: TOTAL INCOME STATEMENT"/>
    <x v="14"/>
    <x v="1"/>
    <n v="1549.61"/>
  </r>
  <r>
    <x v="2"/>
    <x v="3"/>
    <x v="3"/>
    <x v="105"/>
    <x v="1"/>
    <s v="PPLETO: TOTAL OPERATING EXPENSE"/>
    <s v="PPLEOM: OPERATION AND MAINTENANCE"/>
    <s v="PPLTIS: TOTAL INCOME STATEMENT"/>
    <x v="9"/>
    <x v="5"/>
    <n v="4716.66"/>
  </r>
  <r>
    <x v="2"/>
    <x v="3"/>
    <x v="3"/>
    <x v="105"/>
    <x v="1"/>
    <s v="PPLETO: TOTAL OPERATING EXPENSE"/>
    <s v="PPLEOM: OPERATION AND MAINTENANCE"/>
    <s v="PPLTIS: TOTAL INCOME STATEMENT"/>
    <x v="15"/>
    <x v="5"/>
    <n v="2876.45"/>
  </r>
  <r>
    <x v="2"/>
    <x v="3"/>
    <x v="3"/>
    <x v="105"/>
    <x v="1"/>
    <s v="PPLETO: TOTAL OPERATING EXPENSE"/>
    <s v="PPLEOM: OPERATION AND MAINTENANCE"/>
    <s v="PPLTIS: TOTAL INCOME STATEMENT"/>
    <x v="12"/>
    <x v="1"/>
    <n v="649.89"/>
  </r>
  <r>
    <x v="2"/>
    <x v="3"/>
    <x v="3"/>
    <x v="105"/>
    <x v="1"/>
    <s v="PPLETO: TOTAL OPERATING EXPENSE"/>
    <s v="PPLEOM: OPERATION AND MAINTENANCE"/>
    <s v="PPLTIS: TOTAL INCOME STATEMENT"/>
    <x v="11"/>
    <x v="5"/>
    <n v="5912.81"/>
  </r>
  <r>
    <x v="2"/>
    <x v="3"/>
    <x v="3"/>
    <x v="105"/>
    <x v="1"/>
    <s v="PPLETO: TOTAL OPERATING EXPENSE"/>
    <s v="PPLEOM: OPERATION AND MAINTENANCE"/>
    <s v="PPLTIS: TOTAL INCOME STATEMENT"/>
    <x v="16"/>
    <x v="1"/>
    <n v="2958.31"/>
  </r>
  <r>
    <x v="2"/>
    <x v="3"/>
    <x v="3"/>
    <x v="105"/>
    <x v="1"/>
    <s v="PPLETO: TOTAL OPERATING EXPENSE"/>
    <s v="PPLEOM: OPERATION AND MAINTENANCE"/>
    <s v="PPLTIS: TOTAL INCOME STATEMENT"/>
    <x v="20"/>
    <x v="5"/>
    <n v="10193.44"/>
  </r>
  <r>
    <x v="2"/>
    <x v="3"/>
    <x v="3"/>
    <x v="105"/>
    <x v="1"/>
    <s v="PPLETO: TOTAL OPERATING EXPENSE"/>
    <s v="PPLEOM: OPERATION AND MAINTENANCE"/>
    <s v="PPLTIS: TOTAL INCOME STATEMENT"/>
    <x v="21"/>
    <x v="5"/>
    <n v="11306.39"/>
  </r>
  <r>
    <x v="2"/>
    <x v="3"/>
    <x v="3"/>
    <x v="105"/>
    <x v="1"/>
    <s v="PPLETO: TOTAL OPERATING EXPENSE"/>
    <s v="PPLEOM: OPERATION AND MAINTENANCE"/>
    <s v="PPLTIS: TOTAL INCOME STATEMENT"/>
    <x v="18"/>
    <x v="6"/>
    <n v="1055.3499999999999"/>
  </r>
  <r>
    <x v="2"/>
    <x v="3"/>
    <x v="3"/>
    <x v="105"/>
    <x v="1"/>
    <s v="PPLETO: TOTAL OPERATING EXPENSE"/>
    <s v="PPLEOM: OPERATION AND MAINTENANCE"/>
    <s v="PPLTIS: TOTAL INCOME STATEMENT"/>
    <x v="0"/>
    <x v="0"/>
    <n v="2392.87"/>
  </r>
  <r>
    <x v="2"/>
    <x v="3"/>
    <x v="3"/>
    <x v="105"/>
    <x v="1"/>
    <s v="PPLETO: TOTAL OPERATING EXPENSE"/>
    <s v="PPLEOM: OPERATION AND MAINTENANCE"/>
    <s v="PPLTIS: TOTAL INCOME STATEMENT"/>
    <x v="3"/>
    <x v="3"/>
    <n v="85.06"/>
  </r>
  <r>
    <x v="2"/>
    <x v="3"/>
    <x v="3"/>
    <x v="105"/>
    <x v="1"/>
    <s v="PPLETO: TOTAL OPERATING EXPENSE"/>
    <s v="PPLEOM: OPERATION AND MAINTENANCE"/>
    <s v="PPLTIS: TOTAL INCOME STATEMENT"/>
    <x v="4"/>
    <x v="3"/>
    <n v="353.66"/>
  </r>
  <r>
    <x v="2"/>
    <x v="3"/>
    <x v="3"/>
    <x v="105"/>
    <x v="1"/>
    <s v="PPLETO: TOTAL OPERATING EXPENSE"/>
    <s v="PPLEOM: OPERATION AND MAINTENANCE"/>
    <s v="PPLTIS: TOTAL INCOME STATEMENT"/>
    <x v="5"/>
    <x v="4"/>
    <n v="749.55"/>
  </r>
  <r>
    <x v="2"/>
    <x v="3"/>
    <x v="3"/>
    <x v="105"/>
    <x v="1"/>
    <s v="PPLETO: TOTAL OPERATING EXPENSE"/>
    <s v="PPLEOM: OPERATION AND MAINTENANCE"/>
    <s v="PPLTIS: TOTAL INCOME STATEMENT"/>
    <x v="6"/>
    <x v="3"/>
    <n v="725.81"/>
  </r>
  <r>
    <x v="2"/>
    <x v="3"/>
    <x v="3"/>
    <x v="105"/>
    <x v="1"/>
    <s v="PPLETO: TOTAL OPERATING EXPENSE"/>
    <s v="PPLEOM: OPERATION AND MAINTENANCE"/>
    <s v="PPLTIS: TOTAL INCOME STATEMENT"/>
    <x v="7"/>
    <x v="3"/>
    <n v="289.56"/>
  </r>
  <r>
    <x v="2"/>
    <x v="3"/>
    <x v="3"/>
    <x v="105"/>
    <x v="1"/>
    <s v="PPLETO: TOTAL OPERATING EXPENSE"/>
    <s v="PPLEOM: OPERATION AND MAINTENANCE"/>
    <s v="PPLTIS: TOTAL INCOME STATEMENT"/>
    <x v="10"/>
    <x v="4"/>
    <n v="2975.75"/>
  </r>
  <r>
    <x v="2"/>
    <x v="3"/>
    <x v="3"/>
    <x v="114"/>
    <x v="1"/>
    <s v="PPLETO: TOTAL OPERATING EXPENSE"/>
    <s v="PPLEOM: OPERATION AND MAINTENANCE"/>
    <s v="PPLTIS: TOTAL INCOME STATEMENT"/>
    <x v="1"/>
    <x v="1"/>
    <n v="406210.1"/>
  </r>
  <r>
    <x v="2"/>
    <x v="3"/>
    <x v="3"/>
    <x v="114"/>
    <x v="1"/>
    <s v="PPLETO: TOTAL OPERATING EXPENSE"/>
    <s v="PPLEOM: OPERATION AND MAINTENANCE"/>
    <s v="PPLTIS: TOTAL INCOME STATEMENT"/>
    <x v="12"/>
    <x v="1"/>
    <n v="1072.3"/>
  </r>
  <r>
    <x v="2"/>
    <x v="3"/>
    <x v="3"/>
    <x v="114"/>
    <x v="1"/>
    <s v="PPLETO: TOTAL OPERATING EXPENSE"/>
    <s v="PPLEOM: OPERATION AND MAINTENANCE"/>
    <s v="PPLTIS: TOTAL INCOME STATEMENT"/>
    <x v="11"/>
    <x v="5"/>
    <n v="139.29"/>
  </r>
  <r>
    <x v="2"/>
    <x v="3"/>
    <x v="3"/>
    <x v="114"/>
    <x v="1"/>
    <s v="PPLETO: TOTAL OPERATING EXPENSE"/>
    <s v="PPLEOM: OPERATION AND MAINTENANCE"/>
    <s v="PPLTIS: TOTAL INCOME STATEMENT"/>
    <x v="3"/>
    <x v="3"/>
    <n v="5167.6499999999996"/>
  </r>
  <r>
    <x v="2"/>
    <x v="3"/>
    <x v="3"/>
    <x v="114"/>
    <x v="1"/>
    <s v="PPLETO: TOTAL OPERATING EXPENSE"/>
    <s v="PPLEOM: OPERATION AND MAINTENANCE"/>
    <s v="PPLTIS: TOTAL INCOME STATEMENT"/>
    <x v="4"/>
    <x v="3"/>
    <n v="19610.27"/>
  </r>
  <r>
    <x v="2"/>
    <x v="3"/>
    <x v="3"/>
    <x v="114"/>
    <x v="1"/>
    <s v="PPLETO: TOTAL OPERATING EXPENSE"/>
    <s v="PPLEOM: OPERATION AND MAINTENANCE"/>
    <s v="PPLTIS: TOTAL INCOME STATEMENT"/>
    <x v="5"/>
    <x v="4"/>
    <n v="30102.66"/>
  </r>
  <r>
    <x v="2"/>
    <x v="3"/>
    <x v="3"/>
    <x v="114"/>
    <x v="1"/>
    <s v="PPLETO: TOTAL OPERATING EXPENSE"/>
    <s v="PPLEOM: OPERATION AND MAINTENANCE"/>
    <s v="PPLTIS: TOTAL INCOME STATEMENT"/>
    <x v="6"/>
    <x v="3"/>
    <n v="40135.15"/>
  </r>
  <r>
    <x v="2"/>
    <x v="3"/>
    <x v="3"/>
    <x v="114"/>
    <x v="1"/>
    <s v="PPLETO: TOTAL OPERATING EXPENSE"/>
    <s v="PPLEOM: OPERATION AND MAINTENANCE"/>
    <s v="PPLTIS: TOTAL INCOME STATEMENT"/>
    <x v="7"/>
    <x v="3"/>
    <n v="21887.7"/>
  </r>
  <r>
    <x v="2"/>
    <x v="3"/>
    <x v="3"/>
    <x v="114"/>
    <x v="1"/>
    <s v="PPLETO: TOTAL OPERATING EXPENSE"/>
    <s v="PPLEOM: OPERATION AND MAINTENANCE"/>
    <s v="PPLTIS: TOTAL INCOME STATEMENT"/>
    <x v="10"/>
    <x v="4"/>
    <n v="-6.22"/>
  </r>
  <r>
    <x v="2"/>
    <x v="3"/>
    <x v="3"/>
    <x v="116"/>
    <x v="1"/>
    <s v="PPLETO: TOTAL OPERATING EXPENSE"/>
    <s v="PPLEOM: OPERATION AND MAINTENANCE"/>
    <s v="PPLTIS: TOTAL INCOME STATEMENT"/>
    <x v="14"/>
    <x v="1"/>
    <n v="98525.4"/>
  </r>
  <r>
    <x v="2"/>
    <x v="3"/>
    <x v="3"/>
    <x v="116"/>
    <x v="1"/>
    <s v="PPLETO: TOTAL OPERATING EXPENSE"/>
    <s v="PPLEOM: OPERATION AND MAINTENANCE"/>
    <s v="PPLTIS: TOTAL INCOME STATEMENT"/>
    <x v="9"/>
    <x v="5"/>
    <n v="86.04"/>
  </r>
  <r>
    <x v="2"/>
    <x v="3"/>
    <x v="3"/>
    <x v="116"/>
    <x v="1"/>
    <s v="PPLETO: TOTAL OPERATING EXPENSE"/>
    <s v="PPLEOM: OPERATION AND MAINTENANCE"/>
    <s v="PPLTIS: TOTAL INCOME STATEMENT"/>
    <x v="12"/>
    <x v="1"/>
    <n v="13006.34"/>
  </r>
  <r>
    <x v="2"/>
    <x v="3"/>
    <x v="3"/>
    <x v="116"/>
    <x v="1"/>
    <s v="PPLETO: TOTAL OPERATING EXPENSE"/>
    <s v="PPLEOM: OPERATION AND MAINTENANCE"/>
    <s v="PPLTIS: TOTAL INCOME STATEMENT"/>
    <x v="11"/>
    <x v="5"/>
    <n v="2591.3000000000002"/>
  </r>
  <r>
    <x v="2"/>
    <x v="3"/>
    <x v="3"/>
    <x v="116"/>
    <x v="1"/>
    <s v="PPLETO: TOTAL OPERATING EXPENSE"/>
    <s v="PPLEOM: OPERATION AND MAINTENANCE"/>
    <s v="PPLTIS: TOTAL INCOME STATEMENT"/>
    <x v="16"/>
    <x v="1"/>
    <n v="398.16"/>
  </r>
  <r>
    <x v="2"/>
    <x v="3"/>
    <x v="3"/>
    <x v="116"/>
    <x v="1"/>
    <s v="PPLETO: TOTAL OPERATING EXPENSE"/>
    <s v="PPLEOM: OPERATION AND MAINTENANCE"/>
    <s v="PPLTIS: TOTAL INCOME STATEMENT"/>
    <x v="20"/>
    <x v="5"/>
    <n v="20.88"/>
  </r>
  <r>
    <x v="2"/>
    <x v="3"/>
    <x v="3"/>
    <x v="116"/>
    <x v="1"/>
    <s v="PPLETO: TOTAL OPERATING EXPENSE"/>
    <s v="PPLEOM: OPERATION AND MAINTENANCE"/>
    <s v="PPLTIS: TOTAL INCOME STATEMENT"/>
    <x v="3"/>
    <x v="3"/>
    <n v="1382.27"/>
  </r>
  <r>
    <x v="2"/>
    <x v="3"/>
    <x v="3"/>
    <x v="116"/>
    <x v="1"/>
    <s v="PPLETO: TOTAL OPERATING EXPENSE"/>
    <s v="PPLEOM: OPERATION AND MAINTENANCE"/>
    <s v="PPLTIS: TOTAL INCOME STATEMENT"/>
    <x v="4"/>
    <x v="3"/>
    <n v="5348.26"/>
  </r>
  <r>
    <x v="2"/>
    <x v="3"/>
    <x v="3"/>
    <x v="116"/>
    <x v="1"/>
    <s v="PPLETO: TOTAL OPERATING EXPENSE"/>
    <s v="PPLEOM: OPERATION AND MAINTENANCE"/>
    <s v="PPLTIS: TOTAL INCOME STATEMENT"/>
    <x v="5"/>
    <x v="4"/>
    <n v="8489"/>
  </r>
  <r>
    <x v="2"/>
    <x v="3"/>
    <x v="3"/>
    <x v="116"/>
    <x v="1"/>
    <s v="PPLETO: TOTAL OPERATING EXPENSE"/>
    <s v="PPLEOM: OPERATION AND MAINTENANCE"/>
    <s v="PPLTIS: TOTAL INCOME STATEMENT"/>
    <x v="6"/>
    <x v="3"/>
    <n v="10939.91"/>
  </r>
  <r>
    <x v="2"/>
    <x v="3"/>
    <x v="3"/>
    <x v="116"/>
    <x v="1"/>
    <s v="PPLETO: TOTAL OPERATING EXPENSE"/>
    <s v="PPLEOM: OPERATION AND MAINTENANCE"/>
    <s v="PPLTIS: TOTAL INCOME STATEMENT"/>
    <x v="7"/>
    <x v="3"/>
    <n v="5675.07"/>
  </r>
  <r>
    <x v="2"/>
    <x v="3"/>
    <x v="3"/>
    <x v="116"/>
    <x v="1"/>
    <s v="PPLETO: TOTAL OPERATING EXPENSE"/>
    <s v="PPLEOM: OPERATION AND MAINTENANCE"/>
    <s v="PPLTIS: TOTAL INCOME STATEMENT"/>
    <x v="10"/>
    <x v="4"/>
    <n v="205.52"/>
  </r>
  <r>
    <x v="2"/>
    <x v="3"/>
    <x v="3"/>
    <x v="212"/>
    <x v="1"/>
    <s v="PPLETO: TOTAL OPERATING EXPENSE"/>
    <s v="PPLEOM: OPERATION AND MAINTENANCE"/>
    <s v="PPLTIS: TOTAL INCOME STATEMENT"/>
    <x v="12"/>
    <x v="1"/>
    <n v="1563.3"/>
  </r>
  <r>
    <x v="2"/>
    <x v="3"/>
    <x v="3"/>
    <x v="212"/>
    <x v="1"/>
    <s v="PPLETO: TOTAL OPERATING EXPENSE"/>
    <s v="PPLEOM: OPERATION AND MAINTENANCE"/>
    <s v="PPLTIS: TOTAL INCOME STATEMENT"/>
    <x v="11"/>
    <x v="5"/>
    <n v="16.28"/>
  </r>
  <r>
    <x v="2"/>
    <x v="3"/>
    <x v="3"/>
    <x v="212"/>
    <x v="1"/>
    <s v="PPLETO: TOTAL OPERATING EXPENSE"/>
    <s v="PPLEOM: OPERATION AND MAINTENANCE"/>
    <s v="PPLTIS: TOTAL INCOME STATEMENT"/>
    <x v="3"/>
    <x v="3"/>
    <n v="14.99"/>
  </r>
  <r>
    <x v="2"/>
    <x v="3"/>
    <x v="3"/>
    <x v="212"/>
    <x v="1"/>
    <s v="PPLETO: TOTAL OPERATING EXPENSE"/>
    <s v="PPLEOM: OPERATION AND MAINTENANCE"/>
    <s v="PPLTIS: TOTAL INCOME STATEMENT"/>
    <x v="4"/>
    <x v="3"/>
    <n v="71.3"/>
  </r>
  <r>
    <x v="2"/>
    <x v="3"/>
    <x v="3"/>
    <x v="212"/>
    <x v="1"/>
    <s v="PPLETO: TOTAL OPERATING EXPENSE"/>
    <s v="PPLEOM: OPERATION AND MAINTENANCE"/>
    <s v="PPLTIS: TOTAL INCOME STATEMENT"/>
    <x v="5"/>
    <x v="4"/>
    <n v="133.1"/>
  </r>
  <r>
    <x v="2"/>
    <x v="3"/>
    <x v="3"/>
    <x v="212"/>
    <x v="1"/>
    <s v="PPLETO: TOTAL OPERATING EXPENSE"/>
    <s v="PPLEOM: OPERATION AND MAINTENANCE"/>
    <s v="PPLTIS: TOTAL INCOME STATEMENT"/>
    <x v="6"/>
    <x v="3"/>
    <n v="147.41999999999999"/>
  </r>
  <r>
    <x v="2"/>
    <x v="3"/>
    <x v="3"/>
    <x v="212"/>
    <x v="1"/>
    <s v="PPLETO: TOTAL OPERATING EXPENSE"/>
    <s v="PPLEOM: OPERATION AND MAINTENANCE"/>
    <s v="PPLTIS: TOTAL INCOME STATEMENT"/>
    <x v="7"/>
    <x v="3"/>
    <n v="33.99"/>
  </r>
  <r>
    <x v="2"/>
    <x v="3"/>
    <x v="3"/>
    <x v="212"/>
    <x v="1"/>
    <s v="PPLETO: TOTAL OPERATING EXPENSE"/>
    <s v="PPLEOM: OPERATION AND MAINTENANCE"/>
    <s v="PPLTIS: TOTAL INCOME STATEMENT"/>
    <x v="10"/>
    <x v="4"/>
    <n v="1.39"/>
  </r>
  <r>
    <x v="2"/>
    <x v="3"/>
    <x v="3"/>
    <x v="117"/>
    <x v="1"/>
    <s v="PPLETO: TOTAL OPERATING EXPENSE"/>
    <s v="PPLEOM: OPERATION AND MAINTENANCE"/>
    <s v="PPLTIS: TOTAL INCOME STATEMENT"/>
    <x v="12"/>
    <x v="1"/>
    <n v="43504.76"/>
  </r>
  <r>
    <x v="2"/>
    <x v="3"/>
    <x v="3"/>
    <x v="117"/>
    <x v="1"/>
    <s v="PPLETO: TOTAL OPERATING EXPENSE"/>
    <s v="PPLEOM: OPERATION AND MAINTENANCE"/>
    <s v="PPLTIS: TOTAL INCOME STATEMENT"/>
    <x v="11"/>
    <x v="5"/>
    <n v="3649.04"/>
  </r>
  <r>
    <x v="2"/>
    <x v="3"/>
    <x v="3"/>
    <x v="117"/>
    <x v="1"/>
    <s v="PPLETO: TOTAL OPERATING EXPENSE"/>
    <s v="PPLEOM: OPERATION AND MAINTENANCE"/>
    <s v="PPLTIS: TOTAL INCOME STATEMENT"/>
    <x v="3"/>
    <x v="3"/>
    <n v="445.61"/>
  </r>
  <r>
    <x v="2"/>
    <x v="3"/>
    <x v="3"/>
    <x v="117"/>
    <x v="1"/>
    <s v="PPLETO: TOTAL OPERATING EXPENSE"/>
    <s v="PPLEOM: OPERATION AND MAINTENANCE"/>
    <s v="PPLTIS: TOTAL INCOME STATEMENT"/>
    <x v="4"/>
    <x v="3"/>
    <n v="1989.52"/>
  </r>
  <r>
    <x v="2"/>
    <x v="3"/>
    <x v="3"/>
    <x v="117"/>
    <x v="1"/>
    <s v="PPLETO: TOTAL OPERATING EXPENSE"/>
    <s v="PPLEOM: OPERATION AND MAINTENANCE"/>
    <s v="PPLTIS: TOTAL INCOME STATEMENT"/>
    <x v="5"/>
    <x v="4"/>
    <n v="3717.46"/>
  </r>
  <r>
    <x v="2"/>
    <x v="3"/>
    <x v="3"/>
    <x v="117"/>
    <x v="1"/>
    <s v="PPLETO: TOTAL OPERATING EXPENSE"/>
    <s v="PPLEOM: OPERATION AND MAINTENANCE"/>
    <s v="PPLTIS: TOTAL INCOME STATEMENT"/>
    <x v="6"/>
    <x v="3"/>
    <n v="4113.95"/>
  </r>
  <r>
    <x v="2"/>
    <x v="3"/>
    <x v="3"/>
    <x v="117"/>
    <x v="1"/>
    <s v="PPLETO: TOTAL OPERATING EXPENSE"/>
    <s v="PPLEOM: OPERATION AND MAINTENANCE"/>
    <s v="PPLTIS: TOTAL INCOME STATEMENT"/>
    <x v="7"/>
    <x v="3"/>
    <n v="1180.71"/>
  </r>
  <r>
    <x v="2"/>
    <x v="3"/>
    <x v="3"/>
    <x v="117"/>
    <x v="1"/>
    <s v="PPLETO: TOTAL OPERATING EXPENSE"/>
    <s v="PPLEOM: OPERATION AND MAINTENANCE"/>
    <s v="PPLTIS: TOTAL INCOME STATEMENT"/>
    <x v="10"/>
    <x v="4"/>
    <n v="311.47000000000003"/>
  </r>
  <r>
    <x v="2"/>
    <x v="3"/>
    <x v="3"/>
    <x v="213"/>
    <x v="1"/>
    <s v="PPLETO: TOTAL OPERATING EXPENSE"/>
    <s v="PPLEOM: OPERATION AND MAINTENANCE"/>
    <s v="PPLTIS: TOTAL INCOME STATEMENT"/>
    <x v="1"/>
    <x v="1"/>
    <n v="0"/>
  </r>
  <r>
    <x v="2"/>
    <x v="3"/>
    <x v="3"/>
    <x v="213"/>
    <x v="1"/>
    <s v="PPLETO: TOTAL OPERATING EXPENSE"/>
    <s v="PPLEOM: OPERATION AND MAINTENANCE"/>
    <s v="PPLTIS: TOTAL INCOME STATEMENT"/>
    <x v="14"/>
    <x v="1"/>
    <n v="34.06"/>
  </r>
  <r>
    <x v="2"/>
    <x v="3"/>
    <x v="3"/>
    <x v="213"/>
    <x v="1"/>
    <s v="PPLETO: TOTAL OPERATING EXPENSE"/>
    <s v="PPLEOM: OPERATION AND MAINTENANCE"/>
    <s v="PPLTIS: TOTAL INCOME STATEMENT"/>
    <x v="12"/>
    <x v="1"/>
    <n v="2288741.1800000002"/>
  </r>
  <r>
    <x v="2"/>
    <x v="3"/>
    <x v="3"/>
    <x v="213"/>
    <x v="1"/>
    <s v="PPLETO: TOTAL OPERATING EXPENSE"/>
    <s v="PPLEOM: OPERATION AND MAINTENANCE"/>
    <s v="PPLTIS: TOTAL INCOME STATEMENT"/>
    <x v="11"/>
    <x v="5"/>
    <n v="341477.18"/>
  </r>
  <r>
    <x v="2"/>
    <x v="3"/>
    <x v="3"/>
    <x v="213"/>
    <x v="1"/>
    <s v="PPLETO: TOTAL OPERATING EXPENSE"/>
    <s v="PPLEOM: OPERATION AND MAINTENANCE"/>
    <s v="PPLTIS: TOTAL INCOME STATEMENT"/>
    <x v="16"/>
    <x v="1"/>
    <n v="417"/>
  </r>
  <r>
    <x v="2"/>
    <x v="3"/>
    <x v="3"/>
    <x v="213"/>
    <x v="1"/>
    <s v="PPLETO: TOTAL OPERATING EXPENSE"/>
    <s v="PPLEOM: OPERATION AND MAINTENANCE"/>
    <s v="PPLTIS: TOTAL INCOME STATEMENT"/>
    <x v="18"/>
    <x v="6"/>
    <n v="1295"/>
  </r>
  <r>
    <x v="2"/>
    <x v="3"/>
    <x v="3"/>
    <x v="213"/>
    <x v="1"/>
    <s v="PPLETO: TOTAL OPERATING EXPENSE"/>
    <s v="PPLEOM: OPERATION AND MAINTENANCE"/>
    <s v="PPLTIS: TOTAL INCOME STATEMENT"/>
    <x v="3"/>
    <x v="3"/>
    <n v="28821.63"/>
  </r>
  <r>
    <x v="2"/>
    <x v="3"/>
    <x v="3"/>
    <x v="213"/>
    <x v="1"/>
    <s v="PPLETO: TOTAL OPERATING EXPENSE"/>
    <s v="PPLEOM: OPERATION AND MAINTENANCE"/>
    <s v="PPLTIS: TOTAL INCOME STATEMENT"/>
    <x v="4"/>
    <x v="3"/>
    <n v="110127.51"/>
  </r>
  <r>
    <x v="2"/>
    <x v="3"/>
    <x v="3"/>
    <x v="213"/>
    <x v="1"/>
    <s v="PPLETO: TOTAL OPERATING EXPENSE"/>
    <s v="PPLEOM: OPERATION AND MAINTENANCE"/>
    <s v="PPLTIS: TOTAL INCOME STATEMENT"/>
    <x v="5"/>
    <x v="4"/>
    <n v="193713.7"/>
  </r>
  <r>
    <x v="2"/>
    <x v="3"/>
    <x v="3"/>
    <x v="213"/>
    <x v="1"/>
    <s v="PPLETO: TOTAL OPERATING EXPENSE"/>
    <s v="PPLEOM: OPERATION AND MAINTENANCE"/>
    <s v="PPLTIS: TOTAL INCOME STATEMENT"/>
    <x v="6"/>
    <x v="3"/>
    <n v="225003.89"/>
  </r>
  <r>
    <x v="2"/>
    <x v="3"/>
    <x v="3"/>
    <x v="213"/>
    <x v="1"/>
    <s v="PPLETO: TOTAL OPERATING EXPENSE"/>
    <s v="PPLEOM: OPERATION AND MAINTENANCE"/>
    <s v="PPLTIS: TOTAL INCOME STATEMENT"/>
    <x v="7"/>
    <x v="3"/>
    <n v="121926.84"/>
  </r>
  <r>
    <x v="2"/>
    <x v="3"/>
    <x v="3"/>
    <x v="213"/>
    <x v="1"/>
    <s v="PPLETO: TOTAL OPERATING EXPENSE"/>
    <s v="PPLEOM: OPERATION AND MAINTENANCE"/>
    <s v="PPLTIS: TOTAL INCOME STATEMENT"/>
    <x v="10"/>
    <x v="4"/>
    <n v="25285.08"/>
  </r>
  <r>
    <x v="2"/>
    <x v="3"/>
    <x v="3"/>
    <x v="118"/>
    <x v="1"/>
    <s v="PPLETO: TOTAL OPERATING EXPENSE"/>
    <s v="PPLEOM: OPERATION AND MAINTENANCE"/>
    <s v="PPLTIS: TOTAL INCOME STATEMENT"/>
    <x v="12"/>
    <x v="1"/>
    <n v="5399.04"/>
  </r>
  <r>
    <x v="2"/>
    <x v="3"/>
    <x v="3"/>
    <x v="118"/>
    <x v="1"/>
    <s v="PPLETO: TOTAL OPERATING EXPENSE"/>
    <s v="PPLEOM: OPERATION AND MAINTENANCE"/>
    <s v="PPLTIS: TOTAL INCOME STATEMENT"/>
    <x v="11"/>
    <x v="5"/>
    <n v="1760.96"/>
  </r>
  <r>
    <x v="2"/>
    <x v="3"/>
    <x v="3"/>
    <x v="118"/>
    <x v="1"/>
    <s v="PPLETO: TOTAL OPERATING EXPENSE"/>
    <s v="PPLEOM: OPERATION AND MAINTENANCE"/>
    <s v="PPLTIS: TOTAL INCOME STATEMENT"/>
    <x v="3"/>
    <x v="3"/>
    <n v="54.89"/>
  </r>
  <r>
    <x v="2"/>
    <x v="3"/>
    <x v="3"/>
    <x v="118"/>
    <x v="1"/>
    <s v="PPLETO: TOTAL OPERATING EXPENSE"/>
    <s v="PPLEOM: OPERATION AND MAINTENANCE"/>
    <s v="PPLTIS: TOTAL INCOME STATEMENT"/>
    <x v="4"/>
    <x v="3"/>
    <n v="246.87"/>
  </r>
  <r>
    <x v="2"/>
    <x v="3"/>
    <x v="3"/>
    <x v="118"/>
    <x v="1"/>
    <s v="PPLETO: TOTAL OPERATING EXPENSE"/>
    <s v="PPLEOM: OPERATION AND MAINTENANCE"/>
    <s v="PPLTIS: TOTAL INCOME STATEMENT"/>
    <x v="5"/>
    <x v="4"/>
    <n v="461.11"/>
  </r>
  <r>
    <x v="2"/>
    <x v="3"/>
    <x v="3"/>
    <x v="118"/>
    <x v="1"/>
    <s v="PPLETO: TOTAL OPERATING EXPENSE"/>
    <s v="PPLEOM: OPERATION AND MAINTENANCE"/>
    <s v="PPLTIS: TOTAL INCOME STATEMENT"/>
    <x v="6"/>
    <x v="3"/>
    <n v="510.41"/>
  </r>
  <r>
    <x v="2"/>
    <x v="3"/>
    <x v="3"/>
    <x v="118"/>
    <x v="1"/>
    <s v="PPLETO: TOTAL OPERATING EXPENSE"/>
    <s v="PPLEOM: OPERATION AND MAINTENANCE"/>
    <s v="PPLTIS: TOTAL INCOME STATEMENT"/>
    <x v="7"/>
    <x v="3"/>
    <n v="143.16999999999999"/>
  </r>
  <r>
    <x v="2"/>
    <x v="3"/>
    <x v="3"/>
    <x v="118"/>
    <x v="1"/>
    <s v="PPLETO: TOTAL OPERATING EXPENSE"/>
    <s v="PPLEOM: OPERATION AND MAINTENANCE"/>
    <s v="PPLTIS: TOTAL INCOME STATEMENT"/>
    <x v="10"/>
    <x v="4"/>
    <n v="150.47"/>
  </r>
  <r>
    <x v="2"/>
    <x v="3"/>
    <x v="3"/>
    <x v="120"/>
    <x v="1"/>
    <s v="PPLETO: TOTAL OPERATING EXPENSE"/>
    <s v="PPLEOM: OPERATION AND MAINTENANCE"/>
    <s v="PPLTIS: TOTAL INCOME STATEMENT"/>
    <x v="1"/>
    <x v="1"/>
    <n v="62762.62"/>
  </r>
  <r>
    <x v="2"/>
    <x v="3"/>
    <x v="3"/>
    <x v="120"/>
    <x v="1"/>
    <s v="PPLETO: TOTAL OPERATING EXPENSE"/>
    <s v="PPLEOM: OPERATION AND MAINTENANCE"/>
    <s v="PPLTIS: TOTAL INCOME STATEMENT"/>
    <x v="12"/>
    <x v="1"/>
    <n v="3882.36"/>
  </r>
  <r>
    <x v="2"/>
    <x v="3"/>
    <x v="3"/>
    <x v="120"/>
    <x v="1"/>
    <s v="PPLETO: TOTAL OPERATING EXPENSE"/>
    <s v="PPLEOM: OPERATION AND MAINTENANCE"/>
    <s v="PPLTIS: TOTAL INCOME STATEMENT"/>
    <x v="11"/>
    <x v="5"/>
    <n v="734.53"/>
  </r>
  <r>
    <x v="2"/>
    <x v="3"/>
    <x v="3"/>
    <x v="120"/>
    <x v="1"/>
    <s v="PPLETO: TOTAL OPERATING EXPENSE"/>
    <s v="PPLEOM: OPERATION AND MAINTENANCE"/>
    <s v="PPLTIS: TOTAL INCOME STATEMENT"/>
    <x v="3"/>
    <x v="3"/>
    <n v="812.36"/>
  </r>
  <r>
    <x v="2"/>
    <x v="3"/>
    <x v="3"/>
    <x v="120"/>
    <x v="1"/>
    <s v="PPLETO: TOTAL OPERATING EXPENSE"/>
    <s v="PPLEOM: OPERATION AND MAINTENANCE"/>
    <s v="PPLTIS: TOTAL INCOME STATEMENT"/>
    <x v="4"/>
    <x v="3"/>
    <n v="3171.41"/>
  </r>
  <r>
    <x v="2"/>
    <x v="3"/>
    <x v="3"/>
    <x v="120"/>
    <x v="1"/>
    <s v="PPLETO: TOTAL OPERATING EXPENSE"/>
    <s v="PPLEOM: OPERATION AND MAINTENANCE"/>
    <s v="PPLTIS: TOTAL INCOME STATEMENT"/>
    <x v="5"/>
    <x v="4"/>
    <n v="5129.66"/>
  </r>
  <r>
    <x v="2"/>
    <x v="3"/>
    <x v="3"/>
    <x v="120"/>
    <x v="1"/>
    <s v="PPLETO: TOTAL OPERATING EXPENSE"/>
    <s v="PPLEOM: OPERATION AND MAINTENANCE"/>
    <s v="PPLTIS: TOTAL INCOME STATEMENT"/>
    <x v="6"/>
    <x v="3"/>
    <n v="6483.01"/>
  </r>
  <r>
    <x v="2"/>
    <x v="3"/>
    <x v="3"/>
    <x v="120"/>
    <x v="1"/>
    <s v="PPLETO: TOTAL OPERATING EXPENSE"/>
    <s v="PPLEOM: OPERATION AND MAINTENANCE"/>
    <s v="PPLTIS: TOTAL INCOME STATEMENT"/>
    <x v="7"/>
    <x v="3"/>
    <n v="3286.69"/>
  </r>
  <r>
    <x v="2"/>
    <x v="3"/>
    <x v="3"/>
    <x v="120"/>
    <x v="1"/>
    <s v="PPLETO: TOTAL OPERATING EXPENSE"/>
    <s v="PPLEOM: OPERATION AND MAINTENANCE"/>
    <s v="PPLTIS: TOTAL INCOME STATEMENT"/>
    <x v="10"/>
    <x v="4"/>
    <n v="62.7"/>
  </r>
  <r>
    <x v="2"/>
    <x v="3"/>
    <x v="3"/>
    <x v="122"/>
    <x v="1"/>
    <s v="PPLETO: TOTAL OPERATING EXPENSE"/>
    <s v="PPLEOM: OPERATION AND MAINTENANCE"/>
    <s v="PPLTIS: TOTAL INCOME STATEMENT"/>
    <x v="1"/>
    <x v="1"/>
    <n v="8677.85"/>
  </r>
  <r>
    <x v="2"/>
    <x v="3"/>
    <x v="3"/>
    <x v="122"/>
    <x v="1"/>
    <s v="PPLETO: TOTAL OPERATING EXPENSE"/>
    <s v="PPLEOM: OPERATION AND MAINTENANCE"/>
    <s v="PPLTIS: TOTAL INCOME STATEMENT"/>
    <x v="12"/>
    <x v="1"/>
    <n v="21979.67"/>
  </r>
  <r>
    <x v="2"/>
    <x v="3"/>
    <x v="3"/>
    <x v="122"/>
    <x v="1"/>
    <s v="PPLETO: TOTAL OPERATING EXPENSE"/>
    <s v="PPLEOM: OPERATION AND MAINTENANCE"/>
    <s v="PPLTIS: TOTAL INCOME STATEMENT"/>
    <x v="11"/>
    <x v="5"/>
    <n v="2175.13"/>
  </r>
  <r>
    <x v="2"/>
    <x v="3"/>
    <x v="3"/>
    <x v="122"/>
    <x v="1"/>
    <s v="PPLETO: TOTAL OPERATING EXPENSE"/>
    <s v="PPLEOM: OPERATION AND MAINTENANCE"/>
    <s v="PPLTIS: TOTAL INCOME STATEMENT"/>
    <x v="3"/>
    <x v="3"/>
    <n v="315.83"/>
  </r>
  <r>
    <x v="2"/>
    <x v="3"/>
    <x v="3"/>
    <x v="122"/>
    <x v="1"/>
    <s v="PPLETO: TOTAL OPERATING EXPENSE"/>
    <s v="PPLEOM: OPERATION AND MAINTENANCE"/>
    <s v="PPLTIS: TOTAL INCOME STATEMENT"/>
    <x v="4"/>
    <x v="3"/>
    <n v="1402.58"/>
  </r>
  <r>
    <x v="2"/>
    <x v="3"/>
    <x v="3"/>
    <x v="122"/>
    <x v="1"/>
    <s v="PPLETO: TOTAL OPERATING EXPENSE"/>
    <s v="PPLEOM: OPERATION AND MAINTENANCE"/>
    <s v="PPLTIS: TOTAL INCOME STATEMENT"/>
    <x v="5"/>
    <x v="4"/>
    <n v="2620.2399999999998"/>
  </r>
  <r>
    <x v="2"/>
    <x v="3"/>
    <x v="3"/>
    <x v="122"/>
    <x v="1"/>
    <s v="PPLETO: TOTAL OPERATING EXPENSE"/>
    <s v="PPLEOM: OPERATION AND MAINTENANCE"/>
    <s v="PPLTIS: TOTAL INCOME STATEMENT"/>
    <x v="6"/>
    <x v="3"/>
    <n v="2900.01"/>
  </r>
  <r>
    <x v="2"/>
    <x v="3"/>
    <x v="3"/>
    <x v="122"/>
    <x v="1"/>
    <s v="PPLETO: TOTAL OPERATING EXPENSE"/>
    <s v="PPLEOM: OPERATION AND MAINTENANCE"/>
    <s v="PPLTIS: TOTAL INCOME STATEMENT"/>
    <x v="7"/>
    <x v="3"/>
    <n v="846.98"/>
  </r>
  <r>
    <x v="2"/>
    <x v="3"/>
    <x v="3"/>
    <x v="122"/>
    <x v="1"/>
    <s v="PPLETO: TOTAL OPERATING EXPENSE"/>
    <s v="PPLEOM: OPERATION AND MAINTENANCE"/>
    <s v="PPLTIS: TOTAL INCOME STATEMENT"/>
    <x v="10"/>
    <x v="4"/>
    <n v="185.56"/>
  </r>
  <r>
    <x v="2"/>
    <x v="3"/>
    <x v="3"/>
    <x v="123"/>
    <x v="1"/>
    <s v="PPLETO: TOTAL OPERATING EXPENSE"/>
    <s v="PPLEOM: OPERATION AND MAINTENANCE"/>
    <s v="PPLTIS: TOTAL INCOME STATEMENT"/>
    <x v="12"/>
    <x v="1"/>
    <n v="4686.5"/>
  </r>
  <r>
    <x v="2"/>
    <x v="3"/>
    <x v="3"/>
    <x v="123"/>
    <x v="1"/>
    <s v="PPLETO: TOTAL OPERATING EXPENSE"/>
    <s v="PPLEOM: OPERATION AND MAINTENANCE"/>
    <s v="PPLTIS: TOTAL INCOME STATEMENT"/>
    <x v="11"/>
    <x v="5"/>
    <n v="35.15"/>
  </r>
  <r>
    <x v="2"/>
    <x v="3"/>
    <x v="3"/>
    <x v="123"/>
    <x v="1"/>
    <s v="PPLETO: TOTAL OPERATING EXPENSE"/>
    <s v="PPLEOM: OPERATION AND MAINTENANCE"/>
    <s v="PPLTIS: TOTAL INCOME STATEMENT"/>
    <x v="3"/>
    <x v="3"/>
    <n v="47.56"/>
  </r>
  <r>
    <x v="2"/>
    <x v="3"/>
    <x v="3"/>
    <x v="123"/>
    <x v="1"/>
    <s v="PPLETO: TOTAL OPERATING EXPENSE"/>
    <s v="PPLEOM: OPERATION AND MAINTENANCE"/>
    <s v="PPLTIS: TOTAL INCOME STATEMENT"/>
    <x v="4"/>
    <x v="3"/>
    <n v="214.26"/>
  </r>
  <r>
    <x v="2"/>
    <x v="3"/>
    <x v="3"/>
    <x v="123"/>
    <x v="1"/>
    <s v="PPLETO: TOTAL OPERATING EXPENSE"/>
    <s v="PPLEOM: OPERATION AND MAINTENANCE"/>
    <s v="PPLTIS: TOTAL INCOME STATEMENT"/>
    <x v="5"/>
    <x v="4"/>
    <n v="400.2"/>
  </r>
  <r>
    <x v="2"/>
    <x v="3"/>
    <x v="3"/>
    <x v="123"/>
    <x v="1"/>
    <s v="PPLETO: TOTAL OPERATING EXPENSE"/>
    <s v="PPLEOM: OPERATION AND MAINTENANCE"/>
    <s v="PPLTIS: TOTAL INCOME STATEMENT"/>
    <x v="6"/>
    <x v="3"/>
    <n v="443.01"/>
  </r>
  <r>
    <x v="2"/>
    <x v="3"/>
    <x v="3"/>
    <x v="123"/>
    <x v="1"/>
    <s v="PPLETO: TOTAL OPERATING EXPENSE"/>
    <s v="PPLEOM: OPERATION AND MAINTENANCE"/>
    <s v="PPLTIS: TOTAL INCOME STATEMENT"/>
    <x v="7"/>
    <x v="3"/>
    <n v="123.45"/>
  </r>
  <r>
    <x v="2"/>
    <x v="3"/>
    <x v="3"/>
    <x v="123"/>
    <x v="1"/>
    <s v="PPLETO: TOTAL OPERATING EXPENSE"/>
    <s v="PPLEOM: OPERATION AND MAINTENANCE"/>
    <s v="PPLTIS: TOTAL INCOME STATEMENT"/>
    <x v="10"/>
    <x v="4"/>
    <n v="2.99"/>
  </r>
  <r>
    <x v="2"/>
    <x v="3"/>
    <x v="3"/>
    <x v="124"/>
    <x v="1"/>
    <s v="PPLETO: TOTAL OPERATING EXPENSE"/>
    <s v="PPLEOM: OPERATION AND MAINTENANCE"/>
    <s v="PPLTIS: TOTAL INCOME STATEMENT"/>
    <x v="12"/>
    <x v="1"/>
    <n v="6581.26"/>
  </r>
  <r>
    <x v="2"/>
    <x v="3"/>
    <x v="3"/>
    <x v="124"/>
    <x v="1"/>
    <s v="PPLETO: TOTAL OPERATING EXPENSE"/>
    <s v="PPLEOM: OPERATION AND MAINTENANCE"/>
    <s v="PPLTIS: TOTAL INCOME STATEMENT"/>
    <x v="11"/>
    <x v="5"/>
    <n v="512.01"/>
  </r>
  <r>
    <x v="2"/>
    <x v="3"/>
    <x v="3"/>
    <x v="124"/>
    <x v="1"/>
    <s v="PPLETO: TOTAL OPERATING EXPENSE"/>
    <s v="PPLEOM: OPERATION AND MAINTENANCE"/>
    <s v="PPLTIS: TOTAL INCOME STATEMENT"/>
    <x v="3"/>
    <x v="3"/>
    <n v="67.06"/>
  </r>
  <r>
    <x v="2"/>
    <x v="3"/>
    <x v="3"/>
    <x v="124"/>
    <x v="1"/>
    <s v="PPLETO: TOTAL OPERATING EXPENSE"/>
    <s v="PPLEOM: OPERATION AND MAINTENANCE"/>
    <s v="PPLTIS: TOTAL INCOME STATEMENT"/>
    <x v="4"/>
    <x v="3"/>
    <n v="300.94"/>
  </r>
  <r>
    <x v="2"/>
    <x v="3"/>
    <x v="3"/>
    <x v="124"/>
    <x v="1"/>
    <s v="PPLETO: TOTAL OPERATING EXPENSE"/>
    <s v="PPLEOM: OPERATION AND MAINTENANCE"/>
    <s v="PPLTIS: TOTAL INCOME STATEMENT"/>
    <x v="5"/>
    <x v="4"/>
    <n v="562.14"/>
  </r>
  <r>
    <x v="2"/>
    <x v="3"/>
    <x v="3"/>
    <x v="124"/>
    <x v="1"/>
    <s v="PPLETO: TOTAL OPERATING EXPENSE"/>
    <s v="PPLEOM: OPERATION AND MAINTENANCE"/>
    <s v="PPLTIS: TOTAL INCOME STATEMENT"/>
    <x v="6"/>
    <x v="3"/>
    <n v="622.24"/>
  </r>
  <r>
    <x v="2"/>
    <x v="3"/>
    <x v="3"/>
    <x v="124"/>
    <x v="1"/>
    <s v="PPLETO: TOTAL OPERATING EXPENSE"/>
    <s v="PPLEOM: OPERATION AND MAINTENANCE"/>
    <s v="PPLTIS: TOTAL INCOME STATEMENT"/>
    <x v="7"/>
    <x v="3"/>
    <n v="175.64"/>
  </r>
  <r>
    <x v="2"/>
    <x v="3"/>
    <x v="3"/>
    <x v="124"/>
    <x v="1"/>
    <s v="PPLETO: TOTAL OPERATING EXPENSE"/>
    <s v="PPLEOM: OPERATION AND MAINTENANCE"/>
    <s v="PPLTIS: TOTAL INCOME STATEMENT"/>
    <x v="10"/>
    <x v="4"/>
    <n v="43.6"/>
  </r>
  <r>
    <x v="2"/>
    <x v="3"/>
    <x v="3"/>
    <x v="125"/>
    <x v="1"/>
    <s v="PPLETO: TOTAL OPERATING EXPENSE"/>
    <s v="PPLEOM: OPERATION AND MAINTENANCE"/>
    <s v="PPLTIS: TOTAL INCOME STATEMENT"/>
    <x v="12"/>
    <x v="1"/>
    <n v="96443.07"/>
  </r>
  <r>
    <x v="2"/>
    <x v="3"/>
    <x v="3"/>
    <x v="125"/>
    <x v="1"/>
    <s v="PPLETO: TOTAL OPERATING EXPENSE"/>
    <s v="PPLEOM: OPERATION AND MAINTENANCE"/>
    <s v="PPLTIS: TOTAL INCOME STATEMENT"/>
    <x v="11"/>
    <x v="5"/>
    <n v="99369.919999999998"/>
  </r>
  <r>
    <x v="2"/>
    <x v="3"/>
    <x v="3"/>
    <x v="125"/>
    <x v="1"/>
    <s v="PPLETO: TOTAL OPERATING EXPENSE"/>
    <s v="PPLEOM: OPERATION AND MAINTENANCE"/>
    <s v="PPLTIS: TOTAL INCOME STATEMENT"/>
    <x v="18"/>
    <x v="6"/>
    <n v="350"/>
  </r>
  <r>
    <x v="2"/>
    <x v="3"/>
    <x v="3"/>
    <x v="125"/>
    <x v="1"/>
    <s v="PPLETO: TOTAL OPERATING EXPENSE"/>
    <s v="PPLEOM: OPERATION AND MAINTENANCE"/>
    <s v="PPLTIS: TOTAL INCOME STATEMENT"/>
    <x v="3"/>
    <x v="3"/>
    <n v="1190.1199999999999"/>
  </r>
  <r>
    <x v="2"/>
    <x v="3"/>
    <x v="3"/>
    <x v="125"/>
    <x v="1"/>
    <s v="PPLETO: TOTAL OPERATING EXPENSE"/>
    <s v="PPLEOM: OPERATION AND MAINTENANCE"/>
    <s v="PPLTIS: TOTAL INCOME STATEMENT"/>
    <x v="4"/>
    <x v="3"/>
    <n v="4549.18"/>
  </r>
  <r>
    <x v="2"/>
    <x v="3"/>
    <x v="3"/>
    <x v="125"/>
    <x v="1"/>
    <s v="PPLETO: TOTAL OPERATING EXPENSE"/>
    <s v="PPLEOM: OPERATION AND MAINTENANCE"/>
    <s v="PPLTIS: TOTAL INCOME STATEMENT"/>
    <x v="5"/>
    <x v="4"/>
    <n v="7586.03"/>
  </r>
  <r>
    <x v="2"/>
    <x v="3"/>
    <x v="3"/>
    <x v="125"/>
    <x v="1"/>
    <s v="PPLETO: TOTAL OPERATING EXPENSE"/>
    <s v="PPLEOM: OPERATION AND MAINTENANCE"/>
    <s v="PPLTIS: TOTAL INCOME STATEMENT"/>
    <x v="6"/>
    <x v="3"/>
    <n v="9330.43"/>
  </r>
  <r>
    <x v="2"/>
    <x v="3"/>
    <x v="3"/>
    <x v="125"/>
    <x v="1"/>
    <s v="PPLETO: TOTAL OPERATING EXPENSE"/>
    <s v="PPLEOM: OPERATION AND MAINTENANCE"/>
    <s v="PPLTIS: TOTAL INCOME STATEMENT"/>
    <x v="7"/>
    <x v="3"/>
    <n v="4887.59"/>
  </r>
  <r>
    <x v="2"/>
    <x v="3"/>
    <x v="3"/>
    <x v="125"/>
    <x v="1"/>
    <s v="PPLETO: TOTAL OPERATING EXPENSE"/>
    <s v="PPLEOM: OPERATION AND MAINTENANCE"/>
    <s v="PPLTIS: TOTAL INCOME STATEMENT"/>
    <x v="10"/>
    <x v="4"/>
    <n v="7296.11"/>
  </r>
  <r>
    <x v="2"/>
    <x v="3"/>
    <x v="3"/>
    <x v="127"/>
    <x v="1"/>
    <s v="PPLETO: TOTAL OPERATING EXPENSE"/>
    <s v="PPLEOM: OPERATION AND MAINTENANCE"/>
    <s v="PPLTIS: TOTAL INCOME STATEMENT"/>
    <x v="12"/>
    <x v="1"/>
    <n v="4803.75"/>
  </r>
  <r>
    <x v="2"/>
    <x v="3"/>
    <x v="3"/>
    <x v="127"/>
    <x v="1"/>
    <s v="PPLETO: TOTAL OPERATING EXPENSE"/>
    <s v="PPLEOM: OPERATION AND MAINTENANCE"/>
    <s v="PPLTIS: TOTAL INCOME STATEMENT"/>
    <x v="11"/>
    <x v="5"/>
    <n v="846.7"/>
  </r>
  <r>
    <x v="2"/>
    <x v="3"/>
    <x v="3"/>
    <x v="127"/>
    <x v="1"/>
    <s v="PPLETO: TOTAL OPERATING EXPENSE"/>
    <s v="PPLEOM: OPERATION AND MAINTENANCE"/>
    <s v="PPLTIS: TOTAL INCOME STATEMENT"/>
    <x v="3"/>
    <x v="3"/>
    <n v="48.74"/>
  </r>
  <r>
    <x v="2"/>
    <x v="3"/>
    <x v="3"/>
    <x v="127"/>
    <x v="1"/>
    <s v="PPLETO: TOTAL OPERATING EXPENSE"/>
    <s v="PPLEOM: OPERATION AND MAINTENANCE"/>
    <s v="PPLTIS: TOTAL INCOME STATEMENT"/>
    <x v="4"/>
    <x v="3"/>
    <n v="219.63"/>
  </r>
  <r>
    <x v="2"/>
    <x v="3"/>
    <x v="3"/>
    <x v="127"/>
    <x v="1"/>
    <s v="PPLETO: TOTAL OPERATING EXPENSE"/>
    <s v="PPLEOM: OPERATION AND MAINTENANCE"/>
    <s v="PPLTIS: TOTAL INCOME STATEMENT"/>
    <x v="5"/>
    <x v="4"/>
    <n v="410.23"/>
  </r>
  <r>
    <x v="2"/>
    <x v="3"/>
    <x v="3"/>
    <x v="127"/>
    <x v="1"/>
    <s v="PPLETO: TOTAL OPERATING EXPENSE"/>
    <s v="PPLEOM: OPERATION AND MAINTENANCE"/>
    <s v="PPLTIS: TOTAL INCOME STATEMENT"/>
    <x v="6"/>
    <x v="3"/>
    <n v="454.1"/>
  </r>
  <r>
    <x v="2"/>
    <x v="3"/>
    <x v="3"/>
    <x v="127"/>
    <x v="1"/>
    <s v="PPLETO: TOTAL OPERATING EXPENSE"/>
    <s v="PPLEOM: OPERATION AND MAINTENANCE"/>
    <s v="PPLTIS: TOTAL INCOME STATEMENT"/>
    <x v="7"/>
    <x v="3"/>
    <n v="126.54"/>
  </r>
  <r>
    <x v="2"/>
    <x v="3"/>
    <x v="3"/>
    <x v="127"/>
    <x v="1"/>
    <s v="PPLETO: TOTAL OPERATING EXPENSE"/>
    <s v="PPLEOM: OPERATION AND MAINTENANCE"/>
    <s v="PPLTIS: TOTAL INCOME STATEMENT"/>
    <x v="10"/>
    <x v="4"/>
    <n v="72.209999999999994"/>
  </r>
  <r>
    <x v="2"/>
    <x v="3"/>
    <x v="3"/>
    <x v="133"/>
    <x v="1"/>
    <s v="PPLETO: TOTAL OPERATING EXPENSE"/>
    <s v="PPLEOM: OPERATION AND MAINTENANCE"/>
    <s v="PPLTIS: TOTAL INCOME STATEMENT"/>
    <x v="12"/>
    <x v="1"/>
    <n v="390.62"/>
  </r>
  <r>
    <x v="2"/>
    <x v="3"/>
    <x v="3"/>
    <x v="133"/>
    <x v="1"/>
    <s v="PPLETO: TOTAL OPERATING EXPENSE"/>
    <s v="PPLEOM: OPERATION AND MAINTENANCE"/>
    <s v="PPLTIS: TOTAL INCOME STATEMENT"/>
    <x v="11"/>
    <x v="5"/>
    <n v="52.5"/>
  </r>
  <r>
    <x v="2"/>
    <x v="3"/>
    <x v="3"/>
    <x v="133"/>
    <x v="1"/>
    <s v="PPLETO: TOTAL OPERATING EXPENSE"/>
    <s v="PPLEOM: OPERATION AND MAINTENANCE"/>
    <s v="PPLTIS: TOTAL INCOME STATEMENT"/>
    <x v="3"/>
    <x v="3"/>
    <n v="9.82"/>
  </r>
  <r>
    <x v="2"/>
    <x v="3"/>
    <x v="3"/>
    <x v="133"/>
    <x v="1"/>
    <s v="PPLETO: TOTAL OPERATING EXPENSE"/>
    <s v="PPLEOM: OPERATION AND MAINTENANCE"/>
    <s v="PPLTIS: TOTAL INCOME STATEMENT"/>
    <x v="4"/>
    <x v="3"/>
    <n v="28.87"/>
  </r>
  <r>
    <x v="2"/>
    <x v="3"/>
    <x v="3"/>
    <x v="133"/>
    <x v="1"/>
    <s v="PPLETO: TOTAL OPERATING EXPENSE"/>
    <s v="PPLEOM: OPERATION AND MAINTENANCE"/>
    <s v="PPLTIS: TOTAL INCOME STATEMENT"/>
    <x v="5"/>
    <x v="4"/>
    <n v="-23.1"/>
  </r>
  <r>
    <x v="2"/>
    <x v="3"/>
    <x v="3"/>
    <x v="133"/>
    <x v="1"/>
    <s v="PPLETO: TOTAL OPERATING EXPENSE"/>
    <s v="PPLEOM: OPERATION AND MAINTENANCE"/>
    <s v="PPLTIS: TOTAL INCOME STATEMENT"/>
    <x v="6"/>
    <x v="3"/>
    <n v="59.72"/>
  </r>
  <r>
    <x v="2"/>
    <x v="3"/>
    <x v="3"/>
    <x v="133"/>
    <x v="1"/>
    <s v="PPLETO: TOTAL OPERATING EXPENSE"/>
    <s v="PPLEOM: OPERATION AND MAINTENANCE"/>
    <s v="PPLTIS: TOTAL INCOME STATEMENT"/>
    <x v="7"/>
    <x v="3"/>
    <n v="62.12"/>
  </r>
  <r>
    <x v="2"/>
    <x v="3"/>
    <x v="3"/>
    <x v="133"/>
    <x v="1"/>
    <s v="PPLETO: TOTAL OPERATING EXPENSE"/>
    <s v="PPLEOM: OPERATION AND MAINTENANCE"/>
    <s v="PPLTIS: TOTAL INCOME STATEMENT"/>
    <x v="10"/>
    <x v="4"/>
    <n v="4.47"/>
  </r>
  <r>
    <x v="2"/>
    <x v="3"/>
    <x v="3"/>
    <x v="135"/>
    <x v="1"/>
    <s v="PPLETO: TOTAL OPERATING EXPENSE"/>
    <s v="PPLEOM: OPERATION AND MAINTENANCE"/>
    <s v="PPLTIS: TOTAL INCOME STATEMENT"/>
    <x v="9"/>
    <x v="5"/>
    <n v="0"/>
  </r>
  <r>
    <x v="2"/>
    <x v="3"/>
    <x v="3"/>
    <x v="135"/>
    <x v="1"/>
    <s v="PPLETO: TOTAL OPERATING EXPENSE"/>
    <s v="PPLEOM: OPERATION AND MAINTENANCE"/>
    <s v="PPLTIS: TOTAL INCOME STATEMENT"/>
    <x v="12"/>
    <x v="1"/>
    <n v="657.25"/>
  </r>
  <r>
    <x v="2"/>
    <x v="3"/>
    <x v="3"/>
    <x v="135"/>
    <x v="1"/>
    <s v="PPLETO: TOTAL OPERATING EXPENSE"/>
    <s v="PPLEOM: OPERATION AND MAINTENANCE"/>
    <s v="PPLTIS: TOTAL INCOME STATEMENT"/>
    <x v="11"/>
    <x v="5"/>
    <n v="908.72"/>
  </r>
  <r>
    <x v="2"/>
    <x v="3"/>
    <x v="3"/>
    <x v="135"/>
    <x v="1"/>
    <s v="PPLETO: TOTAL OPERATING EXPENSE"/>
    <s v="PPLEOM: OPERATION AND MAINTENANCE"/>
    <s v="PPLTIS: TOTAL INCOME STATEMENT"/>
    <x v="3"/>
    <x v="3"/>
    <n v="9.5399999999999991"/>
  </r>
  <r>
    <x v="2"/>
    <x v="3"/>
    <x v="3"/>
    <x v="135"/>
    <x v="1"/>
    <s v="PPLETO: TOTAL OPERATING EXPENSE"/>
    <s v="PPLEOM: OPERATION AND MAINTENANCE"/>
    <s v="PPLTIS: TOTAL INCOME STATEMENT"/>
    <x v="4"/>
    <x v="3"/>
    <n v="32.39"/>
  </r>
  <r>
    <x v="2"/>
    <x v="3"/>
    <x v="3"/>
    <x v="135"/>
    <x v="1"/>
    <s v="PPLETO: TOTAL OPERATING EXPENSE"/>
    <s v="PPLEOM: OPERATION AND MAINTENANCE"/>
    <s v="PPLTIS: TOTAL INCOME STATEMENT"/>
    <x v="5"/>
    <x v="4"/>
    <n v="42.5"/>
  </r>
  <r>
    <x v="2"/>
    <x v="3"/>
    <x v="3"/>
    <x v="135"/>
    <x v="1"/>
    <s v="PPLETO: TOTAL OPERATING EXPENSE"/>
    <s v="PPLEOM: OPERATION AND MAINTENANCE"/>
    <s v="PPLTIS: TOTAL INCOME STATEMENT"/>
    <x v="6"/>
    <x v="3"/>
    <n v="67.510000000000005"/>
  </r>
  <r>
    <x v="2"/>
    <x v="3"/>
    <x v="3"/>
    <x v="135"/>
    <x v="1"/>
    <s v="PPLETO: TOTAL OPERATING EXPENSE"/>
    <s v="PPLEOM: OPERATION AND MAINTENANCE"/>
    <s v="PPLTIS: TOTAL INCOME STATEMENT"/>
    <x v="7"/>
    <x v="3"/>
    <n v="44.4"/>
  </r>
  <r>
    <x v="2"/>
    <x v="3"/>
    <x v="3"/>
    <x v="135"/>
    <x v="1"/>
    <s v="PPLETO: TOTAL OPERATING EXPENSE"/>
    <s v="PPLEOM: OPERATION AND MAINTENANCE"/>
    <s v="PPLTIS: TOTAL INCOME STATEMENT"/>
    <x v="10"/>
    <x v="4"/>
    <n v="56.55"/>
  </r>
  <r>
    <x v="2"/>
    <x v="3"/>
    <x v="3"/>
    <x v="222"/>
    <x v="1"/>
    <s v="PPLETO: TOTAL OPERATING EXPENSE"/>
    <s v="PPLEOM: OPERATION AND MAINTENANCE"/>
    <s v="PPLTIS: TOTAL INCOME STATEMENT"/>
    <x v="12"/>
    <x v="1"/>
    <n v="3957.44"/>
  </r>
  <r>
    <x v="2"/>
    <x v="3"/>
    <x v="3"/>
    <x v="222"/>
    <x v="1"/>
    <s v="PPLETO: TOTAL OPERATING EXPENSE"/>
    <s v="PPLEOM: OPERATION AND MAINTENANCE"/>
    <s v="PPLTIS: TOTAL INCOME STATEMENT"/>
    <x v="11"/>
    <x v="5"/>
    <n v="285.29000000000002"/>
  </r>
  <r>
    <x v="2"/>
    <x v="3"/>
    <x v="3"/>
    <x v="222"/>
    <x v="1"/>
    <s v="PPLETO: TOTAL OPERATING EXPENSE"/>
    <s v="PPLEOM: OPERATION AND MAINTENANCE"/>
    <s v="PPLTIS: TOTAL INCOME STATEMENT"/>
    <x v="3"/>
    <x v="3"/>
    <n v="45.62"/>
  </r>
  <r>
    <x v="2"/>
    <x v="3"/>
    <x v="3"/>
    <x v="222"/>
    <x v="1"/>
    <s v="PPLETO: TOTAL OPERATING EXPENSE"/>
    <s v="PPLEOM: OPERATION AND MAINTENANCE"/>
    <s v="PPLTIS: TOTAL INCOME STATEMENT"/>
    <x v="4"/>
    <x v="3"/>
    <n v="210.91"/>
  </r>
  <r>
    <x v="2"/>
    <x v="3"/>
    <x v="3"/>
    <x v="222"/>
    <x v="1"/>
    <s v="PPLETO: TOTAL OPERATING EXPENSE"/>
    <s v="PPLEOM: OPERATION AND MAINTENANCE"/>
    <s v="PPLTIS: TOTAL INCOME STATEMENT"/>
    <x v="5"/>
    <x v="4"/>
    <n v="232.39"/>
  </r>
  <r>
    <x v="2"/>
    <x v="3"/>
    <x v="3"/>
    <x v="222"/>
    <x v="1"/>
    <s v="PPLETO: TOTAL OPERATING EXPENSE"/>
    <s v="PPLEOM: OPERATION AND MAINTENANCE"/>
    <s v="PPLTIS: TOTAL INCOME STATEMENT"/>
    <x v="6"/>
    <x v="3"/>
    <n v="402.13"/>
  </r>
  <r>
    <x v="2"/>
    <x v="3"/>
    <x v="3"/>
    <x v="222"/>
    <x v="1"/>
    <s v="PPLETO: TOTAL OPERATING EXPENSE"/>
    <s v="PPLEOM: OPERATION AND MAINTENANCE"/>
    <s v="PPLTIS: TOTAL INCOME STATEMENT"/>
    <x v="7"/>
    <x v="3"/>
    <n v="233.23"/>
  </r>
  <r>
    <x v="2"/>
    <x v="3"/>
    <x v="3"/>
    <x v="222"/>
    <x v="1"/>
    <s v="PPLETO: TOTAL OPERATING EXPENSE"/>
    <s v="PPLEOM: OPERATION AND MAINTENANCE"/>
    <s v="PPLTIS: TOTAL INCOME STATEMENT"/>
    <x v="10"/>
    <x v="4"/>
    <n v="20.12"/>
  </r>
  <r>
    <x v="2"/>
    <x v="3"/>
    <x v="3"/>
    <x v="41"/>
    <x v="1"/>
    <s v="PPLETO: TOTAL OPERATING EXPENSE"/>
    <s v="PPLEOM: OPERATION AND MAINTENANCE"/>
    <s v="PPLTIS: TOTAL INCOME STATEMENT"/>
    <x v="1"/>
    <x v="1"/>
    <n v="-38544.699999999997"/>
  </r>
  <r>
    <x v="2"/>
    <x v="3"/>
    <x v="3"/>
    <x v="41"/>
    <x v="1"/>
    <s v="PPLETO: TOTAL OPERATING EXPENSE"/>
    <s v="PPLEOM: OPERATION AND MAINTENANCE"/>
    <s v="PPLTIS: TOTAL INCOME STATEMENT"/>
    <x v="3"/>
    <x v="3"/>
    <n v="-432.25"/>
  </r>
  <r>
    <x v="2"/>
    <x v="3"/>
    <x v="3"/>
    <x v="41"/>
    <x v="1"/>
    <s v="PPLETO: TOTAL OPERATING EXPENSE"/>
    <s v="PPLEOM: OPERATION AND MAINTENANCE"/>
    <s v="PPLTIS: TOTAL INCOME STATEMENT"/>
    <x v="4"/>
    <x v="3"/>
    <n v="-1162.8499999999999"/>
  </r>
  <r>
    <x v="2"/>
    <x v="3"/>
    <x v="3"/>
    <x v="41"/>
    <x v="1"/>
    <s v="PPLETO: TOTAL OPERATING EXPENSE"/>
    <s v="PPLEOM: OPERATION AND MAINTENANCE"/>
    <s v="PPLTIS: TOTAL INCOME STATEMENT"/>
    <x v="5"/>
    <x v="4"/>
    <n v="-4436.1000000000004"/>
  </r>
  <r>
    <x v="2"/>
    <x v="3"/>
    <x v="3"/>
    <x v="41"/>
    <x v="1"/>
    <s v="PPLETO: TOTAL OPERATING EXPENSE"/>
    <s v="PPLEOM: OPERATION AND MAINTENANCE"/>
    <s v="PPLTIS: TOTAL INCOME STATEMENT"/>
    <x v="6"/>
    <x v="3"/>
    <n v="-3632.82"/>
  </r>
  <r>
    <x v="2"/>
    <x v="3"/>
    <x v="3"/>
    <x v="41"/>
    <x v="1"/>
    <s v="PPLETO: TOTAL OPERATING EXPENSE"/>
    <s v="PPLEOM: OPERATION AND MAINTENANCE"/>
    <s v="PPLTIS: TOTAL INCOME STATEMENT"/>
    <x v="7"/>
    <x v="3"/>
    <n v="1364.17"/>
  </r>
  <r>
    <x v="2"/>
    <x v="3"/>
    <x v="3"/>
    <x v="36"/>
    <x v="1"/>
    <s v="PPLETO: TOTAL OPERATING EXPENSE"/>
    <s v="PPLEOM: OPERATION AND MAINTENANCE"/>
    <s v="PPLTIS: TOTAL INCOME STATEMENT"/>
    <x v="12"/>
    <x v="1"/>
    <n v="16211.38"/>
  </r>
  <r>
    <x v="2"/>
    <x v="3"/>
    <x v="3"/>
    <x v="36"/>
    <x v="1"/>
    <s v="PPLETO: TOTAL OPERATING EXPENSE"/>
    <s v="PPLEOM: OPERATION AND MAINTENANCE"/>
    <s v="PPLTIS: TOTAL INCOME STATEMENT"/>
    <x v="11"/>
    <x v="5"/>
    <n v="2101.12"/>
  </r>
  <r>
    <x v="2"/>
    <x v="3"/>
    <x v="3"/>
    <x v="36"/>
    <x v="1"/>
    <s v="PPLETO: TOTAL OPERATING EXPENSE"/>
    <s v="PPLEOM: OPERATION AND MAINTENANCE"/>
    <s v="PPLTIS: TOTAL INCOME STATEMENT"/>
    <x v="0"/>
    <x v="0"/>
    <n v="0"/>
  </r>
  <r>
    <x v="2"/>
    <x v="3"/>
    <x v="3"/>
    <x v="36"/>
    <x v="1"/>
    <s v="PPLETO: TOTAL OPERATING EXPENSE"/>
    <s v="PPLEOM: OPERATION AND MAINTENANCE"/>
    <s v="PPLTIS: TOTAL INCOME STATEMENT"/>
    <x v="3"/>
    <x v="3"/>
    <n v="204.52"/>
  </r>
  <r>
    <x v="2"/>
    <x v="3"/>
    <x v="3"/>
    <x v="36"/>
    <x v="1"/>
    <s v="PPLETO: TOTAL OPERATING EXPENSE"/>
    <s v="PPLEOM: OPERATION AND MAINTENANCE"/>
    <s v="PPLTIS: TOTAL INCOME STATEMENT"/>
    <x v="4"/>
    <x v="3"/>
    <n v="767.13"/>
  </r>
  <r>
    <x v="2"/>
    <x v="3"/>
    <x v="3"/>
    <x v="36"/>
    <x v="1"/>
    <s v="PPLETO: TOTAL OPERATING EXPENSE"/>
    <s v="PPLEOM: OPERATION AND MAINTENANCE"/>
    <s v="PPLTIS: TOTAL INCOME STATEMENT"/>
    <x v="5"/>
    <x v="4"/>
    <n v="1261.2"/>
  </r>
  <r>
    <x v="2"/>
    <x v="3"/>
    <x v="3"/>
    <x v="36"/>
    <x v="1"/>
    <s v="PPLETO: TOTAL OPERATING EXPENSE"/>
    <s v="PPLEOM: OPERATION AND MAINTENANCE"/>
    <s v="PPLTIS: TOTAL INCOME STATEMENT"/>
    <x v="6"/>
    <x v="3"/>
    <n v="1576.84"/>
  </r>
  <r>
    <x v="2"/>
    <x v="3"/>
    <x v="3"/>
    <x v="36"/>
    <x v="1"/>
    <s v="PPLETO: TOTAL OPERATING EXPENSE"/>
    <s v="PPLEOM: OPERATION AND MAINTENANCE"/>
    <s v="PPLTIS: TOTAL INCOME STATEMENT"/>
    <x v="7"/>
    <x v="3"/>
    <n v="843.65"/>
  </r>
  <r>
    <x v="2"/>
    <x v="3"/>
    <x v="3"/>
    <x v="36"/>
    <x v="1"/>
    <s v="PPLETO: TOTAL OPERATING EXPENSE"/>
    <s v="PPLEOM: OPERATION AND MAINTENANCE"/>
    <s v="PPLTIS: TOTAL INCOME STATEMENT"/>
    <x v="10"/>
    <x v="4"/>
    <n v="176.52"/>
  </r>
  <r>
    <x v="2"/>
    <x v="3"/>
    <x v="3"/>
    <x v="214"/>
    <x v="1"/>
    <s v="PPLETO: TOTAL OPERATING EXPENSE"/>
    <s v="PPLEOM: OPERATION AND MAINTENANCE"/>
    <s v="PPLTIS: TOTAL INCOME STATEMENT"/>
    <x v="0"/>
    <x v="0"/>
    <n v="-1395921.7"/>
  </r>
  <r>
    <x v="2"/>
    <x v="3"/>
    <x v="3"/>
    <x v="214"/>
    <x v="1"/>
    <s v="PPLETO: TOTAL OPERATING EXPENSE"/>
    <s v="PPLEOM: OPERATION AND MAINTENANCE"/>
    <s v="PPLTIS: TOTAL INCOME STATEMENT"/>
    <x v="3"/>
    <x v="3"/>
    <n v="-14423.46"/>
  </r>
  <r>
    <x v="2"/>
    <x v="3"/>
    <x v="3"/>
    <x v="214"/>
    <x v="1"/>
    <s v="PPLETO: TOTAL OPERATING EXPENSE"/>
    <s v="PPLEOM: OPERATION AND MAINTENANCE"/>
    <s v="PPLTIS: TOTAL INCOME STATEMENT"/>
    <x v="4"/>
    <x v="3"/>
    <n v="-63841.42"/>
  </r>
  <r>
    <x v="2"/>
    <x v="3"/>
    <x v="3"/>
    <x v="214"/>
    <x v="1"/>
    <s v="PPLETO: TOTAL OPERATING EXPENSE"/>
    <s v="PPLEOM: OPERATION AND MAINTENANCE"/>
    <s v="PPLTIS: TOTAL INCOME STATEMENT"/>
    <x v="5"/>
    <x v="4"/>
    <n v="-159946.84"/>
  </r>
  <r>
    <x v="2"/>
    <x v="3"/>
    <x v="3"/>
    <x v="214"/>
    <x v="1"/>
    <s v="PPLETO: TOTAL OPERATING EXPENSE"/>
    <s v="PPLEOM: OPERATION AND MAINTENANCE"/>
    <s v="PPLTIS: TOTAL INCOME STATEMENT"/>
    <x v="6"/>
    <x v="3"/>
    <n v="-134516.12"/>
  </r>
  <r>
    <x v="2"/>
    <x v="3"/>
    <x v="3"/>
    <x v="214"/>
    <x v="1"/>
    <s v="PPLETO: TOTAL OPERATING EXPENSE"/>
    <s v="PPLEOM: OPERATION AND MAINTENANCE"/>
    <s v="PPLTIS: TOTAL INCOME STATEMENT"/>
    <x v="7"/>
    <x v="3"/>
    <n v="-32084.22"/>
  </r>
  <r>
    <x v="2"/>
    <x v="3"/>
    <x v="3"/>
    <x v="215"/>
    <x v="1"/>
    <s v="PPLETO: TOTAL OPERATING EXPENSE"/>
    <s v="PPLEOM: OPERATION AND MAINTENANCE"/>
    <s v="PPLTIS: TOTAL INCOME STATEMENT"/>
    <x v="1"/>
    <x v="1"/>
    <n v="-187394.83"/>
  </r>
  <r>
    <x v="2"/>
    <x v="3"/>
    <x v="3"/>
    <x v="215"/>
    <x v="1"/>
    <s v="PPLETO: TOTAL OPERATING EXPENSE"/>
    <s v="PPLEOM: OPERATION AND MAINTENANCE"/>
    <s v="PPLTIS: TOTAL INCOME STATEMENT"/>
    <x v="14"/>
    <x v="1"/>
    <n v="-3721.35"/>
  </r>
  <r>
    <x v="2"/>
    <x v="3"/>
    <x v="3"/>
    <x v="215"/>
    <x v="1"/>
    <s v="PPLETO: TOTAL OPERATING EXPENSE"/>
    <s v="PPLEOM: OPERATION AND MAINTENANCE"/>
    <s v="PPLTIS: TOTAL INCOME STATEMENT"/>
    <x v="9"/>
    <x v="5"/>
    <n v="-152.91999999999999"/>
  </r>
  <r>
    <x v="2"/>
    <x v="3"/>
    <x v="3"/>
    <x v="215"/>
    <x v="1"/>
    <s v="PPLETO: TOTAL OPERATING EXPENSE"/>
    <s v="PPLEOM: OPERATION AND MAINTENANCE"/>
    <s v="PPLTIS: TOTAL INCOME STATEMENT"/>
    <x v="15"/>
    <x v="5"/>
    <n v="-59.28"/>
  </r>
  <r>
    <x v="2"/>
    <x v="3"/>
    <x v="3"/>
    <x v="215"/>
    <x v="1"/>
    <s v="PPLETO: TOTAL OPERATING EXPENSE"/>
    <s v="PPLEOM: OPERATION AND MAINTENANCE"/>
    <s v="PPLTIS: TOTAL INCOME STATEMENT"/>
    <x v="12"/>
    <x v="1"/>
    <n v="-22535.439999999999"/>
  </r>
  <r>
    <x v="2"/>
    <x v="3"/>
    <x v="3"/>
    <x v="215"/>
    <x v="1"/>
    <s v="PPLETO: TOTAL OPERATING EXPENSE"/>
    <s v="PPLEOM: OPERATION AND MAINTENANCE"/>
    <s v="PPLTIS: TOTAL INCOME STATEMENT"/>
    <x v="11"/>
    <x v="5"/>
    <n v="-770.26"/>
  </r>
  <r>
    <x v="2"/>
    <x v="3"/>
    <x v="3"/>
    <x v="215"/>
    <x v="1"/>
    <s v="PPLETO: TOTAL OPERATING EXPENSE"/>
    <s v="PPLEOM: OPERATION AND MAINTENANCE"/>
    <s v="PPLTIS: TOTAL INCOME STATEMENT"/>
    <x v="16"/>
    <x v="1"/>
    <n v="-7.47"/>
  </r>
  <r>
    <x v="2"/>
    <x v="3"/>
    <x v="3"/>
    <x v="215"/>
    <x v="1"/>
    <s v="PPLETO: TOTAL OPERATING EXPENSE"/>
    <s v="PPLEOM: OPERATION AND MAINTENANCE"/>
    <s v="PPLTIS: TOTAL INCOME STATEMENT"/>
    <x v="13"/>
    <x v="6"/>
    <n v="-1348.6"/>
  </r>
  <r>
    <x v="2"/>
    <x v="3"/>
    <x v="3"/>
    <x v="215"/>
    <x v="1"/>
    <s v="PPLETO: TOTAL OPERATING EXPENSE"/>
    <s v="PPLEOM: OPERATION AND MAINTENANCE"/>
    <s v="PPLTIS: TOTAL INCOME STATEMENT"/>
    <x v="17"/>
    <x v="6"/>
    <n v="-11.8"/>
  </r>
  <r>
    <x v="2"/>
    <x v="3"/>
    <x v="3"/>
    <x v="215"/>
    <x v="1"/>
    <s v="PPLETO: TOTAL OPERATING EXPENSE"/>
    <s v="PPLEOM: OPERATION AND MAINTENANCE"/>
    <s v="PPLTIS: TOTAL INCOME STATEMENT"/>
    <x v="18"/>
    <x v="6"/>
    <n v="-43.21"/>
  </r>
  <r>
    <x v="2"/>
    <x v="3"/>
    <x v="3"/>
    <x v="215"/>
    <x v="1"/>
    <s v="PPLETO: TOTAL OPERATING EXPENSE"/>
    <s v="PPLEOM: OPERATION AND MAINTENANCE"/>
    <s v="PPLTIS: TOTAL INCOME STATEMENT"/>
    <x v="19"/>
    <x v="6"/>
    <n v="-836.76"/>
  </r>
  <r>
    <x v="2"/>
    <x v="3"/>
    <x v="3"/>
    <x v="215"/>
    <x v="1"/>
    <s v="PPLETO: TOTAL OPERATING EXPENSE"/>
    <s v="PPLEOM: OPERATION AND MAINTENANCE"/>
    <s v="PPLTIS: TOTAL INCOME STATEMENT"/>
    <x v="0"/>
    <x v="0"/>
    <n v="-1410.76"/>
  </r>
  <r>
    <x v="2"/>
    <x v="3"/>
    <x v="3"/>
    <x v="215"/>
    <x v="1"/>
    <s v="PPLETO: TOTAL OPERATING EXPENSE"/>
    <s v="PPLEOM: OPERATION AND MAINTENANCE"/>
    <s v="PPLTIS: TOTAL INCOME STATEMENT"/>
    <x v="2"/>
    <x v="2"/>
    <n v="-0.06"/>
  </r>
  <r>
    <x v="2"/>
    <x v="3"/>
    <x v="3"/>
    <x v="215"/>
    <x v="1"/>
    <s v="PPLETO: TOTAL OPERATING EXPENSE"/>
    <s v="PPLEOM: OPERATION AND MAINTENANCE"/>
    <s v="PPLTIS: TOTAL INCOME STATEMENT"/>
    <x v="3"/>
    <x v="3"/>
    <n v="-2086.77"/>
  </r>
  <r>
    <x v="2"/>
    <x v="3"/>
    <x v="3"/>
    <x v="215"/>
    <x v="1"/>
    <s v="PPLETO: TOTAL OPERATING EXPENSE"/>
    <s v="PPLEOM: OPERATION AND MAINTENANCE"/>
    <s v="PPLTIS: TOTAL INCOME STATEMENT"/>
    <x v="4"/>
    <x v="3"/>
    <n v="-9947.4599999999991"/>
  </r>
  <r>
    <x v="2"/>
    <x v="3"/>
    <x v="3"/>
    <x v="215"/>
    <x v="1"/>
    <s v="PPLETO: TOTAL OPERATING EXPENSE"/>
    <s v="PPLEOM: OPERATION AND MAINTENANCE"/>
    <s v="PPLTIS: TOTAL INCOME STATEMENT"/>
    <x v="5"/>
    <x v="4"/>
    <n v="-24833.64"/>
  </r>
  <r>
    <x v="2"/>
    <x v="3"/>
    <x v="3"/>
    <x v="215"/>
    <x v="1"/>
    <s v="PPLETO: TOTAL OPERATING EXPENSE"/>
    <s v="PPLEOM: OPERATION AND MAINTENANCE"/>
    <s v="PPLTIS: TOTAL INCOME STATEMENT"/>
    <x v="6"/>
    <x v="3"/>
    <n v="-20524.98"/>
  </r>
  <r>
    <x v="2"/>
    <x v="3"/>
    <x v="3"/>
    <x v="215"/>
    <x v="1"/>
    <s v="PPLETO: TOTAL OPERATING EXPENSE"/>
    <s v="PPLEOM: OPERATION AND MAINTENANCE"/>
    <s v="PPLTIS: TOTAL INCOME STATEMENT"/>
    <x v="7"/>
    <x v="3"/>
    <n v="-5067.96"/>
  </r>
  <r>
    <x v="2"/>
    <x v="3"/>
    <x v="3"/>
    <x v="215"/>
    <x v="1"/>
    <s v="PPLETO: TOTAL OPERATING EXPENSE"/>
    <s v="PPLEOM: OPERATION AND MAINTENANCE"/>
    <s v="PPLTIS: TOTAL INCOME STATEMENT"/>
    <x v="8"/>
    <x v="2"/>
    <n v="-0.01"/>
  </r>
  <r>
    <x v="2"/>
    <x v="3"/>
    <x v="3"/>
    <x v="215"/>
    <x v="1"/>
    <s v="PPLETO: TOTAL OPERATING EXPENSE"/>
    <s v="PPLEOM: OPERATION AND MAINTENANCE"/>
    <s v="PPLTIS: TOTAL INCOME STATEMENT"/>
    <x v="10"/>
    <x v="4"/>
    <n v="-87.79"/>
  </r>
  <r>
    <x v="2"/>
    <x v="3"/>
    <x v="3"/>
    <x v="44"/>
    <x v="1"/>
    <s v="PPLETO: TOTAL OPERATING EXPENSE"/>
    <s v="PPLEOM: OPERATION AND MAINTENANCE"/>
    <s v="PPLTIS: TOTAL INCOME STATEMENT"/>
    <x v="0"/>
    <x v="0"/>
    <n v="0"/>
  </r>
  <r>
    <x v="2"/>
    <x v="3"/>
    <x v="3"/>
    <x v="140"/>
    <x v="1"/>
    <s v="PPLETO: TOTAL OPERATING EXPENSE"/>
    <s v="PPLEOM: OPERATION AND MAINTENANCE"/>
    <s v="PPLTIS: TOTAL INCOME STATEMENT"/>
    <x v="14"/>
    <x v="1"/>
    <n v="272.48"/>
  </r>
  <r>
    <x v="2"/>
    <x v="3"/>
    <x v="3"/>
    <x v="140"/>
    <x v="1"/>
    <s v="PPLETO: TOTAL OPERATING EXPENSE"/>
    <s v="PPLEOM: OPERATION AND MAINTENANCE"/>
    <s v="PPLTIS: TOTAL INCOME STATEMENT"/>
    <x v="12"/>
    <x v="1"/>
    <n v="2158.48"/>
  </r>
  <r>
    <x v="2"/>
    <x v="3"/>
    <x v="3"/>
    <x v="140"/>
    <x v="1"/>
    <s v="PPLETO: TOTAL OPERATING EXPENSE"/>
    <s v="PPLEOM: OPERATION AND MAINTENANCE"/>
    <s v="PPLTIS: TOTAL INCOME STATEMENT"/>
    <x v="3"/>
    <x v="3"/>
    <n v="27.51"/>
  </r>
  <r>
    <x v="2"/>
    <x v="3"/>
    <x v="3"/>
    <x v="140"/>
    <x v="1"/>
    <s v="PPLETO: TOTAL OPERATING EXPENSE"/>
    <s v="PPLEOM: OPERATION AND MAINTENANCE"/>
    <s v="PPLTIS: TOTAL INCOME STATEMENT"/>
    <x v="4"/>
    <x v="3"/>
    <n v="112.63"/>
  </r>
  <r>
    <x v="2"/>
    <x v="3"/>
    <x v="3"/>
    <x v="140"/>
    <x v="1"/>
    <s v="PPLETO: TOTAL OPERATING EXPENSE"/>
    <s v="PPLEOM: OPERATION AND MAINTENANCE"/>
    <s v="PPLTIS: TOTAL INCOME STATEMENT"/>
    <x v="5"/>
    <x v="4"/>
    <n v="204.98"/>
  </r>
  <r>
    <x v="2"/>
    <x v="3"/>
    <x v="3"/>
    <x v="140"/>
    <x v="1"/>
    <s v="PPLETO: TOTAL OPERATING EXPENSE"/>
    <s v="PPLEOM: OPERATION AND MAINTENANCE"/>
    <s v="PPLTIS: TOTAL INCOME STATEMENT"/>
    <x v="6"/>
    <x v="3"/>
    <n v="228.84"/>
  </r>
  <r>
    <x v="2"/>
    <x v="3"/>
    <x v="3"/>
    <x v="140"/>
    <x v="1"/>
    <s v="PPLETO: TOTAL OPERATING EXPENSE"/>
    <s v="PPLEOM: OPERATION AND MAINTENANCE"/>
    <s v="PPLTIS: TOTAL INCOME STATEMENT"/>
    <x v="7"/>
    <x v="3"/>
    <n v="103.66"/>
  </r>
  <r>
    <x v="2"/>
    <x v="3"/>
    <x v="3"/>
    <x v="45"/>
    <x v="1"/>
    <s v="PPLETO: TOTAL OPERATING EXPENSE"/>
    <s v="PPLEOM: OPERATION AND MAINTENANCE"/>
    <s v="PPLTIS: TOTAL INCOME STATEMENT"/>
    <x v="0"/>
    <x v="0"/>
    <n v="0"/>
  </r>
  <r>
    <x v="2"/>
    <x v="3"/>
    <x v="3"/>
    <x v="46"/>
    <x v="1"/>
    <s v="PPLETO: TOTAL OPERATING EXPENSE"/>
    <s v="PPLEOM: OPERATION AND MAINTENANCE"/>
    <s v="PPLTIS: TOTAL INCOME STATEMENT"/>
    <x v="0"/>
    <x v="0"/>
    <n v="0"/>
  </r>
  <r>
    <x v="2"/>
    <x v="3"/>
    <x v="3"/>
    <x v="47"/>
    <x v="1"/>
    <s v="PPLETO: TOTAL OPERATING EXPENSE"/>
    <s v="PPLEOM: OPERATION AND MAINTENANCE"/>
    <s v="PPLTIS: TOTAL INCOME STATEMENT"/>
    <x v="0"/>
    <x v="0"/>
    <n v="0"/>
  </r>
  <r>
    <x v="2"/>
    <x v="3"/>
    <x v="3"/>
    <x v="48"/>
    <x v="1"/>
    <s v="PPLETO: TOTAL OPERATING EXPENSE"/>
    <s v="PPLEOM: OPERATION AND MAINTENANCE"/>
    <s v="PPLTIS: TOTAL INCOME STATEMENT"/>
    <x v="0"/>
    <x v="0"/>
    <n v="0"/>
  </r>
  <r>
    <x v="2"/>
    <x v="3"/>
    <x v="3"/>
    <x v="49"/>
    <x v="1"/>
    <s v="PPLETO: TOTAL OPERATING EXPENSE"/>
    <s v="PPLEOM: OPERATION AND MAINTENANCE"/>
    <s v="PPLTIS: TOTAL INCOME STATEMENT"/>
    <x v="0"/>
    <x v="0"/>
    <n v="0"/>
  </r>
  <r>
    <x v="2"/>
    <x v="3"/>
    <x v="3"/>
    <x v="50"/>
    <x v="1"/>
    <s v="PPLETO: TOTAL OPERATING EXPENSE"/>
    <s v="PPLEOM: OPERATION AND MAINTENANCE"/>
    <s v="PPLTIS: TOTAL INCOME STATEMENT"/>
    <x v="0"/>
    <x v="0"/>
    <n v="0"/>
  </r>
  <r>
    <x v="2"/>
    <x v="3"/>
    <x v="3"/>
    <x v="51"/>
    <x v="1"/>
    <s v="PPLETO: TOTAL OPERATING EXPENSE"/>
    <s v="PPLEOM: OPERATION AND MAINTENANCE"/>
    <s v="PPLTIS: TOTAL INCOME STATEMENT"/>
    <x v="0"/>
    <x v="0"/>
    <n v="0"/>
  </r>
  <r>
    <x v="2"/>
    <x v="3"/>
    <x v="3"/>
    <x v="51"/>
    <x v="1"/>
    <s v="PPLETO: TOTAL OPERATING EXPENSE"/>
    <s v="PPLEOM: OPERATION AND MAINTENANCE"/>
    <s v="PPLTIS: TOTAL INCOME STATEMENT"/>
    <x v="2"/>
    <x v="2"/>
    <n v="1899474.68"/>
  </r>
  <r>
    <x v="2"/>
    <x v="3"/>
    <x v="3"/>
    <x v="52"/>
    <x v="1"/>
    <s v="PPLETO: TOTAL OPERATING EXPENSE"/>
    <s v="PPLEOM: OPERATION AND MAINTENANCE"/>
    <s v="PPLTIS: TOTAL INCOME STATEMENT"/>
    <x v="0"/>
    <x v="0"/>
    <n v="0"/>
  </r>
  <r>
    <x v="2"/>
    <x v="3"/>
    <x v="3"/>
    <x v="53"/>
    <x v="1"/>
    <s v="PPLETO: TOTAL OPERATING EXPENSE"/>
    <s v="PPLEOM: OPERATION AND MAINTENANCE"/>
    <s v="PPLTIS: TOTAL INCOME STATEMENT"/>
    <x v="0"/>
    <x v="0"/>
    <n v="0"/>
  </r>
  <r>
    <x v="2"/>
    <x v="3"/>
    <x v="3"/>
    <x v="37"/>
    <x v="1"/>
    <s v="PPLETO: TOTAL OPERATING EXPENSE"/>
    <s v="PPLEOM: OPERATION AND MAINTENANCE"/>
    <s v="PPLTIS: TOTAL INCOME STATEMENT"/>
    <x v="0"/>
    <x v="0"/>
    <n v="0"/>
  </r>
  <r>
    <x v="2"/>
    <x v="3"/>
    <x v="3"/>
    <x v="37"/>
    <x v="1"/>
    <s v="PPLETO: TOTAL OPERATING EXPENSE"/>
    <s v="PPLEOM: OPERATION AND MAINTENANCE"/>
    <s v="PPLTIS: TOTAL INCOME STATEMENT"/>
    <x v="8"/>
    <x v="2"/>
    <n v="225021.6"/>
  </r>
  <r>
    <x v="2"/>
    <x v="3"/>
    <x v="3"/>
    <x v="56"/>
    <x v="1"/>
    <s v="PPLETO: TOTAL OPERATING EXPENSE"/>
    <s v="PPLEOM: OPERATION AND MAINTENANCE"/>
    <s v="PPLTIS: TOTAL INCOME STATEMENT"/>
    <x v="12"/>
    <x v="1"/>
    <n v="243664.34"/>
  </r>
  <r>
    <x v="2"/>
    <x v="3"/>
    <x v="3"/>
    <x v="56"/>
    <x v="1"/>
    <s v="PPLETO: TOTAL OPERATING EXPENSE"/>
    <s v="PPLEOM: OPERATION AND MAINTENANCE"/>
    <s v="PPLTIS: TOTAL INCOME STATEMENT"/>
    <x v="11"/>
    <x v="5"/>
    <n v="37192.54"/>
  </r>
  <r>
    <x v="2"/>
    <x v="3"/>
    <x v="3"/>
    <x v="56"/>
    <x v="1"/>
    <s v="PPLETO: TOTAL OPERATING EXPENSE"/>
    <s v="PPLEOM: OPERATION AND MAINTENANCE"/>
    <s v="PPLTIS: TOTAL INCOME STATEMENT"/>
    <x v="3"/>
    <x v="3"/>
    <n v="3035.77"/>
  </r>
  <r>
    <x v="2"/>
    <x v="3"/>
    <x v="3"/>
    <x v="56"/>
    <x v="1"/>
    <s v="PPLETO: TOTAL OPERATING EXPENSE"/>
    <s v="PPLEOM: OPERATION AND MAINTENANCE"/>
    <s v="PPLTIS: TOTAL INCOME STATEMENT"/>
    <x v="4"/>
    <x v="3"/>
    <n v="11579.04"/>
  </r>
  <r>
    <x v="2"/>
    <x v="3"/>
    <x v="3"/>
    <x v="56"/>
    <x v="1"/>
    <s v="PPLETO: TOTAL OPERATING EXPENSE"/>
    <s v="PPLEOM: OPERATION AND MAINTENANCE"/>
    <s v="PPLTIS: TOTAL INCOME STATEMENT"/>
    <x v="5"/>
    <x v="4"/>
    <n v="18701.88"/>
  </r>
  <r>
    <x v="2"/>
    <x v="3"/>
    <x v="3"/>
    <x v="56"/>
    <x v="1"/>
    <s v="PPLETO: TOTAL OPERATING EXPENSE"/>
    <s v="PPLEOM: OPERATION AND MAINTENANCE"/>
    <s v="PPLTIS: TOTAL INCOME STATEMENT"/>
    <x v="6"/>
    <x v="3"/>
    <n v="23752.97"/>
  </r>
  <r>
    <x v="2"/>
    <x v="3"/>
    <x v="3"/>
    <x v="56"/>
    <x v="1"/>
    <s v="PPLETO: TOTAL OPERATING EXPENSE"/>
    <s v="PPLEOM: OPERATION AND MAINTENANCE"/>
    <s v="PPLTIS: TOTAL INCOME STATEMENT"/>
    <x v="7"/>
    <x v="3"/>
    <n v="12477.66"/>
  </r>
  <r>
    <x v="2"/>
    <x v="3"/>
    <x v="3"/>
    <x v="56"/>
    <x v="1"/>
    <s v="PPLETO: TOTAL OPERATING EXPENSE"/>
    <s v="PPLEOM: OPERATION AND MAINTENANCE"/>
    <s v="PPLTIS: TOTAL INCOME STATEMENT"/>
    <x v="10"/>
    <x v="4"/>
    <n v="2885.12"/>
  </r>
  <r>
    <x v="2"/>
    <x v="3"/>
    <x v="3"/>
    <x v="229"/>
    <x v="1"/>
    <s v="PPLETO: TOTAL OPERATING EXPENSE"/>
    <s v="PPLEOM: OPERATION AND MAINTENANCE"/>
    <s v="PPLTIS: TOTAL INCOME STATEMENT"/>
    <x v="14"/>
    <x v="1"/>
    <n v="272.48"/>
  </r>
  <r>
    <x v="2"/>
    <x v="3"/>
    <x v="3"/>
    <x v="229"/>
    <x v="1"/>
    <s v="PPLETO: TOTAL OPERATING EXPENSE"/>
    <s v="PPLEOM: OPERATION AND MAINTENANCE"/>
    <s v="PPLTIS: TOTAL INCOME STATEMENT"/>
    <x v="3"/>
    <x v="3"/>
    <n v="3.48"/>
  </r>
  <r>
    <x v="2"/>
    <x v="3"/>
    <x v="3"/>
    <x v="229"/>
    <x v="1"/>
    <s v="PPLETO: TOTAL OPERATING EXPENSE"/>
    <s v="PPLEOM: OPERATION AND MAINTENANCE"/>
    <s v="PPLTIS: TOTAL INCOME STATEMENT"/>
    <x v="4"/>
    <x v="3"/>
    <n v="11.89"/>
  </r>
  <r>
    <x v="2"/>
    <x v="3"/>
    <x v="3"/>
    <x v="229"/>
    <x v="1"/>
    <s v="PPLETO: TOTAL OPERATING EXPENSE"/>
    <s v="PPLEOM: OPERATION AND MAINTENANCE"/>
    <s v="PPLTIS: TOTAL INCOME STATEMENT"/>
    <x v="5"/>
    <x v="4"/>
    <n v="24.35"/>
  </r>
  <r>
    <x v="2"/>
    <x v="3"/>
    <x v="3"/>
    <x v="229"/>
    <x v="1"/>
    <s v="PPLETO: TOTAL OPERATING EXPENSE"/>
    <s v="PPLEOM: OPERATION AND MAINTENANCE"/>
    <s v="PPLTIS: TOTAL INCOME STATEMENT"/>
    <x v="6"/>
    <x v="3"/>
    <n v="25.45"/>
  </r>
  <r>
    <x v="2"/>
    <x v="3"/>
    <x v="3"/>
    <x v="229"/>
    <x v="1"/>
    <s v="PPLETO: TOTAL OPERATING EXPENSE"/>
    <s v="PPLEOM: OPERATION AND MAINTENANCE"/>
    <s v="PPLTIS: TOTAL INCOME STATEMENT"/>
    <x v="7"/>
    <x v="3"/>
    <n v="13.07"/>
  </r>
  <r>
    <x v="2"/>
    <x v="3"/>
    <x v="3"/>
    <x v="230"/>
    <x v="1"/>
    <s v="PPLETO: TOTAL OPERATING EXPENSE"/>
    <s v="PPLEOM: OPERATION AND MAINTENANCE"/>
    <s v="PPLTIS: TOTAL INCOME STATEMENT"/>
    <x v="12"/>
    <x v="1"/>
    <n v="71.16"/>
  </r>
  <r>
    <x v="2"/>
    <x v="3"/>
    <x v="3"/>
    <x v="230"/>
    <x v="1"/>
    <s v="PPLETO: TOTAL OPERATING EXPENSE"/>
    <s v="PPLEOM: OPERATION AND MAINTENANCE"/>
    <s v="PPLTIS: TOTAL INCOME STATEMENT"/>
    <x v="11"/>
    <x v="5"/>
    <n v="353.37"/>
  </r>
  <r>
    <x v="2"/>
    <x v="3"/>
    <x v="3"/>
    <x v="230"/>
    <x v="1"/>
    <s v="PPLETO: TOTAL OPERATING EXPENSE"/>
    <s v="PPLEOM: OPERATION AND MAINTENANCE"/>
    <s v="PPLTIS: TOTAL INCOME STATEMENT"/>
    <x v="16"/>
    <x v="1"/>
    <n v="252.5"/>
  </r>
  <r>
    <x v="2"/>
    <x v="3"/>
    <x v="3"/>
    <x v="230"/>
    <x v="1"/>
    <s v="PPLETO: TOTAL OPERATING EXPENSE"/>
    <s v="PPLEOM: OPERATION AND MAINTENANCE"/>
    <s v="PPLTIS: TOTAL INCOME STATEMENT"/>
    <x v="3"/>
    <x v="3"/>
    <n v="4.13"/>
  </r>
  <r>
    <x v="2"/>
    <x v="3"/>
    <x v="3"/>
    <x v="230"/>
    <x v="1"/>
    <s v="PPLETO: TOTAL OPERATING EXPENSE"/>
    <s v="PPLEOM: OPERATION AND MAINTENANCE"/>
    <s v="PPLTIS: TOTAL INCOME STATEMENT"/>
    <x v="4"/>
    <x v="3"/>
    <n v="14.12"/>
  </r>
  <r>
    <x v="2"/>
    <x v="3"/>
    <x v="3"/>
    <x v="230"/>
    <x v="1"/>
    <s v="PPLETO: TOTAL OPERATING EXPENSE"/>
    <s v="PPLEOM: OPERATION AND MAINTENANCE"/>
    <s v="PPLTIS: TOTAL INCOME STATEMENT"/>
    <x v="5"/>
    <x v="4"/>
    <n v="28.92"/>
  </r>
  <r>
    <x v="2"/>
    <x v="3"/>
    <x v="3"/>
    <x v="230"/>
    <x v="1"/>
    <s v="PPLETO: TOTAL OPERATING EXPENSE"/>
    <s v="PPLEOM: OPERATION AND MAINTENANCE"/>
    <s v="PPLTIS: TOTAL INCOME STATEMENT"/>
    <x v="6"/>
    <x v="3"/>
    <n v="30.23"/>
  </r>
  <r>
    <x v="2"/>
    <x v="3"/>
    <x v="3"/>
    <x v="230"/>
    <x v="1"/>
    <s v="PPLETO: TOTAL OPERATING EXPENSE"/>
    <s v="PPLEOM: OPERATION AND MAINTENANCE"/>
    <s v="PPLTIS: TOTAL INCOME STATEMENT"/>
    <x v="7"/>
    <x v="3"/>
    <n v="15.52"/>
  </r>
  <r>
    <x v="2"/>
    <x v="3"/>
    <x v="3"/>
    <x v="230"/>
    <x v="1"/>
    <s v="PPLETO: TOTAL OPERATING EXPENSE"/>
    <s v="PPLEOM: OPERATION AND MAINTENANCE"/>
    <s v="PPLTIS: TOTAL INCOME STATEMENT"/>
    <x v="10"/>
    <x v="4"/>
    <n v="20.89"/>
  </r>
  <r>
    <x v="0"/>
    <x v="4"/>
    <x v="1"/>
    <x v="41"/>
    <x v="1"/>
    <s v="PPLETO: TOTAL OPERATING EXPENSE"/>
    <s v="PPLEOM: OPERATION AND MAINTENANCE"/>
    <s v="PPLTIS: TOTAL INCOME STATEMENT"/>
    <x v="1"/>
    <x v="1"/>
    <n v="108433.83"/>
  </r>
  <r>
    <x v="0"/>
    <x v="4"/>
    <x v="1"/>
    <x v="41"/>
    <x v="1"/>
    <s v="PPLETO: TOTAL OPERATING EXPENSE"/>
    <s v="PPLEOM: OPERATION AND MAINTENANCE"/>
    <s v="PPLTIS: TOTAL INCOME STATEMENT"/>
    <x v="12"/>
    <x v="1"/>
    <n v="36.049999999999997"/>
  </r>
  <r>
    <x v="0"/>
    <x v="4"/>
    <x v="1"/>
    <x v="41"/>
    <x v="1"/>
    <s v="PPLETO: TOTAL OPERATING EXPENSE"/>
    <s v="PPLEOM: OPERATION AND MAINTENANCE"/>
    <s v="PPLTIS: TOTAL INCOME STATEMENT"/>
    <x v="11"/>
    <x v="5"/>
    <n v="-125.69"/>
  </r>
  <r>
    <x v="0"/>
    <x v="4"/>
    <x v="1"/>
    <x v="41"/>
    <x v="1"/>
    <s v="PPLETO: TOTAL OPERATING EXPENSE"/>
    <s v="PPLEOM: OPERATION AND MAINTENANCE"/>
    <s v="PPLTIS: TOTAL INCOME STATEMENT"/>
    <x v="3"/>
    <x v="3"/>
    <n v="1088.73"/>
  </r>
  <r>
    <x v="0"/>
    <x v="4"/>
    <x v="1"/>
    <x v="41"/>
    <x v="1"/>
    <s v="PPLETO: TOTAL OPERATING EXPENSE"/>
    <s v="PPLEOM: OPERATION AND MAINTENANCE"/>
    <s v="PPLTIS: TOTAL INCOME STATEMENT"/>
    <x v="4"/>
    <x v="3"/>
    <n v="4907.45"/>
  </r>
  <r>
    <x v="0"/>
    <x v="4"/>
    <x v="1"/>
    <x v="41"/>
    <x v="1"/>
    <s v="PPLETO: TOTAL OPERATING EXPENSE"/>
    <s v="PPLEOM: OPERATION AND MAINTENANCE"/>
    <s v="PPLTIS: TOTAL INCOME STATEMENT"/>
    <x v="5"/>
    <x v="4"/>
    <n v="13841.04"/>
  </r>
  <r>
    <x v="0"/>
    <x v="4"/>
    <x v="1"/>
    <x v="41"/>
    <x v="1"/>
    <s v="PPLETO: TOTAL OPERATING EXPENSE"/>
    <s v="PPLEOM: OPERATION AND MAINTENANCE"/>
    <s v="PPLTIS: TOTAL INCOME STATEMENT"/>
    <x v="6"/>
    <x v="3"/>
    <n v="9799.69"/>
  </r>
  <r>
    <x v="0"/>
    <x v="4"/>
    <x v="1"/>
    <x v="41"/>
    <x v="1"/>
    <s v="PPLETO: TOTAL OPERATING EXPENSE"/>
    <s v="PPLEOM: OPERATION AND MAINTENANCE"/>
    <s v="PPLTIS: TOTAL INCOME STATEMENT"/>
    <x v="7"/>
    <x v="3"/>
    <n v="2502.0100000000002"/>
  </r>
  <r>
    <x v="0"/>
    <x v="4"/>
    <x v="1"/>
    <x v="51"/>
    <x v="1"/>
    <s v="PPLETO: TOTAL OPERATING EXPENSE"/>
    <s v="PPLEOM: OPERATION AND MAINTENANCE"/>
    <s v="PPLTIS: TOTAL INCOME STATEMENT"/>
    <x v="2"/>
    <x v="2"/>
    <n v="5326.94"/>
  </r>
  <r>
    <x v="0"/>
    <x v="4"/>
    <x v="1"/>
    <x v="37"/>
    <x v="1"/>
    <s v="PPLETO: TOTAL OPERATING EXPENSE"/>
    <s v="PPLEOM: OPERATION AND MAINTENANCE"/>
    <s v="PPLTIS: TOTAL INCOME STATEMENT"/>
    <x v="8"/>
    <x v="2"/>
    <n v="710.7"/>
  </r>
  <r>
    <x v="0"/>
    <x v="5"/>
    <x v="1"/>
    <x v="41"/>
    <x v="1"/>
    <s v="PPLETO: TOTAL OPERATING EXPENSE"/>
    <s v="PPLEOM: OPERATION AND MAINTENANCE"/>
    <s v="PPLTIS: TOTAL INCOME STATEMENT"/>
    <x v="1"/>
    <x v="1"/>
    <n v="2614.08"/>
  </r>
  <r>
    <x v="0"/>
    <x v="5"/>
    <x v="1"/>
    <x v="41"/>
    <x v="1"/>
    <s v="PPLETO: TOTAL OPERATING EXPENSE"/>
    <s v="PPLEOM: OPERATION AND MAINTENANCE"/>
    <s v="PPLTIS: TOTAL INCOME STATEMENT"/>
    <x v="3"/>
    <x v="3"/>
    <n v="24.95"/>
  </r>
  <r>
    <x v="0"/>
    <x v="5"/>
    <x v="1"/>
    <x v="41"/>
    <x v="1"/>
    <s v="PPLETO: TOTAL OPERATING EXPENSE"/>
    <s v="PPLEOM: OPERATION AND MAINTENANCE"/>
    <s v="PPLTIS: TOTAL INCOME STATEMENT"/>
    <x v="4"/>
    <x v="3"/>
    <n v="119.49"/>
  </r>
  <r>
    <x v="0"/>
    <x v="5"/>
    <x v="1"/>
    <x v="41"/>
    <x v="1"/>
    <s v="PPLETO: TOTAL OPERATING EXPENSE"/>
    <s v="PPLEOM: OPERATION AND MAINTENANCE"/>
    <s v="PPLTIS: TOTAL INCOME STATEMENT"/>
    <x v="5"/>
    <x v="4"/>
    <n v="350.3"/>
  </r>
  <r>
    <x v="0"/>
    <x v="5"/>
    <x v="1"/>
    <x v="41"/>
    <x v="1"/>
    <s v="PPLETO: TOTAL OPERATING EXPENSE"/>
    <s v="PPLEOM: OPERATION AND MAINTENANCE"/>
    <s v="PPLTIS: TOTAL INCOME STATEMENT"/>
    <x v="6"/>
    <x v="3"/>
    <n v="223.45"/>
  </r>
  <r>
    <x v="0"/>
    <x v="5"/>
    <x v="1"/>
    <x v="41"/>
    <x v="1"/>
    <s v="PPLETO: TOTAL OPERATING EXPENSE"/>
    <s v="PPLEOM: OPERATION AND MAINTENANCE"/>
    <s v="PPLTIS: TOTAL INCOME STATEMENT"/>
    <x v="7"/>
    <x v="3"/>
    <n v="56.79"/>
  </r>
  <r>
    <x v="0"/>
    <x v="5"/>
    <x v="1"/>
    <x v="51"/>
    <x v="1"/>
    <s v="PPLETO: TOTAL OPERATING EXPENSE"/>
    <s v="PPLEOM: OPERATION AND MAINTENANCE"/>
    <s v="PPLTIS: TOTAL INCOME STATEMENT"/>
    <x v="2"/>
    <x v="2"/>
    <n v="135.81"/>
  </r>
  <r>
    <x v="0"/>
    <x v="5"/>
    <x v="1"/>
    <x v="37"/>
    <x v="1"/>
    <s v="PPLETO: TOTAL OPERATING EXPENSE"/>
    <s v="PPLEOM: OPERATION AND MAINTENANCE"/>
    <s v="PPLTIS: TOTAL INCOME STATEMENT"/>
    <x v="8"/>
    <x v="2"/>
    <n v="16.239999999999998"/>
  </r>
  <r>
    <x v="0"/>
    <x v="6"/>
    <x v="1"/>
    <x v="41"/>
    <x v="1"/>
    <s v="PPLETO: TOTAL OPERATING EXPENSE"/>
    <s v="PPLEOM: OPERATION AND MAINTENANCE"/>
    <s v="PPLTIS: TOTAL INCOME STATEMENT"/>
    <x v="1"/>
    <x v="1"/>
    <n v="891.43"/>
  </r>
  <r>
    <x v="0"/>
    <x v="6"/>
    <x v="1"/>
    <x v="41"/>
    <x v="1"/>
    <s v="PPLETO: TOTAL OPERATING EXPENSE"/>
    <s v="PPLEOM: OPERATION AND MAINTENANCE"/>
    <s v="PPLTIS: TOTAL INCOME STATEMENT"/>
    <x v="3"/>
    <x v="3"/>
    <n v="7.72"/>
  </r>
  <r>
    <x v="0"/>
    <x v="6"/>
    <x v="1"/>
    <x v="41"/>
    <x v="1"/>
    <s v="PPLETO: TOTAL OPERATING EXPENSE"/>
    <s v="PPLEOM: OPERATION AND MAINTENANCE"/>
    <s v="PPLTIS: TOTAL INCOME STATEMENT"/>
    <x v="4"/>
    <x v="3"/>
    <n v="41.48"/>
  </r>
  <r>
    <x v="0"/>
    <x v="6"/>
    <x v="1"/>
    <x v="41"/>
    <x v="1"/>
    <s v="PPLETO: TOTAL OPERATING EXPENSE"/>
    <s v="PPLEOM: OPERATION AND MAINTENANCE"/>
    <s v="PPLTIS: TOTAL INCOME STATEMENT"/>
    <x v="5"/>
    <x v="4"/>
    <n v="111.86"/>
  </r>
  <r>
    <x v="0"/>
    <x v="6"/>
    <x v="1"/>
    <x v="41"/>
    <x v="1"/>
    <s v="PPLETO: TOTAL OPERATING EXPENSE"/>
    <s v="PPLEOM: OPERATION AND MAINTENANCE"/>
    <s v="PPLTIS: TOTAL INCOME STATEMENT"/>
    <x v="6"/>
    <x v="3"/>
    <n v="76.23"/>
  </r>
  <r>
    <x v="0"/>
    <x v="6"/>
    <x v="1"/>
    <x v="41"/>
    <x v="1"/>
    <s v="PPLETO: TOTAL OPERATING EXPENSE"/>
    <s v="PPLEOM: OPERATION AND MAINTENANCE"/>
    <s v="PPLTIS: TOTAL INCOME STATEMENT"/>
    <x v="7"/>
    <x v="3"/>
    <n v="22.71"/>
  </r>
  <r>
    <x v="0"/>
    <x v="6"/>
    <x v="1"/>
    <x v="51"/>
    <x v="1"/>
    <s v="PPLETO: TOTAL OPERATING EXPENSE"/>
    <s v="PPLEOM: OPERATION AND MAINTENANCE"/>
    <s v="PPLTIS: TOTAL INCOME STATEMENT"/>
    <x v="2"/>
    <x v="2"/>
    <n v="45.55"/>
  </r>
  <r>
    <x v="0"/>
    <x v="6"/>
    <x v="1"/>
    <x v="37"/>
    <x v="1"/>
    <s v="PPLETO: TOTAL OPERATING EXPENSE"/>
    <s v="PPLEOM: OPERATION AND MAINTENANCE"/>
    <s v="PPLTIS: TOTAL INCOME STATEMENT"/>
    <x v="8"/>
    <x v="2"/>
    <n v="5.37"/>
  </r>
  <r>
    <x v="0"/>
    <x v="7"/>
    <x v="1"/>
    <x v="41"/>
    <x v="1"/>
    <s v="PPLETO: TOTAL OPERATING EXPENSE"/>
    <s v="PPLEOM: OPERATION AND MAINTENANCE"/>
    <s v="PPLTIS: TOTAL INCOME STATEMENT"/>
    <x v="1"/>
    <x v="1"/>
    <n v="-1103.27"/>
  </r>
  <r>
    <x v="0"/>
    <x v="7"/>
    <x v="1"/>
    <x v="41"/>
    <x v="1"/>
    <s v="PPLETO: TOTAL OPERATING EXPENSE"/>
    <s v="PPLEOM: OPERATION AND MAINTENANCE"/>
    <s v="PPLTIS: TOTAL INCOME STATEMENT"/>
    <x v="3"/>
    <x v="3"/>
    <n v="-12.91"/>
  </r>
  <r>
    <x v="0"/>
    <x v="7"/>
    <x v="1"/>
    <x v="41"/>
    <x v="1"/>
    <s v="PPLETO: TOTAL OPERATING EXPENSE"/>
    <s v="PPLEOM: OPERATION AND MAINTENANCE"/>
    <s v="PPLTIS: TOTAL INCOME STATEMENT"/>
    <x v="4"/>
    <x v="3"/>
    <n v="-48.53"/>
  </r>
  <r>
    <x v="0"/>
    <x v="7"/>
    <x v="1"/>
    <x v="41"/>
    <x v="1"/>
    <s v="PPLETO: TOTAL OPERATING EXPENSE"/>
    <s v="PPLEOM: OPERATION AND MAINTENANCE"/>
    <s v="PPLTIS: TOTAL INCOME STATEMENT"/>
    <x v="5"/>
    <x v="4"/>
    <n v="-144.97999999999999"/>
  </r>
  <r>
    <x v="0"/>
    <x v="7"/>
    <x v="1"/>
    <x v="41"/>
    <x v="1"/>
    <s v="PPLETO: TOTAL OPERATING EXPENSE"/>
    <s v="PPLEOM: OPERATION AND MAINTENANCE"/>
    <s v="PPLTIS: TOTAL INCOME STATEMENT"/>
    <x v="6"/>
    <x v="3"/>
    <n v="-89.22"/>
  </r>
  <r>
    <x v="0"/>
    <x v="7"/>
    <x v="1"/>
    <x v="41"/>
    <x v="1"/>
    <s v="PPLETO: TOTAL OPERATING EXPENSE"/>
    <s v="PPLEOM: OPERATION AND MAINTENANCE"/>
    <s v="PPLTIS: TOTAL INCOME STATEMENT"/>
    <x v="7"/>
    <x v="3"/>
    <n v="-11.06"/>
  </r>
  <r>
    <x v="0"/>
    <x v="7"/>
    <x v="1"/>
    <x v="51"/>
    <x v="1"/>
    <s v="PPLETO: TOTAL OPERATING EXPENSE"/>
    <s v="PPLEOM: OPERATION AND MAINTENANCE"/>
    <s v="PPLTIS: TOTAL INCOME STATEMENT"/>
    <x v="2"/>
    <x v="2"/>
    <n v="-53.25"/>
  </r>
  <r>
    <x v="0"/>
    <x v="7"/>
    <x v="1"/>
    <x v="37"/>
    <x v="1"/>
    <s v="PPLETO: TOTAL OPERATING EXPENSE"/>
    <s v="PPLEOM: OPERATION AND MAINTENANCE"/>
    <s v="PPLTIS: TOTAL INCOME STATEMENT"/>
    <x v="8"/>
    <x v="2"/>
    <n v="-6.29"/>
  </r>
  <r>
    <x v="0"/>
    <x v="0"/>
    <x v="1"/>
    <x v="231"/>
    <x v="0"/>
    <s v="PPLOIE: TOTAL OTHER INCOME AND EXPENSE"/>
    <s v="PPLOOE: OTHER EXPENSE"/>
    <s v="PPLTIS: TOTAL INCOME STATEMENT"/>
    <x v="1"/>
    <x v="1"/>
    <n v="1055.08"/>
  </r>
  <r>
    <x v="0"/>
    <x v="0"/>
    <x v="1"/>
    <x v="231"/>
    <x v="0"/>
    <s v="PPLOIE: TOTAL OTHER INCOME AND EXPENSE"/>
    <s v="PPLOOE: OTHER EXPENSE"/>
    <s v="PPLTIS: TOTAL INCOME STATEMENT"/>
    <x v="2"/>
    <x v="2"/>
    <n v="17.239999999999998"/>
  </r>
  <r>
    <x v="0"/>
    <x v="0"/>
    <x v="1"/>
    <x v="231"/>
    <x v="0"/>
    <s v="PPLOIE: TOTAL OTHER INCOME AND EXPENSE"/>
    <s v="PPLOOE: OTHER EXPENSE"/>
    <s v="PPLTIS: TOTAL INCOME STATEMENT"/>
    <x v="3"/>
    <x v="3"/>
    <n v="15.25"/>
  </r>
  <r>
    <x v="0"/>
    <x v="0"/>
    <x v="1"/>
    <x v="231"/>
    <x v="0"/>
    <s v="PPLOIE: TOTAL OTHER INCOME AND EXPENSE"/>
    <s v="PPLOOE: OTHER EXPENSE"/>
    <s v="PPLTIS: TOTAL INCOME STATEMENT"/>
    <x v="4"/>
    <x v="3"/>
    <n v="52.52"/>
  </r>
  <r>
    <x v="0"/>
    <x v="0"/>
    <x v="1"/>
    <x v="231"/>
    <x v="0"/>
    <s v="PPLOIE: TOTAL OTHER INCOME AND EXPENSE"/>
    <s v="PPLOOE: OTHER EXPENSE"/>
    <s v="PPLTIS: TOTAL INCOME STATEMENT"/>
    <x v="5"/>
    <x v="4"/>
    <n v="42.07"/>
  </r>
  <r>
    <x v="0"/>
    <x v="0"/>
    <x v="1"/>
    <x v="231"/>
    <x v="0"/>
    <s v="PPLOIE: TOTAL OTHER INCOME AND EXPENSE"/>
    <s v="PPLOOE: OTHER EXPENSE"/>
    <s v="PPLTIS: TOTAL INCOME STATEMENT"/>
    <x v="6"/>
    <x v="3"/>
    <n v="157.24"/>
  </r>
  <r>
    <x v="0"/>
    <x v="0"/>
    <x v="1"/>
    <x v="231"/>
    <x v="0"/>
    <s v="PPLOIE: TOTAL OTHER INCOME AND EXPENSE"/>
    <s v="PPLOOE: OTHER EXPENSE"/>
    <s v="PPLTIS: TOTAL INCOME STATEMENT"/>
    <x v="7"/>
    <x v="3"/>
    <n v="33.06"/>
  </r>
  <r>
    <x v="0"/>
    <x v="0"/>
    <x v="1"/>
    <x v="231"/>
    <x v="0"/>
    <s v="PPLOIE: TOTAL OTHER INCOME AND EXPENSE"/>
    <s v="PPLOOE: OTHER EXPENSE"/>
    <s v="PPLTIS: TOTAL INCOME STATEMENT"/>
    <x v="8"/>
    <x v="2"/>
    <n v="15.56"/>
  </r>
  <r>
    <x v="0"/>
    <x v="0"/>
    <x v="1"/>
    <x v="232"/>
    <x v="0"/>
    <s v="PPLOIE: TOTAL OTHER INCOME AND EXPENSE"/>
    <s v="PPLOOE: OTHER EXPENSE"/>
    <s v="PPLTIS: TOTAL INCOME STATEMENT"/>
    <x v="1"/>
    <x v="1"/>
    <n v="6411.69"/>
  </r>
  <r>
    <x v="0"/>
    <x v="0"/>
    <x v="1"/>
    <x v="232"/>
    <x v="0"/>
    <s v="PPLOIE: TOTAL OTHER INCOME AND EXPENSE"/>
    <s v="PPLOOE: OTHER EXPENSE"/>
    <s v="PPLTIS: TOTAL INCOME STATEMENT"/>
    <x v="2"/>
    <x v="2"/>
    <n v="295.29000000000002"/>
  </r>
  <r>
    <x v="0"/>
    <x v="0"/>
    <x v="1"/>
    <x v="232"/>
    <x v="0"/>
    <s v="PPLOIE: TOTAL OTHER INCOME AND EXPENSE"/>
    <s v="PPLOOE: OTHER EXPENSE"/>
    <s v="PPLTIS: TOTAL INCOME STATEMENT"/>
    <x v="3"/>
    <x v="3"/>
    <n v="67.3"/>
  </r>
  <r>
    <x v="0"/>
    <x v="0"/>
    <x v="1"/>
    <x v="232"/>
    <x v="0"/>
    <s v="PPLOIE: TOTAL OTHER INCOME AND EXPENSE"/>
    <s v="PPLOOE: OTHER EXPENSE"/>
    <s v="PPLTIS: TOTAL INCOME STATEMENT"/>
    <x v="4"/>
    <x v="3"/>
    <n v="293.58"/>
  </r>
  <r>
    <x v="0"/>
    <x v="0"/>
    <x v="1"/>
    <x v="232"/>
    <x v="0"/>
    <s v="PPLOIE: TOTAL OTHER INCOME AND EXPENSE"/>
    <s v="PPLOOE: OTHER EXPENSE"/>
    <s v="PPLTIS: TOTAL INCOME STATEMENT"/>
    <x v="5"/>
    <x v="4"/>
    <n v="763.93"/>
  </r>
  <r>
    <x v="0"/>
    <x v="0"/>
    <x v="1"/>
    <x v="232"/>
    <x v="0"/>
    <s v="PPLOIE: TOTAL OTHER INCOME AND EXPENSE"/>
    <s v="PPLOOE: OTHER EXPENSE"/>
    <s v="PPLTIS: TOTAL INCOME STATEMENT"/>
    <x v="6"/>
    <x v="3"/>
    <n v="605.34"/>
  </r>
  <r>
    <x v="0"/>
    <x v="0"/>
    <x v="1"/>
    <x v="232"/>
    <x v="0"/>
    <s v="PPLOIE: TOTAL OTHER INCOME AND EXPENSE"/>
    <s v="PPLOOE: OTHER EXPENSE"/>
    <s v="PPLTIS: TOTAL INCOME STATEMENT"/>
    <x v="7"/>
    <x v="3"/>
    <n v="144.31"/>
  </r>
  <r>
    <x v="0"/>
    <x v="0"/>
    <x v="1"/>
    <x v="232"/>
    <x v="0"/>
    <s v="PPLOIE: TOTAL OTHER INCOME AND EXPENSE"/>
    <s v="PPLOOE: OTHER EXPENSE"/>
    <s v="PPLTIS: TOTAL INCOME STATEMENT"/>
    <x v="8"/>
    <x v="2"/>
    <n v="46.38"/>
  </r>
  <r>
    <x v="0"/>
    <x v="0"/>
    <x v="2"/>
    <x v="233"/>
    <x v="0"/>
    <s v="PPLOIE: TOTAL OTHER INCOME AND EXPENSE"/>
    <s v="PPLOOE: OTHER EXPENSE"/>
    <s v="PPLTIS: TOTAL INCOME STATEMENT"/>
    <x v="14"/>
    <x v="1"/>
    <n v="16.95"/>
  </r>
  <r>
    <x v="0"/>
    <x v="0"/>
    <x v="2"/>
    <x v="233"/>
    <x v="0"/>
    <s v="PPLOIE: TOTAL OTHER INCOME AND EXPENSE"/>
    <s v="PPLOOE: OTHER EXPENSE"/>
    <s v="PPLTIS: TOTAL INCOME STATEMENT"/>
    <x v="2"/>
    <x v="2"/>
    <n v="0.9"/>
  </r>
  <r>
    <x v="0"/>
    <x v="0"/>
    <x v="2"/>
    <x v="233"/>
    <x v="0"/>
    <s v="PPLOIE: TOTAL OTHER INCOME AND EXPENSE"/>
    <s v="PPLOOE: OTHER EXPENSE"/>
    <s v="PPLTIS: TOTAL INCOME STATEMENT"/>
    <x v="3"/>
    <x v="3"/>
    <n v="-0.16"/>
  </r>
  <r>
    <x v="0"/>
    <x v="0"/>
    <x v="2"/>
    <x v="233"/>
    <x v="0"/>
    <s v="PPLOIE: TOTAL OTHER INCOME AND EXPENSE"/>
    <s v="PPLOOE: OTHER EXPENSE"/>
    <s v="PPLTIS: TOTAL INCOME STATEMENT"/>
    <x v="4"/>
    <x v="3"/>
    <n v="0.94"/>
  </r>
  <r>
    <x v="0"/>
    <x v="0"/>
    <x v="2"/>
    <x v="233"/>
    <x v="0"/>
    <s v="PPLOIE: TOTAL OTHER INCOME AND EXPENSE"/>
    <s v="PPLOOE: OTHER EXPENSE"/>
    <s v="PPLTIS: TOTAL INCOME STATEMENT"/>
    <x v="5"/>
    <x v="4"/>
    <n v="1.52"/>
  </r>
  <r>
    <x v="0"/>
    <x v="0"/>
    <x v="2"/>
    <x v="233"/>
    <x v="0"/>
    <s v="PPLOIE: TOTAL OTHER INCOME AND EXPENSE"/>
    <s v="PPLOOE: OTHER EXPENSE"/>
    <s v="PPLTIS: TOTAL INCOME STATEMENT"/>
    <x v="6"/>
    <x v="3"/>
    <n v="1.51"/>
  </r>
  <r>
    <x v="0"/>
    <x v="0"/>
    <x v="2"/>
    <x v="233"/>
    <x v="0"/>
    <s v="PPLOIE: TOTAL OTHER INCOME AND EXPENSE"/>
    <s v="PPLOOE: OTHER EXPENSE"/>
    <s v="PPLTIS: TOTAL INCOME STATEMENT"/>
    <x v="7"/>
    <x v="3"/>
    <n v="0.59"/>
  </r>
  <r>
    <x v="0"/>
    <x v="0"/>
    <x v="2"/>
    <x v="233"/>
    <x v="0"/>
    <s v="PPLOIE: TOTAL OTHER INCOME AND EXPENSE"/>
    <s v="PPLOOE: OTHER EXPENSE"/>
    <s v="PPLTIS: TOTAL INCOME STATEMENT"/>
    <x v="8"/>
    <x v="2"/>
    <n v="0.09"/>
  </r>
  <r>
    <x v="1"/>
    <x v="2"/>
    <x v="1"/>
    <x v="231"/>
    <x v="0"/>
    <s v="PPLOIE: TOTAL OTHER INCOME AND EXPENSE"/>
    <s v="PPLOOE: OTHER EXPENSE"/>
    <s v="PPLTIS: TOTAL INCOME STATEMENT"/>
    <x v="1"/>
    <x v="1"/>
    <n v="40771.410000000003"/>
  </r>
  <r>
    <x v="1"/>
    <x v="2"/>
    <x v="1"/>
    <x v="231"/>
    <x v="0"/>
    <s v="PPLOIE: TOTAL OTHER INCOME AND EXPENSE"/>
    <s v="PPLOOE: OTHER EXPENSE"/>
    <s v="PPLTIS: TOTAL INCOME STATEMENT"/>
    <x v="12"/>
    <x v="1"/>
    <n v="3044.92"/>
  </r>
  <r>
    <x v="1"/>
    <x v="2"/>
    <x v="1"/>
    <x v="231"/>
    <x v="0"/>
    <s v="PPLOIE: TOTAL OTHER INCOME AND EXPENSE"/>
    <s v="PPLOOE: OTHER EXPENSE"/>
    <s v="PPLTIS: TOTAL INCOME STATEMENT"/>
    <x v="2"/>
    <x v="2"/>
    <n v="2077.5"/>
  </r>
  <r>
    <x v="1"/>
    <x v="2"/>
    <x v="1"/>
    <x v="231"/>
    <x v="0"/>
    <s v="PPLOIE: TOTAL OTHER INCOME AND EXPENSE"/>
    <s v="PPLOOE: OTHER EXPENSE"/>
    <s v="PPLTIS: TOTAL INCOME STATEMENT"/>
    <x v="3"/>
    <x v="3"/>
    <n v="447.1"/>
  </r>
  <r>
    <x v="1"/>
    <x v="2"/>
    <x v="1"/>
    <x v="231"/>
    <x v="0"/>
    <s v="PPLOIE: TOTAL OTHER INCOME AND EXPENSE"/>
    <s v="PPLOOE: OTHER EXPENSE"/>
    <s v="PPLTIS: TOTAL INCOME STATEMENT"/>
    <x v="4"/>
    <x v="3"/>
    <n v="2016.64"/>
  </r>
  <r>
    <x v="1"/>
    <x v="2"/>
    <x v="1"/>
    <x v="231"/>
    <x v="0"/>
    <s v="PPLOIE: TOTAL OTHER INCOME AND EXPENSE"/>
    <s v="PPLOOE: OTHER EXPENSE"/>
    <s v="PPLTIS: TOTAL INCOME STATEMENT"/>
    <x v="5"/>
    <x v="4"/>
    <n v="5345.16"/>
  </r>
  <r>
    <x v="1"/>
    <x v="2"/>
    <x v="1"/>
    <x v="231"/>
    <x v="0"/>
    <s v="PPLOIE: TOTAL OTHER INCOME AND EXPENSE"/>
    <s v="PPLOOE: OTHER EXPENSE"/>
    <s v="PPLTIS: TOTAL INCOME STATEMENT"/>
    <x v="6"/>
    <x v="3"/>
    <n v="4092.28"/>
  </r>
  <r>
    <x v="1"/>
    <x v="2"/>
    <x v="1"/>
    <x v="231"/>
    <x v="0"/>
    <s v="PPLOIE: TOTAL OTHER INCOME AND EXPENSE"/>
    <s v="PPLOOE: OTHER EXPENSE"/>
    <s v="PPLTIS: TOTAL INCOME STATEMENT"/>
    <x v="7"/>
    <x v="3"/>
    <n v="1007.08"/>
  </r>
  <r>
    <x v="1"/>
    <x v="2"/>
    <x v="1"/>
    <x v="231"/>
    <x v="0"/>
    <s v="PPLOIE: TOTAL OTHER INCOME AND EXPENSE"/>
    <s v="PPLOOE: OTHER EXPENSE"/>
    <s v="PPLTIS: TOTAL INCOME STATEMENT"/>
    <x v="8"/>
    <x v="2"/>
    <n v="315.70999999999998"/>
  </r>
  <r>
    <x v="1"/>
    <x v="2"/>
    <x v="1"/>
    <x v="232"/>
    <x v="0"/>
    <s v="PPLOIE: TOTAL OTHER INCOME AND EXPENSE"/>
    <s v="PPLOOE: OTHER EXPENSE"/>
    <s v="PPLTIS: TOTAL INCOME STATEMENT"/>
    <x v="1"/>
    <x v="1"/>
    <n v="259810.41"/>
  </r>
  <r>
    <x v="1"/>
    <x v="2"/>
    <x v="1"/>
    <x v="232"/>
    <x v="0"/>
    <s v="PPLOIE: TOTAL OTHER INCOME AND EXPENSE"/>
    <s v="PPLOOE: OTHER EXPENSE"/>
    <s v="PPLTIS: TOTAL INCOME STATEMENT"/>
    <x v="12"/>
    <x v="1"/>
    <n v="28162.45"/>
  </r>
  <r>
    <x v="1"/>
    <x v="2"/>
    <x v="1"/>
    <x v="232"/>
    <x v="0"/>
    <s v="PPLOIE: TOTAL OTHER INCOME AND EXPENSE"/>
    <s v="PPLOOE: OTHER EXPENSE"/>
    <s v="PPLTIS: TOTAL INCOME STATEMENT"/>
    <x v="11"/>
    <x v="5"/>
    <n v="1324.57"/>
  </r>
  <r>
    <x v="1"/>
    <x v="2"/>
    <x v="1"/>
    <x v="232"/>
    <x v="0"/>
    <s v="PPLOIE: TOTAL OTHER INCOME AND EXPENSE"/>
    <s v="PPLOOE: OTHER EXPENSE"/>
    <s v="PPLTIS: TOTAL INCOME STATEMENT"/>
    <x v="2"/>
    <x v="2"/>
    <n v="12892.9"/>
  </r>
  <r>
    <x v="1"/>
    <x v="2"/>
    <x v="1"/>
    <x v="232"/>
    <x v="0"/>
    <s v="PPLOIE: TOTAL OTHER INCOME AND EXPENSE"/>
    <s v="PPLOOE: OTHER EXPENSE"/>
    <s v="PPLTIS: TOTAL INCOME STATEMENT"/>
    <x v="3"/>
    <x v="3"/>
    <n v="3041.41"/>
  </r>
  <r>
    <x v="1"/>
    <x v="2"/>
    <x v="1"/>
    <x v="232"/>
    <x v="0"/>
    <s v="PPLOIE: TOTAL OTHER INCOME AND EXPENSE"/>
    <s v="PPLOOE: OTHER EXPENSE"/>
    <s v="PPLTIS: TOTAL INCOME STATEMENT"/>
    <x v="4"/>
    <x v="3"/>
    <n v="13386.9"/>
  </r>
  <r>
    <x v="1"/>
    <x v="2"/>
    <x v="1"/>
    <x v="232"/>
    <x v="0"/>
    <s v="PPLOIE: TOTAL OTHER INCOME AND EXPENSE"/>
    <s v="PPLOOE: OTHER EXPENSE"/>
    <s v="PPLTIS: TOTAL INCOME STATEMENT"/>
    <x v="5"/>
    <x v="4"/>
    <n v="33045.85"/>
  </r>
  <r>
    <x v="1"/>
    <x v="2"/>
    <x v="1"/>
    <x v="232"/>
    <x v="0"/>
    <s v="PPLOIE: TOTAL OTHER INCOME AND EXPENSE"/>
    <s v="PPLOOE: OTHER EXPENSE"/>
    <s v="PPLTIS: TOTAL INCOME STATEMENT"/>
    <x v="6"/>
    <x v="3"/>
    <n v="28142.02"/>
  </r>
  <r>
    <x v="1"/>
    <x v="2"/>
    <x v="1"/>
    <x v="232"/>
    <x v="0"/>
    <s v="PPLOIE: TOTAL OTHER INCOME AND EXPENSE"/>
    <s v="PPLOOE: OTHER EXPENSE"/>
    <s v="PPLTIS: TOTAL INCOME STATEMENT"/>
    <x v="7"/>
    <x v="3"/>
    <n v="6693.13"/>
  </r>
  <r>
    <x v="1"/>
    <x v="2"/>
    <x v="1"/>
    <x v="232"/>
    <x v="0"/>
    <s v="PPLOIE: TOTAL OTHER INCOME AND EXPENSE"/>
    <s v="PPLOOE: OTHER EXPENSE"/>
    <s v="PPLTIS: TOTAL INCOME STATEMENT"/>
    <x v="8"/>
    <x v="2"/>
    <n v="2264.2199999999998"/>
  </r>
  <r>
    <x v="1"/>
    <x v="2"/>
    <x v="1"/>
    <x v="232"/>
    <x v="0"/>
    <s v="PPLOIE: TOTAL OTHER INCOME AND EXPENSE"/>
    <s v="PPLOOE: OTHER EXPENSE"/>
    <s v="PPLTIS: TOTAL INCOME STATEMENT"/>
    <x v="10"/>
    <x v="4"/>
    <n v="151.47"/>
  </r>
  <r>
    <x v="1"/>
    <x v="2"/>
    <x v="1"/>
    <x v="233"/>
    <x v="0"/>
    <s v="PPLOIE: TOTAL OTHER INCOME AND EXPENSE"/>
    <s v="PPLOOE: OTHER EXPENSE"/>
    <s v="PPLTIS: TOTAL INCOME STATEMENT"/>
    <x v="1"/>
    <x v="1"/>
    <n v="7237.37"/>
  </r>
  <r>
    <x v="1"/>
    <x v="2"/>
    <x v="1"/>
    <x v="233"/>
    <x v="0"/>
    <s v="PPLOIE: TOTAL OTHER INCOME AND EXPENSE"/>
    <s v="PPLOOE: OTHER EXPENSE"/>
    <s v="PPLTIS: TOTAL INCOME STATEMENT"/>
    <x v="12"/>
    <x v="1"/>
    <n v="0"/>
  </r>
  <r>
    <x v="1"/>
    <x v="2"/>
    <x v="1"/>
    <x v="233"/>
    <x v="0"/>
    <s v="PPLOIE: TOTAL OTHER INCOME AND EXPENSE"/>
    <s v="PPLOOE: OTHER EXPENSE"/>
    <s v="PPLTIS: TOTAL INCOME STATEMENT"/>
    <x v="2"/>
    <x v="2"/>
    <n v="333.94"/>
  </r>
  <r>
    <x v="1"/>
    <x v="2"/>
    <x v="1"/>
    <x v="233"/>
    <x v="0"/>
    <s v="PPLOIE: TOTAL OTHER INCOME AND EXPENSE"/>
    <s v="PPLOOE: OTHER EXPENSE"/>
    <s v="PPLTIS: TOTAL INCOME STATEMENT"/>
    <x v="3"/>
    <x v="3"/>
    <n v="75.81"/>
  </r>
  <r>
    <x v="1"/>
    <x v="2"/>
    <x v="1"/>
    <x v="233"/>
    <x v="0"/>
    <s v="PPLOIE: TOTAL OTHER INCOME AND EXPENSE"/>
    <s v="PPLOOE: OTHER EXPENSE"/>
    <s v="PPLTIS: TOTAL INCOME STATEMENT"/>
    <x v="4"/>
    <x v="3"/>
    <n v="332.02"/>
  </r>
  <r>
    <x v="1"/>
    <x v="2"/>
    <x v="1"/>
    <x v="233"/>
    <x v="0"/>
    <s v="PPLOIE: TOTAL OTHER INCOME AND EXPENSE"/>
    <s v="PPLOOE: OTHER EXPENSE"/>
    <s v="PPLTIS: TOTAL INCOME STATEMENT"/>
    <x v="5"/>
    <x v="4"/>
    <n v="865.65"/>
  </r>
  <r>
    <x v="1"/>
    <x v="2"/>
    <x v="1"/>
    <x v="233"/>
    <x v="0"/>
    <s v="PPLOIE: TOTAL OTHER INCOME AND EXPENSE"/>
    <s v="PPLOOE: OTHER EXPENSE"/>
    <s v="PPLTIS: TOTAL INCOME STATEMENT"/>
    <x v="6"/>
    <x v="3"/>
    <n v="694.16"/>
  </r>
  <r>
    <x v="1"/>
    <x v="2"/>
    <x v="1"/>
    <x v="233"/>
    <x v="0"/>
    <s v="PPLOIE: TOTAL OTHER INCOME AND EXPENSE"/>
    <s v="PPLOOE: OTHER EXPENSE"/>
    <s v="PPLTIS: TOTAL INCOME STATEMENT"/>
    <x v="7"/>
    <x v="3"/>
    <n v="169.48"/>
  </r>
  <r>
    <x v="1"/>
    <x v="2"/>
    <x v="1"/>
    <x v="233"/>
    <x v="0"/>
    <s v="PPLOIE: TOTAL OTHER INCOME AND EXPENSE"/>
    <s v="PPLOOE: OTHER EXPENSE"/>
    <s v="PPLTIS: TOTAL INCOME STATEMENT"/>
    <x v="8"/>
    <x v="2"/>
    <n v="53.94"/>
  </r>
  <r>
    <x v="1"/>
    <x v="2"/>
    <x v="1"/>
    <x v="234"/>
    <x v="0"/>
    <s v="PPLOIE: TOTAL OTHER INCOME AND EXPENSE"/>
    <s v="PPLOOE: OTHER EXPENSE"/>
    <s v="PPLTIS: TOTAL INCOME STATEMENT"/>
    <x v="1"/>
    <x v="1"/>
    <n v="6422.66"/>
  </r>
  <r>
    <x v="1"/>
    <x v="2"/>
    <x v="1"/>
    <x v="234"/>
    <x v="0"/>
    <s v="PPLOIE: TOTAL OTHER INCOME AND EXPENSE"/>
    <s v="PPLOOE: OTHER EXPENSE"/>
    <s v="PPLTIS: TOTAL INCOME STATEMENT"/>
    <x v="12"/>
    <x v="1"/>
    <n v="206.95"/>
  </r>
  <r>
    <x v="1"/>
    <x v="2"/>
    <x v="1"/>
    <x v="234"/>
    <x v="0"/>
    <s v="PPLOIE: TOTAL OTHER INCOME AND EXPENSE"/>
    <s v="PPLOOE: OTHER EXPENSE"/>
    <s v="PPLTIS: TOTAL INCOME STATEMENT"/>
    <x v="0"/>
    <x v="0"/>
    <n v="4579.07"/>
  </r>
  <r>
    <x v="1"/>
    <x v="2"/>
    <x v="1"/>
    <x v="234"/>
    <x v="0"/>
    <s v="PPLOIE: TOTAL OTHER INCOME AND EXPENSE"/>
    <s v="PPLOOE: OTHER EXPENSE"/>
    <s v="PPLTIS: TOTAL INCOME STATEMENT"/>
    <x v="2"/>
    <x v="2"/>
    <n v="329.93"/>
  </r>
  <r>
    <x v="1"/>
    <x v="2"/>
    <x v="1"/>
    <x v="234"/>
    <x v="0"/>
    <s v="PPLOIE: TOTAL OTHER INCOME AND EXPENSE"/>
    <s v="PPLOOE: OTHER EXPENSE"/>
    <s v="PPLTIS: TOTAL INCOME STATEMENT"/>
    <x v="3"/>
    <x v="3"/>
    <n v="64.930000000000007"/>
  </r>
  <r>
    <x v="1"/>
    <x v="2"/>
    <x v="1"/>
    <x v="234"/>
    <x v="0"/>
    <s v="PPLOIE: TOTAL OTHER INCOME AND EXPENSE"/>
    <s v="PPLOOE: OTHER EXPENSE"/>
    <s v="PPLTIS: TOTAL INCOME STATEMENT"/>
    <x v="4"/>
    <x v="3"/>
    <n v="300.16000000000003"/>
  </r>
  <r>
    <x v="1"/>
    <x v="2"/>
    <x v="1"/>
    <x v="234"/>
    <x v="0"/>
    <s v="PPLOIE: TOTAL OTHER INCOME AND EXPENSE"/>
    <s v="PPLOOE: OTHER EXPENSE"/>
    <s v="PPLTIS: TOTAL INCOME STATEMENT"/>
    <x v="5"/>
    <x v="4"/>
    <n v="854.43"/>
  </r>
  <r>
    <x v="1"/>
    <x v="2"/>
    <x v="1"/>
    <x v="234"/>
    <x v="0"/>
    <s v="PPLOIE: TOTAL OTHER INCOME AND EXPENSE"/>
    <s v="PPLOOE: OTHER EXPENSE"/>
    <s v="PPLTIS: TOTAL INCOME STATEMENT"/>
    <x v="6"/>
    <x v="3"/>
    <n v="593.63"/>
  </r>
  <r>
    <x v="1"/>
    <x v="2"/>
    <x v="1"/>
    <x v="234"/>
    <x v="0"/>
    <s v="PPLOIE: TOTAL OTHER INCOME AND EXPENSE"/>
    <s v="PPLOOE: OTHER EXPENSE"/>
    <s v="PPLTIS: TOTAL INCOME STATEMENT"/>
    <x v="7"/>
    <x v="3"/>
    <n v="157.69999999999999"/>
  </r>
  <r>
    <x v="1"/>
    <x v="2"/>
    <x v="1"/>
    <x v="234"/>
    <x v="0"/>
    <s v="PPLOIE: TOTAL OTHER INCOME AND EXPENSE"/>
    <s v="PPLOOE: OTHER EXPENSE"/>
    <s v="PPLTIS: TOTAL INCOME STATEMENT"/>
    <x v="8"/>
    <x v="2"/>
    <n v="42.48"/>
  </r>
  <r>
    <x v="1"/>
    <x v="2"/>
    <x v="2"/>
    <x v="235"/>
    <x v="0"/>
    <s v="PPLOIE: TOTAL OTHER INCOME AND EXPENSE"/>
    <s v="PPLOOE: OTHER EXPENSE"/>
    <s v="PPLTIS: TOTAL INCOME STATEMENT"/>
    <x v="14"/>
    <x v="1"/>
    <n v="13140.6"/>
  </r>
  <r>
    <x v="1"/>
    <x v="2"/>
    <x v="2"/>
    <x v="235"/>
    <x v="0"/>
    <s v="PPLOIE: TOTAL OTHER INCOME AND EXPENSE"/>
    <s v="PPLOOE: OTHER EXPENSE"/>
    <s v="PPLTIS: TOTAL INCOME STATEMENT"/>
    <x v="9"/>
    <x v="5"/>
    <n v="3862.58"/>
  </r>
  <r>
    <x v="1"/>
    <x v="2"/>
    <x v="2"/>
    <x v="235"/>
    <x v="0"/>
    <s v="PPLOIE: TOTAL OTHER INCOME AND EXPENSE"/>
    <s v="PPLOOE: OTHER EXPENSE"/>
    <s v="PPLTIS: TOTAL INCOME STATEMENT"/>
    <x v="15"/>
    <x v="5"/>
    <n v="374.61"/>
  </r>
  <r>
    <x v="1"/>
    <x v="2"/>
    <x v="2"/>
    <x v="235"/>
    <x v="0"/>
    <s v="PPLOIE: TOTAL OTHER INCOME AND EXPENSE"/>
    <s v="PPLOOE: OTHER EXPENSE"/>
    <s v="PPLTIS: TOTAL INCOME STATEMENT"/>
    <x v="18"/>
    <x v="6"/>
    <n v="41.66"/>
  </r>
  <r>
    <x v="1"/>
    <x v="2"/>
    <x v="2"/>
    <x v="236"/>
    <x v="0"/>
    <s v="PPLOIE: TOTAL OTHER INCOME AND EXPENSE"/>
    <s v="PPLOOI: OTHER INCOME"/>
    <s v="PPLTIS: TOTAL INCOME STATEMENT"/>
    <x v="1"/>
    <x v="1"/>
    <n v="0"/>
  </r>
  <r>
    <x v="1"/>
    <x v="2"/>
    <x v="2"/>
    <x v="236"/>
    <x v="0"/>
    <s v="PPLOIE: TOTAL OTHER INCOME AND EXPENSE"/>
    <s v="PPLOOI: OTHER INCOME"/>
    <s v="PPLTIS: TOTAL INCOME STATEMENT"/>
    <x v="14"/>
    <x v="1"/>
    <n v="0"/>
  </r>
  <r>
    <x v="1"/>
    <x v="2"/>
    <x v="2"/>
    <x v="236"/>
    <x v="0"/>
    <s v="PPLOIE: TOTAL OTHER INCOME AND EXPENSE"/>
    <s v="PPLOOI: OTHER INCOME"/>
    <s v="PPLTIS: TOTAL INCOME STATEMENT"/>
    <x v="9"/>
    <x v="5"/>
    <n v="0"/>
  </r>
  <r>
    <x v="1"/>
    <x v="2"/>
    <x v="2"/>
    <x v="236"/>
    <x v="0"/>
    <s v="PPLOIE: TOTAL OTHER INCOME AND EXPENSE"/>
    <s v="PPLOOI: OTHER INCOME"/>
    <s v="PPLTIS: TOTAL INCOME STATEMENT"/>
    <x v="15"/>
    <x v="5"/>
    <n v="0"/>
  </r>
  <r>
    <x v="1"/>
    <x v="2"/>
    <x v="2"/>
    <x v="236"/>
    <x v="0"/>
    <s v="PPLOIE: TOTAL OTHER INCOME AND EXPENSE"/>
    <s v="PPLOOI: OTHER INCOME"/>
    <s v="PPLTIS: TOTAL INCOME STATEMENT"/>
    <x v="12"/>
    <x v="1"/>
    <n v="0"/>
  </r>
  <r>
    <x v="1"/>
    <x v="2"/>
    <x v="2"/>
    <x v="236"/>
    <x v="0"/>
    <s v="PPLOIE: TOTAL OTHER INCOME AND EXPENSE"/>
    <s v="PPLOOI: OTHER INCOME"/>
    <s v="PPLTIS: TOTAL INCOME STATEMENT"/>
    <x v="11"/>
    <x v="5"/>
    <n v="0"/>
  </r>
  <r>
    <x v="1"/>
    <x v="2"/>
    <x v="2"/>
    <x v="236"/>
    <x v="0"/>
    <s v="PPLOIE: TOTAL OTHER INCOME AND EXPENSE"/>
    <s v="PPLOOI: OTHER INCOME"/>
    <s v="PPLTIS: TOTAL INCOME STATEMENT"/>
    <x v="18"/>
    <x v="6"/>
    <n v="0"/>
  </r>
  <r>
    <x v="1"/>
    <x v="2"/>
    <x v="2"/>
    <x v="236"/>
    <x v="0"/>
    <s v="PPLOIE: TOTAL OTHER INCOME AND EXPENSE"/>
    <s v="PPLOOI: OTHER INCOME"/>
    <s v="PPLTIS: TOTAL INCOME STATEMENT"/>
    <x v="22"/>
    <x v="6"/>
    <n v="0"/>
  </r>
  <r>
    <x v="1"/>
    <x v="2"/>
    <x v="2"/>
    <x v="236"/>
    <x v="0"/>
    <s v="PPLOIE: TOTAL OTHER INCOME AND EXPENSE"/>
    <s v="PPLOOI: OTHER INCOME"/>
    <s v="PPLTIS: TOTAL INCOME STATEMENT"/>
    <x v="3"/>
    <x v="3"/>
    <n v="0"/>
  </r>
  <r>
    <x v="1"/>
    <x v="2"/>
    <x v="2"/>
    <x v="236"/>
    <x v="0"/>
    <s v="PPLOIE: TOTAL OTHER INCOME AND EXPENSE"/>
    <s v="PPLOOI: OTHER INCOME"/>
    <s v="PPLTIS: TOTAL INCOME STATEMENT"/>
    <x v="4"/>
    <x v="3"/>
    <n v="0"/>
  </r>
  <r>
    <x v="1"/>
    <x v="2"/>
    <x v="2"/>
    <x v="236"/>
    <x v="0"/>
    <s v="PPLOIE: TOTAL OTHER INCOME AND EXPENSE"/>
    <s v="PPLOOI: OTHER INCOME"/>
    <s v="PPLTIS: TOTAL INCOME STATEMENT"/>
    <x v="5"/>
    <x v="4"/>
    <n v="0"/>
  </r>
  <r>
    <x v="1"/>
    <x v="2"/>
    <x v="2"/>
    <x v="236"/>
    <x v="0"/>
    <s v="PPLOIE: TOTAL OTHER INCOME AND EXPENSE"/>
    <s v="PPLOOI: OTHER INCOME"/>
    <s v="PPLTIS: TOTAL INCOME STATEMENT"/>
    <x v="6"/>
    <x v="3"/>
    <n v="0"/>
  </r>
  <r>
    <x v="1"/>
    <x v="2"/>
    <x v="2"/>
    <x v="236"/>
    <x v="0"/>
    <s v="PPLOIE: TOTAL OTHER INCOME AND EXPENSE"/>
    <s v="PPLOOI: OTHER INCOME"/>
    <s v="PPLTIS: TOTAL INCOME STATEMENT"/>
    <x v="7"/>
    <x v="3"/>
    <n v="0"/>
  </r>
  <r>
    <x v="1"/>
    <x v="2"/>
    <x v="2"/>
    <x v="236"/>
    <x v="0"/>
    <s v="PPLOIE: TOTAL OTHER INCOME AND EXPENSE"/>
    <s v="PPLOOI: OTHER INCOME"/>
    <s v="PPLTIS: TOTAL INCOME STATEMENT"/>
    <x v="10"/>
    <x v="4"/>
    <n v="0"/>
  </r>
  <r>
    <x v="1"/>
    <x v="2"/>
    <x v="2"/>
    <x v="237"/>
    <x v="0"/>
    <s v="PPLOIE: TOTAL OTHER INCOME AND EXPENSE"/>
    <s v="PPLOOI: OTHER INCOME"/>
    <s v="PPLTIS: TOTAL INCOME STATEMENT"/>
    <x v="1"/>
    <x v="1"/>
    <n v="0"/>
  </r>
  <r>
    <x v="1"/>
    <x v="2"/>
    <x v="2"/>
    <x v="237"/>
    <x v="0"/>
    <s v="PPLOIE: TOTAL OTHER INCOME AND EXPENSE"/>
    <s v="PPLOOI: OTHER INCOME"/>
    <s v="PPLTIS: TOTAL INCOME STATEMENT"/>
    <x v="14"/>
    <x v="1"/>
    <n v="0"/>
  </r>
  <r>
    <x v="1"/>
    <x v="2"/>
    <x v="2"/>
    <x v="237"/>
    <x v="0"/>
    <s v="PPLOIE: TOTAL OTHER INCOME AND EXPENSE"/>
    <s v="PPLOOI: OTHER INCOME"/>
    <s v="PPLTIS: TOTAL INCOME STATEMENT"/>
    <x v="9"/>
    <x v="5"/>
    <n v="0"/>
  </r>
  <r>
    <x v="1"/>
    <x v="2"/>
    <x v="2"/>
    <x v="237"/>
    <x v="0"/>
    <s v="PPLOIE: TOTAL OTHER INCOME AND EXPENSE"/>
    <s v="PPLOOI: OTHER INCOME"/>
    <s v="PPLTIS: TOTAL INCOME STATEMENT"/>
    <x v="15"/>
    <x v="5"/>
    <n v="0"/>
  </r>
  <r>
    <x v="1"/>
    <x v="2"/>
    <x v="2"/>
    <x v="237"/>
    <x v="0"/>
    <s v="PPLOIE: TOTAL OTHER INCOME AND EXPENSE"/>
    <s v="PPLOOI: OTHER INCOME"/>
    <s v="PPLTIS: TOTAL INCOME STATEMENT"/>
    <x v="18"/>
    <x v="6"/>
    <n v="0"/>
  </r>
  <r>
    <x v="1"/>
    <x v="2"/>
    <x v="2"/>
    <x v="237"/>
    <x v="0"/>
    <s v="PPLOIE: TOTAL OTHER INCOME AND EXPENSE"/>
    <s v="PPLOOI: OTHER INCOME"/>
    <s v="PPLTIS: TOTAL INCOME STATEMENT"/>
    <x v="22"/>
    <x v="6"/>
    <n v="0"/>
  </r>
  <r>
    <x v="1"/>
    <x v="2"/>
    <x v="2"/>
    <x v="237"/>
    <x v="0"/>
    <s v="PPLOIE: TOTAL OTHER INCOME AND EXPENSE"/>
    <s v="PPLOOI: OTHER INCOME"/>
    <s v="PPLTIS: TOTAL INCOME STATEMENT"/>
    <x v="3"/>
    <x v="3"/>
    <n v="0"/>
  </r>
  <r>
    <x v="1"/>
    <x v="2"/>
    <x v="2"/>
    <x v="237"/>
    <x v="0"/>
    <s v="PPLOIE: TOTAL OTHER INCOME AND EXPENSE"/>
    <s v="PPLOOI: OTHER INCOME"/>
    <s v="PPLTIS: TOTAL INCOME STATEMENT"/>
    <x v="4"/>
    <x v="3"/>
    <n v="0"/>
  </r>
  <r>
    <x v="1"/>
    <x v="2"/>
    <x v="2"/>
    <x v="237"/>
    <x v="0"/>
    <s v="PPLOIE: TOTAL OTHER INCOME AND EXPENSE"/>
    <s v="PPLOOI: OTHER INCOME"/>
    <s v="PPLTIS: TOTAL INCOME STATEMENT"/>
    <x v="5"/>
    <x v="4"/>
    <n v="0"/>
  </r>
  <r>
    <x v="1"/>
    <x v="2"/>
    <x v="2"/>
    <x v="237"/>
    <x v="0"/>
    <s v="PPLOIE: TOTAL OTHER INCOME AND EXPENSE"/>
    <s v="PPLOOI: OTHER INCOME"/>
    <s v="PPLTIS: TOTAL INCOME STATEMENT"/>
    <x v="6"/>
    <x v="3"/>
    <n v="0"/>
  </r>
  <r>
    <x v="1"/>
    <x v="2"/>
    <x v="2"/>
    <x v="237"/>
    <x v="0"/>
    <s v="PPLOIE: TOTAL OTHER INCOME AND EXPENSE"/>
    <s v="PPLOOI: OTHER INCOME"/>
    <s v="PPLTIS: TOTAL INCOME STATEMENT"/>
    <x v="7"/>
    <x v="3"/>
    <n v="0"/>
  </r>
  <r>
    <x v="1"/>
    <x v="2"/>
    <x v="2"/>
    <x v="237"/>
    <x v="0"/>
    <s v="PPLOIE: TOTAL OTHER INCOME AND EXPENSE"/>
    <s v="PPLOOI: OTHER INCOME"/>
    <s v="PPLTIS: TOTAL INCOME STATEMENT"/>
    <x v="10"/>
    <x v="4"/>
    <n v="0"/>
  </r>
  <r>
    <x v="1"/>
    <x v="2"/>
    <x v="2"/>
    <x v="238"/>
    <x v="0"/>
    <s v="PPLOIE: TOTAL OTHER INCOME AND EXPENSE"/>
    <s v="PPLOOI: OTHER INCOME"/>
    <s v="PPLTIS: TOTAL INCOME STATEMENT"/>
    <x v="1"/>
    <x v="1"/>
    <n v="0"/>
  </r>
  <r>
    <x v="1"/>
    <x v="2"/>
    <x v="2"/>
    <x v="238"/>
    <x v="0"/>
    <s v="PPLOIE: TOTAL OTHER INCOME AND EXPENSE"/>
    <s v="PPLOOI: OTHER INCOME"/>
    <s v="PPLTIS: TOTAL INCOME STATEMENT"/>
    <x v="14"/>
    <x v="1"/>
    <n v="0"/>
  </r>
  <r>
    <x v="1"/>
    <x v="2"/>
    <x v="2"/>
    <x v="238"/>
    <x v="0"/>
    <s v="PPLOIE: TOTAL OTHER INCOME AND EXPENSE"/>
    <s v="PPLOOI: OTHER INCOME"/>
    <s v="PPLTIS: TOTAL INCOME STATEMENT"/>
    <x v="9"/>
    <x v="5"/>
    <n v="0"/>
  </r>
  <r>
    <x v="1"/>
    <x v="2"/>
    <x v="2"/>
    <x v="238"/>
    <x v="0"/>
    <s v="PPLOIE: TOTAL OTHER INCOME AND EXPENSE"/>
    <s v="PPLOOI: OTHER INCOME"/>
    <s v="PPLTIS: TOTAL INCOME STATEMENT"/>
    <x v="15"/>
    <x v="5"/>
    <n v="0"/>
  </r>
  <r>
    <x v="1"/>
    <x v="2"/>
    <x v="2"/>
    <x v="238"/>
    <x v="0"/>
    <s v="PPLOIE: TOTAL OTHER INCOME AND EXPENSE"/>
    <s v="PPLOOI: OTHER INCOME"/>
    <s v="PPLTIS: TOTAL INCOME STATEMENT"/>
    <x v="12"/>
    <x v="1"/>
    <n v="0"/>
  </r>
  <r>
    <x v="1"/>
    <x v="2"/>
    <x v="2"/>
    <x v="238"/>
    <x v="0"/>
    <s v="PPLOIE: TOTAL OTHER INCOME AND EXPENSE"/>
    <s v="PPLOOI: OTHER INCOME"/>
    <s v="PPLTIS: TOTAL INCOME STATEMENT"/>
    <x v="11"/>
    <x v="5"/>
    <n v="0"/>
  </r>
  <r>
    <x v="1"/>
    <x v="2"/>
    <x v="2"/>
    <x v="238"/>
    <x v="0"/>
    <s v="PPLOIE: TOTAL OTHER INCOME AND EXPENSE"/>
    <s v="PPLOOI: OTHER INCOME"/>
    <s v="PPLTIS: TOTAL INCOME STATEMENT"/>
    <x v="18"/>
    <x v="6"/>
    <n v="0"/>
  </r>
  <r>
    <x v="1"/>
    <x v="2"/>
    <x v="2"/>
    <x v="238"/>
    <x v="0"/>
    <s v="PPLOIE: TOTAL OTHER INCOME AND EXPENSE"/>
    <s v="PPLOOI: OTHER INCOME"/>
    <s v="PPLTIS: TOTAL INCOME STATEMENT"/>
    <x v="22"/>
    <x v="6"/>
    <n v="0"/>
  </r>
  <r>
    <x v="1"/>
    <x v="2"/>
    <x v="2"/>
    <x v="238"/>
    <x v="0"/>
    <s v="PPLOIE: TOTAL OTHER INCOME AND EXPENSE"/>
    <s v="PPLOOI: OTHER INCOME"/>
    <s v="PPLTIS: TOTAL INCOME STATEMENT"/>
    <x v="2"/>
    <x v="2"/>
    <n v="0"/>
  </r>
  <r>
    <x v="1"/>
    <x v="2"/>
    <x v="2"/>
    <x v="238"/>
    <x v="0"/>
    <s v="PPLOIE: TOTAL OTHER INCOME AND EXPENSE"/>
    <s v="PPLOOI: OTHER INCOME"/>
    <s v="PPLTIS: TOTAL INCOME STATEMENT"/>
    <x v="3"/>
    <x v="3"/>
    <n v="0"/>
  </r>
  <r>
    <x v="1"/>
    <x v="2"/>
    <x v="2"/>
    <x v="238"/>
    <x v="0"/>
    <s v="PPLOIE: TOTAL OTHER INCOME AND EXPENSE"/>
    <s v="PPLOOI: OTHER INCOME"/>
    <s v="PPLTIS: TOTAL INCOME STATEMENT"/>
    <x v="4"/>
    <x v="3"/>
    <n v="0"/>
  </r>
  <r>
    <x v="1"/>
    <x v="2"/>
    <x v="2"/>
    <x v="238"/>
    <x v="0"/>
    <s v="PPLOIE: TOTAL OTHER INCOME AND EXPENSE"/>
    <s v="PPLOOI: OTHER INCOME"/>
    <s v="PPLTIS: TOTAL INCOME STATEMENT"/>
    <x v="5"/>
    <x v="4"/>
    <n v="0"/>
  </r>
  <r>
    <x v="1"/>
    <x v="2"/>
    <x v="2"/>
    <x v="238"/>
    <x v="0"/>
    <s v="PPLOIE: TOTAL OTHER INCOME AND EXPENSE"/>
    <s v="PPLOOI: OTHER INCOME"/>
    <s v="PPLTIS: TOTAL INCOME STATEMENT"/>
    <x v="6"/>
    <x v="3"/>
    <n v="0"/>
  </r>
  <r>
    <x v="1"/>
    <x v="2"/>
    <x v="2"/>
    <x v="238"/>
    <x v="0"/>
    <s v="PPLOIE: TOTAL OTHER INCOME AND EXPENSE"/>
    <s v="PPLOOI: OTHER INCOME"/>
    <s v="PPLTIS: TOTAL INCOME STATEMENT"/>
    <x v="7"/>
    <x v="3"/>
    <n v="0"/>
  </r>
  <r>
    <x v="1"/>
    <x v="2"/>
    <x v="2"/>
    <x v="238"/>
    <x v="0"/>
    <s v="PPLOIE: TOTAL OTHER INCOME AND EXPENSE"/>
    <s v="PPLOOI: OTHER INCOME"/>
    <s v="PPLTIS: TOTAL INCOME STATEMENT"/>
    <x v="8"/>
    <x v="2"/>
    <n v="0"/>
  </r>
  <r>
    <x v="1"/>
    <x v="2"/>
    <x v="2"/>
    <x v="238"/>
    <x v="0"/>
    <s v="PPLOIE: TOTAL OTHER INCOME AND EXPENSE"/>
    <s v="PPLOOI: OTHER INCOME"/>
    <s v="PPLTIS: TOTAL INCOME STATEMENT"/>
    <x v="10"/>
    <x v="4"/>
    <n v="0"/>
  </r>
  <r>
    <x v="1"/>
    <x v="2"/>
    <x v="2"/>
    <x v="239"/>
    <x v="0"/>
    <s v="PPLOIE: TOTAL OTHER INCOME AND EXPENSE"/>
    <s v="PPLOOI: OTHER INCOME"/>
    <s v="PPLTIS: TOTAL INCOME STATEMENT"/>
    <x v="1"/>
    <x v="1"/>
    <n v="0"/>
  </r>
  <r>
    <x v="1"/>
    <x v="2"/>
    <x v="2"/>
    <x v="239"/>
    <x v="0"/>
    <s v="PPLOIE: TOTAL OTHER INCOME AND EXPENSE"/>
    <s v="PPLOOI: OTHER INCOME"/>
    <s v="PPLTIS: TOTAL INCOME STATEMENT"/>
    <x v="14"/>
    <x v="1"/>
    <n v="0"/>
  </r>
  <r>
    <x v="1"/>
    <x v="2"/>
    <x v="2"/>
    <x v="239"/>
    <x v="0"/>
    <s v="PPLOIE: TOTAL OTHER INCOME AND EXPENSE"/>
    <s v="PPLOOI: OTHER INCOME"/>
    <s v="PPLTIS: TOTAL INCOME STATEMENT"/>
    <x v="12"/>
    <x v="1"/>
    <n v="0"/>
  </r>
  <r>
    <x v="1"/>
    <x v="2"/>
    <x v="2"/>
    <x v="239"/>
    <x v="0"/>
    <s v="PPLOIE: TOTAL OTHER INCOME AND EXPENSE"/>
    <s v="PPLOOI: OTHER INCOME"/>
    <s v="PPLTIS: TOTAL INCOME STATEMENT"/>
    <x v="11"/>
    <x v="5"/>
    <n v="0"/>
  </r>
  <r>
    <x v="1"/>
    <x v="2"/>
    <x v="2"/>
    <x v="239"/>
    <x v="0"/>
    <s v="PPLOIE: TOTAL OTHER INCOME AND EXPENSE"/>
    <s v="PPLOOI: OTHER INCOME"/>
    <s v="PPLTIS: TOTAL INCOME STATEMENT"/>
    <x v="13"/>
    <x v="6"/>
    <n v="0"/>
  </r>
  <r>
    <x v="1"/>
    <x v="2"/>
    <x v="2"/>
    <x v="239"/>
    <x v="0"/>
    <s v="PPLOIE: TOTAL OTHER INCOME AND EXPENSE"/>
    <s v="PPLOOI: OTHER INCOME"/>
    <s v="PPLTIS: TOTAL INCOME STATEMENT"/>
    <x v="0"/>
    <x v="0"/>
    <n v="0"/>
  </r>
  <r>
    <x v="1"/>
    <x v="2"/>
    <x v="2"/>
    <x v="239"/>
    <x v="0"/>
    <s v="PPLOIE: TOTAL OTHER INCOME AND EXPENSE"/>
    <s v="PPLOOI: OTHER INCOME"/>
    <s v="PPLTIS: TOTAL INCOME STATEMENT"/>
    <x v="3"/>
    <x v="3"/>
    <n v="0"/>
  </r>
  <r>
    <x v="1"/>
    <x v="2"/>
    <x v="2"/>
    <x v="239"/>
    <x v="0"/>
    <s v="PPLOIE: TOTAL OTHER INCOME AND EXPENSE"/>
    <s v="PPLOOI: OTHER INCOME"/>
    <s v="PPLTIS: TOTAL INCOME STATEMENT"/>
    <x v="4"/>
    <x v="3"/>
    <n v="0"/>
  </r>
  <r>
    <x v="1"/>
    <x v="2"/>
    <x v="2"/>
    <x v="239"/>
    <x v="0"/>
    <s v="PPLOIE: TOTAL OTHER INCOME AND EXPENSE"/>
    <s v="PPLOOI: OTHER INCOME"/>
    <s v="PPLTIS: TOTAL INCOME STATEMENT"/>
    <x v="5"/>
    <x v="4"/>
    <n v="0"/>
  </r>
  <r>
    <x v="1"/>
    <x v="2"/>
    <x v="2"/>
    <x v="239"/>
    <x v="0"/>
    <s v="PPLOIE: TOTAL OTHER INCOME AND EXPENSE"/>
    <s v="PPLOOI: OTHER INCOME"/>
    <s v="PPLTIS: TOTAL INCOME STATEMENT"/>
    <x v="6"/>
    <x v="3"/>
    <n v="0"/>
  </r>
  <r>
    <x v="1"/>
    <x v="2"/>
    <x v="2"/>
    <x v="239"/>
    <x v="0"/>
    <s v="PPLOIE: TOTAL OTHER INCOME AND EXPENSE"/>
    <s v="PPLOOI: OTHER INCOME"/>
    <s v="PPLTIS: TOTAL INCOME STATEMENT"/>
    <x v="7"/>
    <x v="3"/>
    <n v="0"/>
  </r>
  <r>
    <x v="1"/>
    <x v="2"/>
    <x v="2"/>
    <x v="239"/>
    <x v="0"/>
    <s v="PPLOIE: TOTAL OTHER INCOME AND EXPENSE"/>
    <s v="PPLOOI: OTHER INCOME"/>
    <s v="PPLTIS: TOTAL INCOME STATEMENT"/>
    <x v="10"/>
    <x v="4"/>
    <n v="0"/>
  </r>
  <r>
    <x v="1"/>
    <x v="2"/>
    <x v="2"/>
    <x v="240"/>
    <x v="0"/>
    <s v="PPLOIE: TOTAL OTHER INCOME AND EXPENSE"/>
    <s v="PPLOOI: OTHER INCOME"/>
    <s v="PPLTIS: TOTAL INCOME STATEMENT"/>
    <x v="1"/>
    <x v="1"/>
    <n v="0"/>
  </r>
  <r>
    <x v="1"/>
    <x v="2"/>
    <x v="2"/>
    <x v="240"/>
    <x v="0"/>
    <s v="PPLOIE: TOTAL OTHER INCOME AND EXPENSE"/>
    <s v="PPLOOI: OTHER INCOME"/>
    <s v="PPLTIS: TOTAL INCOME STATEMENT"/>
    <x v="14"/>
    <x v="1"/>
    <n v="0"/>
  </r>
  <r>
    <x v="1"/>
    <x v="2"/>
    <x v="2"/>
    <x v="240"/>
    <x v="0"/>
    <s v="PPLOIE: TOTAL OTHER INCOME AND EXPENSE"/>
    <s v="PPLOOI: OTHER INCOME"/>
    <s v="PPLTIS: TOTAL INCOME STATEMENT"/>
    <x v="9"/>
    <x v="5"/>
    <n v="0"/>
  </r>
  <r>
    <x v="1"/>
    <x v="2"/>
    <x v="2"/>
    <x v="240"/>
    <x v="0"/>
    <s v="PPLOIE: TOTAL OTHER INCOME AND EXPENSE"/>
    <s v="PPLOOI: OTHER INCOME"/>
    <s v="PPLTIS: TOTAL INCOME STATEMENT"/>
    <x v="15"/>
    <x v="5"/>
    <n v="0"/>
  </r>
  <r>
    <x v="1"/>
    <x v="2"/>
    <x v="2"/>
    <x v="240"/>
    <x v="0"/>
    <s v="PPLOIE: TOTAL OTHER INCOME AND EXPENSE"/>
    <s v="PPLOOI: OTHER INCOME"/>
    <s v="PPLTIS: TOTAL INCOME STATEMENT"/>
    <x v="12"/>
    <x v="1"/>
    <n v="0"/>
  </r>
  <r>
    <x v="1"/>
    <x v="2"/>
    <x v="2"/>
    <x v="240"/>
    <x v="0"/>
    <s v="PPLOIE: TOTAL OTHER INCOME AND EXPENSE"/>
    <s v="PPLOOI: OTHER INCOME"/>
    <s v="PPLTIS: TOTAL INCOME STATEMENT"/>
    <x v="11"/>
    <x v="5"/>
    <n v="0"/>
  </r>
  <r>
    <x v="1"/>
    <x v="2"/>
    <x v="2"/>
    <x v="240"/>
    <x v="0"/>
    <s v="PPLOIE: TOTAL OTHER INCOME AND EXPENSE"/>
    <s v="PPLOOI: OTHER INCOME"/>
    <s v="PPLTIS: TOTAL INCOME STATEMENT"/>
    <x v="13"/>
    <x v="6"/>
    <n v="0"/>
  </r>
  <r>
    <x v="1"/>
    <x v="2"/>
    <x v="2"/>
    <x v="240"/>
    <x v="0"/>
    <s v="PPLOIE: TOTAL OTHER INCOME AND EXPENSE"/>
    <s v="PPLOOI: OTHER INCOME"/>
    <s v="PPLTIS: TOTAL INCOME STATEMENT"/>
    <x v="17"/>
    <x v="6"/>
    <n v="0"/>
  </r>
  <r>
    <x v="1"/>
    <x v="2"/>
    <x v="2"/>
    <x v="240"/>
    <x v="0"/>
    <s v="PPLOIE: TOTAL OTHER INCOME AND EXPENSE"/>
    <s v="PPLOOI: OTHER INCOME"/>
    <s v="PPLTIS: TOTAL INCOME STATEMENT"/>
    <x v="18"/>
    <x v="6"/>
    <n v="0"/>
  </r>
  <r>
    <x v="1"/>
    <x v="2"/>
    <x v="2"/>
    <x v="240"/>
    <x v="0"/>
    <s v="PPLOIE: TOTAL OTHER INCOME AND EXPENSE"/>
    <s v="PPLOOI: OTHER INCOME"/>
    <s v="PPLTIS: TOTAL INCOME STATEMENT"/>
    <x v="22"/>
    <x v="6"/>
    <n v="0"/>
  </r>
  <r>
    <x v="1"/>
    <x v="2"/>
    <x v="2"/>
    <x v="240"/>
    <x v="0"/>
    <s v="PPLOIE: TOTAL OTHER INCOME AND EXPENSE"/>
    <s v="PPLOOI: OTHER INCOME"/>
    <s v="PPLTIS: TOTAL INCOME STATEMENT"/>
    <x v="0"/>
    <x v="0"/>
    <n v="0"/>
  </r>
  <r>
    <x v="1"/>
    <x v="2"/>
    <x v="2"/>
    <x v="240"/>
    <x v="0"/>
    <s v="PPLOIE: TOTAL OTHER INCOME AND EXPENSE"/>
    <s v="PPLOOI: OTHER INCOME"/>
    <s v="PPLTIS: TOTAL INCOME STATEMENT"/>
    <x v="3"/>
    <x v="3"/>
    <n v="0"/>
  </r>
  <r>
    <x v="1"/>
    <x v="2"/>
    <x v="2"/>
    <x v="240"/>
    <x v="0"/>
    <s v="PPLOIE: TOTAL OTHER INCOME AND EXPENSE"/>
    <s v="PPLOOI: OTHER INCOME"/>
    <s v="PPLTIS: TOTAL INCOME STATEMENT"/>
    <x v="4"/>
    <x v="3"/>
    <n v="0"/>
  </r>
  <r>
    <x v="1"/>
    <x v="2"/>
    <x v="2"/>
    <x v="240"/>
    <x v="0"/>
    <s v="PPLOIE: TOTAL OTHER INCOME AND EXPENSE"/>
    <s v="PPLOOI: OTHER INCOME"/>
    <s v="PPLTIS: TOTAL INCOME STATEMENT"/>
    <x v="5"/>
    <x v="4"/>
    <n v="0"/>
  </r>
  <r>
    <x v="1"/>
    <x v="2"/>
    <x v="2"/>
    <x v="240"/>
    <x v="0"/>
    <s v="PPLOIE: TOTAL OTHER INCOME AND EXPENSE"/>
    <s v="PPLOOI: OTHER INCOME"/>
    <s v="PPLTIS: TOTAL INCOME STATEMENT"/>
    <x v="6"/>
    <x v="3"/>
    <n v="0"/>
  </r>
  <r>
    <x v="1"/>
    <x v="2"/>
    <x v="2"/>
    <x v="240"/>
    <x v="0"/>
    <s v="PPLOIE: TOTAL OTHER INCOME AND EXPENSE"/>
    <s v="PPLOOI: OTHER INCOME"/>
    <s v="PPLTIS: TOTAL INCOME STATEMENT"/>
    <x v="7"/>
    <x v="3"/>
    <n v="0"/>
  </r>
  <r>
    <x v="1"/>
    <x v="2"/>
    <x v="2"/>
    <x v="240"/>
    <x v="0"/>
    <s v="PPLOIE: TOTAL OTHER INCOME AND EXPENSE"/>
    <s v="PPLOOI: OTHER INCOME"/>
    <s v="PPLTIS: TOTAL INCOME STATEMENT"/>
    <x v="10"/>
    <x v="4"/>
    <n v="0"/>
  </r>
  <r>
    <x v="1"/>
    <x v="2"/>
    <x v="2"/>
    <x v="241"/>
    <x v="0"/>
    <s v="PPLOIE: TOTAL OTHER INCOME AND EXPENSE"/>
    <s v="PPLOOI: OTHER INCOME"/>
    <s v="PPLTIS: TOTAL INCOME STATEMENT"/>
    <x v="14"/>
    <x v="1"/>
    <n v="0"/>
  </r>
  <r>
    <x v="1"/>
    <x v="2"/>
    <x v="2"/>
    <x v="241"/>
    <x v="0"/>
    <s v="PPLOIE: TOTAL OTHER INCOME AND EXPENSE"/>
    <s v="PPLOOI: OTHER INCOME"/>
    <s v="PPLTIS: TOTAL INCOME STATEMENT"/>
    <x v="9"/>
    <x v="5"/>
    <n v="0"/>
  </r>
  <r>
    <x v="1"/>
    <x v="2"/>
    <x v="2"/>
    <x v="241"/>
    <x v="0"/>
    <s v="PPLOIE: TOTAL OTHER INCOME AND EXPENSE"/>
    <s v="PPLOOI: OTHER INCOME"/>
    <s v="PPLTIS: TOTAL INCOME STATEMENT"/>
    <x v="15"/>
    <x v="5"/>
    <n v="0"/>
  </r>
  <r>
    <x v="1"/>
    <x v="2"/>
    <x v="2"/>
    <x v="241"/>
    <x v="0"/>
    <s v="PPLOIE: TOTAL OTHER INCOME AND EXPENSE"/>
    <s v="PPLOOI: OTHER INCOME"/>
    <s v="PPLTIS: TOTAL INCOME STATEMENT"/>
    <x v="18"/>
    <x v="6"/>
    <n v="0"/>
  </r>
  <r>
    <x v="1"/>
    <x v="2"/>
    <x v="2"/>
    <x v="241"/>
    <x v="0"/>
    <s v="PPLOIE: TOTAL OTHER INCOME AND EXPENSE"/>
    <s v="PPLOOI: OTHER INCOME"/>
    <s v="PPLTIS: TOTAL INCOME STATEMENT"/>
    <x v="3"/>
    <x v="3"/>
    <n v="0"/>
  </r>
  <r>
    <x v="1"/>
    <x v="2"/>
    <x v="2"/>
    <x v="241"/>
    <x v="0"/>
    <s v="PPLOIE: TOTAL OTHER INCOME AND EXPENSE"/>
    <s v="PPLOOI: OTHER INCOME"/>
    <s v="PPLTIS: TOTAL INCOME STATEMENT"/>
    <x v="4"/>
    <x v="3"/>
    <n v="0"/>
  </r>
  <r>
    <x v="1"/>
    <x v="2"/>
    <x v="2"/>
    <x v="241"/>
    <x v="0"/>
    <s v="PPLOIE: TOTAL OTHER INCOME AND EXPENSE"/>
    <s v="PPLOOI: OTHER INCOME"/>
    <s v="PPLTIS: TOTAL INCOME STATEMENT"/>
    <x v="5"/>
    <x v="4"/>
    <n v="0"/>
  </r>
  <r>
    <x v="1"/>
    <x v="2"/>
    <x v="2"/>
    <x v="241"/>
    <x v="0"/>
    <s v="PPLOIE: TOTAL OTHER INCOME AND EXPENSE"/>
    <s v="PPLOOI: OTHER INCOME"/>
    <s v="PPLTIS: TOTAL INCOME STATEMENT"/>
    <x v="6"/>
    <x v="3"/>
    <n v="0"/>
  </r>
  <r>
    <x v="1"/>
    <x v="2"/>
    <x v="2"/>
    <x v="241"/>
    <x v="0"/>
    <s v="PPLOIE: TOTAL OTHER INCOME AND EXPENSE"/>
    <s v="PPLOOI: OTHER INCOME"/>
    <s v="PPLTIS: TOTAL INCOME STATEMENT"/>
    <x v="7"/>
    <x v="3"/>
    <n v="0"/>
  </r>
  <r>
    <x v="1"/>
    <x v="2"/>
    <x v="2"/>
    <x v="241"/>
    <x v="0"/>
    <s v="PPLOIE: TOTAL OTHER INCOME AND EXPENSE"/>
    <s v="PPLOOI: OTHER INCOME"/>
    <s v="PPLTIS: TOTAL INCOME STATEMENT"/>
    <x v="10"/>
    <x v="4"/>
    <n v="0"/>
  </r>
  <r>
    <x v="1"/>
    <x v="2"/>
    <x v="2"/>
    <x v="242"/>
    <x v="0"/>
    <s v="PPLOIE: TOTAL OTHER INCOME AND EXPENSE"/>
    <s v="PPLOOI: OTHER INCOME"/>
    <s v="PPLTIS: TOTAL INCOME STATEMENT"/>
    <x v="1"/>
    <x v="1"/>
    <n v="0"/>
  </r>
  <r>
    <x v="1"/>
    <x v="2"/>
    <x v="2"/>
    <x v="242"/>
    <x v="0"/>
    <s v="PPLOIE: TOTAL OTHER INCOME AND EXPENSE"/>
    <s v="PPLOOI: OTHER INCOME"/>
    <s v="PPLTIS: TOTAL INCOME STATEMENT"/>
    <x v="14"/>
    <x v="1"/>
    <n v="0"/>
  </r>
  <r>
    <x v="1"/>
    <x v="2"/>
    <x v="2"/>
    <x v="242"/>
    <x v="0"/>
    <s v="PPLOIE: TOTAL OTHER INCOME AND EXPENSE"/>
    <s v="PPLOOI: OTHER INCOME"/>
    <s v="PPLTIS: TOTAL INCOME STATEMENT"/>
    <x v="9"/>
    <x v="5"/>
    <n v="0"/>
  </r>
  <r>
    <x v="1"/>
    <x v="2"/>
    <x v="2"/>
    <x v="242"/>
    <x v="0"/>
    <s v="PPLOIE: TOTAL OTHER INCOME AND EXPENSE"/>
    <s v="PPLOOI: OTHER INCOME"/>
    <s v="PPLTIS: TOTAL INCOME STATEMENT"/>
    <x v="15"/>
    <x v="5"/>
    <n v="0"/>
  </r>
  <r>
    <x v="1"/>
    <x v="2"/>
    <x v="2"/>
    <x v="242"/>
    <x v="0"/>
    <s v="PPLOIE: TOTAL OTHER INCOME AND EXPENSE"/>
    <s v="PPLOOI: OTHER INCOME"/>
    <s v="PPLTIS: TOTAL INCOME STATEMENT"/>
    <x v="18"/>
    <x v="6"/>
    <n v="0"/>
  </r>
  <r>
    <x v="1"/>
    <x v="2"/>
    <x v="2"/>
    <x v="242"/>
    <x v="0"/>
    <s v="PPLOIE: TOTAL OTHER INCOME AND EXPENSE"/>
    <s v="PPLOOI: OTHER INCOME"/>
    <s v="PPLTIS: TOTAL INCOME STATEMENT"/>
    <x v="22"/>
    <x v="6"/>
    <n v="0"/>
  </r>
  <r>
    <x v="1"/>
    <x v="2"/>
    <x v="2"/>
    <x v="242"/>
    <x v="0"/>
    <s v="PPLOIE: TOTAL OTHER INCOME AND EXPENSE"/>
    <s v="PPLOOI: OTHER INCOME"/>
    <s v="PPLTIS: TOTAL INCOME STATEMENT"/>
    <x v="3"/>
    <x v="3"/>
    <n v="0"/>
  </r>
  <r>
    <x v="1"/>
    <x v="2"/>
    <x v="2"/>
    <x v="242"/>
    <x v="0"/>
    <s v="PPLOIE: TOTAL OTHER INCOME AND EXPENSE"/>
    <s v="PPLOOI: OTHER INCOME"/>
    <s v="PPLTIS: TOTAL INCOME STATEMENT"/>
    <x v="4"/>
    <x v="3"/>
    <n v="0"/>
  </r>
  <r>
    <x v="1"/>
    <x v="2"/>
    <x v="2"/>
    <x v="242"/>
    <x v="0"/>
    <s v="PPLOIE: TOTAL OTHER INCOME AND EXPENSE"/>
    <s v="PPLOOI: OTHER INCOME"/>
    <s v="PPLTIS: TOTAL INCOME STATEMENT"/>
    <x v="5"/>
    <x v="4"/>
    <n v="0"/>
  </r>
  <r>
    <x v="1"/>
    <x v="2"/>
    <x v="2"/>
    <x v="242"/>
    <x v="0"/>
    <s v="PPLOIE: TOTAL OTHER INCOME AND EXPENSE"/>
    <s v="PPLOOI: OTHER INCOME"/>
    <s v="PPLTIS: TOTAL INCOME STATEMENT"/>
    <x v="6"/>
    <x v="3"/>
    <n v="0"/>
  </r>
  <r>
    <x v="1"/>
    <x v="2"/>
    <x v="2"/>
    <x v="242"/>
    <x v="0"/>
    <s v="PPLOIE: TOTAL OTHER INCOME AND EXPENSE"/>
    <s v="PPLOOI: OTHER INCOME"/>
    <s v="PPLTIS: TOTAL INCOME STATEMENT"/>
    <x v="7"/>
    <x v="3"/>
    <n v="0"/>
  </r>
  <r>
    <x v="1"/>
    <x v="2"/>
    <x v="2"/>
    <x v="242"/>
    <x v="0"/>
    <s v="PPLOIE: TOTAL OTHER INCOME AND EXPENSE"/>
    <s v="PPLOOI: OTHER INCOME"/>
    <s v="PPLTIS: TOTAL INCOME STATEMENT"/>
    <x v="10"/>
    <x v="4"/>
    <n v="0"/>
  </r>
  <r>
    <x v="1"/>
    <x v="2"/>
    <x v="2"/>
    <x v="243"/>
    <x v="0"/>
    <s v="PPLOIE: TOTAL OTHER INCOME AND EXPENSE"/>
    <s v="PPLOOI: OTHER INCOME"/>
    <s v="PPLTIS: TOTAL INCOME STATEMENT"/>
    <x v="1"/>
    <x v="1"/>
    <n v="0"/>
  </r>
  <r>
    <x v="1"/>
    <x v="2"/>
    <x v="2"/>
    <x v="243"/>
    <x v="0"/>
    <s v="PPLOIE: TOTAL OTHER INCOME AND EXPENSE"/>
    <s v="PPLOOI: OTHER INCOME"/>
    <s v="PPLTIS: TOTAL INCOME STATEMENT"/>
    <x v="14"/>
    <x v="1"/>
    <n v="0"/>
  </r>
  <r>
    <x v="1"/>
    <x v="2"/>
    <x v="2"/>
    <x v="243"/>
    <x v="0"/>
    <s v="PPLOIE: TOTAL OTHER INCOME AND EXPENSE"/>
    <s v="PPLOOI: OTHER INCOME"/>
    <s v="PPLTIS: TOTAL INCOME STATEMENT"/>
    <x v="9"/>
    <x v="5"/>
    <n v="0"/>
  </r>
  <r>
    <x v="1"/>
    <x v="2"/>
    <x v="2"/>
    <x v="243"/>
    <x v="0"/>
    <s v="PPLOIE: TOTAL OTHER INCOME AND EXPENSE"/>
    <s v="PPLOOI: OTHER INCOME"/>
    <s v="PPLTIS: TOTAL INCOME STATEMENT"/>
    <x v="15"/>
    <x v="5"/>
    <n v="0"/>
  </r>
  <r>
    <x v="1"/>
    <x v="2"/>
    <x v="2"/>
    <x v="243"/>
    <x v="0"/>
    <s v="PPLOIE: TOTAL OTHER INCOME AND EXPENSE"/>
    <s v="PPLOOI: OTHER INCOME"/>
    <s v="PPLTIS: TOTAL INCOME STATEMENT"/>
    <x v="11"/>
    <x v="5"/>
    <n v="0"/>
  </r>
  <r>
    <x v="1"/>
    <x v="2"/>
    <x v="2"/>
    <x v="243"/>
    <x v="0"/>
    <s v="PPLOIE: TOTAL OTHER INCOME AND EXPENSE"/>
    <s v="PPLOOI: OTHER INCOME"/>
    <s v="PPLTIS: TOTAL INCOME STATEMENT"/>
    <x v="18"/>
    <x v="6"/>
    <n v="0"/>
  </r>
  <r>
    <x v="1"/>
    <x v="2"/>
    <x v="2"/>
    <x v="243"/>
    <x v="0"/>
    <s v="PPLOIE: TOTAL OTHER INCOME AND EXPENSE"/>
    <s v="PPLOOI: OTHER INCOME"/>
    <s v="PPLTIS: TOTAL INCOME STATEMENT"/>
    <x v="0"/>
    <x v="0"/>
    <n v="0"/>
  </r>
  <r>
    <x v="1"/>
    <x v="2"/>
    <x v="2"/>
    <x v="243"/>
    <x v="0"/>
    <s v="PPLOIE: TOTAL OTHER INCOME AND EXPENSE"/>
    <s v="PPLOOI: OTHER INCOME"/>
    <s v="PPLTIS: TOTAL INCOME STATEMENT"/>
    <x v="3"/>
    <x v="3"/>
    <n v="0"/>
  </r>
  <r>
    <x v="1"/>
    <x v="2"/>
    <x v="2"/>
    <x v="243"/>
    <x v="0"/>
    <s v="PPLOIE: TOTAL OTHER INCOME AND EXPENSE"/>
    <s v="PPLOOI: OTHER INCOME"/>
    <s v="PPLTIS: TOTAL INCOME STATEMENT"/>
    <x v="4"/>
    <x v="3"/>
    <n v="0"/>
  </r>
  <r>
    <x v="1"/>
    <x v="2"/>
    <x v="2"/>
    <x v="243"/>
    <x v="0"/>
    <s v="PPLOIE: TOTAL OTHER INCOME AND EXPENSE"/>
    <s v="PPLOOI: OTHER INCOME"/>
    <s v="PPLTIS: TOTAL INCOME STATEMENT"/>
    <x v="5"/>
    <x v="4"/>
    <n v="0"/>
  </r>
  <r>
    <x v="1"/>
    <x v="2"/>
    <x v="2"/>
    <x v="243"/>
    <x v="0"/>
    <s v="PPLOIE: TOTAL OTHER INCOME AND EXPENSE"/>
    <s v="PPLOOI: OTHER INCOME"/>
    <s v="PPLTIS: TOTAL INCOME STATEMENT"/>
    <x v="6"/>
    <x v="3"/>
    <n v="0"/>
  </r>
  <r>
    <x v="1"/>
    <x v="2"/>
    <x v="2"/>
    <x v="243"/>
    <x v="0"/>
    <s v="PPLOIE: TOTAL OTHER INCOME AND EXPENSE"/>
    <s v="PPLOOI: OTHER INCOME"/>
    <s v="PPLTIS: TOTAL INCOME STATEMENT"/>
    <x v="7"/>
    <x v="3"/>
    <n v="0"/>
  </r>
  <r>
    <x v="1"/>
    <x v="2"/>
    <x v="2"/>
    <x v="243"/>
    <x v="0"/>
    <s v="PPLOIE: TOTAL OTHER INCOME AND EXPENSE"/>
    <s v="PPLOOI: OTHER INCOME"/>
    <s v="PPLTIS: TOTAL INCOME STATEMENT"/>
    <x v="10"/>
    <x v="4"/>
    <n v="0"/>
  </r>
  <r>
    <x v="1"/>
    <x v="2"/>
    <x v="2"/>
    <x v="244"/>
    <x v="0"/>
    <s v="PPLOIE: TOTAL OTHER INCOME AND EXPENSE"/>
    <s v="PPLOOI: OTHER INCOME"/>
    <s v="PPLTIS: TOTAL INCOME STATEMENT"/>
    <x v="1"/>
    <x v="1"/>
    <n v="0"/>
  </r>
  <r>
    <x v="1"/>
    <x v="2"/>
    <x v="2"/>
    <x v="244"/>
    <x v="0"/>
    <s v="PPLOIE: TOTAL OTHER INCOME AND EXPENSE"/>
    <s v="PPLOOI: OTHER INCOME"/>
    <s v="PPLTIS: TOTAL INCOME STATEMENT"/>
    <x v="14"/>
    <x v="1"/>
    <n v="0"/>
  </r>
  <r>
    <x v="1"/>
    <x v="2"/>
    <x v="2"/>
    <x v="244"/>
    <x v="0"/>
    <s v="PPLOIE: TOTAL OTHER INCOME AND EXPENSE"/>
    <s v="PPLOOI: OTHER INCOME"/>
    <s v="PPLTIS: TOTAL INCOME STATEMENT"/>
    <x v="9"/>
    <x v="5"/>
    <n v="0"/>
  </r>
  <r>
    <x v="1"/>
    <x v="2"/>
    <x v="2"/>
    <x v="244"/>
    <x v="0"/>
    <s v="PPLOIE: TOTAL OTHER INCOME AND EXPENSE"/>
    <s v="PPLOOI: OTHER INCOME"/>
    <s v="PPLTIS: TOTAL INCOME STATEMENT"/>
    <x v="15"/>
    <x v="5"/>
    <n v="0"/>
  </r>
  <r>
    <x v="1"/>
    <x v="2"/>
    <x v="2"/>
    <x v="244"/>
    <x v="0"/>
    <s v="PPLOIE: TOTAL OTHER INCOME AND EXPENSE"/>
    <s v="PPLOOI: OTHER INCOME"/>
    <s v="PPLTIS: TOTAL INCOME STATEMENT"/>
    <x v="18"/>
    <x v="6"/>
    <n v="0"/>
  </r>
  <r>
    <x v="1"/>
    <x v="2"/>
    <x v="2"/>
    <x v="244"/>
    <x v="0"/>
    <s v="PPLOIE: TOTAL OTHER INCOME AND EXPENSE"/>
    <s v="PPLOOI: OTHER INCOME"/>
    <s v="PPLTIS: TOTAL INCOME STATEMENT"/>
    <x v="2"/>
    <x v="2"/>
    <n v="0"/>
  </r>
  <r>
    <x v="1"/>
    <x v="2"/>
    <x v="2"/>
    <x v="244"/>
    <x v="0"/>
    <s v="PPLOIE: TOTAL OTHER INCOME AND EXPENSE"/>
    <s v="PPLOOI: OTHER INCOME"/>
    <s v="PPLTIS: TOTAL INCOME STATEMENT"/>
    <x v="3"/>
    <x v="3"/>
    <n v="0"/>
  </r>
  <r>
    <x v="1"/>
    <x v="2"/>
    <x v="2"/>
    <x v="244"/>
    <x v="0"/>
    <s v="PPLOIE: TOTAL OTHER INCOME AND EXPENSE"/>
    <s v="PPLOOI: OTHER INCOME"/>
    <s v="PPLTIS: TOTAL INCOME STATEMENT"/>
    <x v="4"/>
    <x v="3"/>
    <n v="0"/>
  </r>
  <r>
    <x v="1"/>
    <x v="2"/>
    <x v="2"/>
    <x v="244"/>
    <x v="0"/>
    <s v="PPLOIE: TOTAL OTHER INCOME AND EXPENSE"/>
    <s v="PPLOOI: OTHER INCOME"/>
    <s v="PPLTIS: TOTAL INCOME STATEMENT"/>
    <x v="5"/>
    <x v="4"/>
    <n v="0"/>
  </r>
  <r>
    <x v="1"/>
    <x v="2"/>
    <x v="2"/>
    <x v="244"/>
    <x v="0"/>
    <s v="PPLOIE: TOTAL OTHER INCOME AND EXPENSE"/>
    <s v="PPLOOI: OTHER INCOME"/>
    <s v="PPLTIS: TOTAL INCOME STATEMENT"/>
    <x v="6"/>
    <x v="3"/>
    <n v="0"/>
  </r>
  <r>
    <x v="1"/>
    <x v="2"/>
    <x v="2"/>
    <x v="244"/>
    <x v="0"/>
    <s v="PPLOIE: TOTAL OTHER INCOME AND EXPENSE"/>
    <s v="PPLOOI: OTHER INCOME"/>
    <s v="PPLTIS: TOTAL INCOME STATEMENT"/>
    <x v="7"/>
    <x v="3"/>
    <n v="0"/>
  </r>
  <r>
    <x v="1"/>
    <x v="2"/>
    <x v="2"/>
    <x v="244"/>
    <x v="0"/>
    <s v="PPLOIE: TOTAL OTHER INCOME AND EXPENSE"/>
    <s v="PPLOOI: OTHER INCOME"/>
    <s v="PPLTIS: TOTAL INCOME STATEMENT"/>
    <x v="10"/>
    <x v="4"/>
    <n v="0"/>
  </r>
  <r>
    <x v="1"/>
    <x v="2"/>
    <x v="2"/>
    <x v="245"/>
    <x v="0"/>
    <s v="PPLOIE: TOTAL OTHER INCOME AND EXPENSE"/>
    <s v="PPLOOI: OTHER INCOME"/>
    <s v="PPLTIS: TOTAL INCOME STATEMENT"/>
    <x v="1"/>
    <x v="1"/>
    <n v="0"/>
  </r>
  <r>
    <x v="1"/>
    <x v="2"/>
    <x v="2"/>
    <x v="245"/>
    <x v="0"/>
    <s v="PPLOIE: TOTAL OTHER INCOME AND EXPENSE"/>
    <s v="PPLOOI: OTHER INCOME"/>
    <s v="PPLTIS: TOTAL INCOME STATEMENT"/>
    <x v="14"/>
    <x v="1"/>
    <n v="0"/>
  </r>
  <r>
    <x v="1"/>
    <x v="2"/>
    <x v="2"/>
    <x v="245"/>
    <x v="0"/>
    <s v="PPLOIE: TOTAL OTHER INCOME AND EXPENSE"/>
    <s v="PPLOOI: OTHER INCOME"/>
    <s v="PPLTIS: TOTAL INCOME STATEMENT"/>
    <x v="9"/>
    <x v="5"/>
    <n v="0"/>
  </r>
  <r>
    <x v="1"/>
    <x v="2"/>
    <x v="2"/>
    <x v="245"/>
    <x v="0"/>
    <s v="PPLOIE: TOTAL OTHER INCOME AND EXPENSE"/>
    <s v="PPLOOI: OTHER INCOME"/>
    <s v="PPLTIS: TOTAL INCOME STATEMENT"/>
    <x v="12"/>
    <x v="1"/>
    <n v="0"/>
  </r>
  <r>
    <x v="1"/>
    <x v="2"/>
    <x v="2"/>
    <x v="245"/>
    <x v="0"/>
    <s v="PPLOIE: TOTAL OTHER INCOME AND EXPENSE"/>
    <s v="PPLOOI: OTHER INCOME"/>
    <s v="PPLTIS: TOTAL INCOME STATEMENT"/>
    <x v="11"/>
    <x v="5"/>
    <n v="0"/>
  </r>
  <r>
    <x v="1"/>
    <x v="2"/>
    <x v="2"/>
    <x v="245"/>
    <x v="0"/>
    <s v="PPLOIE: TOTAL OTHER INCOME AND EXPENSE"/>
    <s v="PPLOOI: OTHER INCOME"/>
    <s v="PPLTIS: TOTAL INCOME STATEMENT"/>
    <x v="16"/>
    <x v="1"/>
    <n v="0"/>
  </r>
  <r>
    <x v="1"/>
    <x v="2"/>
    <x v="2"/>
    <x v="245"/>
    <x v="0"/>
    <s v="PPLOIE: TOTAL OTHER INCOME AND EXPENSE"/>
    <s v="PPLOOI: OTHER INCOME"/>
    <s v="PPLTIS: TOTAL INCOME STATEMENT"/>
    <x v="13"/>
    <x v="6"/>
    <n v="0"/>
  </r>
  <r>
    <x v="1"/>
    <x v="2"/>
    <x v="2"/>
    <x v="245"/>
    <x v="0"/>
    <s v="PPLOIE: TOTAL OTHER INCOME AND EXPENSE"/>
    <s v="PPLOOI: OTHER INCOME"/>
    <s v="PPLTIS: TOTAL INCOME STATEMENT"/>
    <x v="17"/>
    <x v="6"/>
    <n v="0"/>
  </r>
  <r>
    <x v="1"/>
    <x v="2"/>
    <x v="2"/>
    <x v="245"/>
    <x v="0"/>
    <s v="PPLOIE: TOTAL OTHER INCOME AND EXPENSE"/>
    <s v="PPLOOI: OTHER INCOME"/>
    <s v="PPLTIS: TOTAL INCOME STATEMENT"/>
    <x v="18"/>
    <x v="6"/>
    <n v="0"/>
  </r>
  <r>
    <x v="1"/>
    <x v="2"/>
    <x v="2"/>
    <x v="245"/>
    <x v="0"/>
    <s v="PPLOIE: TOTAL OTHER INCOME AND EXPENSE"/>
    <s v="PPLOOI: OTHER INCOME"/>
    <s v="PPLTIS: TOTAL INCOME STATEMENT"/>
    <x v="19"/>
    <x v="6"/>
    <n v="0"/>
  </r>
  <r>
    <x v="1"/>
    <x v="2"/>
    <x v="2"/>
    <x v="245"/>
    <x v="0"/>
    <s v="PPLOIE: TOTAL OTHER INCOME AND EXPENSE"/>
    <s v="PPLOOI: OTHER INCOME"/>
    <s v="PPLTIS: TOTAL INCOME STATEMENT"/>
    <x v="0"/>
    <x v="0"/>
    <n v="0"/>
  </r>
  <r>
    <x v="1"/>
    <x v="2"/>
    <x v="2"/>
    <x v="245"/>
    <x v="0"/>
    <s v="PPLOIE: TOTAL OTHER INCOME AND EXPENSE"/>
    <s v="PPLOOI: OTHER INCOME"/>
    <s v="PPLTIS: TOTAL INCOME STATEMENT"/>
    <x v="2"/>
    <x v="2"/>
    <n v="0"/>
  </r>
  <r>
    <x v="1"/>
    <x v="2"/>
    <x v="2"/>
    <x v="245"/>
    <x v="0"/>
    <s v="PPLOIE: TOTAL OTHER INCOME AND EXPENSE"/>
    <s v="PPLOOI: OTHER INCOME"/>
    <s v="PPLTIS: TOTAL INCOME STATEMENT"/>
    <x v="3"/>
    <x v="3"/>
    <n v="0"/>
  </r>
  <r>
    <x v="1"/>
    <x v="2"/>
    <x v="2"/>
    <x v="245"/>
    <x v="0"/>
    <s v="PPLOIE: TOTAL OTHER INCOME AND EXPENSE"/>
    <s v="PPLOOI: OTHER INCOME"/>
    <s v="PPLTIS: TOTAL INCOME STATEMENT"/>
    <x v="4"/>
    <x v="3"/>
    <n v="0"/>
  </r>
  <r>
    <x v="1"/>
    <x v="2"/>
    <x v="2"/>
    <x v="245"/>
    <x v="0"/>
    <s v="PPLOIE: TOTAL OTHER INCOME AND EXPENSE"/>
    <s v="PPLOOI: OTHER INCOME"/>
    <s v="PPLTIS: TOTAL INCOME STATEMENT"/>
    <x v="5"/>
    <x v="4"/>
    <n v="0"/>
  </r>
  <r>
    <x v="1"/>
    <x v="2"/>
    <x v="2"/>
    <x v="245"/>
    <x v="0"/>
    <s v="PPLOIE: TOTAL OTHER INCOME AND EXPENSE"/>
    <s v="PPLOOI: OTHER INCOME"/>
    <s v="PPLTIS: TOTAL INCOME STATEMENT"/>
    <x v="6"/>
    <x v="3"/>
    <n v="0"/>
  </r>
  <r>
    <x v="1"/>
    <x v="2"/>
    <x v="2"/>
    <x v="245"/>
    <x v="0"/>
    <s v="PPLOIE: TOTAL OTHER INCOME AND EXPENSE"/>
    <s v="PPLOOI: OTHER INCOME"/>
    <s v="PPLTIS: TOTAL INCOME STATEMENT"/>
    <x v="7"/>
    <x v="3"/>
    <n v="0"/>
  </r>
  <r>
    <x v="1"/>
    <x v="2"/>
    <x v="2"/>
    <x v="245"/>
    <x v="0"/>
    <s v="PPLOIE: TOTAL OTHER INCOME AND EXPENSE"/>
    <s v="PPLOOI: OTHER INCOME"/>
    <s v="PPLTIS: TOTAL INCOME STATEMENT"/>
    <x v="10"/>
    <x v="4"/>
    <n v="0"/>
  </r>
  <r>
    <x v="1"/>
    <x v="2"/>
    <x v="2"/>
    <x v="246"/>
    <x v="0"/>
    <s v="PPLOIE: TOTAL OTHER INCOME AND EXPENSE"/>
    <s v="PPLOOI: OTHER INCOME"/>
    <s v="PPLTIS: TOTAL INCOME STATEMENT"/>
    <x v="0"/>
    <x v="0"/>
    <n v="0"/>
  </r>
  <r>
    <x v="1"/>
    <x v="2"/>
    <x v="2"/>
    <x v="247"/>
    <x v="0"/>
    <s v="PPLOIE: TOTAL OTHER INCOME AND EXPENSE"/>
    <s v="PPLOOI: OTHER INCOME"/>
    <s v="PPLTIS: TOTAL INCOME STATEMENT"/>
    <x v="0"/>
    <x v="0"/>
    <n v="0"/>
  </r>
  <r>
    <x v="1"/>
    <x v="2"/>
    <x v="2"/>
    <x v="247"/>
    <x v="0"/>
    <s v="PPLOIE: TOTAL OTHER INCOME AND EXPENSE"/>
    <s v="PPLOOI: OTHER INCOME"/>
    <s v="PPLTIS: TOTAL INCOME STATEMENT"/>
    <x v="2"/>
    <x v="2"/>
    <n v="0"/>
  </r>
  <r>
    <x v="1"/>
    <x v="2"/>
    <x v="2"/>
    <x v="247"/>
    <x v="0"/>
    <s v="PPLOIE: TOTAL OTHER INCOME AND EXPENSE"/>
    <s v="PPLOOI: OTHER INCOME"/>
    <s v="PPLTIS: TOTAL INCOME STATEMENT"/>
    <x v="8"/>
    <x v="2"/>
    <n v="0"/>
  </r>
  <r>
    <x v="1"/>
    <x v="2"/>
    <x v="2"/>
    <x v="248"/>
    <x v="0"/>
    <s v="PPLOIE: TOTAL OTHER INCOME AND EXPENSE"/>
    <s v="PPLOOI: OTHER INCOME"/>
    <s v="PPLTIS: TOTAL INCOME STATEMENT"/>
    <x v="1"/>
    <x v="1"/>
    <n v="0"/>
  </r>
  <r>
    <x v="1"/>
    <x v="2"/>
    <x v="2"/>
    <x v="248"/>
    <x v="0"/>
    <s v="PPLOIE: TOTAL OTHER INCOME AND EXPENSE"/>
    <s v="PPLOOI: OTHER INCOME"/>
    <s v="PPLTIS: TOTAL INCOME STATEMENT"/>
    <x v="14"/>
    <x v="1"/>
    <n v="0"/>
  </r>
  <r>
    <x v="1"/>
    <x v="2"/>
    <x v="2"/>
    <x v="248"/>
    <x v="0"/>
    <s v="PPLOIE: TOTAL OTHER INCOME AND EXPENSE"/>
    <s v="PPLOOI: OTHER INCOME"/>
    <s v="PPLTIS: TOTAL INCOME STATEMENT"/>
    <x v="9"/>
    <x v="5"/>
    <n v="0"/>
  </r>
  <r>
    <x v="1"/>
    <x v="2"/>
    <x v="2"/>
    <x v="248"/>
    <x v="0"/>
    <s v="PPLOIE: TOTAL OTHER INCOME AND EXPENSE"/>
    <s v="PPLOOI: OTHER INCOME"/>
    <s v="PPLTIS: TOTAL INCOME STATEMENT"/>
    <x v="15"/>
    <x v="5"/>
    <n v="0"/>
  </r>
  <r>
    <x v="1"/>
    <x v="2"/>
    <x v="2"/>
    <x v="248"/>
    <x v="0"/>
    <s v="PPLOIE: TOTAL OTHER INCOME AND EXPENSE"/>
    <s v="PPLOOI: OTHER INCOME"/>
    <s v="PPLTIS: TOTAL INCOME STATEMENT"/>
    <x v="12"/>
    <x v="1"/>
    <n v="0"/>
  </r>
  <r>
    <x v="1"/>
    <x v="2"/>
    <x v="2"/>
    <x v="248"/>
    <x v="0"/>
    <s v="PPLOIE: TOTAL OTHER INCOME AND EXPENSE"/>
    <s v="PPLOOI: OTHER INCOME"/>
    <s v="PPLTIS: TOTAL INCOME STATEMENT"/>
    <x v="11"/>
    <x v="5"/>
    <n v="0"/>
  </r>
  <r>
    <x v="1"/>
    <x v="2"/>
    <x v="2"/>
    <x v="248"/>
    <x v="0"/>
    <s v="PPLOIE: TOTAL OTHER INCOME AND EXPENSE"/>
    <s v="PPLOOI: OTHER INCOME"/>
    <s v="PPLTIS: TOTAL INCOME STATEMENT"/>
    <x v="13"/>
    <x v="6"/>
    <n v="0"/>
  </r>
  <r>
    <x v="1"/>
    <x v="2"/>
    <x v="2"/>
    <x v="248"/>
    <x v="0"/>
    <s v="PPLOIE: TOTAL OTHER INCOME AND EXPENSE"/>
    <s v="PPLOOI: OTHER INCOME"/>
    <s v="PPLTIS: TOTAL INCOME STATEMENT"/>
    <x v="17"/>
    <x v="6"/>
    <n v="0"/>
  </r>
  <r>
    <x v="1"/>
    <x v="2"/>
    <x v="2"/>
    <x v="248"/>
    <x v="0"/>
    <s v="PPLOIE: TOTAL OTHER INCOME AND EXPENSE"/>
    <s v="PPLOOI: OTHER INCOME"/>
    <s v="PPLTIS: TOTAL INCOME STATEMENT"/>
    <x v="18"/>
    <x v="6"/>
    <n v="0"/>
  </r>
  <r>
    <x v="1"/>
    <x v="2"/>
    <x v="2"/>
    <x v="248"/>
    <x v="0"/>
    <s v="PPLOIE: TOTAL OTHER INCOME AND EXPENSE"/>
    <s v="PPLOOI: OTHER INCOME"/>
    <s v="PPLTIS: TOTAL INCOME STATEMENT"/>
    <x v="0"/>
    <x v="0"/>
    <n v="0"/>
  </r>
  <r>
    <x v="1"/>
    <x v="2"/>
    <x v="2"/>
    <x v="248"/>
    <x v="0"/>
    <s v="PPLOIE: TOTAL OTHER INCOME AND EXPENSE"/>
    <s v="PPLOOI: OTHER INCOME"/>
    <s v="PPLTIS: TOTAL INCOME STATEMENT"/>
    <x v="2"/>
    <x v="2"/>
    <n v="0"/>
  </r>
  <r>
    <x v="1"/>
    <x v="2"/>
    <x v="2"/>
    <x v="248"/>
    <x v="0"/>
    <s v="PPLOIE: TOTAL OTHER INCOME AND EXPENSE"/>
    <s v="PPLOOI: OTHER INCOME"/>
    <s v="PPLTIS: TOTAL INCOME STATEMENT"/>
    <x v="3"/>
    <x v="3"/>
    <n v="0"/>
  </r>
  <r>
    <x v="1"/>
    <x v="2"/>
    <x v="2"/>
    <x v="248"/>
    <x v="0"/>
    <s v="PPLOIE: TOTAL OTHER INCOME AND EXPENSE"/>
    <s v="PPLOOI: OTHER INCOME"/>
    <s v="PPLTIS: TOTAL INCOME STATEMENT"/>
    <x v="4"/>
    <x v="3"/>
    <n v="0"/>
  </r>
  <r>
    <x v="1"/>
    <x v="2"/>
    <x v="2"/>
    <x v="248"/>
    <x v="0"/>
    <s v="PPLOIE: TOTAL OTHER INCOME AND EXPENSE"/>
    <s v="PPLOOI: OTHER INCOME"/>
    <s v="PPLTIS: TOTAL INCOME STATEMENT"/>
    <x v="5"/>
    <x v="4"/>
    <n v="0"/>
  </r>
  <r>
    <x v="1"/>
    <x v="2"/>
    <x v="2"/>
    <x v="248"/>
    <x v="0"/>
    <s v="PPLOIE: TOTAL OTHER INCOME AND EXPENSE"/>
    <s v="PPLOOI: OTHER INCOME"/>
    <s v="PPLTIS: TOTAL INCOME STATEMENT"/>
    <x v="6"/>
    <x v="3"/>
    <n v="0"/>
  </r>
  <r>
    <x v="1"/>
    <x v="2"/>
    <x v="2"/>
    <x v="248"/>
    <x v="0"/>
    <s v="PPLOIE: TOTAL OTHER INCOME AND EXPENSE"/>
    <s v="PPLOOI: OTHER INCOME"/>
    <s v="PPLTIS: TOTAL INCOME STATEMENT"/>
    <x v="7"/>
    <x v="3"/>
    <n v="0"/>
  </r>
  <r>
    <x v="1"/>
    <x v="2"/>
    <x v="2"/>
    <x v="248"/>
    <x v="0"/>
    <s v="PPLOIE: TOTAL OTHER INCOME AND EXPENSE"/>
    <s v="PPLOOI: OTHER INCOME"/>
    <s v="PPLTIS: TOTAL INCOME STATEMENT"/>
    <x v="10"/>
    <x v="4"/>
    <n v="0"/>
  </r>
  <r>
    <x v="1"/>
    <x v="2"/>
    <x v="2"/>
    <x v="232"/>
    <x v="0"/>
    <s v="PPLOIE: TOTAL OTHER INCOME AND EXPENSE"/>
    <s v="PPLOOE: OTHER EXPENSE"/>
    <s v="PPLTIS: TOTAL INCOME STATEMENT"/>
    <x v="9"/>
    <x v="5"/>
    <n v="1043.97"/>
  </r>
  <r>
    <x v="1"/>
    <x v="2"/>
    <x v="2"/>
    <x v="232"/>
    <x v="0"/>
    <s v="PPLOIE: TOTAL OTHER INCOME AND EXPENSE"/>
    <s v="PPLOOE: OTHER EXPENSE"/>
    <s v="PPLTIS: TOTAL INCOME STATEMENT"/>
    <x v="10"/>
    <x v="4"/>
    <n v="93.48"/>
  </r>
  <r>
    <x v="1"/>
    <x v="2"/>
    <x v="2"/>
    <x v="233"/>
    <x v="0"/>
    <s v="PPLOIE: TOTAL OTHER INCOME AND EXPENSE"/>
    <s v="PPLOOE: OTHER EXPENSE"/>
    <s v="PPLTIS: TOTAL INCOME STATEMENT"/>
    <x v="14"/>
    <x v="1"/>
    <n v="92268"/>
  </r>
  <r>
    <x v="1"/>
    <x v="2"/>
    <x v="2"/>
    <x v="233"/>
    <x v="0"/>
    <s v="PPLOIE: TOTAL OTHER INCOME AND EXPENSE"/>
    <s v="PPLOOE: OTHER EXPENSE"/>
    <s v="PPLTIS: TOTAL INCOME STATEMENT"/>
    <x v="9"/>
    <x v="5"/>
    <n v="3508.14"/>
  </r>
  <r>
    <x v="1"/>
    <x v="2"/>
    <x v="2"/>
    <x v="233"/>
    <x v="0"/>
    <s v="PPLOIE: TOTAL OTHER INCOME AND EXPENSE"/>
    <s v="PPLOOE: OTHER EXPENSE"/>
    <s v="PPLTIS: TOTAL INCOME STATEMENT"/>
    <x v="15"/>
    <x v="5"/>
    <n v="678.36"/>
  </r>
  <r>
    <x v="1"/>
    <x v="2"/>
    <x v="2"/>
    <x v="233"/>
    <x v="0"/>
    <s v="PPLOIE: TOTAL OTHER INCOME AND EXPENSE"/>
    <s v="PPLOOE: OTHER EXPENSE"/>
    <s v="PPLTIS: TOTAL INCOME STATEMENT"/>
    <x v="18"/>
    <x v="6"/>
    <n v="257.08999999999997"/>
  </r>
  <r>
    <x v="1"/>
    <x v="2"/>
    <x v="2"/>
    <x v="233"/>
    <x v="0"/>
    <s v="PPLOIE: TOTAL OTHER INCOME AND EXPENSE"/>
    <s v="PPLOOE: OTHER EXPENSE"/>
    <s v="PPLTIS: TOTAL INCOME STATEMENT"/>
    <x v="2"/>
    <x v="2"/>
    <n v="4635.51"/>
  </r>
  <r>
    <x v="1"/>
    <x v="2"/>
    <x v="2"/>
    <x v="233"/>
    <x v="0"/>
    <s v="PPLOIE: TOTAL OTHER INCOME AND EXPENSE"/>
    <s v="PPLOOE: OTHER EXPENSE"/>
    <s v="PPLTIS: TOTAL INCOME STATEMENT"/>
    <x v="3"/>
    <x v="3"/>
    <n v="-420.56"/>
  </r>
  <r>
    <x v="1"/>
    <x v="2"/>
    <x v="2"/>
    <x v="233"/>
    <x v="0"/>
    <s v="PPLOIE: TOTAL OTHER INCOME AND EXPENSE"/>
    <s v="PPLOOE: OTHER EXPENSE"/>
    <s v="PPLTIS: TOTAL INCOME STATEMENT"/>
    <x v="4"/>
    <x v="3"/>
    <n v="4604.42"/>
  </r>
  <r>
    <x v="1"/>
    <x v="2"/>
    <x v="2"/>
    <x v="233"/>
    <x v="0"/>
    <s v="PPLOIE: TOTAL OTHER INCOME AND EXPENSE"/>
    <s v="PPLOOE: OTHER EXPENSE"/>
    <s v="PPLTIS: TOTAL INCOME STATEMENT"/>
    <x v="5"/>
    <x v="4"/>
    <n v="7523.04"/>
  </r>
  <r>
    <x v="1"/>
    <x v="2"/>
    <x v="2"/>
    <x v="233"/>
    <x v="0"/>
    <s v="PPLOIE: TOTAL OTHER INCOME AND EXPENSE"/>
    <s v="PPLOOE: OTHER EXPENSE"/>
    <s v="PPLTIS: TOTAL INCOME STATEMENT"/>
    <x v="6"/>
    <x v="3"/>
    <n v="8415.52"/>
  </r>
  <r>
    <x v="1"/>
    <x v="2"/>
    <x v="2"/>
    <x v="233"/>
    <x v="0"/>
    <s v="PPLOIE: TOTAL OTHER INCOME AND EXPENSE"/>
    <s v="PPLOOE: OTHER EXPENSE"/>
    <s v="PPLTIS: TOTAL INCOME STATEMENT"/>
    <x v="7"/>
    <x v="3"/>
    <n v="3517.33"/>
  </r>
  <r>
    <x v="1"/>
    <x v="2"/>
    <x v="2"/>
    <x v="233"/>
    <x v="0"/>
    <s v="PPLOIE: TOTAL OTHER INCOME AND EXPENSE"/>
    <s v="PPLOOE: OTHER EXPENSE"/>
    <s v="PPLTIS: TOTAL INCOME STATEMENT"/>
    <x v="8"/>
    <x v="2"/>
    <n v="691.88"/>
  </r>
  <r>
    <x v="1"/>
    <x v="2"/>
    <x v="2"/>
    <x v="233"/>
    <x v="0"/>
    <s v="PPLOIE: TOTAL OTHER INCOME AND EXPENSE"/>
    <s v="PPLOOE: OTHER EXPENSE"/>
    <s v="PPLTIS: TOTAL INCOME STATEMENT"/>
    <x v="10"/>
    <x v="4"/>
    <n v="341.91"/>
  </r>
  <r>
    <x v="1"/>
    <x v="2"/>
    <x v="2"/>
    <x v="234"/>
    <x v="0"/>
    <s v="PPLOIE: TOTAL OTHER INCOME AND EXPENSE"/>
    <s v="PPLOOE: OTHER EXPENSE"/>
    <s v="PPLTIS: TOTAL INCOME STATEMENT"/>
    <x v="14"/>
    <x v="1"/>
    <n v="17.36"/>
  </r>
  <r>
    <x v="1"/>
    <x v="2"/>
    <x v="2"/>
    <x v="234"/>
    <x v="0"/>
    <s v="PPLOIE: TOTAL OTHER INCOME AND EXPENSE"/>
    <s v="PPLOOE: OTHER EXPENSE"/>
    <s v="PPLTIS: TOTAL INCOME STATEMENT"/>
    <x v="2"/>
    <x v="2"/>
    <n v="0.85"/>
  </r>
  <r>
    <x v="1"/>
    <x v="2"/>
    <x v="2"/>
    <x v="234"/>
    <x v="0"/>
    <s v="PPLOIE: TOTAL OTHER INCOME AND EXPENSE"/>
    <s v="PPLOOE: OTHER EXPENSE"/>
    <s v="PPLTIS: TOTAL INCOME STATEMENT"/>
    <x v="3"/>
    <x v="3"/>
    <n v="0.09"/>
  </r>
  <r>
    <x v="1"/>
    <x v="2"/>
    <x v="2"/>
    <x v="234"/>
    <x v="0"/>
    <s v="PPLOIE: TOTAL OTHER INCOME AND EXPENSE"/>
    <s v="PPLOOE: OTHER EXPENSE"/>
    <s v="PPLTIS: TOTAL INCOME STATEMENT"/>
    <x v="4"/>
    <x v="3"/>
    <n v="0.88"/>
  </r>
  <r>
    <x v="1"/>
    <x v="2"/>
    <x v="2"/>
    <x v="234"/>
    <x v="0"/>
    <s v="PPLOIE: TOTAL OTHER INCOME AND EXPENSE"/>
    <s v="PPLOOE: OTHER EXPENSE"/>
    <s v="PPLTIS: TOTAL INCOME STATEMENT"/>
    <x v="5"/>
    <x v="4"/>
    <n v="1.43"/>
  </r>
  <r>
    <x v="1"/>
    <x v="2"/>
    <x v="2"/>
    <x v="234"/>
    <x v="0"/>
    <s v="PPLOIE: TOTAL OTHER INCOME AND EXPENSE"/>
    <s v="PPLOOE: OTHER EXPENSE"/>
    <s v="PPLTIS: TOTAL INCOME STATEMENT"/>
    <x v="6"/>
    <x v="3"/>
    <n v="1.61"/>
  </r>
  <r>
    <x v="1"/>
    <x v="2"/>
    <x v="2"/>
    <x v="234"/>
    <x v="0"/>
    <s v="PPLOIE: TOTAL OTHER INCOME AND EXPENSE"/>
    <s v="PPLOOE: OTHER EXPENSE"/>
    <s v="PPLTIS: TOTAL INCOME STATEMENT"/>
    <x v="7"/>
    <x v="3"/>
    <n v="0.43"/>
  </r>
  <r>
    <x v="1"/>
    <x v="2"/>
    <x v="2"/>
    <x v="234"/>
    <x v="0"/>
    <s v="PPLOIE: TOTAL OTHER INCOME AND EXPENSE"/>
    <s v="PPLOOE: OTHER EXPENSE"/>
    <s v="PPLTIS: TOTAL INCOME STATEMENT"/>
    <x v="8"/>
    <x v="2"/>
    <n v="0.09"/>
  </r>
  <r>
    <x v="2"/>
    <x v="3"/>
    <x v="1"/>
    <x v="231"/>
    <x v="0"/>
    <s v="PPLOIE: TOTAL OTHER INCOME AND EXPENSE"/>
    <s v="PPLOOE: OTHER EXPENSE"/>
    <s v="PPLTIS: TOTAL INCOME STATEMENT"/>
    <x v="1"/>
    <x v="1"/>
    <n v="2289.2800000000002"/>
  </r>
  <r>
    <x v="2"/>
    <x v="3"/>
    <x v="1"/>
    <x v="231"/>
    <x v="0"/>
    <s v="PPLOIE: TOTAL OTHER INCOME AND EXPENSE"/>
    <s v="PPLOOE: OTHER EXPENSE"/>
    <s v="PPLTIS: TOTAL INCOME STATEMENT"/>
    <x v="2"/>
    <x v="2"/>
    <n v="116.33"/>
  </r>
  <r>
    <x v="2"/>
    <x v="3"/>
    <x v="1"/>
    <x v="231"/>
    <x v="0"/>
    <s v="PPLOIE: TOTAL OTHER INCOME AND EXPENSE"/>
    <s v="PPLOOE: OTHER EXPENSE"/>
    <s v="PPLTIS: TOTAL INCOME STATEMENT"/>
    <x v="3"/>
    <x v="3"/>
    <n v="23.29"/>
  </r>
  <r>
    <x v="2"/>
    <x v="3"/>
    <x v="1"/>
    <x v="231"/>
    <x v="0"/>
    <s v="PPLOIE: TOTAL OTHER INCOME AND EXPENSE"/>
    <s v="PPLOOE: OTHER EXPENSE"/>
    <s v="PPLTIS: TOTAL INCOME STATEMENT"/>
    <x v="4"/>
    <x v="3"/>
    <n v="100.08"/>
  </r>
  <r>
    <x v="2"/>
    <x v="3"/>
    <x v="1"/>
    <x v="231"/>
    <x v="0"/>
    <s v="PPLOIE: TOTAL OTHER INCOME AND EXPENSE"/>
    <s v="PPLOOE: OTHER EXPENSE"/>
    <s v="PPLTIS: TOTAL INCOME STATEMENT"/>
    <x v="5"/>
    <x v="4"/>
    <n v="312.95"/>
  </r>
  <r>
    <x v="2"/>
    <x v="3"/>
    <x v="1"/>
    <x v="231"/>
    <x v="0"/>
    <s v="PPLOIE: TOTAL OTHER INCOME AND EXPENSE"/>
    <s v="PPLOOE: OTHER EXPENSE"/>
    <s v="PPLTIS: TOTAL INCOME STATEMENT"/>
    <x v="6"/>
    <x v="3"/>
    <n v="205.11"/>
  </r>
  <r>
    <x v="2"/>
    <x v="3"/>
    <x v="1"/>
    <x v="231"/>
    <x v="0"/>
    <s v="PPLOIE: TOTAL OTHER INCOME AND EXPENSE"/>
    <s v="PPLOOE: OTHER EXPENSE"/>
    <s v="PPLTIS: TOTAL INCOME STATEMENT"/>
    <x v="7"/>
    <x v="3"/>
    <n v="55.07"/>
  </r>
  <r>
    <x v="2"/>
    <x v="3"/>
    <x v="1"/>
    <x v="231"/>
    <x v="0"/>
    <s v="PPLOIE: TOTAL OTHER INCOME AND EXPENSE"/>
    <s v="PPLOOE: OTHER EXPENSE"/>
    <s v="PPLTIS: TOTAL INCOME STATEMENT"/>
    <x v="8"/>
    <x v="2"/>
    <n v="13.71"/>
  </r>
  <r>
    <x v="2"/>
    <x v="3"/>
    <x v="1"/>
    <x v="232"/>
    <x v="0"/>
    <s v="PPLOIE: TOTAL OTHER INCOME AND EXPENSE"/>
    <s v="PPLOOE: OTHER EXPENSE"/>
    <s v="PPLTIS: TOTAL INCOME STATEMENT"/>
    <x v="1"/>
    <x v="1"/>
    <n v="398097.95"/>
  </r>
  <r>
    <x v="2"/>
    <x v="3"/>
    <x v="1"/>
    <x v="232"/>
    <x v="0"/>
    <s v="PPLOIE: TOTAL OTHER INCOME AND EXPENSE"/>
    <s v="PPLOOE: OTHER EXPENSE"/>
    <s v="PPLTIS: TOTAL INCOME STATEMENT"/>
    <x v="12"/>
    <x v="1"/>
    <n v="28285.94"/>
  </r>
  <r>
    <x v="2"/>
    <x v="3"/>
    <x v="1"/>
    <x v="232"/>
    <x v="0"/>
    <s v="PPLOIE: TOTAL OTHER INCOME AND EXPENSE"/>
    <s v="PPLOOE: OTHER EXPENSE"/>
    <s v="PPLTIS: TOTAL INCOME STATEMENT"/>
    <x v="11"/>
    <x v="5"/>
    <n v="1816.5"/>
  </r>
  <r>
    <x v="2"/>
    <x v="3"/>
    <x v="1"/>
    <x v="232"/>
    <x v="0"/>
    <s v="PPLOIE: TOTAL OTHER INCOME AND EXPENSE"/>
    <s v="PPLOOE: OTHER EXPENSE"/>
    <s v="PPLTIS: TOTAL INCOME STATEMENT"/>
    <x v="2"/>
    <x v="2"/>
    <n v="19282.080000000002"/>
  </r>
  <r>
    <x v="2"/>
    <x v="3"/>
    <x v="1"/>
    <x v="232"/>
    <x v="0"/>
    <s v="PPLOIE: TOTAL OTHER INCOME AND EXPENSE"/>
    <s v="PPLOOE: OTHER EXPENSE"/>
    <s v="PPLTIS: TOTAL INCOME STATEMENT"/>
    <x v="3"/>
    <x v="3"/>
    <n v="4468.92"/>
  </r>
  <r>
    <x v="2"/>
    <x v="3"/>
    <x v="1"/>
    <x v="232"/>
    <x v="0"/>
    <s v="PPLOIE: TOTAL OTHER INCOME AND EXPENSE"/>
    <s v="PPLOOE: OTHER EXPENSE"/>
    <s v="PPLTIS: TOTAL INCOME STATEMENT"/>
    <x v="4"/>
    <x v="3"/>
    <n v="19808.95"/>
  </r>
  <r>
    <x v="2"/>
    <x v="3"/>
    <x v="1"/>
    <x v="232"/>
    <x v="0"/>
    <s v="PPLOIE: TOTAL OTHER INCOME AND EXPENSE"/>
    <s v="PPLOOE: OTHER EXPENSE"/>
    <s v="PPLTIS: TOTAL INCOME STATEMENT"/>
    <x v="5"/>
    <x v="4"/>
    <n v="49385.37"/>
  </r>
  <r>
    <x v="2"/>
    <x v="3"/>
    <x v="1"/>
    <x v="232"/>
    <x v="0"/>
    <s v="PPLOIE: TOTAL OTHER INCOME AND EXPENSE"/>
    <s v="PPLOOE: OTHER EXPENSE"/>
    <s v="PPLTIS: TOTAL INCOME STATEMENT"/>
    <x v="6"/>
    <x v="3"/>
    <n v="41337.050000000003"/>
  </r>
  <r>
    <x v="2"/>
    <x v="3"/>
    <x v="1"/>
    <x v="232"/>
    <x v="0"/>
    <s v="PPLOIE: TOTAL OTHER INCOME AND EXPENSE"/>
    <s v="PPLOOE: OTHER EXPENSE"/>
    <s v="PPLTIS: TOTAL INCOME STATEMENT"/>
    <x v="7"/>
    <x v="3"/>
    <n v="9894.11"/>
  </r>
  <r>
    <x v="2"/>
    <x v="3"/>
    <x v="1"/>
    <x v="232"/>
    <x v="0"/>
    <s v="PPLOIE: TOTAL OTHER INCOME AND EXPENSE"/>
    <s v="PPLOOE: OTHER EXPENSE"/>
    <s v="PPLTIS: TOTAL INCOME STATEMENT"/>
    <x v="8"/>
    <x v="2"/>
    <n v="3308.01"/>
  </r>
  <r>
    <x v="2"/>
    <x v="3"/>
    <x v="1"/>
    <x v="232"/>
    <x v="0"/>
    <s v="PPLOIE: TOTAL OTHER INCOME AND EXPENSE"/>
    <s v="PPLOOE: OTHER EXPENSE"/>
    <s v="PPLTIS: TOTAL INCOME STATEMENT"/>
    <x v="10"/>
    <x v="4"/>
    <n v="244.94"/>
  </r>
  <r>
    <x v="2"/>
    <x v="3"/>
    <x v="1"/>
    <x v="233"/>
    <x v="0"/>
    <s v="PPLOIE: TOTAL OTHER INCOME AND EXPENSE"/>
    <s v="PPLOOE: OTHER EXPENSE"/>
    <s v="PPLTIS: TOTAL INCOME STATEMENT"/>
    <x v="1"/>
    <x v="1"/>
    <n v="4875.76"/>
  </r>
  <r>
    <x v="2"/>
    <x v="3"/>
    <x v="1"/>
    <x v="233"/>
    <x v="0"/>
    <s v="PPLOIE: TOTAL OTHER INCOME AND EXPENSE"/>
    <s v="PPLOOE: OTHER EXPENSE"/>
    <s v="PPLTIS: TOTAL INCOME STATEMENT"/>
    <x v="12"/>
    <x v="1"/>
    <n v="0"/>
  </r>
  <r>
    <x v="2"/>
    <x v="3"/>
    <x v="1"/>
    <x v="233"/>
    <x v="0"/>
    <s v="PPLOIE: TOTAL OTHER INCOME AND EXPENSE"/>
    <s v="PPLOOE: OTHER EXPENSE"/>
    <s v="PPLTIS: TOTAL INCOME STATEMENT"/>
    <x v="2"/>
    <x v="2"/>
    <n v="231.81"/>
  </r>
  <r>
    <x v="2"/>
    <x v="3"/>
    <x v="1"/>
    <x v="233"/>
    <x v="0"/>
    <s v="PPLOIE: TOTAL OTHER INCOME AND EXPENSE"/>
    <s v="PPLOOE: OTHER EXPENSE"/>
    <s v="PPLTIS: TOTAL INCOME STATEMENT"/>
    <x v="3"/>
    <x v="3"/>
    <n v="49.82"/>
  </r>
  <r>
    <x v="2"/>
    <x v="3"/>
    <x v="1"/>
    <x v="233"/>
    <x v="0"/>
    <s v="PPLOIE: TOTAL OTHER INCOME AND EXPENSE"/>
    <s v="PPLOOE: OTHER EXPENSE"/>
    <s v="PPLTIS: TOTAL INCOME STATEMENT"/>
    <x v="4"/>
    <x v="3"/>
    <n v="225.54"/>
  </r>
  <r>
    <x v="2"/>
    <x v="3"/>
    <x v="1"/>
    <x v="233"/>
    <x v="0"/>
    <s v="PPLOIE: TOTAL OTHER INCOME AND EXPENSE"/>
    <s v="PPLOOE: OTHER EXPENSE"/>
    <s v="PPLTIS: TOTAL INCOME STATEMENT"/>
    <x v="5"/>
    <x v="4"/>
    <n v="597.22"/>
  </r>
  <r>
    <x v="2"/>
    <x v="3"/>
    <x v="1"/>
    <x v="233"/>
    <x v="0"/>
    <s v="PPLOIE: TOTAL OTHER INCOME AND EXPENSE"/>
    <s v="PPLOOE: OTHER EXPENSE"/>
    <s v="PPLTIS: TOTAL INCOME STATEMENT"/>
    <x v="6"/>
    <x v="3"/>
    <n v="453.23"/>
  </r>
  <r>
    <x v="2"/>
    <x v="3"/>
    <x v="1"/>
    <x v="233"/>
    <x v="0"/>
    <s v="PPLOIE: TOTAL OTHER INCOME AND EXPENSE"/>
    <s v="PPLOOE: OTHER EXPENSE"/>
    <s v="PPLTIS: TOTAL INCOME STATEMENT"/>
    <x v="7"/>
    <x v="3"/>
    <n v="108.42"/>
  </r>
  <r>
    <x v="2"/>
    <x v="3"/>
    <x v="1"/>
    <x v="233"/>
    <x v="0"/>
    <s v="PPLOIE: TOTAL OTHER INCOME AND EXPENSE"/>
    <s v="PPLOOE: OTHER EXPENSE"/>
    <s v="PPLTIS: TOTAL INCOME STATEMENT"/>
    <x v="8"/>
    <x v="2"/>
    <n v="35.479999999999997"/>
  </r>
  <r>
    <x v="2"/>
    <x v="3"/>
    <x v="1"/>
    <x v="234"/>
    <x v="0"/>
    <s v="PPLOIE: TOTAL OTHER INCOME AND EXPENSE"/>
    <s v="PPLOOE: OTHER EXPENSE"/>
    <s v="PPLTIS: TOTAL INCOME STATEMENT"/>
    <x v="1"/>
    <x v="1"/>
    <n v="10021.64"/>
  </r>
  <r>
    <x v="2"/>
    <x v="3"/>
    <x v="1"/>
    <x v="234"/>
    <x v="0"/>
    <s v="PPLOIE: TOTAL OTHER INCOME AND EXPENSE"/>
    <s v="PPLOOE: OTHER EXPENSE"/>
    <s v="PPLTIS: TOTAL INCOME STATEMENT"/>
    <x v="12"/>
    <x v="1"/>
    <n v="183.12"/>
  </r>
  <r>
    <x v="2"/>
    <x v="3"/>
    <x v="1"/>
    <x v="234"/>
    <x v="0"/>
    <s v="PPLOIE: TOTAL OTHER INCOME AND EXPENSE"/>
    <s v="PPLOOE: OTHER EXPENSE"/>
    <s v="PPLTIS: TOTAL INCOME STATEMENT"/>
    <x v="0"/>
    <x v="0"/>
    <n v="4765.97"/>
  </r>
  <r>
    <x v="2"/>
    <x v="3"/>
    <x v="1"/>
    <x v="234"/>
    <x v="0"/>
    <s v="PPLOIE: TOTAL OTHER INCOME AND EXPENSE"/>
    <s v="PPLOOE: OTHER EXPENSE"/>
    <s v="PPLTIS: TOTAL INCOME STATEMENT"/>
    <x v="2"/>
    <x v="2"/>
    <n v="479.26"/>
  </r>
  <r>
    <x v="2"/>
    <x v="3"/>
    <x v="1"/>
    <x v="234"/>
    <x v="0"/>
    <s v="PPLOIE: TOTAL OTHER INCOME AND EXPENSE"/>
    <s v="PPLOOE: OTHER EXPENSE"/>
    <s v="PPLTIS: TOTAL INCOME STATEMENT"/>
    <x v="3"/>
    <x v="3"/>
    <n v="104.21"/>
  </r>
  <r>
    <x v="2"/>
    <x v="3"/>
    <x v="1"/>
    <x v="234"/>
    <x v="0"/>
    <s v="PPLOIE: TOTAL OTHER INCOME AND EXPENSE"/>
    <s v="PPLOOE: OTHER EXPENSE"/>
    <s v="PPLTIS: TOTAL INCOME STATEMENT"/>
    <x v="4"/>
    <x v="3"/>
    <n v="467.27"/>
  </r>
  <r>
    <x v="2"/>
    <x v="3"/>
    <x v="1"/>
    <x v="234"/>
    <x v="0"/>
    <s v="PPLOIE: TOTAL OTHER INCOME AND EXPENSE"/>
    <s v="PPLOOE: OTHER EXPENSE"/>
    <s v="PPLTIS: TOTAL INCOME STATEMENT"/>
    <x v="5"/>
    <x v="4"/>
    <n v="1237.27"/>
  </r>
  <r>
    <x v="2"/>
    <x v="3"/>
    <x v="1"/>
    <x v="234"/>
    <x v="0"/>
    <s v="PPLOIE: TOTAL OTHER INCOME AND EXPENSE"/>
    <s v="PPLOOE: OTHER EXPENSE"/>
    <s v="PPLTIS: TOTAL INCOME STATEMENT"/>
    <x v="6"/>
    <x v="3"/>
    <n v="962.42"/>
  </r>
  <r>
    <x v="2"/>
    <x v="3"/>
    <x v="1"/>
    <x v="234"/>
    <x v="0"/>
    <s v="PPLOIE: TOTAL OTHER INCOME AND EXPENSE"/>
    <s v="PPLOOE: OTHER EXPENSE"/>
    <s v="PPLTIS: TOTAL INCOME STATEMENT"/>
    <x v="7"/>
    <x v="3"/>
    <n v="243.96"/>
  </r>
  <r>
    <x v="2"/>
    <x v="3"/>
    <x v="1"/>
    <x v="234"/>
    <x v="0"/>
    <s v="PPLOIE: TOTAL OTHER INCOME AND EXPENSE"/>
    <s v="PPLOOE: OTHER EXPENSE"/>
    <s v="PPLTIS: TOTAL INCOME STATEMENT"/>
    <x v="8"/>
    <x v="2"/>
    <n v="73.08"/>
  </r>
  <r>
    <x v="2"/>
    <x v="3"/>
    <x v="2"/>
    <x v="233"/>
    <x v="0"/>
    <s v="PPLOIE: TOTAL OTHER INCOME AND EXPENSE"/>
    <s v="PPLOOE: OTHER EXPENSE"/>
    <s v="PPLTIS: TOTAL INCOME STATEMENT"/>
    <x v="14"/>
    <x v="1"/>
    <n v="137.27000000000001"/>
  </r>
  <r>
    <x v="2"/>
    <x v="3"/>
    <x v="2"/>
    <x v="233"/>
    <x v="0"/>
    <s v="PPLOIE: TOTAL OTHER INCOME AND EXPENSE"/>
    <s v="PPLOOE: OTHER EXPENSE"/>
    <s v="PPLTIS: TOTAL INCOME STATEMENT"/>
    <x v="9"/>
    <x v="5"/>
    <n v="246.26"/>
  </r>
  <r>
    <x v="2"/>
    <x v="3"/>
    <x v="2"/>
    <x v="233"/>
    <x v="0"/>
    <s v="PPLOIE: TOTAL OTHER INCOME AND EXPENSE"/>
    <s v="PPLOOE: OTHER EXPENSE"/>
    <s v="PPLTIS: TOTAL INCOME STATEMENT"/>
    <x v="2"/>
    <x v="2"/>
    <n v="6.43"/>
  </r>
  <r>
    <x v="2"/>
    <x v="3"/>
    <x v="2"/>
    <x v="233"/>
    <x v="0"/>
    <s v="PPLOIE: TOTAL OTHER INCOME AND EXPENSE"/>
    <s v="PPLOOE: OTHER EXPENSE"/>
    <s v="PPLTIS: TOTAL INCOME STATEMENT"/>
    <x v="3"/>
    <x v="3"/>
    <n v="-0.52"/>
  </r>
  <r>
    <x v="2"/>
    <x v="3"/>
    <x v="2"/>
    <x v="233"/>
    <x v="0"/>
    <s v="PPLOIE: TOTAL OTHER INCOME AND EXPENSE"/>
    <s v="PPLOOE: OTHER EXPENSE"/>
    <s v="PPLTIS: TOTAL INCOME STATEMENT"/>
    <x v="4"/>
    <x v="3"/>
    <n v="6.15"/>
  </r>
  <r>
    <x v="2"/>
    <x v="3"/>
    <x v="2"/>
    <x v="233"/>
    <x v="0"/>
    <s v="PPLOIE: TOTAL OTHER INCOME AND EXPENSE"/>
    <s v="PPLOOE: OTHER EXPENSE"/>
    <s v="PPLTIS: TOTAL INCOME STATEMENT"/>
    <x v="5"/>
    <x v="4"/>
    <n v="9.91"/>
  </r>
  <r>
    <x v="2"/>
    <x v="3"/>
    <x v="2"/>
    <x v="233"/>
    <x v="0"/>
    <s v="PPLOIE: TOTAL OTHER INCOME AND EXPENSE"/>
    <s v="PPLOOE: OTHER EXPENSE"/>
    <s v="PPLTIS: TOTAL INCOME STATEMENT"/>
    <x v="6"/>
    <x v="3"/>
    <n v="12.78"/>
  </r>
  <r>
    <x v="2"/>
    <x v="3"/>
    <x v="2"/>
    <x v="233"/>
    <x v="0"/>
    <s v="PPLOIE: TOTAL OTHER INCOME AND EXPENSE"/>
    <s v="PPLOOE: OTHER EXPENSE"/>
    <s v="PPLTIS: TOTAL INCOME STATEMENT"/>
    <x v="7"/>
    <x v="3"/>
    <n v="5.87"/>
  </r>
  <r>
    <x v="2"/>
    <x v="3"/>
    <x v="2"/>
    <x v="233"/>
    <x v="0"/>
    <s v="PPLOIE: TOTAL OTHER INCOME AND EXPENSE"/>
    <s v="PPLOOE: OTHER EXPENSE"/>
    <s v="PPLTIS: TOTAL INCOME STATEMENT"/>
    <x v="8"/>
    <x v="2"/>
    <n v="1.35"/>
  </r>
  <r>
    <x v="2"/>
    <x v="3"/>
    <x v="2"/>
    <x v="233"/>
    <x v="0"/>
    <s v="PPLOIE: TOTAL OTHER INCOME AND EXPENSE"/>
    <s v="PPLOOE: OTHER EXPENSE"/>
    <s v="PPLTIS: TOTAL INCOME STATEMENT"/>
    <x v="10"/>
    <x v="4"/>
    <n v="0.52"/>
  </r>
  <r>
    <x v="2"/>
    <x v="3"/>
    <x v="2"/>
    <x v="234"/>
    <x v="0"/>
    <s v="PPLOIE: TOTAL OTHER INCOME AND EXPENSE"/>
    <s v="PPLOOE: OTHER EXPENSE"/>
    <s v="PPLTIS: TOTAL INCOME STATEMENT"/>
    <x v="14"/>
    <x v="1"/>
    <n v="17.37"/>
  </r>
  <r>
    <x v="2"/>
    <x v="3"/>
    <x v="2"/>
    <x v="234"/>
    <x v="0"/>
    <s v="PPLOIE: TOTAL OTHER INCOME AND EXPENSE"/>
    <s v="PPLOOE: OTHER EXPENSE"/>
    <s v="PPLTIS: TOTAL INCOME STATEMENT"/>
    <x v="2"/>
    <x v="2"/>
    <n v="0.85"/>
  </r>
  <r>
    <x v="2"/>
    <x v="3"/>
    <x v="2"/>
    <x v="234"/>
    <x v="0"/>
    <s v="PPLOIE: TOTAL OTHER INCOME AND EXPENSE"/>
    <s v="PPLOOE: OTHER EXPENSE"/>
    <s v="PPLTIS: TOTAL INCOME STATEMENT"/>
    <x v="3"/>
    <x v="3"/>
    <n v="0.1"/>
  </r>
  <r>
    <x v="2"/>
    <x v="3"/>
    <x v="2"/>
    <x v="234"/>
    <x v="0"/>
    <s v="PPLOIE: TOTAL OTHER INCOME AND EXPENSE"/>
    <s v="PPLOOE: OTHER EXPENSE"/>
    <s v="PPLTIS: TOTAL INCOME STATEMENT"/>
    <x v="4"/>
    <x v="3"/>
    <n v="0.88"/>
  </r>
  <r>
    <x v="2"/>
    <x v="3"/>
    <x v="2"/>
    <x v="234"/>
    <x v="0"/>
    <s v="PPLOIE: TOTAL OTHER INCOME AND EXPENSE"/>
    <s v="PPLOOE: OTHER EXPENSE"/>
    <s v="PPLTIS: TOTAL INCOME STATEMENT"/>
    <x v="5"/>
    <x v="4"/>
    <n v="1.43"/>
  </r>
  <r>
    <x v="2"/>
    <x v="3"/>
    <x v="2"/>
    <x v="234"/>
    <x v="0"/>
    <s v="PPLOIE: TOTAL OTHER INCOME AND EXPENSE"/>
    <s v="PPLOOE: OTHER EXPENSE"/>
    <s v="PPLTIS: TOTAL INCOME STATEMENT"/>
    <x v="6"/>
    <x v="3"/>
    <n v="1.61"/>
  </r>
  <r>
    <x v="2"/>
    <x v="3"/>
    <x v="2"/>
    <x v="234"/>
    <x v="0"/>
    <s v="PPLOIE: TOTAL OTHER INCOME AND EXPENSE"/>
    <s v="PPLOOE: OTHER EXPENSE"/>
    <s v="PPLTIS: TOTAL INCOME STATEMENT"/>
    <x v="7"/>
    <x v="3"/>
    <n v="0.43"/>
  </r>
  <r>
    <x v="2"/>
    <x v="3"/>
    <x v="2"/>
    <x v="234"/>
    <x v="0"/>
    <s v="PPLOIE: TOTAL OTHER INCOME AND EXPENSE"/>
    <s v="PPLOOE: OTHER EXPENSE"/>
    <s v="PPLTIS: TOTAL INCOME STATEMENT"/>
    <x v="8"/>
    <x v="2"/>
    <n v="0.1"/>
  </r>
  <r>
    <x v="2"/>
    <x v="3"/>
    <x v="3"/>
    <x v="236"/>
    <x v="0"/>
    <s v="PPLOIE: TOTAL OTHER INCOME AND EXPENSE"/>
    <s v="PPLOOI: OTHER INCOME"/>
    <s v="PPLTIS: TOTAL INCOME STATEMENT"/>
    <x v="1"/>
    <x v="1"/>
    <n v="0"/>
  </r>
  <r>
    <x v="2"/>
    <x v="3"/>
    <x v="3"/>
    <x v="236"/>
    <x v="0"/>
    <s v="PPLOIE: TOTAL OTHER INCOME AND EXPENSE"/>
    <s v="PPLOOI: OTHER INCOME"/>
    <s v="PPLTIS: TOTAL INCOME STATEMENT"/>
    <x v="14"/>
    <x v="1"/>
    <n v="0"/>
  </r>
  <r>
    <x v="2"/>
    <x v="3"/>
    <x v="3"/>
    <x v="236"/>
    <x v="0"/>
    <s v="PPLOIE: TOTAL OTHER INCOME AND EXPENSE"/>
    <s v="PPLOOI: OTHER INCOME"/>
    <s v="PPLTIS: TOTAL INCOME STATEMENT"/>
    <x v="9"/>
    <x v="5"/>
    <n v="0"/>
  </r>
  <r>
    <x v="2"/>
    <x v="3"/>
    <x v="3"/>
    <x v="236"/>
    <x v="0"/>
    <s v="PPLOIE: TOTAL OTHER INCOME AND EXPENSE"/>
    <s v="PPLOOI: OTHER INCOME"/>
    <s v="PPLTIS: TOTAL INCOME STATEMENT"/>
    <x v="15"/>
    <x v="5"/>
    <n v="0"/>
  </r>
  <r>
    <x v="2"/>
    <x v="3"/>
    <x v="3"/>
    <x v="236"/>
    <x v="0"/>
    <s v="PPLOIE: TOTAL OTHER INCOME AND EXPENSE"/>
    <s v="PPLOOI: OTHER INCOME"/>
    <s v="PPLTIS: TOTAL INCOME STATEMENT"/>
    <x v="12"/>
    <x v="1"/>
    <n v="0"/>
  </r>
  <r>
    <x v="2"/>
    <x v="3"/>
    <x v="3"/>
    <x v="236"/>
    <x v="0"/>
    <s v="PPLOIE: TOTAL OTHER INCOME AND EXPENSE"/>
    <s v="PPLOOI: OTHER INCOME"/>
    <s v="PPLTIS: TOTAL INCOME STATEMENT"/>
    <x v="11"/>
    <x v="5"/>
    <n v="0"/>
  </r>
  <r>
    <x v="2"/>
    <x v="3"/>
    <x v="3"/>
    <x v="236"/>
    <x v="0"/>
    <s v="PPLOIE: TOTAL OTHER INCOME AND EXPENSE"/>
    <s v="PPLOOI: OTHER INCOME"/>
    <s v="PPLTIS: TOTAL INCOME STATEMENT"/>
    <x v="18"/>
    <x v="6"/>
    <n v="0"/>
  </r>
  <r>
    <x v="2"/>
    <x v="3"/>
    <x v="3"/>
    <x v="236"/>
    <x v="0"/>
    <s v="PPLOIE: TOTAL OTHER INCOME AND EXPENSE"/>
    <s v="PPLOOI: OTHER INCOME"/>
    <s v="PPLTIS: TOTAL INCOME STATEMENT"/>
    <x v="22"/>
    <x v="6"/>
    <n v="0"/>
  </r>
  <r>
    <x v="2"/>
    <x v="3"/>
    <x v="3"/>
    <x v="236"/>
    <x v="0"/>
    <s v="PPLOIE: TOTAL OTHER INCOME AND EXPENSE"/>
    <s v="PPLOOI: OTHER INCOME"/>
    <s v="PPLTIS: TOTAL INCOME STATEMENT"/>
    <x v="3"/>
    <x v="3"/>
    <n v="0"/>
  </r>
  <r>
    <x v="2"/>
    <x v="3"/>
    <x v="3"/>
    <x v="236"/>
    <x v="0"/>
    <s v="PPLOIE: TOTAL OTHER INCOME AND EXPENSE"/>
    <s v="PPLOOI: OTHER INCOME"/>
    <s v="PPLTIS: TOTAL INCOME STATEMENT"/>
    <x v="4"/>
    <x v="3"/>
    <n v="0"/>
  </r>
  <r>
    <x v="2"/>
    <x v="3"/>
    <x v="3"/>
    <x v="236"/>
    <x v="0"/>
    <s v="PPLOIE: TOTAL OTHER INCOME AND EXPENSE"/>
    <s v="PPLOOI: OTHER INCOME"/>
    <s v="PPLTIS: TOTAL INCOME STATEMENT"/>
    <x v="5"/>
    <x v="4"/>
    <n v="0"/>
  </r>
  <r>
    <x v="2"/>
    <x v="3"/>
    <x v="3"/>
    <x v="236"/>
    <x v="0"/>
    <s v="PPLOIE: TOTAL OTHER INCOME AND EXPENSE"/>
    <s v="PPLOOI: OTHER INCOME"/>
    <s v="PPLTIS: TOTAL INCOME STATEMENT"/>
    <x v="6"/>
    <x v="3"/>
    <n v="0"/>
  </r>
  <r>
    <x v="2"/>
    <x v="3"/>
    <x v="3"/>
    <x v="236"/>
    <x v="0"/>
    <s v="PPLOIE: TOTAL OTHER INCOME AND EXPENSE"/>
    <s v="PPLOOI: OTHER INCOME"/>
    <s v="PPLTIS: TOTAL INCOME STATEMENT"/>
    <x v="7"/>
    <x v="3"/>
    <n v="0"/>
  </r>
  <r>
    <x v="2"/>
    <x v="3"/>
    <x v="3"/>
    <x v="236"/>
    <x v="0"/>
    <s v="PPLOIE: TOTAL OTHER INCOME AND EXPENSE"/>
    <s v="PPLOOI: OTHER INCOME"/>
    <s v="PPLTIS: TOTAL INCOME STATEMENT"/>
    <x v="10"/>
    <x v="4"/>
    <n v="0"/>
  </r>
  <r>
    <x v="2"/>
    <x v="3"/>
    <x v="3"/>
    <x v="237"/>
    <x v="0"/>
    <s v="PPLOIE: TOTAL OTHER INCOME AND EXPENSE"/>
    <s v="PPLOOI: OTHER INCOME"/>
    <s v="PPLTIS: TOTAL INCOME STATEMENT"/>
    <x v="1"/>
    <x v="1"/>
    <n v="0"/>
  </r>
  <r>
    <x v="2"/>
    <x v="3"/>
    <x v="3"/>
    <x v="237"/>
    <x v="0"/>
    <s v="PPLOIE: TOTAL OTHER INCOME AND EXPENSE"/>
    <s v="PPLOOI: OTHER INCOME"/>
    <s v="PPLTIS: TOTAL INCOME STATEMENT"/>
    <x v="14"/>
    <x v="1"/>
    <n v="0"/>
  </r>
  <r>
    <x v="2"/>
    <x v="3"/>
    <x v="3"/>
    <x v="237"/>
    <x v="0"/>
    <s v="PPLOIE: TOTAL OTHER INCOME AND EXPENSE"/>
    <s v="PPLOOI: OTHER INCOME"/>
    <s v="PPLTIS: TOTAL INCOME STATEMENT"/>
    <x v="9"/>
    <x v="5"/>
    <n v="0"/>
  </r>
  <r>
    <x v="2"/>
    <x v="3"/>
    <x v="3"/>
    <x v="237"/>
    <x v="0"/>
    <s v="PPLOIE: TOTAL OTHER INCOME AND EXPENSE"/>
    <s v="PPLOOI: OTHER INCOME"/>
    <s v="PPLTIS: TOTAL INCOME STATEMENT"/>
    <x v="15"/>
    <x v="5"/>
    <n v="0"/>
  </r>
  <r>
    <x v="2"/>
    <x v="3"/>
    <x v="3"/>
    <x v="237"/>
    <x v="0"/>
    <s v="PPLOIE: TOTAL OTHER INCOME AND EXPENSE"/>
    <s v="PPLOOI: OTHER INCOME"/>
    <s v="PPLTIS: TOTAL INCOME STATEMENT"/>
    <x v="18"/>
    <x v="6"/>
    <n v="0"/>
  </r>
  <r>
    <x v="2"/>
    <x v="3"/>
    <x v="3"/>
    <x v="237"/>
    <x v="0"/>
    <s v="PPLOIE: TOTAL OTHER INCOME AND EXPENSE"/>
    <s v="PPLOOI: OTHER INCOME"/>
    <s v="PPLTIS: TOTAL INCOME STATEMENT"/>
    <x v="22"/>
    <x v="6"/>
    <n v="0"/>
  </r>
  <r>
    <x v="2"/>
    <x v="3"/>
    <x v="3"/>
    <x v="237"/>
    <x v="0"/>
    <s v="PPLOIE: TOTAL OTHER INCOME AND EXPENSE"/>
    <s v="PPLOOI: OTHER INCOME"/>
    <s v="PPLTIS: TOTAL INCOME STATEMENT"/>
    <x v="3"/>
    <x v="3"/>
    <n v="0"/>
  </r>
  <r>
    <x v="2"/>
    <x v="3"/>
    <x v="3"/>
    <x v="237"/>
    <x v="0"/>
    <s v="PPLOIE: TOTAL OTHER INCOME AND EXPENSE"/>
    <s v="PPLOOI: OTHER INCOME"/>
    <s v="PPLTIS: TOTAL INCOME STATEMENT"/>
    <x v="4"/>
    <x v="3"/>
    <n v="0"/>
  </r>
  <r>
    <x v="2"/>
    <x v="3"/>
    <x v="3"/>
    <x v="237"/>
    <x v="0"/>
    <s v="PPLOIE: TOTAL OTHER INCOME AND EXPENSE"/>
    <s v="PPLOOI: OTHER INCOME"/>
    <s v="PPLTIS: TOTAL INCOME STATEMENT"/>
    <x v="5"/>
    <x v="4"/>
    <n v="0"/>
  </r>
  <r>
    <x v="2"/>
    <x v="3"/>
    <x v="3"/>
    <x v="237"/>
    <x v="0"/>
    <s v="PPLOIE: TOTAL OTHER INCOME AND EXPENSE"/>
    <s v="PPLOOI: OTHER INCOME"/>
    <s v="PPLTIS: TOTAL INCOME STATEMENT"/>
    <x v="6"/>
    <x v="3"/>
    <n v="0"/>
  </r>
  <r>
    <x v="2"/>
    <x v="3"/>
    <x v="3"/>
    <x v="237"/>
    <x v="0"/>
    <s v="PPLOIE: TOTAL OTHER INCOME AND EXPENSE"/>
    <s v="PPLOOI: OTHER INCOME"/>
    <s v="PPLTIS: TOTAL INCOME STATEMENT"/>
    <x v="7"/>
    <x v="3"/>
    <n v="0"/>
  </r>
  <r>
    <x v="2"/>
    <x v="3"/>
    <x v="3"/>
    <x v="237"/>
    <x v="0"/>
    <s v="PPLOIE: TOTAL OTHER INCOME AND EXPENSE"/>
    <s v="PPLOOI: OTHER INCOME"/>
    <s v="PPLTIS: TOTAL INCOME STATEMENT"/>
    <x v="10"/>
    <x v="4"/>
    <n v="0"/>
  </r>
  <r>
    <x v="2"/>
    <x v="3"/>
    <x v="3"/>
    <x v="238"/>
    <x v="0"/>
    <s v="PPLOIE: TOTAL OTHER INCOME AND EXPENSE"/>
    <s v="PPLOOI: OTHER INCOME"/>
    <s v="PPLTIS: TOTAL INCOME STATEMENT"/>
    <x v="1"/>
    <x v="1"/>
    <n v="0"/>
  </r>
  <r>
    <x v="2"/>
    <x v="3"/>
    <x v="3"/>
    <x v="238"/>
    <x v="0"/>
    <s v="PPLOIE: TOTAL OTHER INCOME AND EXPENSE"/>
    <s v="PPLOOI: OTHER INCOME"/>
    <s v="PPLTIS: TOTAL INCOME STATEMENT"/>
    <x v="14"/>
    <x v="1"/>
    <n v="0"/>
  </r>
  <r>
    <x v="2"/>
    <x v="3"/>
    <x v="3"/>
    <x v="238"/>
    <x v="0"/>
    <s v="PPLOIE: TOTAL OTHER INCOME AND EXPENSE"/>
    <s v="PPLOOI: OTHER INCOME"/>
    <s v="PPLTIS: TOTAL INCOME STATEMENT"/>
    <x v="9"/>
    <x v="5"/>
    <n v="0"/>
  </r>
  <r>
    <x v="2"/>
    <x v="3"/>
    <x v="3"/>
    <x v="238"/>
    <x v="0"/>
    <s v="PPLOIE: TOTAL OTHER INCOME AND EXPENSE"/>
    <s v="PPLOOI: OTHER INCOME"/>
    <s v="PPLTIS: TOTAL INCOME STATEMENT"/>
    <x v="15"/>
    <x v="5"/>
    <n v="0"/>
  </r>
  <r>
    <x v="2"/>
    <x v="3"/>
    <x v="3"/>
    <x v="238"/>
    <x v="0"/>
    <s v="PPLOIE: TOTAL OTHER INCOME AND EXPENSE"/>
    <s v="PPLOOI: OTHER INCOME"/>
    <s v="PPLTIS: TOTAL INCOME STATEMENT"/>
    <x v="12"/>
    <x v="1"/>
    <n v="0"/>
  </r>
  <r>
    <x v="2"/>
    <x v="3"/>
    <x v="3"/>
    <x v="238"/>
    <x v="0"/>
    <s v="PPLOIE: TOTAL OTHER INCOME AND EXPENSE"/>
    <s v="PPLOOI: OTHER INCOME"/>
    <s v="PPLTIS: TOTAL INCOME STATEMENT"/>
    <x v="11"/>
    <x v="5"/>
    <n v="0"/>
  </r>
  <r>
    <x v="2"/>
    <x v="3"/>
    <x v="3"/>
    <x v="238"/>
    <x v="0"/>
    <s v="PPLOIE: TOTAL OTHER INCOME AND EXPENSE"/>
    <s v="PPLOOI: OTHER INCOME"/>
    <s v="PPLTIS: TOTAL INCOME STATEMENT"/>
    <x v="18"/>
    <x v="6"/>
    <n v="0"/>
  </r>
  <r>
    <x v="2"/>
    <x v="3"/>
    <x v="3"/>
    <x v="238"/>
    <x v="0"/>
    <s v="PPLOIE: TOTAL OTHER INCOME AND EXPENSE"/>
    <s v="PPLOOI: OTHER INCOME"/>
    <s v="PPLTIS: TOTAL INCOME STATEMENT"/>
    <x v="22"/>
    <x v="6"/>
    <n v="0"/>
  </r>
  <r>
    <x v="2"/>
    <x v="3"/>
    <x v="3"/>
    <x v="238"/>
    <x v="0"/>
    <s v="PPLOIE: TOTAL OTHER INCOME AND EXPENSE"/>
    <s v="PPLOOI: OTHER INCOME"/>
    <s v="PPLTIS: TOTAL INCOME STATEMENT"/>
    <x v="2"/>
    <x v="2"/>
    <n v="0"/>
  </r>
  <r>
    <x v="2"/>
    <x v="3"/>
    <x v="3"/>
    <x v="238"/>
    <x v="0"/>
    <s v="PPLOIE: TOTAL OTHER INCOME AND EXPENSE"/>
    <s v="PPLOOI: OTHER INCOME"/>
    <s v="PPLTIS: TOTAL INCOME STATEMENT"/>
    <x v="3"/>
    <x v="3"/>
    <n v="0"/>
  </r>
  <r>
    <x v="2"/>
    <x v="3"/>
    <x v="3"/>
    <x v="238"/>
    <x v="0"/>
    <s v="PPLOIE: TOTAL OTHER INCOME AND EXPENSE"/>
    <s v="PPLOOI: OTHER INCOME"/>
    <s v="PPLTIS: TOTAL INCOME STATEMENT"/>
    <x v="4"/>
    <x v="3"/>
    <n v="0"/>
  </r>
  <r>
    <x v="2"/>
    <x v="3"/>
    <x v="3"/>
    <x v="238"/>
    <x v="0"/>
    <s v="PPLOIE: TOTAL OTHER INCOME AND EXPENSE"/>
    <s v="PPLOOI: OTHER INCOME"/>
    <s v="PPLTIS: TOTAL INCOME STATEMENT"/>
    <x v="5"/>
    <x v="4"/>
    <n v="0"/>
  </r>
  <r>
    <x v="2"/>
    <x v="3"/>
    <x v="3"/>
    <x v="238"/>
    <x v="0"/>
    <s v="PPLOIE: TOTAL OTHER INCOME AND EXPENSE"/>
    <s v="PPLOOI: OTHER INCOME"/>
    <s v="PPLTIS: TOTAL INCOME STATEMENT"/>
    <x v="6"/>
    <x v="3"/>
    <n v="0"/>
  </r>
  <r>
    <x v="2"/>
    <x v="3"/>
    <x v="3"/>
    <x v="238"/>
    <x v="0"/>
    <s v="PPLOIE: TOTAL OTHER INCOME AND EXPENSE"/>
    <s v="PPLOOI: OTHER INCOME"/>
    <s v="PPLTIS: TOTAL INCOME STATEMENT"/>
    <x v="7"/>
    <x v="3"/>
    <n v="0"/>
  </r>
  <r>
    <x v="2"/>
    <x v="3"/>
    <x v="3"/>
    <x v="238"/>
    <x v="0"/>
    <s v="PPLOIE: TOTAL OTHER INCOME AND EXPENSE"/>
    <s v="PPLOOI: OTHER INCOME"/>
    <s v="PPLTIS: TOTAL INCOME STATEMENT"/>
    <x v="8"/>
    <x v="2"/>
    <n v="0"/>
  </r>
  <r>
    <x v="2"/>
    <x v="3"/>
    <x v="3"/>
    <x v="238"/>
    <x v="0"/>
    <s v="PPLOIE: TOTAL OTHER INCOME AND EXPENSE"/>
    <s v="PPLOOI: OTHER INCOME"/>
    <s v="PPLTIS: TOTAL INCOME STATEMENT"/>
    <x v="10"/>
    <x v="4"/>
    <n v="0"/>
  </r>
  <r>
    <x v="2"/>
    <x v="3"/>
    <x v="3"/>
    <x v="239"/>
    <x v="0"/>
    <s v="PPLOIE: TOTAL OTHER INCOME AND EXPENSE"/>
    <s v="PPLOOI: OTHER INCOME"/>
    <s v="PPLTIS: TOTAL INCOME STATEMENT"/>
    <x v="1"/>
    <x v="1"/>
    <n v="0"/>
  </r>
  <r>
    <x v="2"/>
    <x v="3"/>
    <x v="3"/>
    <x v="239"/>
    <x v="0"/>
    <s v="PPLOIE: TOTAL OTHER INCOME AND EXPENSE"/>
    <s v="PPLOOI: OTHER INCOME"/>
    <s v="PPLTIS: TOTAL INCOME STATEMENT"/>
    <x v="14"/>
    <x v="1"/>
    <n v="0"/>
  </r>
  <r>
    <x v="2"/>
    <x v="3"/>
    <x v="3"/>
    <x v="239"/>
    <x v="0"/>
    <s v="PPLOIE: TOTAL OTHER INCOME AND EXPENSE"/>
    <s v="PPLOOI: OTHER INCOME"/>
    <s v="PPLTIS: TOTAL INCOME STATEMENT"/>
    <x v="12"/>
    <x v="1"/>
    <n v="0"/>
  </r>
  <r>
    <x v="2"/>
    <x v="3"/>
    <x v="3"/>
    <x v="239"/>
    <x v="0"/>
    <s v="PPLOIE: TOTAL OTHER INCOME AND EXPENSE"/>
    <s v="PPLOOI: OTHER INCOME"/>
    <s v="PPLTIS: TOTAL INCOME STATEMENT"/>
    <x v="11"/>
    <x v="5"/>
    <n v="0"/>
  </r>
  <r>
    <x v="2"/>
    <x v="3"/>
    <x v="3"/>
    <x v="239"/>
    <x v="0"/>
    <s v="PPLOIE: TOTAL OTHER INCOME AND EXPENSE"/>
    <s v="PPLOOI: OTHER INCOME"/>
    <s v="PPLTIS: TOTAL INCOME STATEMENT"/>
    <x v="13"/>
    <x v="6"/>
    <n v="0"/>
  </r>
  <r>
    <x v="2"/>
    <x v="3"/>
    <x v="3"/>
    <x v="239"/>
    <x v="0"/>
    <s v="PPLOIE: TOTAL OTHER INCOME AND EXPENSE"/>
    <s v="PPLOOI: OTHER INCOME"/>
    <s v="PPLTIS: TOTAL INCOME STATEMENT"/>
    <x v="0"/>
    <x v="0"/>
    <n v="0"/>
  </r>
  <r>
    <x v="2"/>
    <x v="3"/>
    <x v="3"/>
    <x v="239"/>
    <x v="0"/>
    <s v="PPLOIE: TOTAL OTHER INCOME AND EXPENSE"/>
    <s v="PPLOOI: OTHER INCOME"/>
    <s v="PPLTIS: TOTAL INCOME STATEMENT"/>
    <x v="3"/>
    <x v="3"/>
    <n v="0"/>
  </r>
  <r>
    <x v="2"/>
    <x v="3"/>
    <x v="3"/>
    <x v="239"/>
    <x v="0"/>
    <s v="PPLOIE: TOTAL OTHER INCOME AND EXPENSE"/>
    <s v="PPLOOI: OTHER INCOME"/>
    <s v="PPLTIS: TOTAL INCOME STATEMENT"/>
    <x v="4"/>
    <x v="3"/>
    <n v="0"/>
  </r>
  <r>
    <x v="2"/>
    <x v="3"/>
    <x v="3"/>
    <x v="239"/>
    <x v="0"/>
    <s v="PPLOIE: TOTAL OTHER INCOME AND EXPENSE"/>
    <s v="PPLOOI: OTHER INCOME"/>
    <s v="PPLTIS: TOTAL INCOME STATEMENT"/>
    <x v="5"/>
    <x v="4"/>
    <n v="0"/>
  </r>
  <r>
    <x v="2"/>
    <x v="3"/>
    <x v="3"/>
    <x v="239"/>
    <x v="0"/>
    <s v="PPLOIE: TOTAL OTHER INCOME AND EXPENSE"/>
    <s v="PPLOOI: OTHER INCOME"/>
    <s v="PPLTIS: TOTAL INCOME STATEMENT"/>
    <x v="6"/>
    <x v="3"/>
    <n v="0"/>
  </r>
  <r>
    <x v="2"/>
    <x v="3"/>
    <x v="3"/>
    <x v="239"/>
    <x v="0"/>
    <s v="PPLOIE: TOTAL OTHER INCOME AND EXPENSE"/>
    <s v="PPLOOI: OTHER INCOME"/>
    <s v="PPLTIS: TOTAL INCOME STATEMENT"/>
    <x v="7"/>
    <x v="3"/>
    <n v="0"/>
  </r>
  <r>
    <x v="2"/>
    <x v="3"/>
    <x v="3"/>
    <x v="239"/>
    <x v="0"/>
    <s v="PPLOIE: TOTAL OTHER INCOME AND EXPENSE"/>
    <s v="PPLOOI: OTHER INCOME"/>
    <s v="PPLTIS: TOTAL INCOME STATEMENT"/>
    <x v="10"/>
    <x v="4"/>
    <n v="0"/>
  </r>
  <r>
    <x v="2"/>
    <x v="3"/>
    <x v="3"/>
    <x v="240"/>
    <x v="0"/>
    <s v="PPLOIE: TOTAL OTHER INCOME AND EXPENSE"/>
    <s v="PPLOOI: OTHER INCOME"/>
    <s v="PPLTIS: TOTAL INCOME STATEMENT"/>
    <x v="1"/>
    <x v="1"/>
    <n v="0"/>
  </r>
  <r>
    <x v="2"/>
    <x v="3"/>
    <x v="3"/>
    <x v="240"/>
    <x v="0"/>
    <s v="PPLOIE: TOTAL OTHER INCOME AND EXPENSE"/>
    <s v="PPLOOI: OTHER INCOME"/>
    <s v="PPLTIS: TOTAL INCOME STATEMENT"/>
    <x v="14"/>
    <x v="1"/>
    <n v="0"/>
  </r>
  <r>
    <x v="2"/>
    <x v="3"/>
    <x v="3"/>
    <x v="240"/>
    <x v="0"/>
    <s v="PPLOIE: TOTAL OTHER INCOME AND EXPENSE"/>
    <s v="PPLOOI: OTHER INCOME"/>
    <s v="PPLTIS: TOTAL INCOME STATEMENT"/>
    <x v="9"/>
    <x v="5"/>
    <n v="0"/>
  </r>
  <r>
    <x v="2"/>
    <x v="3"/>
    <x v="3"/>
    <x v="240"/>
    <x v="0"/>
    <s v="PPLOIE: TOTAL OTHER INCOME AND EXPENSE"/>
    <s v="PPLOOI: OTHER INCOME"/>
    <s v="PPLTIS: TOTAL INCOME STATEMENT"/>
    <x v="15"/>
    <x v="5"/>
    <n v="0"/>
  </r>
  <r>
    <x v="2"/>
    <x v="3"/>
    <x v="3"/>
    <x v="240"/>
    <x v="0"/>
    <s v="PPLOIE: TOTAL OTHER INCOME AND EXPENSE"/>
    <s v="PPLOOI: OTHER INCOME"/>
    <s v="PPLTIS: TOTAL INCOME STATEMENT"/>
    <x v="12"/>
    <x v="1"/>
    <n v="0"/>
  </r>
  <r>
    <x v="2"/>
    <x v="3"/>
    <x v="3"/>
    <x v="240"/>
    <x v="0"/>
    <s v="PPLOIE: TOTAL OTHER INCOME AND EXPENSE"/>
    <s v="PPLOOI: OTHER INCOME"/>
    <s v="PPLTIS: TOTAL INCOME STATEMENT"/>
    <x v="11"/>
    <x v="5"/>
    <n v="0"/>
  </r>
  <r>
    <x v="2"/>
    <x v="3"/>
    <x v="3"/>
    <x v="240"/>
    <x v="0"/>
    <s v="PPLOIE: TOTAL OTHER INCOME AND EXPENSE"/>
    <s v="PPLOOI: OTHER INCOME"/>
    <s v="PPLTIS: TOTAL INCOME STATEMENT"/>
    <x v="13"/>
    <x v="6"/>
    <n v="0"/>
  </r>
  <r>
    <x v="2"/>
    <x v="3"/>
    <x v="3"/>
    <x v="240"/>
    <x v="0"/>
    <s v="PPLOIE: TOTAL OTHER INCOME AND EXPENSE"/>
    <s v="PPLOOI: OTHER INCOME"/>
    <s v="PPLTIS: TOTAL INCOME STATEMENT"/>
    <x v="17"/>
    <x v="6"/>
    <n v="0"/>
  </r>
  <r>
    <x v="2"/>
    <x v="3"/>
    <x v="3"/>
    <x v="240"/>
    <x v="0"/>
    <s v="PPLOIE: TOTAL OTHER INCOME AND EXPENSE"/>
    <s v="PPLOOI: OTHER INCOME"/>
    <s v="PPLTIS: TOTAL INCOME STATEMENT"/>
    <x v="18"/>
    <x v="6"/>
    <n v="0"/>
  </r>
  <r>
    <x v="2"/>
    <x v="3"/>
    <x v="3"/>
    <x v="240"/>
    <x v="0"/>
    <s v="PPLOIE: TOTAL OTHER INCOME AND EXPENSE"/>
    <s v="PPLOOI: OTHER INCOME"/>
    <s v="PPLTIS: TOTAL INCOME STATEMENT"/>
    <x v="22"/>
    <x v="6"/>
    <n v="0"/>
  </r>
  <r>
    <x v="2"/>
    <x v="3"/>
    <x v="3"/>
    <x v="240"/>
    <x v="0"/>
    <s v="PPLOIE: TOTAL OTHER INCOME AND EXPENSE"/>
    <s v="PPLOOI: OTHER INCOME"/>
    <s v="PPLTIS: TOTAL INCOME STATEMENT"/>
    <x v="0"/>
    <x v="0"/>
    <n v="0"/>
  </r>
  <r>
    <x v="2"/>
    <x v="3"/>
    <x v="3"/>
    <x v="240"/>
    <x v="0"/>
    <s v="PPLOIE: TOTAL OTHER INCOME AND EXPENSE"/>
    <s v="PPLOOI: OTHER INCOME"/>
    <s v="PPLTIS: TOTAL INCOME STATEMENT"/>
    <x v="3"/>
    <x v="3"/>
    <n v="0"/>
  </r>
  <r>
    <x v="2"/>
    <x v="3"/>
    <x v="3"/>
    <x v="240"/>
    <x v="0"/>
    <s v="PPLOIE: TOTAL OTHER INCOME AND EXPENSE"/>
    <s v="PPLOOI: OTHER INCOME"/>
    <s v="PPLTIS: TOTAL INCOME STATEMENT"/>
    <x v="4"/>
    <x v="3"/>
    <n v="0"/>
  </r>
  <r>
    <x v="2"/>
    <x v="3"/>
    <x v="3"/>
    <x v="240"/>
    <x v="0"/>
    <s v="PPLOIE: TOTAL OTHER INCOME AND EXPENSE"/>
    <s v="PPLOOI: OTHER INCOME"/>
    <s v="PPLTIS: TOTAL INCOME STATEMENT"/>
    <x v="5"/>
    <x v="4"/>
    <n v="0"/>
  </r>
  <r>
    <x v="2"/>
    <x v="3"/>
    <x v="3"/>
    <x v="240"/>
    <x v="0"/>
    <s v="PPLOIE: TOTAL OTHER INCOME AND EXPENSE"/>
    <s v="PPLOOI: OTHER INCOME"/>
    <s v="PPLTIS: TOTAL INCOME STATEMENT"/>
    <x v="6"/>
    <x v="3"/>
    <n v="0"/>
  </r>
  <r>
    <x v="2"/>
    <x v="3"/>
    <x v="3"/>
    <x v="240"/>
    <x v="0"/>
    <s v="PPLOIE: TOTAL OTHER INCOME AND EXPENSE"/>
    <s v="PPLOOI: OTHER INCOME"/>
    <s v="PPLTIS: TOTAL INCOME STATEMENT"/>
    <x v="7"/>
    <x v="3"/>
    <n v="0"/>
  </r>
  <r>
    <x v="2"/>
    <x v="3"/>
    <x v="3"/>
    <x v="240"/>
    <x v="0"/>
    <s v="PPLOIE: TOTAL OTHER INCOME AND EXPENSE"/>
    <s v="PPLOOI: OTHER INCOME"/>
    <s v="PPLTIS: TOTAL INCOME STATEMENT"/>
    <x v="10"/>
    <x v="4"/>
    <n v="0"/>
  </r>
  <r>
    <x v="2"/>
    <x v="3"/>
    <x v="3"/>
    <x v="241"/>
    <x v="0"/>
    <s v="PPLOIE: TOTAL OTHER INCOME AND EXPENSE"/>
    <s v="PPLOOI: OTHER INCOME"/>
    <s v="PPLTIS: TOTAL INCOME STATEMENT"/>
    <x v="14"/>
    <x v="1"/>
    <n v="0"/>
  </r>
  <r>
    <x v="2"/>
    <x v="3"/>
    <x v="3"/>
    <x v="241"/>
    <x v="0"/>
    <s v="PPLOIE: TOTAL OTHER INCOME AND EXPENSE"/>
    <s v="PPLOOI: OTHER INCOME"/>
    <s v="PPLTIS: TOTAL INCOME STATEMENT"/>
    <x v="9"/>
    <x v="5"/>
    <n v="0"/>
  </r>
  <r>
    <x v="2"/>
    <x v="3"/>
    <x v="3"/>
    <x v="241"/>
    <x v="0"/>
    <s v="PPLOIE: TOTAL OTHER INCOME AND EXPENSE"/>
    <s v="PPLOOI: OTHER INCOME"/>
    <s v="PPLTIS: TOTAL INCOME STATEMENT"/>
    <x v="15"/>
    <x v="5"/>
    <n v="0"/>
  </r>
  <r>
    <x v="2"/>
    <x v="3"/>
    <x v="3"/>
    <x v="241"/>
    <x v="0"/>
    <s v="PPLOIE: TOTAL OTHER INCOME AND EXPENSE"/>
    <s v="PPLOOI: OTHER INCOME"/>
    <s v="PPLTIS: TOTAL INCOME STATEMENT"/>
    <x v="18"/>
    <x v="6"/>
    <n v="0"/>
  </r>
  <r>
    <x v="2"/>
    <x v="3"/>
    <x v="3"/>
    <x v="241"/>
    <x v="0"/>
    <s v="PPLOIE: TOTAL OTHER INCOME AND EXPENSE"/>
    <s v="PPLOOI: OTHER INCOME"/>
    <s v="PPLTIS: TOTAL INCOME STATEMENT"/>
    <x v="3"/>
    <x v="3"/>
    <n v="0"/>
  </r>
  <r>
    <x v="2"/>
    <x v="3"/>
    <x v="3"/>
    <x v="241"/>
    <x v="0"/>
    <s v="PPLOIE: TOTAL OTHER INCOME AND EXPENSE"/>
    <s v="PPLOOI: OTHER INCOME"/>
    <s v="PPLTIS: TOTAL INCOME STATEMENT"/>
    <x v="4"/>
    <x v="3"/>
    <n v="0"/>
  </r>
  <r>
    <x v="2"/>
    <x v="3"/>
    <x v="3"/>
    <x v="241"/>
    <x v="0"/>
    <s v="PPLOIE: TOTAL OTHER INCOME AND EXPENSE"/>
    <s v="PPLOOI: OTHER INCOME"/>
    <s v="PPLTIS: TOTAL INCOME STATEMENT"/>
    <x v="5"/>
    <x v="4"/>
    <n v="0"/>
  </r>
  <r>
    <x v="2"/>
    <x v="3"/>
    <x v="3"/>
    <x v="241"/>
    <x v="0"/>
    <s v="PPLOIE: TOTAL OTHER INCOME AND EXPENSE"/>
    <s v="PPLOOI: OTHER INCOME"/>
    <s v="PPLTIS: TOTAL INCOME STATEMENT"/>
    <x v="6"/>
    <x v="3"/>
    <n v="0"/>
  </r>
  <r>
    <x v="2"/>
    <x v="3"/>
    <x v="3"/>
    <x v="241"/>
    <x v="0"/>
    <s v="PPLOIE: TOTAL OTHER INCOME AND EXPENSE"/>
    <s v="PPLOOI: OTHER INCOME"/>
    <s v="PPLTIS: TOTAL INCOME STATEMENT"/>
    <x v="7"/>
    <x v="3"/>
    <n v="0"/>
  </r>
  <r>
    <x v="2"/>
    <x v="3"/>
    <x v="3"/>
    <x v="241"/>
    <x v="0"/>
    <s v="PPLOIE: TOTAL OTHER INCOME AND EXPENSE"/>
    <s v="PPLOOI: OTHER INCOME"/>
    <s v="PPLTIS: TOTAL INCOME STATEMENT"/>
    <x v="10"/>
    <x v="4"/>
    <n v="0"/>
  </r>
  <r>
    <x v="2"/>
    <x v="3"/>
    <x v="3"/>
    <x v="242"/>
    <x v="0"/>
    <s v="PPLOIE: TOTAL OTHER INCOME AND EXPENSE"/>
    <s v="PPLOOI: OTHER INCOME"/>
    <s v="PPLTIS: TOTAL INCOME STATEMENT"/>
    <x v="1"/>
    <x v="1"/>
    <n v="0"/>
  </r>
  <r>
    <x v="2"/>
    <x v="3"/>
    <x v="3"/>
    <x v="242"/>
    <x v="0"/>
    <s v="PPLOIE: TOTAL OTHER INCOME AND EXPENSE"/>
    <s v="PPLOOI: OTHER INCOME"/>
    <s v="PPLTIS: TOTAL INCOME STATEMENT"/>
    <x v="14"/>
    <x v="1"/>
    <n v="0"/>
  </r>
  <r>
    <x v="2"/>
    <x v="3"/>
    <x v="3"/>
    <x v="242"/>
    <x v="0"/>
    <s v="PPLOIE: TOTAL OTHER INCOME AND EXPENSE"/>
    <s v="PPLOOI: OTHER INCOME"/>
    <s v="PPLTIS: TOTAL INCOME STATEMENT"/>
    <x v="9"/>
    <x v="5"/>
    <n v="0"/>
  </r>
  <r>
    <x v="2"/>
    <x v="3"/>
    <x v="3"/>
    <x v="242"/>
    <x v="0"/>
    <s v="PPLOIE: TOTAL OTHER INCOME AND EXPENSE"/>
    <s v="PPLOOI: OTHER INCOME"/>
    <s v="PPLTIS: TOTAL INCOME STATEMENT"/>
    <x v="15"/>
    <x v="5"/>
    <n v="0"/>
  </r>
  <r>
    <x v="2"/>
    <x v="3"/>
    <x v="3"/>
    <x v="242"/>
    <x v="0"/>
    <s v="PPLOIE: TOTAL OTHER INCOME AND EXPENSE"/>
    <s v="PPLOOI: OTHER INCOME"/>
    <s v="PPLTIS: TOTAL INCOME STATEMENT"/>
    <x v="18"/>
    <x v="6"/>
    <n v="0"/>
  </r>
  <r>
    <x v="2"/>
    <x v="3"/>
    <x v="3"/>
    <x v="242"/>
    <x v="0"/>
    <s v="PPLOIE: TOTAL OTHER INCOME AND EXPENSE"/>
    <s v="PPLOOI: OTHER INCOME"/>
    <s v="PPLTIS: TOTAL INCOME STATEMENT"/>
    <x v="22"/>
    <x v="6"/>
    <n v="0"/>
  </r>
  <r>
    <x v="2"/>
    <x v="3"/>
    <x v="3"/>
    <x v="242"/>
    <x v="0"/>
    <s v="PPLOIE: TOTAL OTHER INCOME AND EXPENSE"/>
    <s v="PPLOOI: OTHER INCOME"/>
    <s v="PPLTIS: TOTAL INCOME STATEMENT"/>
    <x v="3"/>
    <x v="3"/>
    <n v="0"/>
  </r>
  <r>
    <x v="2"/>
    <x v="3"/>
    <x v="3"/>
    <x v="242"/>
    <x v="0"/>
    <s v="PPLOIE: TOTAL OTHER INCOME AND EXPENSE"/>
    <s v="PPLOOI: OTHER INCOME"/>
    <s v="PPLTIS: TOTAL INCOME STATEMENT"/>
    <x v="4"/>
    <x v="3"/>
    <n v="0"/>
  </r>
  <r>
    <x v="2"/>
    <x v="3"/>
    <x v="3"/>
    <x v="242"/>
    <x v="0"/>
    <s v="PPLOIE: TOTAL OTHER INCOME AND EXPENSE"/>
    <s v="PPLOOI: OTHER INCOME"/>
    <s v="PPLTIS: TOTAL INCOME STATEMENT"/>
    <x v="5"/>
    <x v="4"/>
    <n v="0"/>
  </r>
  <r>
    <x v="2"/>
    <x v="3"/>
    <x v="3"/>
    <x v="242"/>
    <x v="0"/>
    <s v="PPLOIE: TOTAL OTHER INCOME AND EXPENSE"/>
    <s v="PPLOOI: OTHER INCOME"/>
    <s v="PPLTIS: TOTAL INCOME STATEMENT"/>
    <x v="6"/>
    <x v="3"/>
    <n v="0"/>
  </r>
  <r>
    <x v="2"/>
    <x v="3"/>
    <x v="3"/>
    <x v="242"/>
    <x v="0"/>
    <s v="PPLOIE: TOTAL OTHER INCOME AND EXPENSE"/>
    <s v="PPLOOI: OTHER INCOME"/>
    <s v="PPLTIS: TOTAL INCOME STATEMENT"/>
    <x v="7"/>
    <x v="3"/>
    <n v="0"/>
  </r>
  <r>
    <x v="2"/>
    <x v="3"/>
    <x v="3"/>
    <x v="242"/>
    <x v="0"/>
    <s v="PPLOIE: TOTAL OTHER INCOME AND EXPENSE"/>
    <s v="PPLOOI: OTHER INCOME"/>
    <s v="PPLTIS: TOTAL INCOME STATEMENT"/>
    <x v="10"/>
    <x v="4"/>
    <n v="0"/>
  </r>
  <r>
    <x v="2"/>
    <x v="3"/>
    <x v="3"/>
    <x v="243"/>
    <x v="0"/>
    <s v="PPLOIE: TOTAL OTHER INCOME AND EXPENSE"/>
    <s v="PPLOOI: OTHER INCOME"/>
    <s v="PPLTIS: TOTAL INCOME STATEMENT"/>
    <x v="1"/>
    <x v="1"/>
    <n v="0"/>
  </r>
  <r>
    <x v="2"/>
    <x v="3"/>
    <x v="3"/>
    <x v="243"/>
    <x v="0"/>
    <s v="PPLOIE: TOTAL OTHER INCOME AND EXPENSE"/>
    <s v="PPLOOI: OTHER INCOME"/>
    <s v="PPLTIS: TOTAL INCOME STATEMENT"/>
    <x v="14"/>
    <x v="1"/>
    <n v="0"/>
  </r>
  <r>
    <x v="2"/>
    <x v="3"/>
    <x v="3"/>
    <x v="243"/>
    <x v="0"/>
    <s v="PPLOIE: TOTAL OTHER INCOME AND EXPENSE"/>
    <s v="PPLOOI: OTHER INCOME"/>
    <s v="PPLTIS: TOTAL INCOME STATEMENT"/>
    <x v="9"/>
    <x v="5"/>
    <n v="0"/>
  </r>
  <r>
    <x v="2"/>
    <x v="3"/>
    <x v="3"/>
    <x v="243"/>
    <x v="0"/>
    <s v="PPLOIE: TOTAL OTHER INCOME AND EXPENSE"/>
    <s v="PPLOOI: OTHER INCOME"/>
    <s v="PPLTIS: TOTAL INCOME STATEMENT"/>
    <x v="15"/>
    <x v="5"/>
    <n v="0"/>
  </r>
  <r>
    <x v="2"/>
    <x v="3"/>
    <x v="3"/>
    <x v="243"/>
    <x v="0"/>
    <s v="PPLOIE: TOTAL OTHER INCOME AND EXPENSE"/>
    <s v="PPLOOI: OTHER INCOME"/>
    <s v="PPLTIS: TOTAL INCOME STATEMENT"/>
    <x v="11"/>
    <x v="5"/>
    <n v="0"/>
  </r>
  <r>
    <x v="2"/>
    <x v="3"/>
    <x v="3"/>
    <x v="243"/>
    <x v="0"/>
    <s v="PPLOIE: TOTAL OTHER INCOME AND EXPENSE"/>
    <s v="PPLOOI: OTHER INCOME"/>
    <s v="PPLTIS: TOTAL INCOME STATEMENT"/>
    <x v="18"/>
    <x v="6"/>
    <n v="0"/>
  </r>
  <r>
    <x v="2"/>
    <x v="3"/>
    <x v="3"/>
    <x v="243"/>
    <x v="0"/>
    <s v="PPLOIE: TOTAL OTHER INCOME AND EXPENSE"/>
    <s v="PPLOOI: OTHER INCOME"/>
    <s v="PPLTIS: TOTAL INCOME STATEMENT"/>
    <x v="0"/>
    <x v="0"/>
    <n v="0"/>
  </r>
  <r>
    <x v="2"/>
    <x v="3"/>
    <x v="3"/>
    <x v="243"/>
    <x v="0"/>
    <s v="PPLOIE: TOTAL OTHER INCOME AND EXPENSE"/>
    <s v="PPLOOI: OTHER INCOME"/>
    <s v="PPLTIS: TOTAL INCOME STATEMENT"/>
    <x v="3"/>
    <x v="3"/>
    <n v="0"/>
  </r>
  <r>
    <x v="2"/>
    <x v="3"/>
    <x v="3"/>
    <x v="243"/>
    <x v="0"/>
    <s v="PPLOIE: TOTAL OTHER INCOME AND EXPENSE"/>
    <s v="PPLOOI: OTHER INCOME"/>
    <s v="PPLTIS: TOTAL INCOME STATEMENT"/>
    <x v="4"/>
    <x v="3"/>
    <n v="0"/>
  </r>
  <r>
    <x v="2"/>
    <x v="3"/>
    <x v="3"/>
    <x v="243"/>
    <x v="0"/>
    <s v="PPLOIE: TOTAL OTHER INCOME AND EXPENSE"/>
    <s v="PPLOOI: OTHER INCOME"/>
    <s v="PPLTIS: TOTAL INCOME STATEMENT"/>
    <x v="5"/>
    <x v="4"/>
    <n v="0"/>
  </r>
  <r>
    <x v="2"/>
    <x v="3"/>
    <x v="3"/>
    <x v="243"/>
    <x v="0"/>
    <s v="PPLOIE: TOTAL OTHER INCOME AND EXPENSE"/>
    <s v="PPLOOI: OTHER INCOME"/>
    <s v="PPLTIS: TOTAL INCOME STATEMENT"/>
    <x v="6"/>
    <x v="3"/>
    <n v="0"/>
  </r>
  <r>
    <x v="2"/>
    <x v="3"/>
    <x v="3"/>
    <x v="243"/>
    <x v="0"/>
    <s v="PPLOIE: TOTAL OTHER INCOME AND EXPENSE"/>
    <s v="PPLOOI: OTHER INCOME"/>
    <s v="PPLTIS: TOTAL INCOME STATEMENT"/>
    <x v="7"/>
    <x v="3"/>
    <n v="0"/>
  </r>
  <r>
    <x v="2"/>
    <x v="3"/>
    <x v="3"/>
    <x v="243"/>
    <x v="0"/>
    <s v="PPLOIE: TOTAL OTHER INCOME AND EXPENSE"/>
    <s v="PPLOOI: OTHER INCOME"/>
    <s v="PPLTIS: TOTAL INCOME STATEMENT"/>
    <x v="10"/>
    <x v="4"/>
    <n v="0"/>
  </r>
  <r>
    <x v="2"/>
    <x v="3"/>
    <x v="3"/>
    <x v="244"/>
    <x v="0"/>
    <s v="PPLOIE: TOTAL OTHER INCOME AND EXPENSE"/>
    <s v="PPLOOI: OTHER INCOME"/>
    <s v="PPLTIS: TOTAL INCOME STATEMENT"/>
    <x v="1"/>
    <x v="1"/>
    <n v="0"/>
  </r>
  <r>
    <x v="2"/>
    <x v="3"/>
    <x v="3"/>
    <x v="244"/>
    <x v="0"/>
    <s v="PPLOIE: TOTAL OTHER INCOME AND EXPENSE"/>
    <s v="PPLOOI: OTHER INCOME"/>
    <s v="PPLTIS: TOTAL INCOME STATEMENT"/>
    <x v="14"/>
    <x v="1"/>
    <n v="0"/>
  </r>
  <r>
    <x v="2"/>
    <x v="3"/>
    <x v="3"/>
    <x v="244"/>
    <x v="0"/>
    <s v="PPLOIE: TOTAL OTHER INCOME AND EXPENSE"/>
    <s v="PPLOOI: OTHER INCOME"/>
    <s v="PPLTIS: TOTAL INCOME STATEMENT"/>
    <x v="9"/>
    <x v="5"/>
    <n v="0"/>
  </r>
  <r>
    <x v="2"/>
    <x v="3"/>
    <x v="3"/>
    <x v="244"/>
    <x v="0"/>
    <s v="PPLOIE: TOTAL OTHER INCOME AND EXPENSE"/>
    <s v="PPLOOI: OTHER INCOME"/>
    <s v="PPLTIS: TOTAL INCOME STATEMENT"/>
    <x v="15"/>
    <x v="5"/>
    <n v="0"/>
  </r>
  <r>
    <x v="2"/>
    <x v="3"/>
    <x v="3"/>
    <x v="244"/>
    <x v="0"/>
    <s v="PPLOIE: TOTAL OTHER INCOME AND EXPENSE"/>
    <s v="PPLOOI: OTHER INCOME"/>
    <s v="PPLTIS: TOTAL INCOME STATEMENT"/>
    <x v="18"/>
    <x v="6"/>
    <n v="0"/>
  </r>
  <r>
    <x v="2"/>
    <x v="3"/>
    <x v="3"/>
    <x v="244"/>
    <x v="0"/>
    <s v="PPLOIE: TOTAL OTHER INCOME AND EXPENSE"/>
    <s v="PPLOOI: OTHER INCOME"/>
    <s v="PPLTIS: TOTAL INCOME STATEMENT"/>
    <x v="2"/>
    <x v="2"/>
    <n v="0"/>
  </r>
  <r>
    <x v="2"/>
    <x v="3"/>
    <x v="3"/>
    <x v="244"/>
    <x v="0"/>
    <s v="PPLOIE: TOTAL OTHER INCOME AND EXPENSE"/>
    <s v="PPLOOI: OTHER INCOME"/>
    <s v="PPLTIS: TOTAL INCOME STATEMENT"/>
    <x v="3"/>
    <x v="3"/>
    <n v="0"/>
  </r>
  <r>
    <x v="2"/>
    <x v="3"/>
    <x v="3"/>
    <x v="244"/>
    <x v="0"/>
    <s v="PPLOIE: TOTAL OTHER INCOME AND EXPENSE"/>
    <s v="PPLOOI: OTHER INCOME"/>
    <s v="PPLTIS: TOTAL INCOME STATEMENT"/>
    <x v="4"/>
    <x v="3"/>
    <n v="0"/>
  </r>
  <r>
    <x v="2"/>
    <x v="3"/>
    <x v="3"/>
    <x v="244"/>
    <x v="0"/>
    <s v="PPLOIE: TOTAL OTHER INCOME AND EXPENSE"/>
    <s v="PPLOOI: OTHER INCOME"/>
    <s v="PPLTIS: TOTAL INCOME STATEMENT"/>
    <x v="5"/>
    <x v="4"/>
    <n v="0"/>
  </r>
  <r>
    <x v="2"/>
    <x v="3"/>
    <x v="3"/>
    <x v="244"/>
    <x v="0"/>
    <s v="PPLOIE: TOTAL OTHER INCOME AND EXPENSE"/>
    <s v="PPLOOI: OTHER INCOME"/>
    <s v="PPLTIS: TOTAL INCOME STATEMENT"/>
    <x v="6"/>
    <x v="3"/>
    <n v="0"/>
  </r>
  <r>
    <x v="2"/>
    <x v="3"/>
    <x v="3"/>
    <x v="244"/>
    <x v="0"/>
    <s v="PPLOIE: TOTAL OTHER INCOME AND EXPENSE"/>
    <s v="PPLOOI: OTHER INCOME"/>
    <s v="PPLTIS: TOTAL INCOME STATEMENT"/>
    <x v="7"/>
    <x v="3"/>
    <n v="0"/>
  </r>
  <r>
    <x v="2"/>
    <x v="3"/>
    <x v="3"/>
    <x v="244"/>
    <x v="0"/>
    <s v="PPLOIE: TOTAL OTHER INCOME AND EXPENSE"/>
    <s v="PPLOOI: OTHER INCOME"/>
    <s v="PPLTIS: TOTAL INCOME STATEMENT"/>
    <x v="10"/>
    <x v="4"/>
    <n v="0"/>
  </r>
  <r>
    <x v="2"/>
    <x v="3"/>
    <x v="3"/>
    <x v="245"/>
    <x v="0"/>
    <s v="PPLOIE: TOTAL OTHER INCOME AND EXPENSE"/>
    <s v="PPLOOI: OTHER INCOME"/>
    <s v="PPLTIS: TOTAL INCOME STATEMENT"/>
    <x v="1"/>
    <x v="1"/>
    <n v="0"/>
  </r>
  <r>
    <x v="2"/>
    <x v="3"/>
    <x v="3"/>
    <x v="245"/>
    <x v="0"/>
    <s v="PPLOIE: TOTAL OTHER INCOME AND EXPENSE"/>
    <s v="PPLOOI: OTHER INCOME"/>
    <s v="PPLTIS: TOTAL INCOME STATEMENT"/>
    <x v="14"/>
    <x v="1"/>
    <n v="0"/>
  </r>
  <r>
    <x v="2"/>
    <x v="3"/>
    <x v="3"/>
    <x v="245"/>
    <x v="0"/>
    <s v="PPLOIE: TOTAL OTHER INCOME AND EXPENSE"/>
    <s v="PPLOOI: OTHER INCOME"/>
    <s v="PPLTIS: TOTAL INCOME STATEMENT"/>
    <x v="9"/>
    <x v="5"/>
    <n v="0"/>
  </r>
  <r>
    <x v="2"/>
    <x v="3"/>
    <x v="3"/>
    <x v="245"/>
    <x v="0"/>
    <s v="PPLOIE: TOTAL OTHER INCOME AND EXPENSE"/>
    <s v="PPLOOI: OTHER INCOME"/>
    <s v="PPLTIS: TOTAL INCOME STATEMENT"/>
    <x v="12"/>
    <x v="1"/>
    <n v="0"/>
  </r>
  <r>
    <x v="2"/>
    <x v="3"/>
    <x v="3"/>
    <x v="245"/>
    <x v="0"/>
    <s v="PPLOIE: TOTAL OTHER INCOME AND EXPENSE"/>
    <s v="PPLOOI: OTHER INCOME"/>
    <s v="PPLTIS: TOTAL INCOME STATEMENT"/>
    <x v="11"/>
    <x v="5"/>
    <n v="0"/>
  </r>
  <r>
    <x v="2"/>
    <x v="3"/>
    <x v="3"/>
    <x v="245"/>
    <x v="0"/>
    <s v="PPLOIE: TOTAL OTHER INCOME AND EXPENSE"/>
    <s v="PPLOOI: OTHER INCOME"/>
    <s v="PPLTIS: TOTAL INCOME STATEMENT"/>
    <x v="16"/>
    <x v="1"/>
    <n v="0"/>
  </r>
  <r>
    <x v="2"/>
    <x v="3"/>
    <x v="3"/>
    <x v="245"/>
    <x v="0"/>
    <s v="PPLOIE: TOTAL OTHER INCOME AND EXPENSE"/>
    <s v="PPLOOI: OTHER INCOME"/>
    <s v="PPLTIS: TOTAL INCOME STATEMENT"/>
    <x v="13"/>
    <x v="6"/>
    <n v="0"/>
  </r>
  <r>
    <x v="2"/>
    <x v="3"/>
    <x v="3"/>
    <x v="245"/>
    <x v="0"/>
    <s v="PPLOIE: TOTAL OTHER INCOME AND EXPENSE"/>
    <s v="PPLOOI: OTHER INCOME"/>
    <s v="PPLTIS: TOTAL INCOME STATEMENT"/>
    <x v="17"/>
    <x v="6"/>
    <n v="0"/>
  </r>
  <r>
    <x v="2"/>
    <x v="3"/>
    <x v="3"/>
    <x v="245"/>
    <x v="0"/>
    <s v="PPLOIE: TOTAL OTHER INCOME AND EXPENSE"/>
    <s v="PPLOOI: OTHER INCOME"/>
    <s v="PPLTIS: TOTAL INCOME STATEMENT"/>
    <x v="18"/>
    <x v="6"/>
    <n v="0"/>
  </r>
  <r>
    <x v="2"/>
    <x v="3"/>
    <x v="3"/>
    <x v="245"/>
    <x v="0"/>
    <s v="PPLOIE: TOTAL OTHER INCOME AND EXPENSE"/>
    <s v="PPLOOI: OTHER INCOME"/>
    <s v="PPLTIS: TOTAL INCOME STATEMENT"/>
    <x v="19"/>
    <x v="6"/>
    <n v="0"/>
  </r>
  <r>
    <x v="2"/>
    <x v="3"/>
    <x v="3"/>
    <x v="245"/>
    <x v="0"/>
    <s v="PPLOIE: TOTAL OTHER INCOME AND EXPENSE"/>
    <s v="PPLOOI: OTHER INCOME"/>
    <s v="PPLTIS: TOTAL INCOME STATEMENT"/>
    <x v="0"/>
    <x v="0"/>
    <n v="0"/>
  </r>
  <r>
    <x v="2"/>
    <x v="3"/>
    <x v="3"/>
    <x v="245"/>
    <x v="0"/>
    <s v="PPLOIE: TOTAL OTHER INCOME AND EXPENSE"/>
    <s v="PPLOOI: OTHER INCOME"/>
    <s v="PPLTIS: TOTAL INCOME STATEMENT"/>
    <x v="2"/>
    <x v="2"/>
    <n v="0"/>
  </r>
  <r>
    <x v="2"/>
    <x v="3"/>
    <x v="3"/>
    <x v="245"/>
    <x v="0"/>
    <s v="PPLOIE: TOTAL OTHER INCOME AND EXPENSE"/>
    <s v="PPLOOI: OTHER INCOME"/>
    <s v="PPLTIS: TOTAL INCOME STATEMENT"/>
    <x v="3"/>
    <x v="3"/>
    <n v="0"/>
  </r>
  <r>
    <x v="2"/>
    <x v="3"/>
    <x v="3"/>
    <x v="245"/>
    <x v="0"/>
    <s v="PPLOIE: TOTAL OTHER INCOME AND EXPENSE"/>
    <s v="PPLOOI: OTHER INCOME"/>
    <s v="PPLTIS: TOTAL INCOME STATEMENT"/>
    <x v="4"/>
    <x v="3"/>
    <n v="0"/>
  </r>
  <r>
    <x v="2"/>
    <x v="3"/>
    <x v="3"/>
    <x v="245"/>
    <x v="0"/>
    <s v="PPLOIE: TOTAL OTHER INCOME AND EXPENSE"/>
    <s v="PPLOOI: OTHER INCOME"/>
    <s v="PPLTIS: TOTAL INCOME STATEMENT"/>
    <x v="5"/>
    <x v="4"/>
    <n v="0"/>
  </r>
  <r>
    <x v="2"/>
    <x v="3"/>
    <x v="3"/>
    <x v="245"/>
    <x v="0"/>
    <s v="PPLOIE: TOTAL OTHER INCOME AND EXPENSE"/>
    <s v="PPLOOI: OTHER INCOME"/>
    <s v="PPLTIS: TOTAL INCOME STATEMENT"/>
    <x v="6"/>
    <x v="3"/>
    <n v="0"/>
  </r>
  <r>
    <x v="2"/>
    <x v="3"/>
    <x v="3"/>
    <x v="245"/>
    <x v="0"/>
    <s v="PPLOIE: TOTAL OTHER INCOME AND EXPENSE"/>
    <s v="PPLOOI: OTHER INCOME"/>
    <s v="PPLTIS: TOTAL INCOME STATEMENT"/>
    <x v="7"/>
    <x v="3"/>
    <n v="0"/>
  </r>
  <r>
    <x v="2"/>
    <x v="3"/>
    <x v="3"/>
    <x v="245"/>
    <x v="0"/>
    <s v="PPLOIE: TOTAL OTHER INCOME AND EXPENSE"/>
    <s v="PPLOOI: OTHER INCOME"/>
    <s v="PPLTIS: TOTAL INCOME STATEMENT"/>
    <x v="8"/>
    <x v="2"/>
    <n v="0"/>
  </r>
  <r>
    <x v="2"/>
    <x v="3"/>
    <x v="3"/>
    <x v="245"/>
    <x v="0"/>
    <s v="PPLOIE: TOTAL OTHER INCOME AND EXPENSE"/>
    <s v="PPLOOI: OTHER INCOME"/>
    <s v="PPLTIS: TOTAL INCOME STATEMENT"/>
    <x v="10"/>
    <x v="4"/>
    <n v="0"/>
  </r>
  <r>
    <x v="2"/>
    <x v="3"/>
    <x v="3"/>
    <x v="246"/>
    <x v="0"/>
    <s v="PPLOIE: TOTAL OTHER INCOME AND EXPENSE"/>
    <s v="PPLOOI: OTHER INCOME"/>
    <s v="PPLTIS: TOTAL INCOME STATEMENT"/>
    <x v="0"/>
    <x v="0"/>
    <n v="0"/>
  </r>
  <r>
    <x v="2"/>
    <x v="3"/>
    <x v="3"/>
    <x v="247"/>
    <x v="0"/>
    <s v="PPLOIE: TOTAL OTHER INCOME AND EXPENSE"/>
    <s v="PPLOOI: OTHER INCOME"/>
    <s v="PPLTIS: TOTAL INCOME STATEMENT"/>
    <x v="0"/>
    <x v="0"/>
    <n v="0"/>
  </r>
  <r>
    <x v="2"/>
    <x v="3"/>
    <x v="3"/>
    <x v="247"/>
    <x v="0"/>
    <s v="PPLOIE: TOTAL OTHER INCOME AND EXPENSE"/>
    <s v="PPLOOI: OTHER INCOME"/>
    <s v="PPLTIS: TOTAL INCOME STATEMENT"/>
    <x v="2"/>
    <x v="2"/>
    <n v="0"/>
  </r>
  <r>
    <x v="2"/>
    <x v="3"/>
    <x v="3"/>
    <x v="247"/>
    <x v="0"/>
    <s v="PPLOIE: TOTAL OTHER INCOME AND EXPENSE"/>
    <s v="PPLOOI: OTHER INCOME"/>
    <s v="PPLTIS: TOTAL INCOME STATEMENT"/>
    <x v="8"/>
    <x v="2"/>
    <n v="0"/>
  </r>
  <r>
    <x v="2"/>
    <x v="3"/>
    <x v="3"/>
    <x v="248"/>
    <x v="0"/>
    <s v="PPLOIE: TOTAL OTHER INCOME AND EXPENSE"/>
    <s v="PPLOOI: OTHER INCOME"/>
    <s v="PPLTIS: TOTAL INCOME STATEMENT"/>
    <x v="1"/>
    <x v="1"/>
    <n v="0"/>
  </r>
  <r>
    <x v="2"/>
    <x v="3"/>
    <x v="3"/>
    <x v="248"/>
    <x v="0"/>
    <s v="PPLOIE: TOTAL OTHER INCOME AND EXPENSE"/>
    <s v="PPLOOI: OTHER INCOME"/>
    <s v="PPLTIS: TOTAL INCOME STATEMENT"/>
    <x v="14"/>
    <x v="1"/>
    <n v="0"/>
  </r>
  <r>
    <x v="2"/>
    <x v="3"/>
    <x v="3"/>
    <x v="248"/>
    <x v="0"/>
    <s v="PPLOIE: TOTAL OTHER INCOME AND EXPENSE"/>
    <s v="PPLOOI: OTHER INCOME"/>
    <s v="PPLTIS: TOTAL INCOME STATEMENT"/>
    <x v="9"/>
    <x v="5"/>
    <n v="0"/>
  </r>
  <r>
    <x v="2"/>
    <x v="3"/>
    <x v="3"/>
    <x v="248"/>
    <x v="0"/>
    <s v="PPLOIE: TOTAL OTHER INCOME AND EXPENSE"/>
    <s v="PPLOOI: OTHER INCOME"/>
    <s v="PPLTIS: TOTAL INCOME STATEMENT"/>
    <x v="15"/>
    <x v="5"/>
    <n v="0"/>
  </r>
  <r>
    <x v="2"/>
    <x v="3"/>
    <x v="3"/>
    <x v="248"/>
    <x v="0"/>
    <s v="PPLOIE: TOTAL OTHER INCOME AND EXPENSE"/>
    <s v="PPLOOI: OTHER INCOME"/>
    <s v="PPLTIS: TOTAL INCOME STATEMENT"/>
    <x v="12"/>
    <x v="1"/>
    <n v="0"/>
  </r>
  <r>
    <x v="2"/>
    <x v="3"/>
    <x v="3"/>
    <x v="248"/>
    <x v="0"/>
    <s v="PPLOIE: TOTAL OTHER INCOME AND EXPENSE"/>
    <s v="PPLOOI: OTHER INCOME"/>
    <s v="PPLTIS: TOTAL INCOME STATEMENT"/>
    <x v="11"/>
    <x v="5"/>
    <n v="0"/>
  </r>
  <r>
    <x v="2"/>
    <x v="3"/>
    <x v="3"/>
    <x v="248"/>
    <x v="0"/>
    <s v="PPLOIE: TOTAL OTHER INCOME AND EXPENSE"/>
    <s v="PPLOOI: OTHER INCOME"/>
    <s v="PPLTIS: TOTAL INCOME STATEMENT"/>
    <x v="13"/>
    <x v="6"/>
    <n v="0"/>
  </r>
  <r>
    <x v="2"/>
    <x v="3"/>
    <x v="3"/>
    <x v="248"/>
    <x v="0"/>
    <s v="PPLOIE: TOTAL OTHER INCOME AND EXPENSE"/>
    <s v="PPLOOI: OTHER INCOME"/>
    <s v="PPLTIS: TOTAL INCOME STATEMENT"/>
    <x v="17"/>
    <x v="6"/>
    <n v="0"/>
  </r>
  <r>
    <x v="2"/>
    <x v="3"/>
    <x v="3"/>
    <x v="248"/>
    <x v="0"/>
    <s v="PPLOIE: TOTAL OTHER INCOME AND EXPENSE"/>
    <s v="PPLOOI: OTHER INCOME"/>
    <s v="PPLTIS: TOTAL INCOME STATEMENT"/>
    <x v="18"/>
    <x v="6"/>
    <n v="0"/>
  </r>
  <r>
    <x v="2"/>
    <x v="3"/>
    <x v="3"/>
    <x v="248"/>
    <x v="0"/>
    <s v="PPLOIE: TOTAL OTHER INCOME AND EXPENSE"/>
    <s v="PPLOOI: OTHER INCOME"/>
    <s v="PPLTIS: TOTAL INCOME STATEMENT"/>
    <x v="0"/>
    <x v="0"/>
    <n v="0"/>
  </r>
  <r>
    <x v="2"/>
    <x v="3"/>
    <x v="3"/>
    <x v="248"/>
    <x v="0"/>
    <s v="PPLOIE: TOTAL OTHER INCOME AND EXPENSE"/>
    <s v="PPLOOI: OTHER INCOME"/>
    <s v="PPLTIS: TOTAL INCOME STATEMENT"/>
    <x v="2"/>
    <x v="2"/>
    <n v="0"/>
  </r>
  <r>
    <x v="2"/>
    <x v="3"/>
    <x v="3"/>
    <x v="248"/>
    <x v="0"/>
    <s v="PPLOIE: TOTAL OTHER INCOME AND EXPENSE"/>
    <s v="PPLOOI: OTHER INCOME"/>
    <s v="PPLTIS: TOTAL INCOME STATEMENT"/>
    <x v="3"/>
    <x v="3"/>
    <n v="0"/>
  </r>
  <r>
    <x v="2"/>
    <x v="3"/>
    <x v="3"/>
    <x v="248"/>
    <x v="0"/>
    <s v="PPLOIE: TOTAL OTHER INCOME AND EXPENSE"/>
    <s v="PPLOOI: OTHER INCOME"/>
    <s v="PPLTIS: TOTAL INCOME STATEMENT"/>
    <x v="4"/>
    <x v="3"/>
    <n v="0"/>
  </r>
  <r>
    <x v="2"/>
    <x v="3"/>
    <x v="3"/>
    <x v="248"/>
    <x v="0"/>
    <s v="PPLOIE: TOTAL OTHER INCOME AND EXPENSE"/>
    <s v="PPLOOI: OTHER INCOME"/>
    <s v="PPLTIS: TOTAL INCOME STATEMENT"/>
    <x v="5"/>
    <x v="4"/>
    <n v="0"/>
  </r>
  <r>
    <x v="2"/>
    <x v="3"/>
    <x v="3"/>
    <x v="248"/>
    <x v="0"/>
    <s v="PPLOIE: TOTAL OTHER INCOME AND EXPENSE"/>
    <s v="PPLOOI: OTHER INCOME"/>
    <s v="PPLTIS: TOTAL INCOME STATEMENT"/>
    <x v="6"/>
    <x v="3"/>
    <n v="0"/>
  </r>
  <r>
    <x v="2"/>
    <x v="3"/>
    <x v="3"/>
    <x v="248"/>
    <x v="0"/>
    <s v="PPLOIE: TOTAL OTHER INCOME AND EXPENSE"/>
    <s v="PPLOOI: OTHER INCOME"/>
    <s v="PPLTIS: TOTAL INCOME STATEMENT"/>
    <x v="7"/>
    <x v="3"/>
    <n v="0"/>
  </r>
  <r>
    <x v="2"/>
    <x v="3"/>
    <x v="3"/>
    <x v="248"/>
    <x v="0"/>
    <s v="PPLOIE: TOTAL OTHER INCOME AND EXPENSE"/>
    <s v="PPLOOI: OTHER INCOME"/>
    <s v="PPLTIS: TOTAL INCOME STATEMENT"/>
    <x v="10"/>
    <x v="4"/>
    <n v="0"/>
  </r>
  <r>
    <x v="0"/>
    <x v="1"/>
    <x v="1"/>
    <x v="0"/>
    <x v="0"/>
    <s v="Balance Sheet Other"/>
    <m/>
    <m/>
    <x v="0"/>
    <x v="0"/>
    <n v="-10140"/>
  </r>
  <r>
    <x v="0"/>
    <x v="1"/>
    <x v="1"/>
    <x v="249"/>
    <x v="0"/>
    <s v="Balance Sheet Other"/>
    <m/>
    <m/>
    <x v="0"/>
    <x v="0"/>
    <n v="0"/>
  </r>
  <r>
    <x v="0"/>
    <x v="1"/>
    <x v="1"/>
    <x v="250"/>
    <x v="0"/>
    <s v="Balance Sheet Other"/>
    <m/>
    <m/>
    <x v="0"/>
    <x v="0"/>
    <n v="223551.74"/>
  </r>
  <r>
    <x v="1"/>
    <x v="2"/>
    <x v="1"/>
    <x v="251"/>
    <x v="0"/>
    <s v="Balance Sheet Other"/>
    <m/>
    <m/>
    <x v="1"/>
    <x v="1"/>
    <n v="-0.42"/>
  </r>
  <r>
    <x v="1"/>
    <x v="2"/>
    <x v="1"/>
    <x v="251"/>
    <x v="0"/>
    <s v="Balance Sheet Other"/>
    <m/>
    <m/>
    <x v="12"/>
    <x v="1"/>
    <n v="-0.21"/>
  </r>
  <r>
    <x v="1"/>
    <x v="2"/>
    <x v="1"/>
    <x v="251"/>
    <x v="0"/>
    <s v="Balance Sheet Other"/>
    <m/>
    <m/>
    <x v="11"/>
    <x v="5"/>
    <n v="-7.0000000000000007E-2"/>
  </r>
  <r>
    <x v="1"/>
    <x v="2"/>
    <x v="1"/>
    <x v="251"/>
    <x v="0"/>
    <s v="Balance Sheet Other"/>
    <m/>
    <m/>
    <x v="13"/>
    <x v="6"/>
    <n v="-0.03"/>
  </r>
  <r>
    <x v="1"/>
    <x v="2"/>
    <x v="1"/>
    <x v="251"/>
    <x v="0"/>
    <s v="Balance Sheet Other"/>
    <m/>
    <m/>
    <x v="17"/>
    <x v="6"/>
    <n v="0.01"/>
  </r>
  <r>
    <x v="1"/>
    <x v="2"/>
    <x v="1"/>
    <x v="251"/>
    <x v="0"/>
    <s v="Balance Sheet Other"/>
    <m/>
    <m/>
    <x v="0"/>
    <x v="0"/>
    <n v="-0.01"/>
  </r>
  <r>
    <x v="1"/>
    <x v="2"/>
    <x v="1"/>
    <x v="251"/>
    <x v="0"/>
    <s v="Balance Sheet Other"/>
    <m/>
    <m/>
    <x v="3"/>
    <x v="3"/>
    <n v="0.08"/>
  </r>
  <r>
    <x v="1"/>
    <x v="2"/>
    <x v="1"/>
    <x v="251"/>
    <x v="0"/>
    <s v="Balance Sheet Other"/>
    <m/>
    <m/>
    <x v="4"/>
    <x v="3"/>
    <n v="-0.11"/>
  </r>
  <r>
    <x v="1"/>
    <x v="2"/>
    <x v="1"/>
    <x v="251"/>
    <x v="0"/>
    <s v="Balance Sheet Other"/>
    <m/>
    <m/>
    <x v="5"/>
    <x v="4"/>
    <n v="-0.38"/>
  </r>
  <r>
    <x v="1"/>
    <x v="2"/>
    <x v="1"/>
    <x v="251"/>
    <x v="0"/>
    <s v="Balance Sheet Other"/>
    <m/>
    <m/>
    <x v="6"/>
    <x v="3"/>
    <n v="-0.1"/>
  </r>
  <r>
    <x v="1"/>
    <x v="2"/>
    <x v="1"/>
    <x v="251"/>
    <x v="0"/>
    <s v="Balance Sheet Other"/>
    <m/>
    <m/>
    <x v="7"/>
    <x v="3"/>
    <n v="7.0000000000000007E-2"/>
  </r>
  <r>
    <x v="1"/>
    <x v="2"/>
    <x v="1"/>
    <x v="251"/>
    <x v="0"/>
    <s v="Balance Sheet Other"/>
    <m/>
    <m/>
    <x v="10"/>
    <x v="4"/>
    <n v="0.02"/>
  </r>
  <r>
    <x v="1"/>
    <x v="2"/>
    <x v="1"/>
    <x v="252"/>
    <x v="0"/>
    <s v="Balance Sheet Other"/>
    <m/>
    <m/>
    <x v="0"/>
    <x v="0"/>
    <n v="51097.98"/>
  </r>
  <r>
    <x v="1"/>
    <x v="2"/>
    <x v="1"/>
    <x v="253"/>
    <x v="0"/>
    <s v="Balance Sheet Other"/>
    <m/>
    <m/>
    <x v="1"/>
    <x v="1"/>
    <n v="146.19999999999999"/>
  </r>
  <r>
    <x v="1"/>
    <x v="2"/>
    <x v="1"/>
    <x v="0"/>
    <x v="0"/>
    <s v="Balance Sheet Other"/>
    <m/>
    <m/>
    <x v="0"/>
    <x v="0"/>
    <n v="-24957"/>
  </r>
  <r>
    <x v="1"/>
    <x v="2"/>
    <x v="2"/>
    <x v="254"/>
    <x v="0"/>
    <s v="Balance Sheet Other"/>
    <m/>
    <m/>
    <x v="0"/>
    <x v="0"/>
    <n v="792018.51"/>
  </r>
  <r>
    <x v="1"/>
    <x v="2"/>
    <x v="2"/>
    <x v="251"/>
    <x v="0"/>
    <s v="Balance Sheet Other"/>
    <m/>
    <m/>
    <x v="1"/>
    <x v="1"/>
    <n v="-3.2"/>
  </r>
  <r>
    <x v="1"/>
    <x v="2"/>
    <x v="2"/>
    <x v="251"/>
    <x v="0"/>
    <s v="Balance Sheet Other"/>
    <m/>
    <m/>
    <x v="14"/>
    <x v="1"/>
    <n v="-1.96"/>
  </r>
  <r>
    <x v="1"/>
    <x v="2"/>
    <x v="2"/>
    <x v="251"/>
    <x v="0"/>
    <s v="Balance Sheet Other"/>
    <m/>
    <m/>
    <x v="9"/>
    <x v="5"/>
    <n v="-0.91"/>
  </r>
  <r>
    <x v="1"/>
    <x v="2"/>
    <x v="2"/>
    <x v="251"/>
    <x v="0"/>
    <s v="Balance Sheet Other"/>
    <m/>
    <m/>
    <x v="15"/>
    <x v="5"/>
    <n v="-0.03"/>
  </r>
  <r>
    <x v="1"/>
    <x v="2"/>
    <x v="2"/>
    <x v="251"/>
    <x v="0"/>
    <s v="Balance Sheet Other"/>
    <m/>
    <m/>
    <x v="12"/>
    <x v="1"/>
    <n v="-7.0000000000000007E-2"/>
  </r>
  <r>
    <x v="1"/>
    <x v="2"/>
    <x v="2"/>
    <x v="251"/>
    <x v="0"/>
    <s v="Balance Sheet Other"/>
    <m/>
    <m/>
    <x v="11"/>
    <x v="5"/>
    <n v="0.01"/>
  </r>
  <r>
    <x v="1"/>
    <x v="2"/>
    <x v="2"/>
    <x v="251"/>
    <x v="0"/>
    <s v="Balance Sheet Other"/>
    <m/>
    <m/>
    <x v="13"/>
    <x v="6"/>
    <n v="0.04"/>
  </r>
  <r>
    <x v="1"/>
    <x v="2"/>
    <x v="2"/>
    <x v="251"/>
    <x v="0"/>
    <s v="Balance Sheet Other"/>
    <m/>
    <m/>
    <x v="17"/>
    <x v="6"/>
    <n v="-0.03"/>
  </r>
  <r>
    <x v="1"/>
    <x v="2"/>
    <x v="2"/>
    <x v="251"/>
    <x v="0"/>
    <s v="Balance Sheet Other"/>
    <m/>
    <m/>
    <x v="18"/>
    <x v="6"/>
    <n v="-0.64"/>
  </r>
  <r>
    <x v="1"/>
    <x v="2"/>
    <x v="2"/>
    <x v="251"/>
    <x v="0"/>
    <s v="Balance Sheet Other"/>
    <m/>
    <m/>
    <x v="0"/>
    <x v="0"/>
    <n v="0"/>
  </r>
  <r>
    <x v="1"/>
    <x v="2"/>
    <x v="2"/>
    <x v="251"/>
    <x v="0"/>
    <s v="Balance Sheet Other"/>
    <m/>
    <m/>
    <x v="2"/>
    <x v="2"/>
    <n v="-0.02"/>
  </r>
  <r>
    <x v="1"/>
    <x v="2"/>
    <x v="2"/>
    <x v="251"/>
    <x v="0"/>
    <s v="Balance Sheet Other"/>
    <m/>
    <m/>
    <x v="3"/>
    <x v="3"/>
    <n v="0.32"/>
  </r>
  <r>
    <x v="1"/>
    <x v="2"/>
    <x v="2"/>
    <x v="251"/>
    <x v="0"/>
    <s v="Balance Sheet Other"/>
    <m/>
    <m/>
    <x v="4"/>
    <x v="3"/>
    <n v="-0.83"/>
  </r>
  <r>
    <x v="1"/>
    <x v="2"/>
    <x v="2"/>
    <x v="251"/>
    <x v="0"/>
    <s v="Balance Sheet Other"/>
    <m/>
    <m/>
    <x v="5"/>
    <x v="4"/>
    <n v="-0.95"/>
  </r>
  <r>
    <x v="1"/>
    <x v="2"/>
    <x v="2"/>
    <x v="251"/>
    <x v="0"/>
    <s v="Balance Sheet Other"/>
    <m/>
    <m/>
    <x v="6"/>
    <x v="3"/>
    <n v="-1.49"/>
  </r>
  <r>
    <x v="1"/>
    <x v="2"/>
    <x v="2"/>
    <x v="251"/>
    <x v="0"/>
    <s v="Balance Sheet Other"/>
    <m/>
    <m/>
    <x v="7"/>
    <x v="3"/>
    <n v="-0.87"/>
  </r>
  <r>
    <x v="1"/>
    <x v="2"/>
    <x v="2"/>
    <x v="251"/>
    <x v="0"/>
    <s v="Balance Sheet Other"/>
    <m/>
    <m/>
    <x v="8"/>
    <x v="2"/>
    <n v="0.01"/>
  </r>
  <r>
    <x v="1"/>
    <x v="2"/>
    <x v="2"/>
    <x v="251"/>
    <x v="0"/>
    <s v="Balance Sheet Other"/>
    <m/>
    <m/>
    <x v="10"/>
    <x v="4"/>
    <n v="-0.37"/>
  </r>
  <r>
    <x v="1"/>
    <x v="2"/>
    <x v="2"/>
    <x v="253"/>
    <x v="0"/>
    <s v="Balance Sheet Other"/>
    <m/>
    <m/>
    <x v="14"/>
    <x v="1"/>
    <n v="2829.47"/>
  </r>
  <r>
    <x v="1"/>
    <x v="2"/>
    <x v="2"/>
    <x v="253"/>
    <x v="0"/>
    <s v="Balance Sheet Other"/>
    <m/>
    <m/>
    <x v="9"/>
    <x v="5"/>
    <n v="21971.57"/>
  </r>
  <r>
    <x v="1"/>
    <x v="2"/>
    <x v="2"/>
    <x v="253"/>
    <x v="0"/>
    <s v="Balance Sheet Other"/>
    <m/>
    <m/>
    <x v="15"/>
    <x v="5"/>
    <n v="564.32000000000005"/>
  </r>
  <r>
    <x v="1"/>
    <x v="2"/>
    <x v="2"/>
    <x v="253"/>
    <x v="0"/>
    <s v="Balance Sheet Other"/>
    <m/>
    <m/>
    <x v="18"/>
    <x v="6"/>
    <n v="0"/>
  </r>
  <r>
    <x v="1"/>
    <x v="2"/>
    <x v="2"/>
    <x v="253"/>
    <x v="0"/>
    <s v="Balance Sheet Other"/>
    <m/>
    <m/>
    <x v="0"/>
    <x v="0"/>
    <n v="-3865.04"/>
  </r>
  <r>
    <x v="1"/>
    <x v="2"/>
    <x v="2"/>
    <x v="249"/>
    <x v="0"/>
    <s v="Balance Sheet Other"/>
    <m/>
    <m/>
    <x v="0"/>
    <x v="0"/>
    <n v="0"/>
  </r>
  <r>
    <x v="2"/>
    <x v="3"/>
    <x v="1"/>
    <x v="252"/>
    <x v="0"/>
    <s v="Balance Sheet Other"/>
    <m/>
    <m/>
    <x v="0"/>
    <x v="0"/>
    <n v="44348.69"/>
  </r>
  <r>
    <x v="2"/>
    <x v="3"/>
    <x v="1"/>
    <x v="253"/>
    <x v="0"/>
    <s v="Balance Sheet Other"/>
    <m/>
    <m/>
    <x v="1"/>
    <x v="1"/>
    <n v="145.1"/>
  </r>
  <r>
    <x v="2"/>
    <x v="3"/>
    <x v="1"/>
    <x v="255"/>
    <x v="0"/>
    <s v="Balance Sheet Other"/>
    <m/>
    <m/>
    <x v="0"/>
    <x v="0"/>
    <n v="-526339.34"/>
  </r>
  <r>
    <x v="2"/>
    <x v="3"/>
    <x v="1"/>
    <x v="0"/>
    <x v="0"/>
    <s v="Balance Sheet Other"/>
    <m/>
    <m/>
    <x v="0"/>
    <x v="0"/>
    <n v="-37436"/>
  </r>
  <r>
    <x v="2"/>
    <x v="3"/>
    <x v="3"/>
    <x v="256"/>
    <x v="0"/>
    <s v="Balance Sheet Other"/>
    <m/>
    <m/>
    <x v="20"/>
    <x v="5"/>
    <n v="0"/>
  </r>
  <r>
    <x v="2"/>
    <x v="3"/>
    <x v="3"/>
    <x v="256"/>
    <x v="0"/>
    <s v="Balance Sheet Other"/>
    <m/>
    <m/>
    <x v="10"/>
    <x v="4"/>
    <n v="0"/>
  </r>
  <r>
    <x v="0"/>
    <x v="4"/>
    <x v="1"/>
    <x v="0"/>
    <x v="0"/>
    <s v="Balance Sheet Other"/>
    <m/>
    <m/>
    <x v="0"/>
    <x v="0"/>
    <n v="-5459"/>
  </r>
  <r>
    <x v="0"/>
    <x v="7"/>
    <x v="1"/>
    <x v="0"/>
    <x v="0"/>
    <s v="Balance Sheet Other"/>
    <m/>
    <m/>
    <x v="0"/>
    <x v="0"/>
    <n v="-1571.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B3:C22" firstHeaderRow="1" firstDataRow="1" firstDataCol="1" rowPageCount="1" colPageCount="1"/>
  <pivotFields count="11">
    <pivotField showAll="0"/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axis="axisPage" showAll="0">
      <items count="24">
        <item x="1"/>
        <item x="14"/>
        <item x="9"/>
        <item x="15"/>
        <item x="12"/>
        <item x="11"/>
        <item x="16"/>
        <item x="20"/>
        <item x="21"/>
        <item x="13"/>
        <item x="17"/>
        <item x="18"/>
        <item x="22"/>
        <item x="19"/>
        <item h="1" x="0"/>
        <item h="1" x="2"/>
        <item h="1" x="3"/>
        <item h="1" x="4"/>
        <item h="1" x="5"/>
        <item h="1" x="6"/>
        <item h="1" x="7"/>
        <item h="1" x="8"/>
        <item h="1" x="10"/>
        <item t="default"/>
      </items>
    </pivotField>
    <pivotField showAll="0"/>
    <pivotField dataField="1" showAll="0"/>
  </pivotFields>
  <rowFields count="2">
    <field x="2"/>
    <field x="1"/>
  </rowFields>
  <rowItems count="19"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"/>
    </i>
    <i r="1">
      <x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 t="grand">
      <x/>
    </i>
  </rowItems>
  <colItems count="1">
    <i/>
  </colItems>
  <pageFields count="1">
    <pageField fld="8" hier="0"/>
  </pageFields>
  <dataFields count="1">
    <dataField name="Sum of Amt" fld="10" baseField="0" baseItem="0"/>
  </dataFields>
  <formats count="3">
    <format dxfId="2">
      <pivotArea collapsedLevelsAreSubtotals="1" fieldPosition="0">
        <references count="2">
          <reference field="1" count="2">
            <x v="2"/>
            <x v="3"/>
          </reference>
          <reference field="2" count="1" selected="0">
            <x v="1"/>
          </reference>
        </references>
      </pivotArea>
    </format>
    <format dxfId="1">
      <pivotArea collapsedLevelsAreSubtotals="1" fieldPosition="0">
        <references count="2">
          <reference field="1" count="2">
            <x v="2"/>
            <x v="3"/>
          </reference>
          <reference field="2" count="1" selected="0">
            <x v="2"/>
          </reference>
        </references>
      </pivotArea>
    </format>
    <format dxfId="0">
      <pivotArea collapsedLevelsAreSubtotals="1" fieldPosition="0">
        <references count="2">
          <reference field="1" count="2">
            <x v="2"/>
            <x v="3"/>
          </reference>
          <reference field="2" count="1" selected="0">
            <x v="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36"/>
  <sheetViews>
    <sheetView zoomScaleNormal="100" workbookViewId="0">
      <selection activeCell="A4" sqref="A4"/>
    </sheetView>
  </sheetViews>
  <sheetFormatPr defaultRowHeight="12.75" x14ac:dyDescent="0.2"/>
  <cols>
    <col min="1" max="1" width="28" style="47" customWidth="1"/>
    <col min="2" max="2" width="14" style="47" bestFit="1" customWidth="1"/>
    <col min="3" max="3" width="12.28515625" style="47" bestFit="1" customWidth="1"/>
    <col min="4" max="4" width="14" style="47" bestFit="1" customWidth="1"/>
    <col min="5" max="16384" width="9.140625" style="47"/>
  </cols>
  <sheetData>
    <row r="1" spans="1:3" x14ac:dyDescent="0.2">
      <c r="A1" s="53" t="s">
        <v>44</v>
      </c>
    </row>
    <row r="2" spans="1:3" x14ac:dyDescent="0.2">
      <c r="A2" s="53" t="s">
        <v>63</v>
      </c>
    </row>
    <row r="3" spans="1:3" x14ac:dyDescent="0.2">
      <c r="A3" s="61">
        <v>40999</v>
      </c>
    </row>
    <row r="5" spans="1:3" ht="15" x14ac:dyDescent="0.35">
      <c r="B5" s="215" t="s">
        <v>45</v>
      </c>
      <c r="C5" s="215"/>
    </row>
    <row r="6" spans="1:3" s="55" customFormat="1" x14ac:dyDescent="0.2">
      <c r="B6" s="56" t="s">
        <v>58</v>
      </c>
      <c r="C6" s="56" t="s">
        <v>59</v>
      </c>
    </row>
    <row r="7" spans="1:3" x14ac:dyDescent="0.2">
      <c r="A7" s="53" t="s">
        <v>55</v>
      </c>
    </row>
    <row r="8" spans="1:3" x14ac:dyDescent="0.2">
      <c r="A8" s="54" t="s">
        <v>60</v>
      </c>
      <c r="B8" s="58">
        <f>'KU to KU'!AC23</f>
        <v>1028892</v>
      </c>
      <c r="C8" s="58">
        <f>'KU to KU'!AD23</f>
        <v>131050</v>
      </c>
    </row>
    <row r="9" spans="1:3" x14ac:dyDescent="0.2">
      <c r="A9" s="54" t="s">
        <v>61</v>
      </c>
      <c r="B9" s="59">
        <f>'KU to KU'!AC121</f>
        <v>1899475</v>
      </c>
      <c r="C9" s="59">
        <f>'KU to KU'!AD121</f>
        <v>225022</v>
      </c>
    </row>
    <row r="10" spans="1:3" x14ac:dyDescent="0.2">
      <c r="A10" s="53" t="s">
        <v>56</v>
      </c>
    </row>
    <row r="11" spans="1:3" x14ac:dyDescent="0.2">
      <c r="A11" s="54" t="s">
        <v>60</v>
      </c>
      <c r="B11" s="57">
        <f>'Servco to KU'!X32</f>
        <v>473247</v>
      </c>
      <c r="C11" s="57">
        <f>'Servco to KU'!Y32</f>
        <v>84754</v>
      </c>
    </row>
    <row r="12" spans="1:3" x14ac:dyDescent="0.2">
      <c r="A12" s="54" t="s">
        <v>61</v>
      </c>
      <c r="B12" s="57">
        <f>'Servco to KU'!X118</f>
        <v>1648877</v>
      </c>
      <c r="C12" s="57">
        <f>'Servco to KU'!Y118</f>
        <v>278708</v>
      </c>
    </row>
    <row r="13" spans="1:3" x14ac:dyDescent="0.2">
      <c r="A13" s="53" t="s">
        <v>75</v>
      </c>
    </row>
    <row r="14" spans="1:3" x14ac:dyDescent="0.2">
      <c r="A14" s="54" t="s">
        <v>60</v>
      </c>
      <c r="B14" s="73">
        <f>'LGE to KU'!X18</f>
        <v>23740</v>
      </c>
      <c r="C14" s="73">
        <f>'LGE to KU'!Y18</f>
        <v>3347</v>
      </c>
    </row>
    <row r="15" spans="1:3" x14ac:dyDescent="0.2">
      <c r="A15" s="54" t="s">
        <v>61</v>
      </c>
      <c r="B15" s="73">
        <f>'LGE to KU'!X73</f>
        <v>21924</v>
      </c>
      <c r="C15" s="73">
        <f>'LGE to KU'!Y73</f>
        <v>3543</v>
      </c>
    </row>
    <row r="16" spans="1:3" x14ac:dyDescent="0.2">
      <c r="A16" s="53" t="s">
        <v>57</v>
      </c>
    </row>
    <row r="17" spans="1:4" x14ac:dyDescent="0.2">
      <c r="A17" s="54" t="s">
        <v>60</v>
      </c>
      <c r="B17" s="100">
        <f>'KU to Others'!AC128</f>
        <v>24588</v>
      </c>
      <c r="C17" s="100">
        <f>'KU to Others'!AD128</f>
        <v>2908</v>
      </c>
    </row>
    <row r="18" spans="1:4" x14ac:dyDescent="0.2">
      <c r="A18" s="54"/>
    </row>
    <row r="19" spans="1:4" x14ac:dyDescent="0.2">
      <c r="A19" s="53" t="s">
        <v>62</v>
      </c>
      <c r="B19" s="52">
        <f>SUM(B8:B18)</f>
        <v>5120743</v>
      </c>
      <c r="C19" s="52">
        <f>SUM(C8:C18)</f>
        <v>729332</v>
      </c>
      <c r="D19" s="62">
        <f>ROUND(SUM(B19:C19),0)</f>
        <v>5850075</v>
      </c>
    </row>
    <row r="20" spans="1:4" x14ac:dyDescent="0.2">
      <c r="A20" s="53"/>
      <c r="B20" s="52"/>
      <c r="C20" s="52"/>
      <c r="D20" s="62"/>
    </row>
    <row r="21" spans="1:4" x14ac:dyDescent="0.2">
      <c r="A21" s="70" t="s">
        <v>437</v>
      </c>
    </row>
    <row r="22" spans="1:4" x14ac:dyDescent="0.2">
      <c r="A22" s="70" t="s">
        <v>457</v>
      </c>
      <c r="B22" s="67">
        <f>'KU to KU'!AC122+'Servco to KU'!X119+'KU to Others'!AC128+'LGE to KU'!X74</f>
        <v>5120743</v>
      </c>
      <c r="C22" s="67">
        <f>'KU to KU'!AD122+'Servco to KU'!Y119+'KU to Others'!AD128+'LGE to KU'!Y74</f>
        <v>729331</v>
      </c>
    </row>
    <row r="23" spans="1:4" x14ac:dyDescent="0.2">
      <c r="A23" s="70" t="s">
        <v>438</v>
      </c>
      <c r="B23" s="47">
        <f>B19-B22</f>
        <v>0</v>
      </c>
      <c r="C23" s="47">
        <f>C19-C22</f>
        <v>1</v>
      </c>
      <c r="D23" s="169" t="s">
        <v>472</v>
      </c>
    </row>
    <row r="26" spans="1:4" x14ac:dyDescent="0.2">
      <c r="A26" s="59" t="s">
        <v>72</v>
      </c>
      <c r="B26" s="59"/>
      <c r="C26" s="59"/>
      <c r="D26" s="59"/>
    </row>
    <row r="27" spans="1:4" x14ac:dyDescent="0.2">
      <c r="A27" s="59" t="s">
        <v>33</v>
      </c>
    </row>
    <row r="29" spans="1:4" x14ac:dyDescent="0.2">
      <c r="A29" s="60" t="s">
        <v>72</v>
      </c>
      <c r="B29" s="60"/>
      <c r="C29" s="60"/>
      <c r="D29" s="60"/>
    </row>
    <row r="30" spans="1:4" x14ac:dyDescent="0.2">
      <c r="A30" s="60" t="s">
        <v>35</v>
      </c>
    </row>
    <row r="32" spans="1:4" x14ac:dyDescent="0.2">
      <c r="A32" s="57" t="s">
        <v>72</v>
      </c>
      <c r="B32" s="57"/>
      <c r="C32" s="57"/>
      <c r="D32" s="57"/>
    </row>
    <row r="33" spans="1:4" x14ac:dyDescent="0.2">
      <c r="A33" s="57" t="s">
        <v>32</v>
      </c>
    </row>
    <row r="35" spans="1:4" x14ac:dyDescent="0.2">
      <c r="A35" s="73" t="s">
        <v>72</v>
      </c>
      <c r="B35" s="73"/>
      <c r="C35" s="73"/>
      <c r="D35" s="73"/>
    </row>
    <row r="36" spans="1:4" x14ac:dyDescent="0.2">
      <c r="A36" s="74" t="s">
        <v>71</v>
      </c>
    </row>
  </sheetData>
  <mergeCells count="1">
    <mergeCell ref="B5:C5"/>
  </mergeCells>
  <pageMargins left="1" right="0.7" top="0.75" bottom="0.75" header="0.3" footer="0.3"/>
  <pageSetup orientation="portrait" r:id="rId1"/>
  <headerFooter>
    <oddFooter>&amp;L&amp;Z&amp;F
Tab: 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E74"/>
  <sheetViews>
    <sheetView topLeftCell="X22" workbookViewId="0">
      <selection activeCell="D9" sqref="D9"/>
    </sheetView>
  </sheetViews>
  <sheetFormatPr defaultRowHeight="12.75" x14ac:dyDescent="0.2"/>
  <cols>
    <col min="1" max="1" width="19" bestFit="1" customWidth="1"/>
    <col min="2" max="2" width="6.85546875" customWidth="1"/>
    <col min="3" max="3" width="8.5703125" customWidth="1"/>
    <col min="4" max="4" width="22.42578125" bestFit="1" customWidth="1"/>
    <col min="5" max="5" width="53.7109375" bestFit="1" customWidth="1"/>
    <col min="6" max="6" width="46.28515625" bestFit="1" customWidth="1"/>
    <col min="7" max="7" width="18.7109375" bestFit="1" customWidth="1"/>
    <col min="8" max="8" width="51.7109375" bestFit="1" customWidth="1"/>
    <col min="9" max="9" width="41.5703125" bestFit="1" customWidth="1"/>
    <col min="10" max="10" width="10.140625" bestFit="1" customWidth="1"/>
    <col min="11" max="11" width="25.28515625" bestFit="1" customWidth="1"/>
    <col min="12" max="12" width="35.28515625" bestFit="1" customWidth="1"/>
    <col min="13" max="13" width="21.140625" bestFit="1" customWidth="1"/>
    <col min="14" max="14" width="26.85546875" bestFit="1" customWidth="1"/>
    <col min="15" max="15" width="8.42578125" customWidth="1"/>
    <col min="16" max="16" width="44" bestFit="1" customWidth="1"/>
    <col min="17" max="17" width="41.140625" bestFit="1" customWidth="1"/>
    <col min="18" max="18" width="23.7109375" bestFit="1" customWidth="1"/>
    <col min="19" max="19" width="46.7109375" bestFit="1" customWidth="1"/>
    <col min="20" max="20" width="21.140625" bestFit="1" customWidth="1"/>
    <col min="21" max="21" width="10.140625" bestFit="1" customWidth="1"/>
    <col min="22" max="22" width="42.42578125" bestFit="1" customWidth="1"/>
    <col min="23" max="23" width="8.42578125" customWidth="1"/>
    <col min="24" max="24" width="21.140625" bestFit="1" customWidth="1"/>
    <col min="25" max="25" width="39.140625" bestFit="1" customWidth="1"/>
    <col min="26" max="26" width="7.28515625" customWidth="1"/>
    <col min="27" max="27" width="46.7109375" bestFit="1" customWidth="1"/>
    <col min="28" max="28" width="7.28515625" customWidth="1"/>
    <col min="29" max="29" width="10.140625" bestFit="1" customWidth="1"/>
  </cols>
  <sheetData>
    <row r="1" spans="1:29" x14ac:dyDescent="0.2">
      <c r="A1" t="s">
        <v>459</v>
      </c>
    </row>
    <row r="3" spans="1:29" x14ac:dyDescent="0.2">
      <c r="A3" s="127" t="s">
        <v>100</v>
      </c>
    </row>
    <row r="5" spans="1:29" x14ac:dyDescent="0.2">
      <c r="A5" s="128">
        <v>0</v>
      </c>
      <c r="B5" s="129">
        <v>0</v>
      </c>
      <c r="C5" s="130">
        <v>0</v>
      </c>
      <c r="D5" s="131">
        <v>0</v>
      </c>
      <c r="E5" s="132" t="s">
        <v>101</v>
      </c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4"/>
    </row>
    <row r="6" spans="1:29" ht="14.25" x14ac:dyDescent="0.2">
      <c r="A6" s="135"/>
      <c r="B6" s="136"/>
      <c r="C6" s="137"/>
      <c r="D6" s="138" t="s">
        <v>45</v>
      </c>
      <c r="E6" s="139" t="s">
        <v>102</v>
      </c>
      <c r="F6" s="140"/>
      <c r="G6" s="140"/>
      <c r="H6" s="140"/>
      <c r="I6" s="140"/>
      <c r="J6" s="141"/>
      <c r="K6" s="139" t="s">
        <v>103</v>
      </c>
      <c r="L6" s="140"/>
      <c r="M6" s="140"/>
      <c r="N6" s="140"/>
      <c r="O6" s="141"/>
      <c r="P6" s="139" t="s">
        <v>104</v>
      </c>
      <c r="Q6" s="140"/>
      <c r="R6" s="140"/>
      <c r="S6" s="140"/>
      <c r="T6" s="140"/>
      <c r="U6" s="141"/>
      <c r="V6" s="139" t="s">
        <v>105</v>
      </c>
      <c r="W6" s="141"/>
      <c r="X6" s="139" t="s">
        <v>106</v>
      </c>
      <c r="Y6" s="140"/>
      <c r="Z6" s="141"/>
      <c r="AA6" s="139" t="s">
        <v>460</v>
      </c>
      <c r="AB6" s="141"/>
      <c r="AC6" s="142" t="s">
        <v>107</v>
      </c>
    </row>
    <row r="7" spans="1:29" ht="14.25" x14ac:dyDescent="0.2">
      <c r="A7" s="135"/>
      <c r="B7" s="136"/>
      <c r="C7" s="137"/>
      <c r="D7" s="138" t="s">
        <v>108</v>
      </c>
      <c r="E7" s="138" t="s">
        <v>97</v>
      </c>
      <c r="F7" s="138" t="s">
        <v>81</v>
      </c>
      <c r="G7" s="138" t="s">
        <v>79</v>
      </c>
      <c r="H7" s="138" t="s">
        <v>84</v>
      </c>
      <c r="I7" s="138" t="s">
        <v>91</v>
      </c>
      <c r="J7" s="142" t="s">
        <v>107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42" t="s">
        <v>107</v>
      </c>
      <c r="P7" s="138" t="s">
        <v>83</v>
      </c>
      <c r="Q7" s="138" t="s">
        <v>82</v>
      </c>
      <c r="R7" s="138" t="s">
        <v>94</v>
      </c>
      <c r="S7" s="138" t="s">
        <v>86</v>
      </c>
      <c r="T7" s="138" t="s">
        <v>93</v>
      </c>
      <c r="U7" s="142" t="s">
        <v>107</v>
      </c>
      <c r="V7" s="138" t="s">
        <v>113</v>
      </c>
      <c r="W7" s="142" t="s">
        <v>107</v>
      </c>
      <c r="X7" s="138" t="s">
        <v>114</v>
      </c>
      <c r="Y7" s="138" t="s">
        <v>115</v>
      </c>
      <c r="Z7" s="142" t="s">
        <v>107</v>
      </c>
      <c r="AA7" s="138" t="s">
        <v>461</v>
      </c>
      <c r="AB7" s="142" t="s">
        <v>107</v>
      </c>
      <c r="AC7" s="143"/>
    </row>
    <row r="8" spans="1:29" ht="14.25" x14ac:dyDescent="0.2">
      <c r="A8" s="144"/>
      <c r="B8" s="145"/>
      <c r="C8" s="146"/>
      <c r="D8" s="138" t="s">
        <v>45</v>
      </c>
      <c r="E8" s="138" t="s">
        <v>116</v>
      </c>
      <c r="F8" s="138" t="s">
        <v>68</v>
      </c>
      <c r="G8" s="138" t="s">
        <v>117</v>
      </c>
      <c r="H8" s="138" t="s">
        <v>119</v>
      </c>
      <c r="I8" s="138" t="s">
        <v>120</v>
      </c>
      <c r="J8" s="147"/>
      <c r="K8" s="138" t="s">
        <v>121</v>
      </c>
      <c r="L8" s="138" t="s">
        <v>122</v>
      </c>
      <c r="M8" s="138" t="s">
        <v>123</v>
      </c>
      <c r="N8" s="138" t="s">
        <v>124</v>
      </c>
      <c r="O8" s="147"/>
      <c r="P8" s="138" t="s">
        <v>46</v>
      </c>
      <c r="Q8" s="138" t="s">
        <v>47</v>
      </c>
      <c r="R8" s="138" t="s">
        <v>70</v>
      </c>
      <c r="S8" s="138" t="s">
        <v>50</v>
      </c>
      <c r="T8" s="138" t="s">
        <v>51</v>
      </c>
      <c r="U8" s="147"/>
      <c r="V8" s="138" t="s">
        <v>125</v>
      </c>
      <c r="W8" s="147"/>
      <c r="X8" s="138" t="s">
        <v>58</v>
      </c>
      <c r="Y8" s="138" t="s">
        <v>59</v>
      </c>
      <c r="Z8" s="147"/>
      <c r="AA8" s="138" t="s">
        <v>462</v>
      </c>
      <c r="AB8" s="147"/>
      <c r="AC8" s="147"/>
    </row>
    <row r="9" spans="1:29" ht="14.25" x14ac:dyDescent="0.2">
      <c r="A9" s="138" t="s">
        <v>126</v>
      </c>
      <c r="B9" s="148" t="s">
        <v>127</v>
      </c>
      <c r="C9" s="138" t="s">
        <v>128</v>
      </c>
      <c r="D9" s="149">
        <v>0</v>
      </c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</row>
    <row r="10" spans="1:29" ht="14.25" x14ac:dyDescent="0.2">
      <c r="A10" s="150" t="s">
        <v>3</v>
      </c>
      <c r="B10" s="148" t="s">
        <v>129</v>
      </c>
      <c r="C10" s="138" t="s">
        <v>130</v>
      </c>
      <c r="D10" s="149"/>
      <c r="E10" s="151">
        <v>3288</v>
      </c>
      <c r="F10" s="151">
        <v>222650</v>
      </c>
      <c r="G10" s="151">
        <v>212516</v>
      </c>
      <c r="H10" s="151">
        <v>322</v>
      </c>
      <c r="I10" s="151">
        <v>0</v>
      </c>
      <c r="J10" s="152">
        <v>438776</v>
      </c>
      <c r="K10" s="151">
        <v>21036</v>
      </c>
      <c r="L10" s="151">
        <v>931</v>
      </c>
      <c r="M10" s="151">
        <v>15074</v>
      </c>
      <c r="N10" s="151">
        <v>40475</v>
      </c>
      <c r="O10" s="152">
        <v>77515</v>
      </c>
      <c r="P10" s="151">
        <v>26854</v>
      </c>
      <c r="Q10" s="151">
        <v>123044</v>
      </c>
      <c r="R10" s="151">
        <v>0</v>
      </c>
      <c r="S10" s="151">
        <v>0</v>
      </c>
      <c r="T10" s="151">
        <v>3803</v>
      </c>
      <c r="U10" s="152">
        <v>153700</v>
      </c>
      <c r="V10" s="151">
        <v>35796</v>
      </c>
      <c r="W10" s="152">
        <v>35796</v>
      </c>
      <c r="X10" s="151">
        <v>21472</v>
      </c>
      <c r="Y10" s="151">
        <v>3014</v>
      </c>
      <c r="Z10" s="152">
        <v>24486</v>
      </c>
      <c r="AA10" s="151">
        <v>10864</v>
      </c>
      <c r="AB10" s="152">
        <v>10864</v>
      </c>
      <c r="AC10" s="152">
        <v>741138</v>
      </c>
    </row>
    <row r="11" spans="1:29" ht="14.25" x14ac:dyDescent="0.2">
      <c r="A11" s="153"/>
      <c r="B11" s="148" t="s">
        <v>131</v>
      </c>
      <c r="C11" s="138" t="s">
        <v>132</v>
      </c>
      <c r="D11" s="149"/>
      <c r="E11" s="151">
        <v>2472</v>
      </c>
      <c r="F11" s="151">
        <v>9235</v>
      </c>
      <c r="G11" s="151">
        <v>0</v>
      </c>
      <c r="H11" s="151">
        <v>0</v>
      </c>
      <c r="I11" s="151">
        <v>0</v>
      </c>
      <c r="J11" s="152">
        <v>11707</v>
      </c>
      <c r="K11" s="151">
        <v>446</v>
      </c>
      <c r="L11" s="151">
        <v>-1</v>
      </c>
      <c r="M11" s="151">
        <v>327</v>
      </c>
      <c r="N11" s="151">
        <v>856</v>
      </c>
      <c r="O11" s="152">
        <v>1628</v>
      </c>
      <c r="P11" s="151">
        <v>0</v>
      </c>
      <c r="Q11" s="151">
        <v>1040</v>
      </c>
      <c r="R11" s="151">
        <v>0</v>
      </c>
      <c r="S11" s="151">
        <v>0</v>
      </c>
      <c r="T11" s="151">
        <v>1</v>
      </c>
      <c r="U11" s="152">
        <v>1041</v>
      </c>
      <c r="V11" s="151">
        <v>734</v>
      </c>
      <c r="W11" s="152">
        <v>734</v>
      </c>
      <c r="X11" s="151">
        <v>453</v>
      </c>
      <c r="Y11" s="151">
        <v>67</v>
      </c>
      <c r="Z11" s="152">
        <v>520</v>
      </c>
      <c r="AA11" s="151">
        <v>89</v>
      </c>
      <c r="AB11" s="152">
        <v>89</v>
      </c>
      <c r="AC11" s="152">
        <v>15719</v>
      </c>
    </row>
    <row r="12" spans="1:29" ht="14.25" x14ac:dyDescent="0.2">
      <c r="A12" s="153"/>
      <c r="B12" s="154" t="s">
        <v>145</v>
      </c>
      <c r="C12" s="138" t="s">
        <v>294</v>
      </c>
      <c r="D12" s="149"/>
      <c r="E12" s="151">
        <v>0</v>
      </c>
      <c r="F12" s="151">
        <v>20188</v>
      </c>
      <c r="G12" s="151">
        <v>0</v>
      </c>
      <c r="H12" s="151">
        <v>0</v>
      </c>
      <c r="I12" s="151">
        <v>0</v>
      </c>
      <c r="J12" s="152">
        <v>20188</v>
      </c>
      <c r="K12" s="151">
        <v>960</v>
      </c>
      <c r="L12" s="151">
        <v>-35</v>
      </c>
      <c r="M12" s="151">
        <v>771</v>
      </c>
      <c r="N12" s="151">
        <v>1869</v>
      </c>
      <c r="O12" s="152">
        <v>3565</v>
      </c>
      <c r="P12" s="151">
        <v>0</v>
      </c>
      <c r="Q12" s="151">
        <v>0</v>
      </c>
      <c r="R12" s="151">
        <v>0</v>
      </c>
      <c r="S12" s="151">
        <v>0</v>
      </c>
      <c r="T12" s="151">
        <v>0</v>
      </c>
      <c r="U12" s="152">
        <v>0</v>
      </c>
      <c r="V12" s="151">
        <v>1573</v>
      </c>
      <c r="W12" s="152">
        <v>1573</v>
      </c>
      <c r="X12" s="151">
        <v>983</v>
      </c>
      <c r="Y12" s="151">
        <v>161</v>
      </c>
      <c r="Z12" s="152">
        <v>1143</v>
      </c>
      <c r="AA12" s="151">
        <v>0</v>
      </c>
      <c r="AB12" s="152">
        <v>0</v>
      </c>
      <c r="AC12" s="152">
        <v>26469</v>
      </c>
    </row>
    <row r="13" spans="1:29" ht="14.25" x14ac:dyDescent="0.2">
      <c r="A13" s="153"/>
      <c r="B13" s="155"/>
      <c r="C13" s="138" t="s">
        <v>390</v>
      </c>
      <c r="D13" s="149"/>
      <c r="E13" s="151">
        <v>0</v>
      </c>
      <c r="F13" s="151">
        <v>6277</v>
      </c>
      <c r="G13" s="151">
        <v>0</v>
      </c>
      <c r="H13" s="151">
        <v>0</v>
      </c>
      <c r="I13" s="151">
        <v>0</v>
      </c>
      <c r="J13" s="152">
        <v>6277</v>
      </c>
      <c r="K13" s="151">
        <v>298</v>
      </c>
      <c r="L13" s="151">
        <v>-11</v>
      </c>
      <c r="M13" s="151">
        <v>240</v>
      </c>
      <c r="N13" s="151">
        <v>581</v>
      </c>
      <c r="O13" s="152">
        <v>1108</v>
      </c>
      <c r="P13" s="151">
        <v>0</v>
      </c>
      <c r="Q13" s="151">
        <v>0</v>
      </c>
      <c r="R13" s="151">
        <v>0</v>
      </c>
      <c r="S13" s="151">
        <v>0</v>
      </c>
      <c r="T13" s="151">
        <v>0</v>
      </c>
      <c r="U13" s="152">
        <v>0</v>
      </c>
      <c r="V13" s="151">
        <v>489</v>
      </c>
      <c r="W13" s="152">
        <v>489</v>
      </c>
      <c r="X13" s="151">
        <v>305</v>
      </c>
      <c r="Y13" s="151">
        <v>50</v>
      </c>
      <c r="Z13" s="152">
        <v>355</v>
      </c>
      <c r="AA13" s="151">
        <v>0</v>
      </c>
      <c r="AB13" s="152">
        <v>0</v>
      </c>
      <c r="AC13" s="152">
        <v>8229</v>
      </c>
    </row>
    <row r="14" spans="1:29" ht="14.25" x14ac:dyDescent="0.2">
      <c r="A14" s="153"/>
      <c r="B14" s="155"/>
      <c r="C14" s="138" t="s">
        <v>146</v>
      </c>
      <c r="D14" s="149"/>
      <c r="E14" s="151">
        <v>0</v>
      </c>
      <c r="F14" s="151">
        <v>665</v>
      </c>
      <c r="G14" s="151">
        <v>0</v>
      </c>
      <c r="H14" s="151">
        <v>0</v>
      </c>
      <c r="I14" s="151">
        <v>0</v>
      </c>
      <c r="J14" s="152">
        <v>665</v>
      </c>
      <c r="K14" s="151">
        <v>37</v>
      </c>
      <c r="L14" s="151">
        <v>-6</v>
      </c>
      <c r="M14" s="151">
        <v>23</v>
      </c>
      <c r="N14" s="151">
        <v>59</v>
      </c>
      <c r="O14" s="152">
        <v>113</v>
      </c>
      <c r="P14" s="151">
        <v>0</v>
      </c>
      <c r="Q14" s="151">
        <v>0</v>
      </c>
      <c r="R14" s="151">
        <v>0</v>
      </c>
      <c r="S14" s="151">
        <v>0</v>
      </c>
      <c r="T14" s="151">
        <v>0</v>
      </c>
      <c r="U14" s="152">
        <v>0</v>
      </c>
      <c r="V14" s="151">
        <v>60</v>
      </c>
      <c r="W14" s="152">
        <v>60</v>
      </c>
      <c r="X14" s="151">
        <v>35</v>
      </c>
      <c r="Y14" s="151">
        <v>4</v>
      </c>
      <c r="Z14" s="152">
        <v>39</v>
      </c>
      <c r="AA14" s="151">
        <v>0</v>
      </c>
      <c r="AB14" s="152">
        <v>0</v>
      </c>
      <c r="AC14" s="152">
        <v>876</v>
      </c>
    </row>
    <row r="15" spans="1:29" ht="14.25" x14ac:dyDescent="0.2">
      <c r="A15" s="153"/>
      <c r="B15" s="156"/>
      <c r="C15" s="138" t="s">
        <v>147</v>
      </c>
      <c r="D15" s="149"/>
      <c r="E15" s="151">
        <v>0</v>
      </c>
      <c r="F15" s="151">
        <v>9286</v>
      </c>
      <c r="G15" s="151">
        <v>0</v>
      </c>
      <c r="H15" s="151">
        <v>0</v>
      </c>
      <c r="I15" s="151">
        <v>0</v>
      </c>
      <c r="J15" s="152">
        <v>9286</v>
      </c>
      <c r="K15" s="151">
        <v>492</v>
      </c>
      <c r="L15" s="151">
        <v>-42</v>
      </c>
      <c r="M15" s="151">
        <v>311</v>
      </c>
      <c r="N15" s="151">
        <v>843</v>
      </c>
      <c r="O15" s="152">
        <v>1604</v>
      </c>
      <c r="P15" s="151">
        <v>0</v>
      </c>
      <c r="Q15" s="151">
        <v>0</v>
      </c>
      <c r="R15" s="151">
        <v>0</v>
      </c>
      <c r="S15" s="151">
        <v>0</v>
      </c>
      <c r="T15" s="151">
        <v>0</v>
      </c>
      <c r="U15" s="152">
        <v>0</v>
      </c>
      <c r="V15" s="151">
        <v>812</v>
      </c>
      <c r="W15" s="152">
        <v>812</v>
      </c>
      <c r="X15" s="151">
        <v>485</v>
      </c>
      <c r="Y15" s="151">
        <v>50</v>
      </c>
      <c r="Z15" s="152">
        <v>535</v>
      </c>
      <c r="AA15" s="151">
        <v>0</v>
      </c>
      <c r="AB15" s="152">
        <v>0</v>
      </c>
      <c r="AC15" s="152">
        <v>12237</v>
      </c>
    </row>
    <row r="16" spans="1:29" ht="14.25" x14ac:dyDescent="0.2">
      <c r="A16" s="153"/>
      <c r="B16" s="154" t="s">
        <v>304</v>
      </c>
      <c r="C16" s="138" t="s">
        <v>307</v>
      </c>
      <c r="D16" s="149"/>
      <c r="E16" s="151">
        <v>0</v>
      </c>
      <c r="F16" s="151">
        <v>137</v>
      </c>
      <c r="G16" s="151">
        <v>0</v>
      </c>
      <c r="H16" s="151">
        <v>0</v>
      </c>
      <c r="I16" s="151">
        <v>0</v>
      </c>
      <c r="J16" s="152">
        <v>137</v>
      </c>
      <c r="K16" s="151">
        <v>6</v>
      </c>
      <c r="L16" s="151">
        <v>-1</v>
      </c>
      <c r="M16" s="151">
        <v>6</v>
      </c>
      <c r="N16" s="151">
        <v>13</v>
      </c>
      <c r="O16" s="152">
        <v>24</v>
      </c>
      <c r="P16" s="151">
        <v>0</v>
      </c>
      <c r="Q16" s="151">
        <v>246</v>
      </c>
      <c r="R16" s="151">
        <v>0</v>
      </c>
      <c r="S16" s="151">
        <v>0</v>
      </c>
      <c r="T16" s="151">
        <v>0</v>
      </c>
      <c r="U16" s="152">
        <v>246</v>
      </c>
      <c r="V16" s="151">
        <v>10</v>
      </c>
      <c r="W16" s="152">
        <v>10</v>
      </c>
      <c r="X16" s="151">
        <v>6</v>
      </c>
      <c r="Y16" s="151">
        <v>1</v>
      </c>
      <c r="Z16" s="152">
        <v>8</v>
      </c>
      <c r="AA16" s="151">
        <v>1</v>
      </c>
      <c r="AB16" s="152">
        <v>1</v>
      </c>
      <c r="AC16" s="152">
        <v>426</v>
      </c>
    </row>
    <row r="17" spans="1:29" ht="14.25" x14ac:dyDescent="0.2">
      <c r="A17" s="153"/>
      <c r="B17" s="156"/>
      <c r="C17" s="138" t="s">
        <v>308</v>
      </c>
      <c r="D17" s="149"/>
      <c r="E17" s="151">
        <v>0</v>
      </c>
      <c r="F17" s="151">
        <v>17</v>
      </c>
      <c r="G17" s="151">
        <v>0</v>
      </c>
      <c r="H17" s="151">
        <v>0</v>
      </c>
      <c r="I17" s="151">
        <v>0</v>
      </c>
      <c r="J17" s="152">
        <v>17</v>
      </c>
      <c r="K17" s="151">
        <v>1</v>
      </c>
      <c r="L17" s="151">
        <v>0</v>
      </c>
      <c r="M17" s="151">
        <v>0</v>
      </c>
      <c r="N17" s="151">
        <v>2</v>
      </c>
      <c r="O17" s="152">
        <v>2</v>
      </c>
      <c r="P17" s="151">
        <v>0</v>
      </c>
      <c r="Q17" s="151">
        <v>0</v>
      </c>
      <c r="R17" s="151">
        <v>0</v>
      </c>
      <c r="S17" s="151">
        <v>0</v>
      </c>
      <c r="T17" s="151">
        <v>0</v>
      </c>
      <c r="U17" s="152">
        <v>0</v>
      </c>
      <c r="V17" s="151">
        <v>1</v>
      </c>
      <c r="W17" s="152">
        <v>1</v>
      </c>
      <c r="X17" s="151">
        <v>1</v>
      </c>
      <c r="Y17" s="151">
        <v>0</v>
      </c>
      <c r="Z17" s="152">
        <v>1</v>
      </c>
      <c r="AA17" s="151">
        <v>0</v>
      </c>
      <c r="AB17" s="152">
        <v>0</v>
      </c>
      <c r="AC17" s="152">
        <v>22</v>
      </c>
    </row>
    <row r="18" spans="1:29" ht="14.25" x14ac:dyDescent="0.2">
      <c r="A18" s="157"/>
      <c r="B18" s="158" t="s">
        <v>107</v>
      </c>
      <c r="C18" s="159"/>
      <c r="D18" s="149"/>
      <c r="E18" s="152">
        <v>5760</v>
      </c>
      <c r="F18" s="152">
        <v>268455</v>
      </c>
      <c r="G18" s="152">
        <v>212516</v>
      </c>
      <c r="H18" s="152">
        <v>322</v>
      </c>
      <c r="I18" s="152">
        <v>0</v>
      </c>
      <c r="J18" s="152">
        <v>487052</v>
      </c>
      <c r="K18" s="152">
        <v>23276</v>
      </c>
      <c r="L18" s="152">
        <v>834</v>
      </c>
      <c r="M18" s="152">
        <v>16753</v>
      </c>
      <c r="N18" s="152">
        <v>44698</v>
      </c>
      <c r="O18" s="152">
        <v>85561</v>
      </c>
      <c r="P18" s="152">
        <v>26854</v>
      </c>
      <c r="Q18" s="152">
        <v>124330</v>
      </c>
      <c r="R18" s="152">
        <v>0</v>
      </c>
      <c r="S18" s="152">
        <v>0</v>
      </c>
      <c r="T18" s="152">
        <v>3804</v>
      </c>
      <c r="U18" s="152">
        <v>154988</v>
      </c>
      <c r="V18" s="152">
        <v>39475</v>
      </c>
      <c r="W18" s="152">
        <v>39475</v>
      </c>
      <c r="X18" s="152">
        <v>23740</v>
      </c>
      <c r="Y18" s="152">
        <v>3347</v>
      </c>
      <c r="Z18" s="152">
        <v>27088</v>
      </c>
      <c r="AA18" s="152">
        <v>10953</v>
      </c>
      <c r="AB18" s="152">
        <v>10953</v>
      </c>
      <c r="AC18" s="152">
        <v>805116</v>
      </c>
    </row>
    <row r="19" spans="1:29" ht="14.25" x14ac:dyDescent="0.2">
      <c r="A19" s="150" t="s">
        <v>0</v>
      </c>
      <c r="B19" s="154" t="s">
        <v>150</v>
      </c>
      <c r="C19" s="138" t="s">
        <v>151</v>
      </c>
      <c r="D19" s="149"/>
      <c r="E19" s="151">
        <v>0</v>
      </c>
      <c r="F19" s="151">
        <v>0</v>
      </c>
      <c r="G19" s="151">
        <v>468542</v>
      </c>
      <c r="H19" s="151">
        <v>0</v>
      </c>
      <c r="I19" s="151">
        <v>431</v>
      </c>
      <c r="J19" s="152">
        <v>468974</v>
      </c>
      <c r="K19" s="151">
        <v>22405</v>
      </c>
      <c r="L19" s="151">
        <v>-562</v>
      </c>
      <c r="M19" s="151">
        <v>17504</v>
      </c>
      <c r="N19" s="151">
        <v>43335</v>
      </c>
      <c r="O19" s="152">
        <v>82681</v>
      </c>
      <c r="P19" s="151">
        <v>0</v>
      </c>
      <c r="Q19" s="151">
        <v>0</v>
      </c>
      <c r="R19" s="151">
        <v>0</v>
      </c>
      <c r="S19" s="151">
        <v>0</v>
      </c>
      <c r="T19" s="151">
        <v>0</v>
      </c>
      <c r="U19" s="152">
        <v>0</v>
      </c>
      <c r="V19" s="151">
        <v>36658</v>
      </c>
      <c r="W19" s="152">
        <v>36658</v>
      </c>
      <c r="X19" s="151">
        <v>0</v>
      </c>
      <c r="Y19" s="151">
        <v>0</v>
      </c>
      <c r="Z19" s="152">
        <v>0</v>
      </c>
      <c r="AA19" s="151">
        <v>0</v>
      </c>
      <c r="AB19" s="152">
        <v>0</v>
      </c>
      <c r="AC19" s="152">
        <v>588313</v>
      </c>
    </row>
    <row r="20" spans="1:29" ht="14.25" x14ac:dyDescent="0.2">
      <c r="A20" s="153"/>
      <c r="B20" s="156"/>
      <c r="C20" s="138" t="s">
        <v>152</v>
      </c>
      <c r="D20" s="149"/>
      <c r="E20" s="151">
        <v>0</v>
      </c>
      <c r="F20" s="151">
        <v>629</v>
      </c>
      <c r="G20" s="151">
        <v>0</v>
      </c>
      <c r="H20" s="151">
        <v>0</v>
      </c>
      <c r="I20" s="151">
        <v>37</v>
      </c>
      <c r="J20" s="152">
        <v>666</v>
      </c>
      <c r="K20" s="151">
        <v>33</v>
      </c>
      <c r="L20" s="151">
        <v>-2</v>
      </c>
      <c r="M20" s="151">
        <v>20</v>
      </c>
      <c r="N20" s="151">
        <v>58</v>
      </c>
      <c r="O20" s="152">
        <v>109</v>
      </c>
      <c r="P20" s="151">
        <v>0</v>
      </c>
      <c r="Q20" s="151">
        <v>0</v>
      </c>
      <c r="R20" s="151">
        <v>0</v>
      </c>
      <c r="S20" s="151">
        <v>0</v>
      </c>
      <c r="T20" s="151">
        <v>0</v>
      </c>
      <c r="U20" s="152">
        <v>0</v>
      </c>
      <c r="V20" s="151">
        <v>53</v>
      </c>
      <c r="W20" s="152">
        <v>53</v>
      </c>
      <c r="X20" s="151">
        <v>0</v>
      </c>
      <c r="Y20" s="151">
        <v>0</v>
      </c>
      <c r="Z20" s="152">
        <v>0</v>
      </c>
      <c r="AA20" s="151">
        <v>0</v>
      </c>
      <c r="AB20" s="152">
        <v>0</v>
      </c>
      <c r="AC20" s="152">
        <v>828</v>
      </c>
    </row>
    <row r="21" spans="1:29" ht="14.25" x14ac:dyDescent="0.2">
      <c r="A21" s="153"/>
      <c r="B21" s="154" t="s">
        <v>153</v>
      </c>
      <c r="C21" s="138" t="s">
        <v>154</v>
      </c>
      <c r="D21" s="149"/>
      <c r="E21" s="151">
        <v>0</v>
      </c>
      <c r="F21" s="151">
        <v>207162</v>
      </c>
      <c r="G21" s="151">
        <v>2995</v>
      </c>
      <c r="H21" s="151">
        <v>0</v>
      </c>
      <c r="I21" s="151">
        <v>0</v>
      </c>
      <c r="J21" s="152">
        <v>210156</v>
      </c>
      <c r="K21" s="151">
        <v>9994</v>
      </c>
      <c r="L21" s="151">
        <v>-84</v>
      </c>
      <c r="M21" s="151">
        <v>7853</v>
      </c>
      <c r="N21" s="151">
        <v>19451</v>
      </c>
      <c r="O21" s="152">
        <v>37214</v>
      </c>
      <c r="P21" s="151">
        <v>13213</v>
      </c>
      <c r="Q21" s="151">
        <v>54368</v>
      </c>
      <c r="R21" s="151">
        <v>0</v>
      </c>
      <c r="S21" s="151">
        <v>0</v>
      </c>
      <c r="T21" s="151">
        <v>3299</v>
      </c>
      <c r="U21" s="152">
        <v>70880</v>
      </c>
      <c r="V21" s="151">
        <v>16660</v>
      </c>
      <c r="W21" s="152">
        <v>16660</v>
      </c>
      <c r="X21" s="151">
        <v>0</v>
      </c>
      <c r="Y21" s="151">
        <v>0</v>
      </c>
      <c r="Z21" s="152">
        <v>0</v>
      </c>
      <c r="AA21" s="151">
        <v>5262</v>
      </c>
      <c r="AB21" s="152">
        <v>5262</v>
      </c>
      <c r="AC21" s="152">
        <v>340172</v>
      </c>
    </row>
    <row r="22" spans="1:29" ht="14.25" x14ac:dyDescent="0.2">
      <c r="A22" s="153"/>
      <c r="B22" s="156"/>
      <c r="C22" s="138" t="s">
        <v>311</v>
      </c>
      <c r="D22" s="149"/>
      <c r="E22" s="151">
        <v>0</v>
      </c>
      <c r="F22" s="151">
        <v>26</v>
      </c>
      <c r="G22" s="151">
        <v>0</v>
      </c>
      <c r="H22" s="151">
        <v>0</v>
      </c>
      <c r="I22" s="151">
        <v>0</v>
      </c>
      <c r="J22" s="152">
        <v>26</v>
      </c>
      <c r="K22" s="151">
        <v>1</v>
      </c>
      <c r="L22" s="151">
        <v>1</v>
      </c>
      <c r="M22" s="151">
        <v>1</v>
      </c>
      <c r="N22" s="151">
        <v>2</v>
      </c>
      <c r="O22" s="152">
        <v>5</v>
      </c>
      <c r="P22" s="151">
        <v>0</v>
      </c>
      <c r="Q22" s="151">
        <v>85</v>
      </c>
      <c r="R22" s="151">
        <v>0</v>
      </c>
      <c r="S22" s="151">
        <v>0</v>
      </c>
      <c r="T22" s="151">
        <v>0</v>
      </c>
      <c r="U22" s="152">
        <v>85</v>
      </c>
      <c r="V22" s="151">
        <v>2</v>
      </c>
      <c r="W22" s="152">
        <v>2</v>
      </c>
      <c r="X22" s="151">
        <v>0</v>
      </c>
      <c r="Y22" s="151">
        <v>0</v>
      </c>
      <c r="Z22" s="152">
        <v>0</v>
      </c>
      <c r="AA22" s="151">
        <v>7</v>
      </c>
      <c r="AB22" s="152">
        <v>7</v>
      </c>
      <c r="AC22" s="152">
        <v>125</v>
      </c>
    </row>
    <row r="23" spans="1:29" ht="14.25" x14ac:dyDescent="0.2">
      <c r="A23" s="153"/>
      <c r="B23" s="154" t="s">
        <v>155</v>
      </c>
      <c r="C23" s="138" t="s">
        <v>156</v>
      </c>
      <c r="D23" s="149"/>
      <c r="E23" s="151">
        <v>0</v>
      </c>
      <c r="F23" s="151">
        <v>54108</v>
      </c>
      <c r="G23" s="151">
        <v>375</v>
      </c>
      <c r="H23" s="151">
        <v>0</v>
      </c>
      <c r="I23" s="151">
        <v>0</v>
      </c>
      <c r="J23" s="152">
        <v>54483</v>
      </c>
      <c r="K23" s="151">
        <v>2547</v>
      </c>
      <c r="L23" s="151">
        <v>86</v>
      </c>
      <c r="M23" s="151">
        <v>1906</v>
      </c>
      <c r="N23" s="151">
        <v>5062</v>
      </c>
      <c r="O23" s="152">
        <v>9600</v>
      </c>
      <c r="P23" s="151">
        <v>8503</v>
      </c>
      <c r="Q23" s="151">
        <v>20484</v>
      </c>
      <c r="R23" s="151">
        <v>0</v>
      </c>
      <c r="S23" s="151">
        <v>0</v>
      </c>
      <c r="T23" s="151">
        <v>1608</v>
      </c>
      <c r="U23" s="152">
        <v>30595</v>
      </c>
      <c r="V23" s="151">
        <v>4226</v>
      </c>
      <c r="W23" s="152">
        <v>4226</v>
      </c>
      <c r="X23" s="151">
        <v>0</v>
      </c>
      <c r="Y23" s="151">
        <v>0</v>
      </c>
      <c r="Z23" s="152">
        <v>0</v>
      </c>
      <c r="AA23" s="151">
        <v>2101</v>
      </c>
      <c r="AB23" s="152">
        <v>2101</v>
      </c>
      <c r="AC23" s="152">
        <v>101005</v>
      </c>
    </row>
    <row r="24" spans="1:29" ht="14.25" x14ac:dyDescent="0.2">
      <c r="A24" s="153"/>
      <c r="B24" s="155"/>
      <c r="C24" s="138" t="s">
        <v>158</v>
      </c>
      <c r="D24" s="149"/>
      <c r="E24" s="151">
        <v>0</v>
      </c>
      <c r="F24" s="151">
        <v>32495</v>
      </c>
      <c r="G24" s="151">
        <v>26254</v>
      </c>
      <c r="H24" s="151">
        <v>0</v>
      </c>
      <c r="I24" s="151">
        <v>0</v>
      </c>
      <c r="J24" s="152">
        <v>58749</v>
      </c>
      <c r="K24" s="151">
        <v>2776</v>
      </c>
      <c r="L24" s="151">
        <v>-48</v>
      </c>
      <c r="M24" s="151">
        <v>2244</v>
      </c>
      <c r="N24" s="151">
        <v>5434</v>
      </c>
      <c r="O24" s="152">
        <v>10405</v>
      </c>
      <c r="P24" s="151">
        <v>771</v>
      </c>
      <c r="Q24" s="151">
        <v>8088</v>
      </c>
      <c r="R24" s="151">
        <v>0</v>
      </c>
      <c r="S24" s="151">
        <v>0</v>
      </c>
      <c r="T24" s="151">
        <v>975</v>
      </c>
      <c r="U24" s="152">
        <v>9834</v>
      </c>
      <c r="V24" s="151">
        <v>4613</v>
      </c>
      <c r="W24" s="152">
        <v>4613</v>
      </c>
      <c r="X24" s="151">
        <v>0</v>
      </c>
      <c r="Y24" s="151">
        <v>0</v>
      </c>
      <c r="Z24" s="152">
        <v>0</v>
      </c>
      <c r="AA24" s="151">
        <v>687</v>
      </c>
      <c r="AB24" s="152">
        <v>687</v>
      </c>
      <c r="AC24" s="152">
        <v>84288</v>
      </c>
    </row>
    <row r="25" spans="1:29" ht="14.25" x14ac:dyDescent="0.2">
      <c r="A25" s="153"/>
      <c r="B25" s="156"/>
      <c r="C25" s="138" t="s">
        <v>159</v>
      </c>
      <c r="D25" s="149"/>
      <c r="E25" s="151">
        <v>0</v>
      </c>
      <c r="F25" s="151">
        <v>480100</v>
      </c>
      <c r="G25" s="151">
        <v>90556</v>
      </c>
      <c r="H25" s="151">
        <v>3368</v>
      </c>
      <c r="I25" s="151">
        <v>0</v>
      </c>
      <c r="J25" s="152">
        <v>574024</v>
      </c>
      <c r="K25" s="151">
        <v>27424</v>
      </c>
      <c r="L25" s="151">
        <v>-769</v>
      </c>
      <c r="M25" s="151">
        <v>21718</v>
      </c>
      <c r="N25" s="151">
        <v>53037</v>
      </c>
      <c r="O25" s="152">
        <v>101410</v>
      </c>
      <c r="P25" s="151">
        <v>72205</v>
      </c>
      <c r="Q25" s="151">
        <v>158269</v>
      </c>
      <c r="R25" s="151">
        <v>-199</v>
      </c>
      <c r="S25" s="151">
        <v>28</v>
      </c>
      <c r="T25" s="151">
        <v>15062</v>
      </c>
      <c r="U25" s="152">
        <v>245365</v>
      </c>
      <c r="V25" s="151">
        <v>46440</v>
      </c>
      <c r="W25" s="152">
        <v>46440</v>
      </c>
      <c r="X25" s="151">
        <v>0</v>
      </c>
      <c r="Y25" s="151">
        <v>0</v>
      </c>
      <c r="Z25" s="152">
        <v>0</v>
      </c>
      <c r="AA25" s="151">
        <v>16700</v>
      </c>
      <c r="AB25" s="152">
        <v>16700</v>
      </c>
      <c r="AC25" s="152">
        <v>983939</v>
      </c>
    </row>
    <row r="26" spans="1:29" ht="14.25" x14ac:dyDescent="0.2">
      <c r="A26" s="153"/>
      <c r="B26" s="148" t="s">
        <v>160</v>
      </c>
      <c r="C26" s="138" t="s">
        <v>161</v>
      </c>
      <c r="D26" s="149"/>
      <c r="E26" s="151">
        <v>0</v>
      </c>
      <c r="F26" s="151">
        <v>386467</v>
      </c>
      <c r="G26" s="151">
        <v>85816</v>
      </c>
      <c r="H26" s="151">
        <v>0</v>
      </c>
      <c r="I26" s="151">
        <v>0</v>
      </c>
      <c r="J26" s="152">
        <v>472284</v>
      </c>
      <c r="K26" s="151">
        <v>22504</v>
      </c>
      <c r="L26" s="151">
        <v>-540</v>
      </c>
      <c r="M26" s="151">
        <v>17754</v>
      </c>
      <c r="N26" s="151">
        <v>43663</v>
      </c>
      <c r="O26" s="152">
        <v>83381</v>
      </c>
      <c r="P26" s="151">
        <v>45408</v>
      </c>
      <c r="Q26" s="151">
        <v>144257</v>
      </c>
      <c r="R26" s="151">
        <v>-199</v>
      </c>
      <c r="S26" s="151">
        <v>0</v>
      </c>
      <c r="T26" s="151">
        <v>11583</v>
      </c>
      <c r="U26" s="152">
        <v>201049</v>
      </c>
      <c r="V26" s="151">
        <v>37822</v>
      </c>
      <c r="W26" s="152">
        <v>37822</v>
      </c>
      <c r="X26" s="151">
        <v>0</v>
      </c>
      <c r="Y26" s="151">
        <v>0</v>
      </c>
      <c r="Z26" s="152">
        <v>0</v>
      </c>
      <c r="AA26" s="151">
        <v>13622</v>
      </c>
      <c r="AB26" s="152">
        <v>13622</v>
      </c>
      <c r="AC26" s="152">
        <v>808156</v>
      </c>
    </row>
    <row r="27" spans="1:29" ht="14.25" x14ac:dyDescent="0.2">
      <c r="A27" s="153"/>
      <c r="B27" s="154" t="s">
        <v>162</v>
      </c>
      <c r="C27" s="138" t="s">
        <v>163</v>
      </c>
      <c r="D27" s="149"/>
      <c r="E27" s="151">
        <v>0</v>
      </c>
      <c r="F27" s="151">
        <v>33400</v>
      </c>
      <c r="G27" s="151">
        <v>0</v>
      </c>
      <c r="H27" s="151">
        <v>0</v>
      </c>
      <c r="I27" s="151">
        <v>0</v>
      </c>
      <c r="J27" s="152">
        <v>33400</v>
      </c>
      <c r="K27" s="151">
        <v>1574</v>
      </c>
      <c r="L27" s="151">
        <v>20</v>
      </c>
      <c r="M27" s="151">
        <v>1185</v>
      </c>
      <c r="N27" s="151">
        <v>3095</v>
      </c>
      <c r="O27" s="152">
        <v>5874</v>
      </c>
      <c r="P27" s="151">
        <v>1537</v>
      </c>
      <c r="Q27" s="151">
        <v>5898</v>
      </c>
      <c r="R27" s="151">
        <v>0</v>
      </c>
      <c r="S27" s="151">
        <v>0</v>
      </c>
      <c r="T27" s="151">
        <v>825</v>
      </c>
      <c r="U27" s="152">
        <v>8260</v>
      </c>
      <c r="V27" s="151">
        <v>2597</v>
      </c>
      <c r="W27" s="152">
        <v>2597</v>
      </c>
      <c r="X27" s="151">
        <v>0</v>
      </c>
      <c r="Y27" s="151">
        <v>0</v>
      </c>
      <c r="Z27" s="152">
        <v>0</v>
      </c>
      <c r="AA27" s="151">
        <v>443</v>
      </c>
      <c r="AB27" s="152">
        <v>443</v>
      </c>
      <c r="AC27" s="152">
        <v>50574</v>
      </c>
    </row>
    <row r="28" spans="1:29" ht="14.25" x14ac:dyDescent="0.2">
      <c r="A28" s="153"/>
      <c r="B28" s="155"/>
      <c r="C28" s="138" t="s">
        <v>164</v>
      </c>
      <c r="D28" s="149"/>
      <c r="E28" s="151">
        <v>0</v>
      </c>
      <c r="F28" s="151">
        <v>124014</v>
      </c>
      <c r="G28" s="151">
        <v>84065</v>
      </c>
      <c r="H28" s="151">
        <v>47206</v>
      </c>
      <c r="I28" s="151">
        <v>0</v>
      </c>
      <c r="J28" s="152">
        <v>255285</v>
      </c>
      <c r="K28" s="151">
        <v>12332</v>
      </c>
      <c r="L28" s="151">
        <v>-625</v>
      </c>
      <c r="M28" s="151">
        <v>9634</v>
      </c>
      <c r="N28" s="151">
        <v>23566</v>
      </c>
      <c r="O28" s="152">
        <v>44908</v>
      </c>
      <c r="P28" s="151">
        <v>6020</v>
      </c>
      <c r="Q28" s="151">
        <v>47183</v>
      </c>
      <c r="R28" s="151">
        <v>-14</v>
      </c>
      <c r="S28" s="151">
        <v>284</v>
      </c>
      <c r="T28" s="151">
        <v>537</v>
      </c>
      <c r="U28" s="152">
        <v>54010</v>
      </c>
      <c r="V28" s="151">
        <v>20511</v>
      </c>
      <c r="W28" s="152">
        <v>20511</v>
      </c>
      <c r="X28" s="151">
        <v>0</v>
      </c>
      <c r="Y28" s="151">
        <v>0</v>
      </c>
      <c r="Z28" s="152">
        <v>0</v>
      </c>
      <c r="AA28" s="151">
        <v>4034</v>
      </c>
      <c r="AB28" s="152">
        <v>4034</v>
      </c>
      <c r="AC28" s="152">
        <v>378748</v>
      </c>
    </row>
    <row r="29" spans="1:29" ht="14.25" x14ac:dyDescent="0.2">
      <c r="A29" s="153"/>
      <c r="B29" s="155"/>
      <c r="C29" s="138" t="s">
        <v>165</v>
      </c>
      <c r="D29" s="149"/>
      <c r="E29" s="151">
        <v>0</v>
      </c>
      <c r="F29" s="151">
        <v>21707</v>
      </c>
      <c r="G29" s="151">
        <v>12664</v>
      </c>
      <c r="H29" s="151">
        <v>0</v>
      </c>
      <c r="I29" s="151">
        <v>0</v>
      </c>
      <c r="J29" s="152">
        <v>34371</v>
      </c>
      <c r="K29" s="151">
        <v>1606</v>
      </c>
      <c r="L29" s="151">
        <v>-87</v>
      </c>
      <c r="M29" s="151">
        <v>1376</v>
      </c>
      <c r="N29" s="151">
        <v>3179</v>
      </c>
      <c r="O29" s="152">
        <v>6074</v>
      </c>
      <c r="P29" s="151">
        <v>1401</v>
      </c>
      <c r="Q29" s="151">
        <v>6933</v>
      </c>
      <c r="R29" s="151">
        <v>0</v>
      </c>
      <c r="S29" s="151">
        <v>0</v>
      </c>
      <c r="T29" s="151">
        <v>646</v>
      </c>
      <c r="U29" s="152">
        <v>8979</v>
      </c>
      <c r="V29" s="151">
        <v>2661</v>
      </c>
      <c r="W29" s="152">
        <v>2661</v>
      </c>
      <c r="X29" s="151">
        <v>0</v>
      </c>
      <c r="Y29" s="151">
        <v>0</v>
      </c>
      <c r="Z29" s="152">
        <v>0</v>
      </c>
      <c r="AA29" s="151">
        <v>598</v>
      </c>
      <c r="AB29" s="152">
        <v>598</v>
      </c>
      <c r="AC29" s="152">
        <v>52684</v>
      </c>
    </row>
    <row r="30" spans="1:29" ht="14.25" x14ac:dyDescent="0.2">
      <c r="A30" s="153"/>
      <c r="B30" s="156"/>
      <c r="C30" s="138" t="s">
        <v>166</v>
      </c>
      <c r="D30" s="149"/>
      <c r="E30" s="151">
        <v>0</v>
      </c>
      <c r="F30" s="151">
        <v>120</v>
      </c>
      <c r="G30" s="151">
        <v>0</v>
      </c>
      <c r="H30" s="151">
        <v>0</v>
      </c>
      <c r="I30" s="151">
        <v>0</v>
      </c>
      <c r="J30" s="152">
        <v>120</v>
      </c>
      <c r="K30" s="151">
        <v>7</v>
      </c>
      <c r="L30" s="151">
        <v>-1</v>
      </c>
      <c r="M30" s="151">
        <v>4</v>
      </c>
      <c r="N30" s="151">
        <v>11</v>
      </c>
      <c r="O30" s="152">
        <v>20</v>
      </c>
      <c r="P30" s="151">
        <v>0</v>
      </c>
      <c r="Q30" s="151">
        <v>0</v>
      </c>
      <c r="R30" s="151">
        <v>0</v>
      </c>
      <c r="S30" s="151">
        <v>0</v>
      </c>
      <c r="T30" s="151">
        <v>0</v>
      </c>
      <c r="U30" s="152">
        <v>0</v>
      </c>
      <c r="V30" s="151">
        <v>11</v>
      </c>
      <c r="W30" s="152">
        <v>11</v>
      </c>
      <c r="X30" s="151">
        <v>0</v>
      </c>
      <c r="Y30" s="151">
        <v>0</v>
      </c>
      <c r="Z30" s="152">
        <v>0</v>
      </c>
      <c r="AA30" s="151">
        <v>0</v>
      </c>
      <c r="AB30" s="152">
        <v>0</v>
      </c>
      <c r="AC30" s="152">
        <v>152</v>
      </c>
    </row>
    <row r="31" spans="1:29" ht="14.25" x14ac:dyDescent="0.2">
      <c r="A31" s="153"/>
      <c r="B31" s="148" t="s">
        <v>167</v>
      </c>
      <c r="C31" s="138" t="s">
        <v>168</v>
      </c>
      <c r="D31" s="149"/>
      <c r="E31" s="151">
        <v>0</v>
      </c>
      <c r="F31" s="151">
        <v>3851</v>
      </c>
      <c r="G31" s="151">
        <v>189172</v>
      </c>
      <c r="H31" s="151">
        <v>0</v>
      </c>
      <c r="I31" s="151">
        <v>0</v>
      </c>
      <c r="J31" s="152">
        <v>193023</v>
      </c>
      <c r="K31" s="151">
        <v>8969</v>
      </c>
      <c r="L31" s="151">
        <v>-304</v>
      </c>
      <c r="M31" s="151">
        <v>7612</v>
      </c>
      <c r="N31" s="151">
        <v>17895</v>
      </c>
      <c r="O31" s="152">
        <v>34172</v>
      </c>
      <c r="P31" s="151">
        <v>93</v>
      </c>
      <c r="Q31" s="151">
        <v>679</v>
      </c>
      <c r="R31" s="151">
        <v>-225</v>
      </c>
      <c r="S31" s="151">
        <v>0</v>
      </c>
      <c r="T31" s="151">
        <v>0</v>
      </c>
      <c r="U31" s="152">
        <v>547</v>
      </c>
      <c r="V31" s="151">
        <v>14583</v>
      </c>
      <c r="W31" s="152">
        <v>14583</v>
      </c>
      <c r="X31" s="151">
        <v>0</v>
      </c>
      <c r="Y31" s="151">
        <v>0</v>
      </c>
      <c r="Z31" s="152">
        <v>0</v>
      </c>
      <c r="AA31" s="151">
        <v>47</v>
      </c>
      <c r="AB31" s="152">
        <v>47</v>
      </c>
      <c r="AC31" s="152">
        <v>242373</v>
      </c>
    </row>
    <row r="32" spans="1:29" ht="14.25" x14ac:dyDescent="0.2">
      <c r="A32" s="153"/>
      <c r="B32" s="148" t="s">
        <v>169</v>
      </c>
      <c r="C32" s="138" t="s">
        <v>170</v>
      </c>
      <c r="D32" s="149"/>
      <c r="E32" s="151">
        <v>0</v>
      </c>
      <c r="F32" s="151">
        <v>27470</v>
      </c>
      <c r="G32" s="151">
        <v>0</v>
      </c>
      <c r="H32" s="151">
        <v>0</v>
      </c>
      <c r="I32" s="151">
        <v>0</v>
      </c>
      <c r="J32" s="152">
        <v>27470</v>
      </c>
      <c r="K32" s="151">
        <v>1348</v>
      </c>
      <c r="L32" s="151">
        <v>6</v>
      </c>
      <c r="M32" s="151">
        <v>954</v>
      </c>
      <c r="N32" s="151">
        <v>2537</v>
      </c>
      <c r="O32" s="152">
        <v>4845</v>
      </c>
      <c r="P32" s="151">
        <v>1285</v>
      </c>
      <c r="Q32" s="151">
        <v>3962</v>
      </c>
      <c r="R32" s="151">
        <v>0</v>
      </c>
      <c r="S32" s="151">
        <v>0</v>
      </c>
      <c r="T32" s="151">
        <v>226</v>
      </c>
      <c r="U32" s="152">
        <v>5473</v>
      </c>
      <c r="V32" s="151">
        <v>2240</v>
      </c>
      <c r="W32" s="152">
        <v>2240</v>
      </c>
      <c r="X32" s="151">
        <v>0</v>
      </c>
      <c r="Y32" s="151">
        <v>0</v>
      </c>
      <c r="Z32" s="152">
        <v>0</v>
      </c>
      <c r="AA32" s="151">
        <v>303</v>
      </c>
      <c r="AB32" s="152">
        <v>303</v>
      </c>
      <c r="AC32" s="152">
        <v>40331</v>
      </c>
    </row>
    <row r="33" spans="1:29" ht="14.25" x14ac:dyDescent="0.2">
      <c r="A33" s="153"/>
      <c r="B33" s="154" t="s">
        <v>171</v>
      </c>
      <c r="C33" s="138" t="s">
        <v>172</v>
      </c>
      <c r="D33" s="149"/>
      <c r="E33" s="151">
        <v>0</v>
      </c>
      <c r="F33" s="151">
        <v>183884</v>
      </c>
      <c r="G33" s="151">
        <v>26916</v>
      </c>
      <c r="H33" s="151">
        <v>0</v>
      </c>
      <c r="I33" s="151">
        <v>0</v>
      </c>
      <c r="J33" s="152">
        <v>210800</v>
      </c>
      <c r="K33" s="151">
        <v>10067</v>
      </c>
      <c r="L33" s="151">
        <v>-618</v>
      </c>
      <c r="M33" s="151">
        <v>8272</v>
      </c>
      <c r="N33" s="151">
        <v>19446</v>
      </c>
      <c r="O33" s="152">
        <v>37167</v>
      </c>
      <c r="P33" s="151">
        <v>12621</v>
      </c>
      <c r="Q33" s="151">
        <v>48624</v>
      </c>
      <c r="R33" s="151">
        <v>0</v>
      </c>
      <c r="S33" s="151">
        <v>0</v>
      </c>
      <c r="T33" s="151">
        <v>3511</v>
      </c>
      <c r="U33" s="152">
        <v>64756</v>
      </c>
      <c r="V33" s="151">
        <v>16748</v>
      </c>
      <c r="W33" s="152">
        <v>16748</v>
      </c>
      <c r="X33" s="151">
        <v>0</v>
      </c>
      <c r="Y33" s="151">
        <v>0</v>
      </c>
      <c r="Z33" s="152">
        <v>0</v>
      </c>
      <c r="AA33" s="151">
        <v>4135</v>
      </c>
      <c r="AB33" s="152">
        <v>4135</v>
      </c>
      <c r="AC33" s="152">
        <v>333606</v>
      </c>
    </row>
    <row r="34" spans="1:29" ht="14.25" x14ac:dyDescent="0.2">
      <c r="A34" s="153"/>
      <c r="B34" s="155"/>
      <c r="C34" s="138" t="s">
        <v>173</v>
      </c>
      <c r="D34" s="149"/>
      <c r="E34" s="151">
        <v>0</v>
      </c>
      <c r="F34" s="151">
        <v>40063</v>
      </c>
      <c r="G34" s="151">
        <v>0</v>
      </c>
      <c r="H34" s="151">
        <v>0</v>
      </c>
      <c r="I34" s="151">
        <v>0</v>
      </c>
      <c r="J34" s="152">
        <v>40063</v>
      </c>
      <c r="K34" s="151">
        <v>2005</v>
      </c>
      <c r="L34" s="151">
        <v>-109</v>
      </c>
      <c r="M34" s="151">
        <v>1457</v>
      </c>
      <c r="N34" s="151">
        <v>3680</v>
      </c>
      <c r="O34" s="152">
        <v>7033</v>
      </c>
      <c r="P34" s="151">
        <v>5920</v>
      </c>
      <c r="Q34" s="151">
        <v>7347</v>
      </c>
      <c r="R34" s="151">
        <v>0</v>
      </c>
      <c r="S34" s="151">
        <v>0</v>
      </c>
      <c r="T34" s="151">
        <v>467</v>
      </c>
      <c r="U34" s="152">
        <v>13734</v>
      </c>
      <c r="V34" s="151">
        <v>3358</v>
      </c>
      <c r="W34" s="152">
        <v>3358</v>
      </c>
      <c r="X34" s="151">
        <v>0</v>
      </c>
      <c r="Y34" s="151">
        <v>0</v>
      </c>
      <c r="Z34" s="152">
        <v>0</v>
      </c>
      <c r="AA34" s="151">
        <v>1143</v>
      </c>
      <c r="AB34" s="152">
        <v>1143</v>
      </c>
      <c r="AC34" s="152">
        <v>65331</v>
      </c>
    </row>
    <row r="35" spans="1:29" ht="14.25" x14ac:dyDescent="0.2">
      <c r="A35" s="153"/>
      <c r="B35" s="155"/>
      <c r="C35" s="138" t="s">
        <v>174</v>
      </c>
      <c r="D35" s="149"/>
      <c r="E35" s="151">
        <v>0</v>
      </c>
      <c r="F35" s="151">
        <v>57411</v>
      </c>
      <c r="G35" s="151">
        <v>0</v>
      </c>
      <c r="H35" s="151">
        <v>0</v>
      </c>
      <c r="I35" s="151">
        <v>0</v>
      </c>
      <c r="J35" s="152">
        <v>57411</v>
      </c>
      <c r="K35" s="151">
        <v>2512</v>
      </c>
      <c r="L35" s="151">
        <v>-34</v>
      </c>
      <c r="M35" s="151">
        <v>2449</v>
      </c>
      <c r="N35" s="151">
        <v>5377</v>
      </c>
      <c r="O35" s="152">
        <v>10304</v>
      </c>
      <c r="P35" s="151">
        <v>5088</v>
      </c>
      <c r="Q35" s="151">
        <v>10194</v>
      </c>
      <c r="R35" s="151">
        <v>0</v>
      </c>
      <c r="S35" s="151">
        <v>0</v>
      </c>
      <c r="T35" s="151">
        <v>494</v>
      </c>
      <c r="U35" s="152">
        <v>15776</v>
      </c>
      <c r="V35" s="151">
        <v>4156</v>
      </c>
      <c r="W35" s="152">
        <v>4156</v>
      </c>
      <c r="X35" s="151">
        <v>0</v>
      </c>
      <c r="Y35" s="151">
        <v>0</v>
      </c>
      <c r="Z35" s="152">
        <v>0</v>
      </c>
      <c r="AA35" s="151">
        <v>1108</v>
      </c>
      <c r="AB35" s="152">
        <v>1108</v>
      </c>
      <c r="AC35" s="152">
        <v>88755</v>
      </c>
    </row>
    <row r="36" spans="1:29" ht="14.25" x14ac:dyDescent="0.2">
      <c r="A36" s="153"/>
      <c r="B36" s="155"/>
      <c r="C36" s="138" t="s">
        <v>175</v>
      </c>
      <c r="D36" s="149"/>
      <c r="E36" s="151">
        <v>0</v>
      </c>
      <c r="F36" s="151">
        <v>12533</v>
      </c>
      <c r="G36" s="151">
        <v>0</v>
      </c>
      <c r="H36" s="151">
        <v>0</v>
      </c>
      <c r="I36" s="151">
        <v>0</v>
      </c>
      <c r="J36" s="152">
        <v>12533</v>
      </c>
      <c r="K36" s="151">
        <v>468</v>
      </c>
      <c r="L36" s="151">
        <v>-15</v>
      </c>
      <c r="M36" s="151">
        <v>638</v>
      </c>
      <c r="N36" s="151">
        <v>1190</v>
      </c>
      <c r="O36" s="152">
        <v>2281</v>
      </c>
      <c r="P36" s="151">
        <v>586</v>
      </c>
      <c r="Q36" s="151">
        <v>2749</v>
      </c>
      <c r="R36" s="151">
        <v>0</v>
      </c>
      <c r="S36" s="151">
        <v>0</v>
      </c>
      <c r="T36" s="151">
        <v>202</v>
      </c>
      <c r="U36" s="152">
        <v>3537</v>
      </c>
      <c r="V36" s="151">
        <v>751</v>
      </c>
      <c r="W36" s="152">
        <v>751</v>
      </c>
      <c r="X36" s="151">
        <v>0</v>
      </c>
      <c r="Y36" s="151">
        <v>0</v>
      </c>
      <c r="Z36" s="152">
        <v>0</v>
      </c>
      <c r="AA36" s="151">
        <v>159</v>
      </c>
      <c r="AB36" s="152">
        <v>159</v>
      </c>
      <c r="AC36" s="152">
        <v>19262</v>
      </c>
    </row>
    <row r="37" spans="1:29" ht="14.25" x14ac:dyDescent="0.2">
      <c r="A37" s="153"/>
      <c r="B37" s="155"/>
      <c r="C37" s="138" t="s">
        <v>466</v>
      </c>
      <c r="D37" s="149"/>
      <c r="E37" s="151">
        <v>0</v>
      </c>
      <c r="F37" s="151">
        <v>8991</v>
      </c>
      <c r="G37" s="151">
        <v>0</v>
      </c>
      <c r="H37" s="151">
        <v>0</v>
      </c>
      <c r="I37" s="151">
        <v>0</v>
      </c>
      <c r="J37" s="152">
        <v>8991</v>
      </c>
      <c r="K37" s="151">
        <v>452</v>
      </c>
      <c r="L37" s="151">
        <v>53</v>
      </c>
      <c r="M37" s="151">
        <v>224</v>
      </c>
      <c r="N37" s="151">
        <v>826</v>
      </c>
      <c r="O37" s="152">
        <v>1555</v>
      </c>
      <c r="P37" s="151">
        <v>775</v>
      </c>
      <c r="Q37" s="151">
        <v>2354</v>
      </c>
      <c r="R37" s="151">
        <v>0</v>
      </c>
      <c r="S37" s="151">
        <v>0</v>
      </c>
      <c r="T37" s="151">
        <v>61</v>
      </c>
      <c r="U37" s="152">
        <v>3190</v>
      </c>
      <c r="V37" s="151">
        <v>741</v>
      </c>
      <c r="W37" s="152">
        <v>741</v>
      </c>
      <c r="X37" s="151">
        <v>0</v>
      </c>
      <c r="Y37" s="151">
        <v>0</v>
      </c>
      <c r="Z37" s="152">
        <v>0</v>
      </c>
      <c r="AA37" s="151">
        <v>258</v>
      </c>
      <c r="AB37" s="152">
        <v>258</v>
      </c>
      <c r="AC37" s="152">
        <v>14737</v>
      </c>
    </row>
    <row r="38" spans="1:29" ht="14.25" x14ac:dyDescent="0.2">
      <c r="A38" s="153"/>
      <c r="B38" s="155"/>
      <c r="C38" s="138" t="s">
        <v>467</v>
      </c>
      <c r="D38" s="149"/>
      <c r="E38" s="151">
        <v>0</v>
      </c>
      <c r="F38" s="151">
        <v>12325</v>
      </c>
      <c r="G38" s="151">
        <v>0</v>
      </c>
      <c r="H38" s="151">
        <v>0</v>
      </c>
      <c r="I38" s="151">
        <v>0</v>
      </c>
      <c r="J38" s="152">
        <v>12325</v>
      </c>
      <c r="K38" s="151">
        <v>610</v>
      </c>
      <c r="L38" s="151">
        <v>72</v>
      </c>
      <c r="M38" s="151">
        <v>302</v>
      </c>
      <c r="N38" s="151">
        <v>1115</v>
      </c>
      <c r="O38" s="152">
        <v>2099</v>
      </c>
      <c r="P38" s="151">
        <v>1022</v>
      </c>
      <c r="Q38" s="151">
        <v>4017</v>
      </c>
      <c r="R38" s="151">
        <v>0</v>
      </c>
      <c r="S38" s="151">
        <v>0</v>
      </c>
      <c r="T38" s="151">
        <v>61</v>
      </c>
      <c r="U38" s="152">
        <v>5101</v>
      </c>
      <c r="V38" s="151">
        <v>998</v>
      </c>
      <c r="W38" s="152">
        <v>998</v>
      </c>
      <c r="X38" s="151">
        <v>0</v>
      </c>
      <c r="Y38" s="151">
        <v>0</v>
      </c>
      <c r="Z38" s="152">
        <v>0</v>
      </c>
      <c r="AA38" s="151">
        <v>393</v>
      </c>
      <c r="AB38" s="152">
        <v>393</v>
      </c>
      <c r="AC38" s="152">
        <v>20916</v>
      </c>
    </row>
    <row r="39" spans="1:29" ht="14.25" x14ac:dyDescent="0.2">
      <c r="A39" s="153"/>
      <c r="B39" s="155"/>
      <c r="C39" s="138" t="s">
        <v>176</v>
      </c>
      <c r="D39" s="149"/>
      <c r="E39" s="151">
        <v>0</v>
      </c>
      <c r="F39" s="151">
        <v>427619</v>
      </c>
      <c r="G39" s="151">
        <v>96522</v>
      </c>
      <c r="H39" s="151">
        <v>0</v>
      </c>
      <c r="I39" s="151">
        <v>0</v>
      </c>
      <c r="J39" s="152">
        <v>524141</v>
      </c>
      <c r="K39" s="151">
        <v>25177</v>
      </c>
      <c r="L39" s="151">
        <v>-54</v>
      </c>
      <c r="M39" s="151">
        <v>19087</v>
      </c>
      <c r="N39" s="151">
        <v>48492</v>
      </c>
      <c r="O39" s="152">
        <v>92702</v>
      </c>
      <c r="P39" s="151">
        <v>75343</v>
      </c>
      <c r="Q39" s="151">
        <v>127803</v>
      </c>
      <c r="R39" s="151">
        <v>-400</v>
      </c>
      <c r="S39" s="151">
        <v>0</v>
      </c>
      <c r="T39" s="151">
        <v>11151</v>
      </c>
      <c r="U39" s="152">
        <v>213897</v>
      </c>
      <c r="V39" s="151">
        <v>42667</v>
      </c>
      <c r="W39" s="152">
        <v>42667</v>
      </c>
      <c r="X39" s="151">
        <v>0</v>
      </c>
      <c r="Y39" s="151">
        <v>0</v>
      </c>
      <c r="Z39" s="152">
        <v>0</v>
      </c>
      <c r="AA39" s="151">
        <v>15679</v>
      </c>
      <c r="AB39" s="152">
        <v>15679</v>
      </c>
      <c r="AC39" s="152">
        <v>889086</v>
      </c>
    </row>
    <row r="40" spans="1:29" ht="14.25" x14ac:dyDescent="0.2">
      <c r="A40" s="153"/>
      <c r="B40" s="155"/>
      <c r="C40" s="138" t="s">
        <v>177</v>
      </c>
      <c r="D40" s="149"/>
      <c r="E40" s="151">
        <v>0</v>
      </c>
      <c r="F40" s="151">
        <v>8624</v>
      </c>
      <c r="G40" s="151">
        <v>0</v>
      </c>
      <c r="H40" s="151">
        <v>0</v>
      </c>
      <c r="I40" s="151">
        <v>0</v>
      </c>
      <c r="J40" s="152">
        <v>8624</v>
      </c>
      <c r="K40" s="151">
        <v>424</v>
      </c>
      <c r="L40" s="151">
        <v>-47</v>
      </c>
      <c r="M40" s="151">
        <v>342</v>
      </c>
      <c r="N40" s="151">
        <v>791</v>
      </c>
      <c r="O40" s="152">
        <v>1509</v>
      </c>
      <c r="P40" s="151">
        <v>1123</v>
      </c>
      <c r="Q40" s="151">
        <v>1849</v>
      </c>
      <c r="R40" s="151">
        <v>0</v>
      </c>
      <c r="S40" s="151">
        <v>0</v>
      </c>
      <c r="T40" s="151">
        <v>51</v>
      </c>
      <c r="U40" s="152">
        <v>3022</v>
      </c>
      <c r="V40" s="151">
        <v>699</v>
      </c>
      <c r="W40" s="152">
        <v>699</v>
      </c>
      <c r="X40" s="151">
        <v>0</v>
      </c>
      <c r="Y40" s="151">
        <v>0</v>
      </c>
      <c r="Z40" s="152">
        <v>0</v>
      </c>
      <c r="AA40" s="151">
        <v>265</v>
      </c>
      <c r="AB40" s="152">
        <v>265</v>
      </c>
      <c r="AC40" s="152">
        <v>14119</v>
      </c>
    </row>
    <row r="41" spans="1:29" ht="14.25" x14ac:dyDescent="0.2">
      <c r="A41" s="153"/>
      <c r="B41" s="155"/>
      <c r="C41" s="138" t="s">
        <v>178</v>
      </c>
      <c r="D41" s="149"/>
      <c r="E41" s="151">
        <v>0</v>
      </c>
      <c r="F41" s="151">
        <v>3448</v>
      </c>
      <c r="G41" s="151">
        <v>0</v>
      </c>
      <c r="H41" s="151">
        <v>0</v>
      </c>
      <c r="I41" s="151">
        <v>0</v>
      </c>
      <c r="J41" s="152">
        <v>3448</v>
      </c>
      <c r="K41" s="151">
        <v>181</v>
      </c>
      <c r="L41" s="151">
        <v>-33</v>
      </c>
      <c r="M41" s="151">
        <v>132</v>
      </c>
      <c r="N41" s="151">
        <v>310</v>
      </c>
      <c r="O41" s="152">
        <v>590</v>
      </c>
      <c r="P41" s="151">
        <v>253</v>
      </c>
      <c r="Q41" s="151">
        <v>1147</v>
      </c>
      <c r="R41" s="151">
        <v>0</v>
      </c>
      <c r="S41" s="151">
        <v>0</v>
      </c>
      <c r="T41" s="151">
        <v>24</v>
      </c>
      <c r="U41" s="152">
        <v>1424</v>
      </c>
      <c r="V41" s="151">
        <v>295</v>
      </c>
      <c r="W41" s="152">
        <v>295</v>
      </c>
      <c r="X41" s="151">
        <v>0</v>
      </c>
      <c r="Y41" s="151">
        <v>0</v>
      </c>
      <c r="Z41" s="152">
        <v>0</v>
      </c>
      <c r="AA41" s="151">
        <v>125</v>
      </c>
      <c r="AB41" s="152">
        <v>125</v>
      </c>
      <c r="AC41" s="152">
        <v>5882</v>
      </c>
    </row>
    <row r="42" spans="1:29" ht="14.25" x14ac:dyDescent="0.2">
      <c r="A42" s="153"/>
      <c r="B42" s="155"/>
      <c r="C42" s="138" t="s">
        <v>468</v>
      </c>
      <c r="D42" s="149"/>
      <c r="E42" s="151">
        <v>0</v>
      </c>
      <c r="F42" s="151">
        <v>5768</v>
      </c>
      <c r="G42" s="151">
        <v>0</v>
      </c>
      <c r="H42" s="151">
        <v>0</v>
      </c>
      <c r="I42" s="151">
        <v>0</v>
      </c>
      <c r="J42" s="152">
        <v>5768</v>
      </c>
      <c r="K42" s="151">
        <v>292</v>
      </c>
      <c r="L42" s="151">
        <v>34</v>
      </c>
      <c r="M42" s="151">
        <v>144</v>
      </c>
      <c r="N42" s="151">
        <v>534</v>
      </c>
      <c r="O42" s="152">
        <v>1005</v>
      </c>
      <c r="P42" s="151">
        <v>56</v>
      </c>
      <c r="Q42" s="151">
        <v>196</v>
      </c>
      <c r="R42" s="151">
        <v>0</v>
      </c>
      <c r="S42" s="151">
        <v>0</v>
      </c>
      <c r="T42" s="151">
        <v>6</v>
      </c>
      <c r="U42" s="152">
        <v>258</v>
      </c>
      <c r="V42" s="151">
        <v>476</v>
      </c>
      <c r="W42" s="152">
        <v>476</v>
      </c>
      <c r="X42" s="151">
        <v>0</v>
      </c>
      <c r="Y42" s="151">
        <v>0</v>
      </c>
      <c r="Z42" s="152">
        <v>0</v>
      </c>
      <c r="AA42" s="151">
        <v>21</v>
      </c>
      <c r="AB42" s="152">
        <v>21</v>
      </c>
      <c r="AC42" s="152">
        <v>7528</v>
      </c>
    </row>
    <row r="43" spans="1:29" ht="14.25" x14ac:dyDescent="0.2">
      <c r="A43" s="153"/>
      <c r="B43" s="156"/>
      <c r="C43" s="138" t="s">
        <v>469</v>
      </c>
      <c r="D43" s="149"/>
      <c r="E43" s="151">
        <v>0</v>
      </c>
      <c r="F43" s="151">
        <v>1352</v>
      </c>
      <c r="G43" s="151">
        <v>0</v>
      </c>
      <c r="H43" s="151">
        <v>0</v>
      </c>
      <c r="I43" s="151">
        <v>0</v>
      </c>
      <c r="J43" s="152">
        <v>1352</v>
      </c>
      <c r="K43" s="151">
        <v>67</v>
      </c>
      <c r="L43" s="151">
        <v>8</v>
      </c>
      <c r="M43" s="151">
        <v>33</v>
      </c>
      <c r="N43" s="151">
        <v>123</v>
      </c>
      <c r="O43" s="152">
        <v>231</v>
      </c>
      <c r="P43" s="151">
        <v>371</v>
      </c>
      <c r="Q43" s="151">
        <v>90</v>
      </c>
      <c r="R43" s="151">
        <v>0</v>
      </c>
      <c r="S43" s="151">
        <v>0</v>
      </c>
      <c r="T43" s="151">
        <v>16</v>
      </c>
      <c r="U43" s="152">
        <v>478</v>
      </c>
      <c r="V43" s="151">
        <v>111</v>
      </c>
      <c r="W43" s="152">
        <v>111</v>
      </c>
      <c r="X43" s="151">
        <v>0</v>
      </c>
      <c r="Y43" s="151">
        <v>0</v>
      </c>
      <c r="Z43" s="152">
        <v>0</v>
      </c>
      <c r="AA43" s="151">
        <v>38</v>
      </c>
      <c r="AB43" s="152">
        <v>38</v>
      </c>
      <c r="AC43" s="152">
        <v>2209</v>
      </c>
    </row>
    <row r="44" spans="1:29" ht="14.25" x14ac:dyDescent="0.2">
      <c r="A44" s="153"/>
      <c r="B44" s="148" t="s">
        <v>179</v>
      </c>
      <c r="C44" s="138" t="s">
        <v>180</v>
      </c>
      <c r="D44" s="149"/>
      <c r="E44" s="151">
        <v>0</v>
      </c>
      <c r="F44" s="151">
        <v>122794</v>
      </c>
      <c r="G44" s="151">
        <v>100068</v>
      </c>
      <c r="H44" s="151">
        <v>0</v>
      </c>
      <c r="I44" s="151">
        <v>0</v>
      </c>
      <c r="J44" s="152">
        <v>222862</v>
      </c>
      <c r="K44" s="151">
        <v>10493</v>
      </c>
      <c r="L44" s="151">
        <v>392</v>
      </c>
      <c r="M44" s="151">
        <v>8134</v>
      </c>
      <c r="N44" s="151">
        <v>20685</v>
      </c>
      <c r="O44" s="152">
        <v>39705</v>
      </c>
      <c r="P44" s="151">
        <v>10535</v>
      </c>
      <c r="Q44" s="151">
        <v>28033</v>
      </c>
      <c r="R44" s="151">
        <v>0</v>
      </c>
      <c r="S44" s="151">
        <v>0</v>
      </c>
      <c r="T44" s="151">
        <v>901</v>
      </c>
      <c r="U44" s="152">
        <v>39469</v>
      </c>
      <c r="V44" s="151">
        <v>17309</v>
      </c>
      <c r="W44" s="152">
        <v>17309</v>
      </c>
      <c r="X44" s="151">
        <v>0</v>
      </c>
      <c r="Y44" s="151">
        <v>0</v>
      </c>
      <c r="Z44" s="152">
        <v>0</v>
      </c>
      <c r="AA44" s="151">
        <v>2679</v>
      </c>
      <c r="AB44" s="152">
        <v>2679</v>
      </c>
      <c r="AC44" s="152">
        <v>322024</v>
      </c>
    </row>
    <row r="45" spans="1:29" ht="14.25" x14ac:dyDescent="0.2">
      <c r="A45" s="153"/>
      <c r="B45" s="148" t="s">
        <v>182</v>
      </c>
      <c r="C45" s="138" t="s">
        <v>183</v>
      </c>
      <c r="D45" s="149"/>
      <c r="E45" s="151">
        <v>0</v>
      </c>
      <c r="F45" s="151">
        <v>1670</v>
      </c>
      <c r="G45" s="151">
        <v>29314</v>
      </c>
      <c r="H45" s="151">
        <v>0</v>
      </c>
      <c r="I45" s="151">
        <v>0</v>
      </c>
      <c r="J45" s="152">
        <v>30984</v>
      </c>
      <c r="K45" s="151">
        <v>1575</v>
      </c>
      <c r="L45" s="151">
        <v>107</v>
      </c>
      <c r="M45" s="151">
        <v>910</v>
      </c>
      <c r="N45" s="151">
        <v>2861</v>
      </c>
      <c r="O45" s="152">
        <v>5454</v>
      </c>
      <c r="P45" s="151">
        <v>9</v>
      </c>
      <c r="Q45" s="151">
        <v>3</v>
      </c>
      <c r="R45" s="151">
        <v>0</v>
      </c>
      <c r="S45" s="151">
        <v>0</v>
      </c>
      <c r="T45" s="151">
        <v>0</v>
      </c>
      <c r="U45" s="152">
        <v>12</v>
      </c>
      <c r="V45" s="151">
        <v>2618</v>
      </c>
      <c r="W45" s="152">
        <v>2618</v>
      </c>
      <c r="X45" s="151">
        <v>0</v>
      </c>
      <c r="Y45" s="151">
        <v>0</v>
      </c>
      <c r="Z45" s="152">
        <v>0</v>
      </c>
      <c r="AA45" s="151">
        <v>1</v>
      </c>
      <c r="AB45" s="152">
        <v>1</v>
      </c>
      <c r="AC45" s="152">
        <v>39069</v>
      </c>
    </row>
    <row r="46" spans="1:29" ht="14.25" x14ac:dyDescent="0.2">
      <c r="A46" s="153"/>
      <c r="B46" s="148" t="s">
        <v>391</v>
      </c>
      <c r="C46" s="138" t="s">
        <v>392</v>
      </c>
      <c r="D46" s="149"/>
      <c r="E46" s="151">
        <v>0</v>
      </c>
      <c r="F46" s="151">
        <v>63696</v>
      </c>
      <c r="G46" s="151">
        <v>111201</v>
      </c>
      <c r="H46" s="151">
        <v>0</v>
      </c>
      <c r="I46" s="151">
        <v>0</v>
      </c>
      <c r="J46" s="152">
        <v>174897</v>
      </c>
      <c r="K46" s="151">
        <v>8557</v>
      </c>
      <c r="L46" s="151">
        <v>-192</v>
      </c>
      <c r="M46" s="151">
        <v>6258</v>
      </c>
      <c r="N46" s="151">
        <v>16117</v>
      </c>
      <c r="O46" s="152">
        <v>30740</v>
      </c>
      <c r="P46" s="151">
        <v>3052</v>
      </c>
      <c r="Q46" s="151">
        <v>14868</v>
      </c>
      <c r="R46" s="151">
        <v>0</v>
      </c>
      <c r="S46" s="151">
        <v>0</v>
      </c>
      <c r="T46" s="151">
        <v>1803</v>
      </c>
      <c r="U46" s="152">
        <v>19724</v>
      </c>
      <c r="V46" s="151">
        <v>14257</v>
      </c>
      <c r="W46" s="152">
        <v>14257</v>
      </c>
      <c r="X46" s="151">
        <v>0</v>
      </c>
      <c r="Y46" s="151">
        <v>0</v>
      </c>
      <c r="Z46" s="152">
        <v>0</v>
      </c>
      <c r="AA46" s="151">
        <v>1307</v>
      </c>
      <c r="AB46" s="152">
        <v>1307</v>
      </c>
      <c r="AC46" s="152">
        <v>240925</v>
      </c>
    </row>
    <row r="47" spans="1:29" ht="14.25" x14ac:dyDescent="0.2">
      <c r="A47" s="153"/>
      <c r="B47" s="148" t="s">
        <v>202</v>
      </c>
      <c r="C47" s="138" t="s">
        <v>203</v>
      </c>
      <c r="D47" s="149"/>
      <c r="E47" s="151">
        <v>0</v>
      </c>
      <c r="F47" s="151">
        <v>463</v>
      </c>
      <c r="G47" s="151">
        <v>0</v>
      </c>
      <c r="H47" s="151">
        <v>0</v>
      </c>
      <c r="I47" s="151">
        <v>0</v>
      </c>
      <c r="J47" s="152">
        <v>463</v>
      </c>
      <c r="K47" s="151">
        <v>22</v>
      </c>
      <c r="L47" s="151">
        <v>0</v>
      </c>
      <c r="M47" s="151">
        <v>16</v>
      </c>
      <c r="N47" s="151">
        <v>43</v>
      </c>
      <c r="O47" s="152">
        <v>81</v>
      </c>
      <c r="P47" s="151">
        <v>0</v>
      </c>
      <c r="Q47" s="151">
        <v>72</v>
      </c>
      <c r="R47" s="151">
        <v>0</v>
      </c>
      <c r="S47" s="151">
        <v>0</v>
      </c>
      <c r="T47" s="151">
        <v>0</v>
      </c>
      <c r="U47" s="152">
        <v>72</v>
      </c>
      <c r="V47" s="151">
        <v>36</v>
      </c>
      <c r="W47" s="152">
        <v>36</v>
      </c>
      <c r="X47" s="151">
        <v>0</v>
      </c>
      <c r="Y47" s="151">
        <v>0</v>
      </c>
      <c r="Z47" s="152">
        <v>0</v>
      </c>
      <c r="AA47" s="151">
        <v>6</v>
      </c>
      <c r="AB47" s="152">
        <v>6</v>
      </c>
      <c r="AC47" s="152">
        <v>659</v>
      </c>
    </row>
    <row r="48" spans="1:29" ht="14.25" x14ac:dyDescent="0.2">
      <c r="A48" s="153"/>
      <c r="B48" s="148" t="s">
        <v>204</v>
      </c>
      <c r="C48" s="138" t="s">
        <v>205</v>
      </c>
      <c r="D48" s="149"/>
      <c r="E48" s="151">
        <v>0</v>
      </c>
      <c r="F48" s="151">
        <v>131588</v>
      </c>
      <c r="G48" s="151">
        <v>2681</v>
      </c>
      <c r="H48" s="151">
        <v>0</v>
      </c>
      <c r="I48" s="151">
        <v>0</v>
      </c>
      <c r="J48" s="152">
        <v>134269</v>
      </c>
      <c r="K48" s="151">
        <v>6143</v>
      </c>
      <c r="L48" s="151">
        <v>258</v>
      </c>
      <c r="M48" s="151">
        <v>5080</v>
      </c>
      <c r="N48" s="151">
        <v>12532</v>
      </c>
      <c r="O48" s="152">
        <v>24013</v>
      </c>
      <c r="P48" s="151">
        <v>18722</v>
      </c>
      <c r="Q48" s="151">
        <v>40972</v>
      </c>
      <c r="R48" s="151">
        <v>0</v>
      </c>
      <c r="S48" s="151">
        <v>0</v>
      </c>
      <c r="T48" s="151">
        <v>1432</v>
      </c>
      <c r="U48" s="152">
        <v>61125</v>
      </c>
      <c r="V48" s="151">
        <v>10229</v>
      </c>
      <c r="W48" s="152">
        <v>10229</v>
      </c>
      <c r="X48" s="151">
        <v>0</v>
      </c>
      <c r="Y48" s="151">
        <v>0</v>
      </c>
      <c r="Z48" s="152">
        <v>0</v>
      </c>
      <c r="AA48" s="151">
        <v>3819</v>
      </c>
      <c r="AB48" s="152">
        <v>3819</v>
      </c>
      <c r="AC48" s="152">
        <v>233454</v>
      </c>
    </row>
    <row r="49" spans="1:29" ht="14.25" x14ac:dyDescent="0.2">
      <c r="A49" s="153"/>
      <c r="B49" s="148" t="s">
        <v>206</v>
      </c>
      <c r="C49" s="138" t="s">
        <v>207</v>
      </c>
      <c r="D49" s="149"/>
      <c r="E49" s="151">
        <v>0</v>
      </c>
      <c r="F49" s="151">
        <v>938</v>
      </c>
      <c r="G49" s="151">
        <v>0</v>
      </c>
      <c r="H49" s="151">
        <v>0</v>
      </c>
      <c r="I49" s="151">
        <v>0</v>
      </c>
      <c r="J49" s="152">
        <v>938</v>
      </c>
      <c r="K49" s="151">
        <v>49</v>
      </c>
      <c r="L49" s="151">
        <v>0</v>
      </c>
      <c r="M49" s="151">
        <v>27</v>
      </c>
      <c r="N49" s="151">
        <v>85</v>
      </c>
      <c r="O49" s="152">
        <v>162</v>
      </c>
      <c r="P49" s="151">
        <v>0</v>
      </c>
      <c r="Q49" s="151">
        <v>468</v>
      </c>
      <c r="R49" s="151">
        <v>0</v>
      </c>
      <c r="S49" s="151">
        <v>0</v>
      </c>
      <c r="T49" s="151">
        <v>0</v>
      </c>
      <c r="U49" s="152">
        <v>468</v>
      </c>
      <c r="V49" s="151">
        <v>80</v>
      </c>
      <c r="W49" s="152">
        <v>80</v>
      </c>
      <c r="X49" s="151">
        <v>0</v>
      </c>
      <c r="Y49" s="151">
        <v>0</v>
      </c>
      <c r="Z49" s="152">
        <v>0</v>
      </c>
      <c r="AA49" s="151">
        <v>41</v>
      </c>
      <c r="AB49" s="152">
        <v>41</v>
      </c>
      <c r="AC49" s="152">
        <v>1690</v>
      </c>
    </row>
    <row r="50" spans="1:29" ht="14.25" x14ac:dyDescent="0.2">
      <c r="A50" s="153"/>
      <c r="B50" s="148" t="s">
        <v>208</v>
      </c>
      <c r="C50" s="138" t="s">
        <v>312</v>
      </c>
      <c r="D50" s="149"/>
      <c r="E50" s="151">
        <v>0</v>
      </c>
      <c r="F50" s="151">
        <v>152</v>
      </c>
      <c r="G50" s="151">
        <v>0</v>
      </c>
      <c r="H50" s="151">
        <v>0</v>
      </c>
      <c r="I50" s="151">
        <v>0</v>
      </c>
      <c r="J50" s="152">
        <v>152</v>
      </c>
      <c r="K50" s="151">
        <v>8</v>
      </c>
      <c r="L50" s="151">
        <v>-1</v>
      </c>
      <c r="M50" s="151">
        <v>5</v>
      </c>
      <c r="N50" s="151">
        <v>14</v>
      </c>
      <c r="O50" s="152">
        <v>26</v>
      </c>
      <c r="P50" s="151">
        <v>0</v>
      </c>
      <c r="Q50" s="151">
        <v>0</v>
      </c>
      <c r="R50" s="151">
        <v>0</v>
      </c>
      <c r="S50" s="151">
        <v>0</v>
      </c>
      <c r="T50" s="151">
        <v>0</v>
      </c>
      <c r="U50" s="152">
        <v>0</v>
      </c>
      <c r="V50" s="151">
        <v>13</v>
      </c>
      <c r="W50" s="152">
        <v>13</v>
      </c>
      <c r="X50" s="151">
        <v>0</v>
      </c>
      <c r="Y50" s="151">
        <v>0</v>
      </c>
      <c r="Z50" s="152">
        <v>0</v>
      </c>
      <c r="AA50" s="151">
        <v>0</v>
      </c>
      <c r="AB50" s="152">
        <v>0</v>
      </c>
      <c r="AC50" s="152">
        <v>191</v>
      </c>
    </row>
    <row r="51" spans="1:29" ht="14.25" x14ac:dyDescent="0.2">
      <c r="A51" s="153"/>
      <c r="B51" s="148" t="s">
        <v>210</v>
      </c>
      <c r="C51" s="138" t="s">
        <v>212</v>
      </c>
      <c r="D51" s="149"/>
      <c r="E51" s="151">
        <v>0</v>
      </c>
      <c r="F51" s="151">
        <v>167</v>
      </c>
      <c r="G51" s="151">
        <v>0</v>
      </c>
      <c r="H51" s="151">
        <v>0</v>
      </c>
      <c r="I51" s="151">
        <v>0</v>
      </c>
      <c r="J51" s="152">
        <v>167</v>
      </c>
      <c r="K51" s="151">
        <v>9</v>
      </c>
      <c r="L51" s="151">
        <v>-2</v>
      </c>
      <c r="M51" s="151">
        <v>6</v>
      </c>
      <c r="N51" s="151">
        <v>15</v>
      </c>
      <c r="O51" s="152">
        <v>28</v>
      </c>
      <c r="P51" s="151">
        <v>0</v>
      </c>
      <c r="Q51" s="151">
        <v>0</v>
      </c>
      <c r="R51" s="151">
        <v>0</v>
      </c>
      <c r="S51" s="151">
        <v>0</v>
      </c>
      <c r="T51" s="151">
        <v>0</v>
      </c>
      <c r="U51" s="152">
        <v>0</v>
      </c>
      <c r="V51" s="151">
        <v>15</v>
      </c>
      <c r="W51" s="152">
        <v>15</v>
      </c>
      <c r="X51" s="151">
        <v>0</v>
      </c>
      <c r="Y51" s="151">
        <v>0</v>
      </c>
      <c r="Z51" s="152">
        <v>0</v>
      </c>
      <c r="AA51" s="151">
        <v>0</v>
      </c>
      <c r="AB51" s="152">
        <v>0</v>
      </c>
      <c r="AC51" s="152">
        <v>211</v>
      </c>
    </row>
    <row r="52" spans="1:29" ht="14.25" x14ac:dyDescent="0.2">
      <c r="A52" s="153"/>
      <c r="B52" s="154" t="s">
        <v>213</v>
      </c>
      <c r="C52" s="138" t="s">
        <v>214</v>
      </c>
      <c r="D52" s="149"/>
      <c r="E52" s="151">
        <v>0</v>
      </c>
      <c r="F52" s="151">
        <v>197</v>
      </c>
      <c r="G52" s="151">
        <v>0</v>
      </c>
      <c r="H52" s="151">
        <v>0</v>
      </c>
      <c r="I52" s="151">
        <v>0</v>
      </c>
      <c r="J52" s="152">
        <v>197</v>
      </c>
      <c r="K52" s="151">
        <v>10</v>
      </c>
      <c r="L52" s="151">
        <v>-1</v>
      </c>
      <c r="M52" s="151">
        <v>6</v>
      </c>
      <c r="N52" s="151">
        <v>18</v>
      </c>
      <c r="O52" s="152">
        <v>34</v>
      </c>
      <c r="P52" s="151">
        <v>0</v>
      </c>
      <c r="Q52" s="151">
        <v>126</v>
      </c>
      <c r="R52" s="151">
        <v>0</v>
      </c>
      <c r="S52" s="151">
        <v>0</v>
      </c>
      <c r="T52" s="151">
        <v>0</v>
      </c>
      <c r="U52" s="152">
        <v>126</v>
      </c>
      <c r="V52" s="151">
        <v>17</v>
      </c>
      <c r="W52" s="152">
        <v>17</v>
      </c>
      <c r="X52" s="151">
        <v>0</v>
      </c>
      <c r="Y52" s="151">
        <v>0</v>
      </c>
      <c r="Z52" s="152">
        <v>0</v>
      </c>
      <c r="AA52" s="151">
        <v>11</v>
      </c>
      <c r="AB52" s="152">
        <v>11</v>
      </c>
      <c r="AC52" s="152">
        <v>385</v>
      </c>
    </row>
    <row r="53" spans="1:29" ht="14.25" x14ac:dyDescent="0.2">
      <c r="A53" s="153"/>
      <c r="B53" s="156"/>
      <c r="C53" s="138" t="s">
        <v>316</v>
      </c>
      <c r="D53" s="149"/>
      <c r="E53" s="151">
        <v>0</v>
      </c>
      <c r="F53" s="151">
        <v>102</v>
      </c>
      <c r="G53" s="151">
        <v>0</v>
      </c>
      <c r="H53" s="151">
        <v>0</v>
      </c>
      <c r="I53" s="151">
        <v>0</v>
      </c>
      <c r="J53" s="152">
        <v>102</v>
      </c>
      <c r="K53" s="151">
        <v>6</v>
      </c>
      <c r="L53" s="151">
        <v>-1</v>
      </c>
      <c r="M53" s="151">
        <v>4</v>
      </c>
      <c r="N53" s="151">
        <v>9</v>
      </c>
      <c r="O53" s="152">
        <v>17</v>
      </c>
      <c r="P53" s="151">
        <v>0</v>
      </c>
      <c r="Q53" s="151">
        <v>0</v>
      </c>
      <c r="R53" s="151">
        <v>0</v>
      </c>
      <c r="S53" s="151">
        <v>0</v>
      </c>
      <c r="T53" s="151">
        <v>0</v>
      </c>
      <c r="U53" s="152">
        <v>0</v>
      </c>
      <c r="V53" s="151">
        <v>9</v>
      </c>
      <c r="W53" s="152">
        <v>9</v>
      </c>
      <c r="X53" s="151">
        <v>0</v>
      </c>
      <c r="Y53" s="151">
        <v>0</v>
      </c>
      <c r="Z53" s="152">
        <v>0</v>
      </c>
      <c r="AA53" s="151">
        <v>0</v>
      </c>
      <c r="AB53" s="152">
        <v>0</v>
      </c>
      <c r="AC53" s="152">
        <v>128</v>
      </c>
    </row>
    <row r="54" spans="1:29" ht="14.25" x14ac:dyDescent="0.2">
      <c r="A54" s="153"/>
      <c r="B54" s="148" t="s">
        <v>215</v>
      </c>
      <c r="C54" s="138" t="s">
        <v>216</v>
      </c>
      <c r="D54" s="149"/>
      <c r="E54" s="151">
        <v>0</v>
      </c>
      <c r="F54" s="151">
        <v>1311</v>
      </c>
      <c r="G54" s="151">
        <v>0</v>
      </c>
      <c r="H54" s="151">
        <v>0</v>
      </c>
      <c r="I54" s="151">
        <v>0</v>
      </c>
      <c r="J54" s="152">
        <v>1311</v>
      </c>
      <c r="K54" s="151">
        <v>72</v>
      </c>
      <c r="L54" s="151">
        <v>-12</v>
      </c>
      <c r="M54" s="151">
        <v>45</v>
      </c>
      <c r="N54" s="151">
        <v>117</v>
      </c>
      <c r="O54" s="152">
        <v>222</v>
      </c>
      <c r="P54" s="151">
        <v>0</v>
      </c>
      <c r="Q54" s="151">
        <v>1647</v>
      </c>
      <c r="R54" s="151">
        <v>0</v>
      </c>
      <c r="S54" s="151">
        <v>0</v>
      </c>
      <c r="T54" s="151">
        <v>0</v>
      </c>
      <c r="U54" s="152">
        <v>1647</v>
      </c>
      <c r="V54" s="151">
        <v>117</v>
      </c>
      <c r="W54" s="152">
        <v>117</v>
      </c>
      <c r="X54" s="151">
        <v>0</v>
      </c>
      <c r="Y54" s="151">
        <v>0</v>
      </c>
      <c r="Z54" s="152">
        <v>0</v>
      </c>
      <c r="AA54" s="151">
        <v>147</v>
      </c>
      <c r="AB54" s="152">
        <v>147</v>
      </c>
      <c r="AC54" s="152">
        <v>3445</v>
      </c>
    </row>
    <row r="55" spans="1:29" ht="14.25" x14ac:dyDescent="0.2">
      <c r="A55" s="153"/>
      <c r="B55" s="148" t="s">
        <v>217</v>
      </c>
      <c r="C55" s="138" t="s">
        <v>219</v>
      </c>
      <c r="D55" s="149"/>
      <c r="E55" s="151">
        <v>0</v>
      </c>
      <c r="F55" s="151">
        <v>1449</v>
      </c>
      <c r="G55" s="151">
        <v>1520</v>
      </c>
      <c r="H55" s="151">
        <v>0</v>
      </c>
      <c r="I55" s="151">
        <v>0</v>
      </c>
      <c r="J55" s="152">
        <v>2969</v>
      </c>
      <c r="K55" s="151">
        <v>146</v>
      </c>
      <c r="L55" s="151">
        <v>71</v>
      </c>
      <c r="M55" s="151">
        <v>62</v>
      </c>
      <c r="N55" s="151">
        <v>279</v>
      </c>
      <c r="O55" s="152">
        <v>557</v>
      </c>
      <c r="P55" s="151">
        <v>0</v>
      </c>
      <c r="Q55" s="151">
        <v>51</v>
      </c>
      <c r="R55" s="151">
        <v>0</v>
      </c>
      <c r="S55" s="151">
        <v>0</v>
      </c>
      <c r="T55" s="151">
        <v>0</v>
      </c>
      <c r="U55" s="152">
        <v>51</v>
      </c>
      <c r="V55" s="151">
        <v>253</v>
      </c>
      <c r="W55" s="152">
        <v>253</v>
      </c>
      <c r="X55" s="151">
        <v>0</v>
      </c>
      <c r="Y55" s="151">
        <v>0</v>
      </c>
      <c r="Z55" s="152">
        <v>0</v>
      </c>
      <c r="AA55" s="151">
        <v>5</v>
      </c>
      <c r="AB55" s="152">
        <v>5</v>
      </c>
      <c r="AC55" s="152">
        <v>3835</v>
      </c>
    </row>
    <row r="56" spans="1:29" ht="14.25" x14ac:dyDescent="0.2">
      <c r="A56" s="153"/>
      <c r="B56" s="148" t="s">
        <v>224</v>
      </c>
      <c r="C56" s="138" t="s">
        <v>225</v>
      </c>
      <c r="D56" s="149"/>
      <c r="E56" s="151">
        <v>0</v>
      </c>
      <c r="F56" s="151">
        <v>730</v>
      </c>
      <c r="G56" s="151">
        <v>0</v>
      </c>
      <c r="H56" s="151">
        <v>0</v>
      </c>
      <c r="I56" s="151">
        <v>0</v>
      </c>
      <c r="J56" s="152">
        <v>730</v>
      </c>
      <c r="K56" s="151">
        <v>37</v>
      </c>
      <c r="L56" s="151">
        <v>-7</v>
      </c>
      <c r="M56" s="151">
        <v>28</v>
      </c>
      <c r="N56" s="151">
        <v>67</v>
      </c>
      <c r="O56" s="152">
        <v>126</v>
      </c>
      <c r="P56" s="151">
        <v>0</v>
      </c>
      <c r="Q56" s="151">
        <v>0</v>
      </c>
      <c r="R56" s="151">
        <v>0</v>
      </c>
      <c r="S56" s="151">
        <v>0</v>
      </c>
      <c r="T56" s="151">
        <v>0</v>
      </c>
      <c r="U56" s="152">
        <v>0</v>
      </c>
      <c r="V56" s="151">
        <v>63</v>
      </c>
      <c r="W56" s="152">
        <v>63</v>
      </c>
      <c r="X56" s="151">
        <v>0</v>
      </c>
      <c r="Y56" s="151">
        <v>0</v>
      </c>
      <c r="Z56" s="152">
        <v>0</v>
      </c>
      <c r="AA56" s="151">
        <v>0</v>
      </c>
      <c r="AB56" s="152">
        <v>0</v>
      </c>
      <c r="AC56" s="152">
        <v>918</v>
      </c>
    </row>
    <row r="57" spans="1:29" ht="14.25" x14ac:dyDescent="0.2">
      <c r="A57" s="153"/>
      <c r="B57" s="148" t="s">
        <v>237</v>
      </c>
      <c r="C57" s="138" t="s">
        <v>238</v>
      </c>
      <c r="D57" s="149"/>
      <c r="E57" s="151">
        <v>0</v>
      </c>
      <c r="F57" s="151">
        <v>0</v>
      </c>
      <c r="G57" s="151">
        <v>0</v>
      </c>
      <c r="H57" s="151">
        <v>545</v>
      </c>
      <c r="I57" s="151">
        <v>0</v>
      </c>
      <c r="J57" s="152">
        <v>545</v>
      </c>
      <c r="K57" s="151">
        <v>27</v>
      </c>
      <c r="L57" s="151">
        <v>-5</v>
      </c>
      <c r="M57" s="151">
        <v>22</v>
      </c>
      <c r="N57" s="151">
        <v>51</v>
      </c>
      <c r="O57" s="152">
        <v>95</v>
      </c>
      <c r="P57" s="151">
        <v>0</v>
      </c>
      <c r="Q57" s="151">
        <v>0</v>
      </c>
      <c r="R57" s="151">
        <v>0</v>
      </c>
      <c r="S57" s="151">
        <v>0</v>
      </c>
      <c r="T57" s="151">
        <v>0</v>
      </c>
      <c r="U57" s="152">
        <v>0</v>
      </c>
      <c r="V57" s="151">
        <v>45</v>
      </c>
      <c r="W57" s="152">
        <v>45</v>
      </c>
      <c r="X57" s="151">
        <v>0</v>
      </c>
      <c r="Y57" s="151">
        <v>0</v>
      </c>
      <c r="Z57" s="152">
        <v>0</v>
      </c>
      <c r="AA57" s="151">
        <v>0</v>
      </c>
      <c r="AB57" s="152">
        <v>0</v>
      </c>
      <c r="AC57" s="152">
        <v>685</v>
      </c>
    </row>
    <row r="58" spans="1:29" ht="14.25" x14ac:dyDescent="0.2">
      <c r="A58" s="153"/>
      <c r="B58" s="148" t="s">
        <v>241</v>
      </c>
      <c r="C58" s="138" t="s">
        <v>242</v>
      </c>
      <c r="D58" s="149"/>
      <c r="E58" s="151">
        <v>0</v>
      </c>
      <c r="F58" s="151">
        <v>4865</v>
      </c>
      <c r="G58" s="151">
        <v>0</v>
      </c>
      <c r="H58" s="151">
        <v>0</v>
      </c>
      <c r="I58" s="151">
        <v>0</v>
      </c>
      <c r="J58" s="152">
        <v>4865</v>
      </c>
      <c r="K58" s="151">
        <v>257</v>
      </c>
      <c r="L58" s="151">
        <v>-27</v>
      </c>
      <c r="M58" s="151">
        <v>164</v>
      </c>
      <c r="N58" s="151">
        <v>441</v>
      </c>
      <c r="O58" s="152">
        <v>834</v>
      </c>
      <c r="P58" s="151">
        <v>0</v>
      </c>
      <c r="Q58" s="151">
        <v>1647</v>
      </c>
      <c r="R58" s="151">
        <v>0</v>
      </c>
      <c r="S58" s="151">
        <v>0</v>
      </c>
      <c r="T58" s="151">
        <v>0</v>
      </c>
      <c r="U58" s="152">
        <v>1647</v>
      </c>
      <c r="V58" s="151">
        <v>419</v>
      </c>
      <c r="W58" s="152">
        <v>419</v>
      </c>
      <c r="X58" s="151">
        <v>0</v>
      </c>
      <c r="Y58" s="151">
        <v>0</v>
      </c>
      <c r="Z58" s="152">
        <v>0</v>
      </c>
      <c r="AA58" s="151">
        <v>139</v>
      </c>
      <c r="AB58" s="152">
        <v>139</v>
      </c>
      <c r="AC58" s="152">
        <v>7904</v>
      </c>
    </row>
    <row r="59" spans="1:29" ht="14.25" x14ac:dyDescent="0.2">
      <c r="A59" s="153"/>
      <c r="B59" s="148" t="s">
        <v>256</v>
      </c>
      <c r="C59" s="138" t="s">
        <v>257</v>
      </c>
      <c r="D59" s="149"/>
      <c r="E59" s="151">
        <v>0</v>
      </c>
      <c r="F59" s="151">
        <v>48340</v>
      </c>
      <c r="G59" s="151">
        <v>0</v>
      </c>
      <c r="H59" s="151">
        <v>0</v>
      </c>
      <c r="I59" s="151">
        <v>0</v>
      </c>
      <c r="J59" s="152">
        <v>48340</v>
      </c>
      <c r="K59" s="151">
        <v>2343</v>
      </c>
      <c r="L59" s="151">
        <v>-80</v>
      </c>
      <c r="M59" s="151">
        <v>1746</v>
      </c>
      <c r="N59" s="151">
        <v>4454</v>
      </c>
      <c r="O59" s="152">
        <v>8464</v>
      </c>
      <c r="P59" s="151">
        <v>0</v>
      </c>
      <c r="Q59" s="151">
        <v>839</v>
      </c>
      <c r="R59" s="151">
        <v>0</v>
      </c>
      <c r="S59" s="151">
        <v>0</v>
      </c>
      <c r="T59" s="151">
        <v>6</v>
      </c>
      <c r="U59" s="152">
        <v>845</v>
      </c>
      <c r="V59" s="151">
        <v>3802</v>
      </c>
      <c r="W59" s="152">
        <v>3802</v>
      </c>
      <c r="X59" s="151">
        <v>0</v>
      </c>
      <c r="Y59" s="151">
        <v>0</v>
      </c>
      <c r="Z59" s="152">
        <v>0</v>
      </c>
      <c r="AA59" s="151">
        <v>49</v>
      </c>
      <c r="AB59" s="152">
        <v>49</v>
      </c>
      <c r="AC59" s="152">
        <v>61500</v>
      </c>
    </row>
    <row r="60" spans="1:29" ht="14.25" x14ac:dyDescent="0.2">
      <c r="A60" s="153"/>
      <c r="B60" s="148" t="s">
        <v>258</v>
      </c>
      <c r="C60" s="138" t="s">
        <v>259</v>
      </c>
      <c r="D60" s="149"/>
      <c r="E60" s="151">
        <v>0</v>
      </c>
      <c r="F60" s="151">
        <v>1264</v>
      </c>
      <c r="G60" s="151">
        <v>1503</v>
      </c>
      <c r="H60" s="151">
        <v>0</v>
      </c>
      <c r="I60" s="151">
        <v>0</v>
      </c>
      <c r="J60" s="152">
        <v>2767</v>
      </c>
      <c r="K60" s="151">
        <v>140</v>
      </c>
      <c r="L60" s="151">
        <v>17</v>
      </c>
      <c r="M60" s="151">
        <v>69</v>
      </c>
      <c r="N60" s="151">
        <v>256</v>
      </c>
      <c r="O60" s="152">
        <v>482</v>
      </c>
      <c r="P60" s="151">
        <v>0</v>
      </c>
      <c r="Q60" s="151">
        <v>700</v>
      </c>
      <c r="R60" s="151">
        <v>0</v>
      </c>
      <c r="S60" s="151">
        <v>0</v>
      </c>
      <c r="T60" s="151">
        <v>0</v>
      </c>
      <c r="U60" s="152">
        <v>700</v>
      </c>
      <c r="V60" s="151">
        <v>228</v>
      </c>
      <c r="W60" s="152">
        <v>228</v>
      </c>
      <c r="X60" s="151">
        <v>0</v>
      </c>
      <c r="Y60" s="151">
        <v>0</v>
      </c>
      <c r="Z60" s="152">
        <v>0</v>
      </c>
      <c r="AA60" s="151">
        <v>58</v>
      </c>
      <c r="AB60" s="152">
        <v>58</v>
      </c>
      <c r="AC60" s="152">
        <v>4235</v>
      </c>
    </row>
    <row r="61" spans="1:29" ht="14.25" x14ac:dyDescent="0.2">
      <c r="A61" s="153"/>
      <c r="B61" s="148" t="s">
        <v>260</v>
      </c>
      <c r="C61" s="138" t="s">
        <v>322</v>
      </c>
      <c r="D61" s="149"/>
      <c r="E61" s="151">
        <v>0</v>
      </c>
      <c r="F61" s="151">
        <v>67</v>
      </c>
      <c r="G61" s="151">
        <v>0</v>
      </c>
      <c r="H61" s="151">
        <v>0</v>
      </c>
      <c r="I61" s="151">
        <v>0</v>
      </c>
      <c r="J61" s="152">
        <v>67</v>
      </c>
      <c r="K61" s="151">
        <v>4</v>
      </c>
      <c r="L61" s="151">
        <v>-1</v>
      </c>
      <c r="M61" s="151">
        <v>2</v>
      </c>
      <c r="N61" s="151">
        <v>6</v>
      </c>
      <c r="O61" s="152">
        <v>11</v>
      </c>
      <c r="P61" s="151">
        <v>0</v>
      </c>
      <c r="Q61" s="151">
        <v>0</v>
      </c>
      <c r="R61" s="151">
        <v>0</v>
      </c>
      <c r="S61" s="151">
        <v>0</v>
      </c>
      <c r="T61" s="151">
        <v>0</v>
      </c>
      <c r="U61" s="152">
        <v>0</v>
      </c>
      <c r="V61" s="151">
        <v>6</v>
      </c>
      <c r="W61" s="152">
        <v>6</v>
      </c>
      <c r="X61" s="151">
        <v>0</v>
      </c>
      <c r="Y61" s="151">
        <v>0</v>
      </c>
      <c r="Z61" s="152">
        <v>0</v>
      </c>
      <c r="AA61" s="151">
        <v>0</v>
      </c>
      <c r="AB61" s="152">
        <v>0</v>
      </c>
      <c r="AC61" s="152">
        <v>84</v>
      </c>
    </row>
    <row r="62" spans="1:29" ht="14.25" x14ac:dyDescent="0.2">
      <c r="A62" s="153"/>
      <c r="B62" s="154" t="s">
        <v>265</v>
      </c>
      <c r="C62" s="138" t="s">
        <v>266</v>
      </c>
      <c r="D62" s="149"/>
      <c r="E62" s="151">
        <v>0</v>
      </c>
      <c r="F62" s="151">
        <v>8</v>
      </c>
      <c r="G62" s="151">
        <v>0</v>
      </c>
      <c r="H62" s="151">
        <v>2756</v>
      </c>
      <c r="I62" s="151">
        <v>0</v>
      </c>
      <c r="J62" s="152">
        <v>2764</v>
      </c>
      <c r="K62" s="151">
        <v>128</v>
      </c>
      <c r="L62" s="151">
        <v>-26</v>
      </c>
      <c r="M62" s="151">
        <v>127</v>
      </c>
      <c r="N62" s="151">
        <v>255</v>
      </c>
      <c r="O62" s="152">
        <v>484</v>
      </c>
      <c r="P62" s="151">
        <v>0</v>
      </c>
      <c r="Q62" s="151">
        <v>0</v>
      </c>
      <c r="R62" s="151">
        <v>0</v>
      </c>
      <c r="S62" s="151">
        <v>1808</v>
      </c>
      <c r="T62" s="151">
        <v>0</v>
      </c>
      <c r="U62" s="152">
        <v>1808</v>
      </c>
      <c r="V62" s="151">
        <v>208</v>
      </c>
      <c r="W62" s="152">
        <v>208</v>
      </c>
      <c r="X62" s="151">
        <v>0</v>
      </c>
      <c r="Y62" s="151">
        <v>0</v>
      </c>
      <c r="Z62" s="152">
        <v>0</v>
      </c>
      <c r="AA62" s="151">
        <v>138</v>
      </c>
      <c r="AB62" s="152">
        <v>138</v>
      </c>
      <c r="AC62" s="152">
        <v>5402</v>
      </c>
    </row>
    <row r="63" spans="1:29" ht="14.25" x14ac:dyDescent="0.2">
      <c r="A63" s="153"/>
      <c r="B63" s="155"/>
      <c r="C63" s="138" t="s">
        <v>273</v>
      </c>
      <c r="D63" s="149"/>
      <c r="E63" s="151">
        <v>0</v>
      </c>
      <c r="F63" s="151">
        <v>271</v>
      </c>
      <c r="G63" s="151">
        <v>0</v>
      </c>
      <c r="H63" s="151">
        <v>0</v>
      </c>
      <c r="I63" s="151">
        <v>0</v>
      </c>
      <c r="J63" s="152">
        <v>271</v>
      </c>
      <c r="K63" s="151">
        <v>13</v>
      </c>
      <c r="L63" s="151">
        <v>-2</v>
      </c>
      <c r="M63" s="151">
        <v>11</v>
      </c>
      <c r="N63" s="151">
        <v>25</v>
      </c>
      <c r="O63" s="152">
        <v>47</v>
      </c>
      <c r="P63" s="151">
        <v>0</v>
      </c>
      <c r="Q63" s="151">
        <v>215</v>
      </c>
      <c r="R63" s="151">
        <v>0</v>
      </c>
      <c r="S63" s="151">
        <v>0</v>
      </c>
      <c r="T63" s="151">
        <v>0</v>
      </c>
      <c r="U63" s="152">
        <v>215</v>
      </c>
      <c r="V63" s="151">
        <v>23</v>
      </c>
      <c r="W63" s="152">
        <v>23</v>
      </c>
      <c r="X63" s="151">
        <v>0</v>
      </c>
      <c r="Y63" s="151">
        <v>0</v>
      </c>
      <c r="Z63" s="152">
        <v>0</v>
      </c>
      <c r="AA63" s="151">
        <v>18</v>
      </c>
      <c r="AB63" s="152">
        <v>18</v>
      </c>
      <c r="AC63" s="152">
        <v>574</v>
      </c>
    </row>
    <row r="64" spans="1:29" ht="14.25" x14ac:dyDescent="0.2">
      <c r="A64" s="153"/>
      <c r="B64" s="155"/>
      <c r="C64" s="138" t="s">
        <v>274</v>
      </c>
      <c r="D64" s="149"/>
      <c r="E64" s="151">
        <v>0</v>
      </c>
      <c r="F64" s="151">
        <v>0</v>
      </c>
      <c r="G64" s="151">
        <v>0</v>
      </c>
      <c r="H64" s="151">
        <v>165</v>
      </c>
      <c r="I64" s="151">
        <v>0</v>
      </c>
      <c r="J64" s="152">
        <v>165</v>
      </c>
      <c r="K64" s="151">
        <v>8</v>
      </c>
      <c r="L64" s="151">
        <v>-1</v>
      </c>
      <c r="M64" s="151">
        <v>7</v>
      </c>
      <c r="N64" s="151">
        <v>16</v>
      </c>
      <c r="O64" s="152">
        <v>29</v>
      </c>
      <c r="P64" s="151">
        <v>0</v>
      </c>
      <c r="Q64" s="151">
        <v>0</v>
      </c>
      <c r="R64" s="151">
        <v>0</v>
      </c>
      <c r="S64" s="151">
        <v>31</v>
      </c>
      <c r="T64" s="151">
        <v>0</v>
      </c>
      <c r="U64" s="152">
        <v>31</v>
      </c>
      <c r="V64" s="151">
        <v>14</v>
      </c>
      <c r="W64" s="152">
        <v>14</v>
      </c>
      <c r="X64" s="151">
        <v>0</v>
      </c>
      <c r="Y64" s="151">
        <v>0</v>
      </c>
      <c r="Z64" s="152">
        <v>0</v>
      </c>
      <c r="AA64" s="151">
        <v>3</v>
      </c>
      <c r="AB64" s="152">
        <v>3</v>
      </c>
      <c r="AC64" s="152">
        <v>242</v>
      </c>
    </row>
    <row r="65" spans="1:31" ht="14.25" x14ac:dyDescent="0.2">
      <c r="A65" s="153"/>
      <c r="B65" s="156"/>
      <c r="C65" s="138" t="s">
        <v>275</v>
      </c>
      <c r="D65" s="149"/>
      <c r="E65" s="151">
        <v>0</v>
      </c>
      <c r="F65" s="151">
        <v>34</v>
      </c>
      <c r="G65" s="151">
        <v>0</v>
      </c>
      <c r="H65" s="151">
        <v>0</v>
      </c>
      <c r="I65" s="151">
        <v>0</v>
      </c>
      <c r="J65" s="152">
        <v>34</v>
      </c>
      <c r="K65" s="151">
        <v>2</v>
      </c>
      <c r="L65" s="151">
        <v>0</v>
      </c>
      <c r="M65" s="151">
        <v>1</v>
      </c>
      <c r="N65" s="151">
        <v>3</v>
      </c>
      <c r="O65" s="152">
        <v>6</v>
      </c>
      <c r="P65" s="151">
        <v>0</v>
      </c>
      <c r="Q65" s="151">
        <v>0</v>
      </c>
      <c r="R65" s="151">
        <v>0</v>
      </c>
      <c r="S65" s="151">
        <v>0</v>
      </c>
      <c r="T65" s="151">
        <v>0</v>
      </c>
      <c r="U65" s="152">
        <v>0</v>
      </c>
      <c r="V65" s="151">
        <v>3</v>
      </c>
      <c r="W65" s="152">
        <v>3</v>
      </c>
      <c r="X65" s="151">
        <v>0</v>
      </c>
      <c r="Y65" s="151">
        <v>0</v>
      </c>
      <c r="Z65" s="152">
        <v>0</v>
      </c>
      <c r="AA65" s="151">
        <v>0</v>
      </c>
      <c r="AB65" s="152">
        <v>0</v>
      </c>
      <c r="AC65" s="152">
        <v>43</v>
      </c>
    </row>
    <row r="66" spans="1:31" ht="14.25" x14ac:dyDescent="0.2">
      <c r="A66" s="153"/>
      <c r="B66" s="154" t="s">
        <v>278</v>
      </c>
      <c r="C66" s="138" t="s">
        <v>279</v>
      </c>
      <c r="D66" s="149"/>
      <c r="E66" s="151">
        <v>0</v>
      </c>
      <c r="F66" s="151">
        <v>35</v>
      </c>
      <c r="G66" s="151">
        <v>1428</v>
      </c>
      <c r="H66" s="151">
        <v>0</v>
      </c>
      <c r="I66" s="151">
        <v>0</v>
      </c>
      <c r="J66" s="152">
        <v>1462</v>
      </c>
      <c r="K66" s="151">
        <v>77</v>
      </c>
      <c r="L66" s="151">
        <v>9</v>
      </c>
      <c r="M66" s="151">
        <v>40</v>
      </c>
      <c r="N66" s="151">
        <v>133</v>
      </c>
      <c r="O66" s="152">
        <v>260</v>
      </c>
      <c r="P66" s="151">
        <v>0</v>
      </c>
      <c r="Q66" s="151">
        <v>0</v>
      </c>
      <c r="R66" s="151">
        <v>0</v>
      </c>
      <c r="S66" s="151">
        <v>0</v>
      </c>
      <c r="T66" s="151">
        <v>0</v>
      </c>
      <c r="U66" s="152">
        <v>0</v>
      </c>
      <c r="V66" s="151">
        <v>129</v>
      </c>
      <c r="W66" s="152">
        <v>129</v>
      </c>
      <c r="X66" s="151">
        <v>0</v>
      </c>
      <c r="Y66" s="151">
        <v>0</v>
      </c>
      <c r="Z66" s="152">
        <v>0</v>
      </c>
      <c r="AA66" s="151">
        <v>0</v>
      </c>
      <c r="AB66" s="152">
        <v>0</v>
      </c>
      <c r="AC66" s="152">
        <v>1851</v>
      </c>
    </row>
    <row r="67" spans="1:31" ht="14.25" x14ac:dyDescent="0.2">
      <c r="A67" s="153"/>
      <c r="B67" s="156"/>
      <c r="C67" s="138" t="s">
        <v>280</v>
      </c>
      <c r="D67" s="149"/>
      <c r="E67" s="151">
        <v>0</v>
      </c>
      <c r="F67" s="151">
        <v>4341</v>
      </c>
      <c r="G67" s="151">
        <v>0</v>
      </c>
      <c r="H67" s="151">
        <v>0</v>
      </c>
      <c r="I67" s="151">
        <v>0</v>
      </c>
      <c r="J67" s="152">
        <v>4341</v>
      </c>
      <c r="K67" s="151">
        <v>209</v>
      </c>
      <c r="L67" s="151">
        <v>-10</v>
      </c>
      <c r="M67" s="151">
        <v>159</v>
      </c>
      <c r="N67" s="151">
        <v>407</v>
      </c>
      <c r="O67" s="152">
        <v>765</v>
      </c>
      <c r="P67" s="151">
        <v>0</v>
      </c>
      <c r="Q67" s="151">
        <v>284</v>
      </c>
      <c r="R67" s="151">
        <v>0</v>
      </c>
      <c r="S67" s="151">
        <v>0</v>
      </c>
      <c r="T67" s="151">
        <v>85</v>
      </c>
      <c r="U67" s="152">
        <v>369</v>
      </c>
      <c r="V67" s="151">
        <v>359</v>
      </c>
      <c r="W67" s="152">
        <v>359</v>
      </c>
      <c r="X67" s="151">
        <v>0</v>
      </c>
      <c r="Y67" s="151">
        <v>0</v>
      </c>
      <c r="Z67" s="152">
        <v>0</v>
      </c>
      <c r="AA67" s="151">
        <v>21</v>
      </c>
      <c r="AB67" s="152">
        <v>21</v>
      </c>
      <c r="AC67" s="152">
        <v>5856</v>
      </c>
    </row>
    <row r="68" spans="1:31" ht="14.25" x14ac:dyDescent="0.2">
      <c r="A68" s="153"/>
      <c r="B68" s="148" t="s">
        <v>284</v>
      </c>
      <c r="C68" s="138" t="s">
        <v>285</v>
      </c>
      <c r="D68" s="149"/>
      <c r="E68" s="151">
        <v>0</v>
      </c>
      <c r="F68" s="151">
        <v>19861</v>
      </c>
      <c r="G68" s="151">
        <v>0</v>
      </c>
      <c r="H68" s="151">
        <v>0</v>
      </c>
      <c r="I68" s="151">
        <v>0</v>
      </c>
      <c r="J68" s="152">
        <v>19861</v>
      </c>
      <c r="K68" s="151">
        <v>1010</v>
      </c>
      <c r="L68" s="151">
        <v>-28</v>
      </c>
      <c r="M68" s="151">
        <v>662</v>
      </c>
      <c r="N68" s="151">
        <v>1819</v>
      </c>
      <c r="O68" s="152">
        <v>3464</v>
      </c>
      <c r="P68" s="151">
        <v>0</v>
      </c>
      <c r="Q68" s="151">
        <v>2769</v>
      </c>
      <c r="R68" s="151">
        <v>0</v>
      </c>
      <c r="S68" s="151">
        <v>0</v>
      </c>
      <c r="T68" s="151">
        <v>0</v>
      </c>
      <c r="U68" s="152">
        <v>2769</v>
      </c>
      <c r="V68" s="151">
        <v>1658</v>
      </c>
      <c r="W68" s="152">
        <v>1658</v>
      </c>
      <c r="X68" s="151">
        <v>0</v>
      </c>
      <c r="Y68" s="151">
        <v>0</v>
      </c>
      <c r="Z68" s="152">
        <v>0</v>
      </c>
      <c r="AA68" s="151">
        <v>235</v>
      </c>
      <c r="AB68" s="152">
        <v>235</v>
      </c>
      <c r="AC68" s="152">
        <v>27986</v>
      </c>
    </row>
    <row r="69" spans="1:31" ht="14.25" x14ac:dyDescent="0.2">
      <c r="A69" s="153"/>
      <c r="B69" s="154" t="s">
        <v>286</v>
      </c>
      <c r="C69" s="138" t="s">
        <v>287</v>
      </c>
      <c r="D69" s="149"/>
      <c r="E69" s="151">
        <v>0</v>
      </c>
      <c r="F69" s="151">
        <v>0</v>
      </c>
      <c r="G69" s="151">
        <v>0</v>
      </c>
      <c r="H69" s="151">
        <v>0</v>
      </c>
      <c r="I69" s="151">
        <v>0</v>
      </c>
      <c r="J69" s="152">
        <v>0</v>
      </c>
      <c r="K69" s="151">
        <v>0</v>
      </c>
      <c r="L69" s="151">
        <v>0</v>
      </c>
      <c r="M69" s="151">
        <v>0</v>
      </c>
      <c r="N69" s="151">
        <v>0</v>
      </c>
      <c r="O69" s="152">
        <v>0</v>
      </c>
      <c r="P69" s="151">
        <v>0</v>
      </c>
      <c r="Q69" s="151">
        <v>0</v>
      </c>
      <c r="R69" s="151">
        <v>0</v>
      </c>
      <c r="S69" s="151">
        <v>0</v>
      </c>
      <c r="T69" s="151">
        <v>0</v>
      </c>
      <c r="U69" s="152">
        <v>0</v>
      </c>
      <c r="V69" s="151">
        <v>0</v>
      </c>
      <c r="W69" s="152">
        <v>0</v>
      </c>
      <c r="X69" s="151">
        <v>21924</v>
      </c>
      <c r="Y69" s="151">
        <v>0</v>
      </c>
      <c r="Z69" s="152">
        <v>21924</v>
      </c>
      <c r="AA69" s="151">
        <v>0</v>
      </c>
      <c r="AB69" s="152">
        <v>0</v>
      </c>
      <c r="AC69" s="152">
        <v>21924</v>
      </c>
    </row>
    <row r="70" spans="1:31" ht="14.25" x14ac:dyDescent="0.2">
      <c r="A70" s="153"/>
      <c r="B70" s="156"/>
      <c r="C70" s="138" t="s">
        <v>288</v>
      </c>
      <c r="D70" s="149"/>
      <c r="E70" s="151">
        <v>0</v>
      </c>
      <c r="F70" s="151">
        <v>0</v>
      </c>
      <c r="G70" s="151">
        <v>0</v>
      </c>
      <c r="H70" s="151">
        <v>0</v>
      </c>
      <c r="I70" s="151">
        <v>0</v>
      </c>
      <c r="J70" s="152">
        <v>0</v>
      </c>
      <c r="K70" s="151">
        <v>0</v>
      </c>
      <c r="L70" s="151">
        <v>0</v>
      </c>
      <c r="M70" s="151">
        <v>0</v>
      </c>
      <c r="N70" s="151">
        <v>0</v>
      </c>
      <c r="O70" s="152">
        <v>0</v>
      </c>
      <c r="P70" s="151">
        <v>0</v>
      </c>
      <c r="Q70" s="151">
        <v>0</v>
      </c>
      <c r="R70" s="151">
        <v>0</v>
      </c>
      <c r="S70" s="151">
        <v>0</v>
      </c>
      <c r="T70" s="151">
        <v>0</v>
      </c>
      <c r="U70" s="152">
        <v>0</v>
      </c>
      <c r="V70" s="151">
        <v>0</v>
      </c>
      <c r="W70" s="152">
        <v>0</v>
      </c>
      <c r="X70" s="151">
        <v>0</v>
      </c>
      <c r="Y70" s="151">
        <v>3543</v>
      </c>
      <c r="Z70" s="152">
        <v>3543</v>
      </c>
      <c r="AA70" s="151">
        <v>0</v>
      </c>
      <c r="AB70" s="152">
        <v>0</v>
      </c>
      <c r="AC70" s="152">
        <v>3543</v>
      </c>
    </row>
    <row r="71" spans="1:31" ht="14.25" x14ac:dyDescent="0.2">
      <c r="A71" s="153"/>
      <c r="B71" s="154" t="s">
        <v>290</v>
      </c>
      <c r="C71" s="138" t="s">
        <v>291</v>
      </c>
      <c r="D71" s="149"/>
      <c r="E71" s="151">
        <v>0</v>
      </c>
      <c r="F71" s="151">
        <v>246527</v>
      </c>
      <c r="G71" s="151">
        <v>0</v>
      </c>
      <c r="H71" s="151">
        <v>0</v>
      </c>
      <c r="I71" s="151">
        <v>0</v>
      </c>
      <c r="J71" s="152">
        <v>246527</v>
      </c>
      <c r="K71" s="151">
        <v>11813</v>
      </c>
      <c r="L71" s="151">
        <v>-382</v>
      </c>
      <c r="M71" s="151">
        <v>9305</v>
      </c>
      <c r="N71" s="151">
        <v>22775</v>
      </c>
      <c r="O71" s="152">
        <v>43511</v>
      </c>
      <c r="P71" s="151">
        <v>5005</v>
      </c>
      <c r="Q71" s="151">
        <v>21267</v>
      </c>
      <c r="R71" s="151">
        <v>0</v>
      </c>
      <c r="S71" s="151">
        <v>0</v>
      </c>
      <c r="T71" s="151">
        <v>1829</v>
      </c>
      <c r="U71" s="152">
        <v>28100</v>
      </c>
      <c r="V71" s="151">
        <v>19479</v>
      </c>
      <c r="W71" s="152">
        <v>19479</v>
      </c>
      <c r="X71" s="151">
        <v>0</v>
      </c>
      <c r="Y71" s="151">
        <v>0</v>
      </c>
      <c r="Z71" s="152">
        <v>0</v>
      </c>
      <c r="AA71" s="151">
        <v>2077</v>
      </c>
      <c r="AB71" s="152">
        <v>2077</v>
      </c>
      <c r="AC71" s="152">
        <v>339694</v>
      </c>
    </row>
    <row r="72" spans="1:31" ht="14.25" x14ac:dyDescent="0.2">
      <c r="A72" s="153"/>
      <c r="B72" s="156"/>
      <c r="C72" s="138" t="s">
        <v>345</v>
      </c>
      <c r="D72" s="149"/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2">
        <v>0</v>
      </c>
      <c r="K72" s="151">
        <v>0</v>
      </c>
      <c r="L72" s="151">
        <v>0</v>
      </c>
      <c r="M72" s="151">
        <v>0</v>
      </c>
      <c r="N72" s="151">
        <v>0</v>
      </c>
      <c r="O72" s="152">
        <v>0</v>
      </c>
      <c r="P72" s="151">
        <v>0</v>
      </c>
      <c r="Q72" s="151">
        <v>25</v>
      </c>
      <c r="R72" s="151">
        <v>0</v>
      </c>
      <c r="S72" s="151">
        <v>0</v>
      </c>
      <c r="T72" s="151">
        <v>0</v>
      </c>
      <c r="U72" s="152">
        <v>25</v>
      </c>
      <c r="V72" s="151">
        <v>0</v>
      </c>
      <c r="W72" s="152">
        <v>0</v>
      </c>
      <c r="X72" s="151">
        <v>0</v>
      </c>
      <c r="Y72" s="151">
        <v>0</v>
      </c>
      <c r="Z72" s="152">
        <v>0</v>
      </c>
      <c r="AA72" s="151">
        <v>2</v>
      </c>
      <c r="AB72" s="152">
        <v>2</v>
      </c>
      <c r="AC72" s="152">
        <v>28</v>
      </c>
    </row>
    <row r="73" spans="1:31" ht="14.25" x14ac:dyDescent="0.2">
      <c r="A73" s="157"/>
      <c r="B73" s="158" t="s">
        <v>107</v>
      </c>
      <c r="C73" s="159"/>
      <c r="D73" s="149"/>
      <c r="E73" s="152">
        <v>0</v>
      </c>
      <c r="F73" s="152">
        <v>2784437</v>
      </c>
      <c r="G73" s="152">
        <v>1331592</v>
      </c>
      <c r="H73" s="152">
        <v>54040</v>
      </c>
      <c r="I73" s="152">
        <v>468</v>
      </c>
      <c r="J73" s="152">
        <v>4170537</v>
      </c>
      <c r="K73" s="152">
        <v>198934</v>
      </c>
      <c r="L73" s="152">
        <v>-3575</v>
      </c>
      <c r="M73" s="152">
        <v>155741</v>
      </c>
      <c r="N73" s="152">
        <v>385693</v>
      </c>
      <c r="O73" s="152">
        <v>736793</v>
      </c>
      <c r="P73" s="152">
        <v>290917</v>
      </c>
      <c r="Q73" s="152">
        <v>770561</v>
      </c>
      <c r="R73" s="152">
        <v>-1037</v>
      </c>
      <c r="S73" s="152">
        <v>2151</v>
      </c>
      <c r="T73" s="152">
        <v>56862</v>
      </c>
      <c r="U73" s="152">
        <v>1119454</v>
      </c>
      <c r="V73" s="152">
        <v>331466</v>
      </c>
      <c r="W73" s="152">
        <v>331466</v>
      </c>
      <c r="X73" s="152">
        <v>21924</v>
      </c>
      <c r="Y73" s="152">
        <v>3543</v>
      </c>
      <c r="Z73" s="152">
        <v>25467</v>
      </c>
      <c r="AA73" s="152">
        <v>77884</v>
      </c>
      <c r="AB73" s="152">
        <v>77884</v>
      </c>
      <c r="AC73" s="152">
        <v>6461601</v>
      </c>
    </row>
    <row r="74" spans="1:31" ht="14.25" x14ac:dyDescent="0.2">
      <c r="A74" s="158" t="s">
        <v>107</v>
      </c>
      <c r="B74" s="160"/>
      <c r="C74" s="159"/>
      <c r="D74" s="149"/>
      <c r="E74" s="152">
        <v>5760</v>
      </c>
      <c r="F74" s="152">
        <v>3052892</v>
      </c>
      <c r="G74" s="152">
        <v>1544107</v>
      </c>
      <c r="H74" s="152">
        <v>54362</v>
      </c>
      <c r="I74" s="152">
        <v>468</v>
      </c>
      <c r="J74" s="152">
        <v>4657590</v>
      </c>
      <c r="K74" s="152">
        <v>222210</v>
      </c>
      <c r="L74" s="152">
        <v>-2741</v>
      </c>
      <c r="M74" s="152">
        <v>172494</v>
      </c>
      <c r="N74" s="152">
        <v>430390</v>
      </c>
      <c r="O74" s="152">
        <v>822354</v>
      </c>
      <c r="P74" s="152">
        <v>317771</v>
      </c>
      <c r="Q74" s="152">
        <v>894891</v>
      </c>
      <c r="R74" s="152">
        <v>-1037</v>
      </c>
      <c r="S74" s="152">
        <v>2151</v>
      </c>
      <c r="T74" s="152">
        <v>60665</v>
      </c>
      <c r="U74" s="152">
        <v>1274441</v>
      </c>
      <c r="V74" s="152">
        <v>370940</v>
      </c>
      <c r="W74" s="152">
        <v>370940</v>
      </c>
      <c r="X74" s="152">
        <v>45664</v>
      </c>
      <c r="Y74" s="152">
        <v>6890</v>
      </c>
      <c r="Z74" s="152">
        <v>52554</v>
      </c>
      <c r="AA74" s="152">
        <v>88838</v>
      </c>
      <c r="AB74" s="152">
        <v>88838</v>
      </c>
      <c r="AC74" s="152">
        <v>7266717</v>
      </c>
      <c r="AE74" s="165">
        <f>F74+G74+E74+I74+H74+N74+K74+M74+L74+Q74+P74+T74+R74+S74+V74+AA74</f>
        <v>7214161</v>
      </c>
    </row>
  </sheetData>
  <pageMargins left="0.7" right="0.7" top="0.75" bottom="0.75" header="0.3" footer="0.3"/>
  <pageSetup scale="49" fitToWidth="5" orientation="landscape" r:id="rId1"/>
  <headerFooter>
    <oddFooter>&amp;C&amp;P OF &amp;N&amp;R&amp;Z&amp;F&amp;A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H21"/>
  <sheetViews>
    <sheetView zoomScaleNormal="100" workbookViewId="0">
      <selection activeCell="D16" sqref="D16"/>
    </sheetView>
  </sheetViews>
  <sheetFormatPr defaultRowHeight="12.75" x14ac:dyDescent="0.2"/>
  <cols>
    <col min="2" max="2" width="11.7109375" customWidth="1"/>
    <col min="3" max="3" width="10.28515625" bestFit="1" customWidth="1"/>
    <col min="4" max="4" width="15.5703125" style="34" bestFit="1" customWidth="1"/>
    <col min="5" max="5" width="3.28515625" style="34" customWidth="1"/>
    <col min="6" max="6" width="17.7109375" style="34" bestFit="1" customWidth="1"/>
    <col min="7" max="7" width="3" style="98" customWidth="1"/>
    <col min="8" max="8" width="10.28515625" bestFit="1" customWidth="1"/>
  </cols>
  <sheetData>
    <row r="2" spans="1:8" x14ac:dyDescent="0.2">
      <c r="A2" s="18" t="s">
        <v>25</v>
      </c>
    </row>
    <row r="3" spans="1:8" x14ac:dyDescent="0.2">
      <c r="E3" s="118"/>
    </row>
    <row r="4" spans="1:8" x14ac:dyDescent="0.2">
      <c r="B4" s="24"/>
      <c r="E4" s="118"/>
    </row>
    <row r="5" spans="1:8" x14ac:dyDescent="0.2">
      <c r="E5" s="118"/>
    </row>
    <row r="6" spans="1:8" s="18" customFormat="1" ht="15" x14ac:dyDescent="0.35">
      <c r="D6" s="35" t="s">
        <v>29</v>
      </c>
      <c r="E6" s="119"/>
      <c r="F6" s="35" t="s">
        <v>30</v>
      </c>
      <c r="G6" s="122"/>
    </row>
    <row r="7" spans="1:8" x14ac:dyDescent="0.2">
      <c r="A7" t="s">
        <v>26</v>
      </c>
      <c r="D7" s="170">
        <v>99599619.799999997</v>
      </c>
      <c r="E7" s="120">
        <v>3</v>
      </c>
      <c r="F7" s="170">
        <v>120361732.58</v>
      </c>
      <c r="G7" s="125">
        <v>4</v>
      </c>
      <c r="H7" s="37">
        <f>ROUND(D7/F7,3)</f>
        <v>0.82799999999999996</v>
      </c>
    </row>
    <row r="8" spans="1:8" x14ac:dyDescent="0.2">
      <c r="A8" t="s">
        <v>27</v>
      </c>
      <c r="C8" s="171">
        <f>ROUND(41859814/92045128,5)</f>
        <v>0.45477000000000001</v>
      </c>
      <c r="D8" s="38">
        <f>ROUND(D7*C8,2)</f>
        <v>45294919.100000001</v>
      </c>
      <c r="E8" s="120"/>
      <c r="F8" s="38">
        <f>ROUND(F7*C8,2)</f>
        <v>54736905.130000003</v>
      </c>
      <c r="G8" s="123"/>
      <c r="H8" s="37"/>
    </row>
    <row r="9" spans="1:8" x14ac:dyDescent="0.2">
      <c r="A9" t="s">
        <v>28</v>
      </c>
      <c r="C9" s="171">
        <f>48328885/92045128</f>
        <v>0.525056415805082</v>
      </c>
      <c r="D9" s="38">
        <f>ROUND(D7*C9,2)</f>
        <v>52295419.390000001</v>
      </c>
      <c r="E9" s="120"/>
      <c r="F9" s="38">
        <f>ROUND(F7*C9,2)</f>
        <v>63196699.909999996</v>
      </c>
      <c r="G9" s="123"/>
      <c r="H9" s="37"/>
    </row>
    <row r="10" spans="1:8" x14ac:dyDescent="0.2">
      <c r="E10" s="118"/>
    </row>
    <row r="11" spans="1:8" x14ac:dyDescent="0.2">
      <c r="E11" s="118"/>
    </row>
    <row r="12" spans="1:8" x14ac:dyDescent="0.2">
      <c r="A12" s="36" t="s">
        <v>2</v>
      </c>
      <c r="D12" s="170">
        <v>81743251.579999998</v>
      </c>
      <c r="E12" s="120">
        <v>1</v>
      </c>
      <c r="F12" s="170">
        <v>83218315.010000005</v>
      </c>
      <c r="G12" s="125">
        <v>2</v>
      </c>
      <c r="H12" s="37">
        <f>ROUND(D12/F12,3)</f>
        <v>0.98199999999999998</v>
      </c>
    </row>
    <row r="13" spans="1:8" x14ac:dyDescent="0.2">
      <c r="A13" s="102" t="s">
        <v>31</v>
      </c>
      <c r="C13" s="171">
        <f>ROUND(48328885/92045128,5)</f>
        <v>0.52505999999999997</v>
      </c>
      <c r="D13" s="101">
        <f>D9</f>
        <v>52295419.390000001</v>
      </c>
      <c r="E13" s="121"/>
      <c r="F13" s="101">
        <f>F9</f>
        <v>63196699.909999996</v>
      </c>
      <c r="G13" s="124"/>
      <c r="H13" s="37">
        <f>ROUND(D13/F13,3)</f>
        <v>0.82799999999999996</v>
      </c>
    </row>
    <row r="14" spans="1:8" x14ac:dyDescent="0.2">
      <c r="A14" s="103" t="s">
        <v>443</v>
      </c>
      <c r="C14" s="172">
        <f>ROUND(5926271/72879496,5)</f>
        <v>8.1320000000000003E-2</v>
      </c>
      <c r="D14" s="41">
        <f>ROUND(D12*C14,2)</f>
        <v>6647361.2199999997</v>
      </c>
      <c r="E14" s="121"/>
      <c r="F14" s="41">
        <f>F12*C14</f>
        <v>6767313.3766132006</v>
      </c>
      <c r="G14" s="124"/>
      <c r="H14" s="37">
        <f>ROUND(D14/F14,3)</f>
        <v>0.98199999999999998</v>
      </c>
    </row>
    <row r="15" spans="1:8" x14ac:dyDescent="0.2">
      <c r="D15" s="34">
        <f>SUM(D12:D14)</f>
        <v>140686032.19</v>
      </c>
      <c r="E15" s="118"/>
      <c r="F15" s="34">
        <f>SUM(F12:F14)</f>
        <v>153182328.29661322</v>
      </c>
      <c r="H15" s="126">
        <f>ROUND(D15/F15,5)</f>
        <v>0.91842000000000001</v>
      </c>
    </row>
    <row r="16" spans="1:8" x14ac:dyDescent="0.2">
      <c r="E16" s="118"/>
    </row>
    <row r="17" spans="1:8" x14ac:dyDescent="0.2">
      <c r="E17" s="118"/>
    </row>
    <row r="18" spans="1:8" x14ac:dyDescent="0.2">
      <c r="A18" t="s">
        <v>99</v>
      </c>
      <c r="D18" s="170">
        <v>83532423.120000005</v>
      </c>
      <c r="E18" s="118">
        <v>5</v>
      </c>
      <c r="F18" s="170">
        <v>85571150.459999993</v>
      </c>
      <c r="G18" s="96">
        <v>6</v>
      </c>
      <c r="H18" s="37">
        <f>ROUND(D18/F18,3)</f>
        <v>0.97599999999999998</v>
      </c>
    </row>
    <row r="19" spans="1:8" x14ac:dyDescent="0.2">
      <c r="A19" s="103" t="s">
        <v>444</v>
      </c>
      <c r="C19" s="171">
        <f>ROUND(41859814/92045128,5)</f>
        <v>0.45477000000000001</v>
      </c>
      <c r="D19" s="34">
        <f>D8</f>
        <v>45294919.100000001</v>
      </c>
      <c r="E19" s="118"/>
      <c r="F19" s="34">
        <f>F8</f>
        <v>54736905.130000003</v>
      </c>
      <c r="H19" s="37">
        <f>ROUND(D19/F19,3)</f>
        <v>0.82799999999999996</v>
      </c>
    </row>
    <row r="20" spans="1:8" x14ac:dyDescent="0.2">
      <c r="A20" s="103" t="s">
        <v>458</v>
      </c>
      <c r="C20" s="171">
        <f>ROUND(1020649/66939094,5)</f>
        <v>1.525E-2</v>
      </c>
      <c r="D20" s="38">
        <f>D18*C20</f>
        <v>1273869.45258</v>
      </c>
      <c r="E20" s="120"/>
      <c r="F20" s="38">
        <f>F18*C20</f>
        <v>1304960.044515</v>
      </c>
      <c r="G20" s="123"/>
      <c r="H20" s="37">
        <f>ROUND(D20/F20,3)</f>
        <v>0.97599999999999998</v>
      </c>
    </row>
    <row r="21" spans="1:8" x14ac:dyDescent="0.2">
      <c r="E21" s="118"/>
    </row>
  </sheetData>
  <phoneticPr fontId="3" type="noConversion"/>
  <pageMargins left="0.75" right="0.75" top="1" bottom="0.75" header="0.5" footer="0.25"/>
  <pageSetup orientation="landscape" r:id="rId1"/>
  <headerFooter alignWithMargins="0">
    <oddHeader xml:space="preserve">&amp;R&amp;"Arial,Italic"Data provided by Kathy Coffey 
</oddHeader>
    <oddFooter>&amp;L&amp;Z&amp;F
Tab: 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C18"/>
  <sheetViews>
    <sheetView zoomScaleNormal="100" workbookViewId="0">
      <selection activeCell="B26" sqref="B26"/>
    </sheetView>
  </sheetViews>
  <sheetFormatPr defaultRowHeight="15" x14ac:dyDescent="0.25"/>
  <cols>
    <col min="1" max="1" width="8.140625" style="76" bestFit="1" customWidth="1"/>
    <col min="2" max="2" width="47.85546875" style="76" bestFit="1" customWidth="1"/>
    <col min="3" max="4" width="22.7109375" style="76" customWidth="1"/>
    <col min="5" max="16384" width="9.140625" style="76"/>
  </cols>
  <sheetData>
    <row r="1" spans="1:3" ht="26.25" x14ac:dyDescent="0.25">
      <c r="A1" s="75" t="s">
        <v>45</v>
      </c>
      <c r="B1" s="75" t="s">
        <v>45</v>
      </c>
      <c r="C1" s="217" t="s">
        <v>76</v>
      </c>
    </row>
    <row r="2" spans="1:3" ht="15.75" thickBot="1" x14ac:dyDescent="0.3">
      <c r="A2" s="77" t="s">
        <v>77</v>
      </c>
      <c r="B2" s="77" t="s">
        <v>78</v>
      </c>
      <c r="C2" s="218"/>
    </row>
    <row r="3" spans="1:3" ht="15.75" thickBot="1" x14ac:dyDescent="0.3">
      <c r="A3" s="78">
        <v>101</v>
      </c>
      <c r="B3" s="79" t="s">
        <v>79</v>
      </c>
      <c r="C3" s="80" t="s">
        <v>80</v>
      </c>
    </row>
    <row r="4" spans="1:3" ht="15.75" thickBot="1" x14ac:dyDescent="0.3">
      <c r="A4" s="81">
        <v>110</v>
      </c>
      <c r="B4" s="82" t="s">
        <v>81</v>
      </c>
      <c r="C4" s="83" t="s">
        <v>24</v>
      </c>
    </row>
    <row r="5" spans="1:3" ht="15.75" thickBot="1" x14ac:dyDescent="0.3">
      <c r="A5" s="78">
        <v>111</v>
      </c>
      <c r="B5" s="79" t="s">
        <v>82</v>
      </c>
      <c r="C5" s="80" t="s">
        <v>24</v>
      </c>
    </row>
    <row r="6" spans="1:3" ht="15.75" thickBot="1" x14ac:dyDescent="0.3">
      <c r="A6" s="81">
        <v>112</v>
      </c>
      <c r="B6" s="82" t="s">
        <v>83</v>
      </c>
      <c r="C6" s="83" t="s">
        <v>24</v>
      </c>
    </row>
    <row r="7" spans="1:3" ht="15.75" thickBot="1" x14ac:dyDescent="0.3">
      <c r="A7" s="84">
        <v>120</v>
      </c>
      <c r="B7" s="79" t="s">
        <v>84</v>
      </c>
      <c r="C7" s="87" t="s">
        <v>85</v>
      </c>
    </row>
    <row r="8" spans="1:3" ht="15.75" thickBot="1" x14ac:dyDescent="0.3">
      <c r="A8" s="84">
        <v>121</v>
      </c>
      <c r="B8" s="82" t="s">
        <v>86</v>
      </c>
      <c r="C8" s="88" t="s">
        <v>85</v>
      </c>
    </row>
    <row r="9" spans="1:3" ht="15.75" thickBot="1" x14ac:dyDescent="0.3">
      <c r="A9" s="84">
        <v>125</v>
      </c>
      <c r="B9" s="85" t="s">
        <v>87</v>
      </c>
      <c r="C9" s="89" t="s">
        <v>88</v>
      </c>
    </row>
    <row r="10" spans="1:3" ht="15.75" thickBot="1" x14ac:dyDescent="0.3">
      <c r="A10" s="84">
        <v>126</v>
      </c>
      <c r="B10" s="85" t="s">
        <v>89</v>
      </c>
      <c r="C10" s="89" t="s">
        <v>88</v>
      </c>
    </row>
    <row r="11" spans="1:3" ht="15.75" thickBot="1" x14ac:dyDescent="0.3">
      <c r="A11" s="84">
        <v>127</v>
      </c>
      <c r="B11" s="85" t="s">
        <v>90</v>
      </c>
      <c r="C11" s="89" t="s">
        <v>88</v>
      </c>
    </row>
    <row r="12" spans="1:3" ht="15.75" thickBot="1" x14ac:dyDescent="0.3">
      <c r="A12" s="84">
        <v>130</v>
      </c>
      <c r="B12" s="85" t="s">
        <v>91</v>
      </c>
      <c r="C12" s="89" t="s">
        <v>85</v>
      </c>
    </row>
    <row r="13" spans="1:3" ht="15.75" thickBot="1" x14ac:dyDescent="0.3">
      <c r="A13" s="84">
        <v>131</v>
      </c>
      <c r="B13" s="85" t="s">
        <v>92</v>
      </c>
      <c r="C13" s="89" t="s">
        <v>85</v>
      </c>
    </row>
    <row r="14" spans="1:3" ht="15.75" thickBot="1" x14ac:dyDescent="0.3">
      <c r="A14" s="84">
        <v>145</v>
      </c>
      <c r="B14" s="85" t="s">
        <v>93</v>
      </c>
      <c r="C14" s="86" t="s">
        <v>24</v>
      </c>
    </row>
    <row r="15" spans="1:3" ht="15.75" thickBot="1" x14ac:dyDescent="0.3">
      <c r="A15" s="84">
        <v>146</v>
      </c>
      <c r="B15" s="85" t="s">
        <v>94</v>
      </c>
      <c r="C15" s="86" t="s">
        <v>80</v>
      </c>
    </row>
    <row r="18" spans="1:1" x14ac:dyDescent="0.25">
      <c r="A18" s="90" t="s">
        <v>98</v>
      </c>
    </row>
  </sheetData>
  <mergeCells count="1">
    <mergeCell ref="C1:C2"/>
  </mergeCells>
  <pageMargins left="0.7" right="0.7" top="0.75" bottom="0.75" header="0.3" footer="0.3"/>
  <pageSetup scale="89" orientation="portrait" r:id="rId1"/>
  <headerFooter>
    <oddFooter>&amp;L&amp;Z&amp;F
Tab: 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2"/>
  <sheetViews>
    <sheetView workbookViewId="0">
      <selection activeCell="B30" sqref="B30"/>
    </sheetView>
  </sheetViews>
  <sheetFormatPr defaultRowHeight="15" x14ac:dyDescent="0.25"/>
  <cols>
    <col min="1" max="1" width="9.140625" style="173"/>
    <col min="2" max="2" width="47.85546875" style="173" customWidth="1"/>
    <col min="3" max="3" width="17.85546875" style="174" customWidth="1"/>
    <col min="4" max="4" width="10.140625" style="173" bestFit="1" customWidth="1"/>
    <col min="5" max="16384" width="9.140625" style="173"/>
  </cols>
  <sheetData>
    <row r="1" spans="2:5" x14ac:dyDescent="0.25">
      <c r="B1" s="173" t="s">
        <v>475</v>
      </c>
      <c r="C1" s="174" t="s">
        <v>476</v>
      </c>
      <c r="D1" s="173" t="s">
        <v>477</v>
      </c>
    </row>
    <row r="3" spans="2:5" x14ac:dyDescent="0.25">
      <c r="B3" s="214" t="s">
        <v>432</v>
      </c>
      <c r="C3" s="174" t="s">
        <v>478</v>
      </c>
    </row>
    <row r="4" spans="2:5" x14ac:dyDescent="0.25">
      <c r="B4" s="175" t="s">
        <v>434</v>
      </c>
      <c r="C4" s="174">
        <v>92045128.379999995</v>
      </c>
    </row>
    <row r="5" spans="2:5" x14ac:dyDescent="0.25">
      <c r="B5" s="176">
        <v>4</v>
      </c>
      <c r="C5" s="174">
        <v>1609891.76</v>
      </c>
      <c r="D5" s="177">
        <f>ROUND(C5/C4,5)</f>
        <v>1.7489999999999999E-2</v>
      </c>
    </row>
    <row r="6" spans="2:5" x14ac:dyDescent="0.25">
      <c r="B6" s="176">
        <v>20</v>
      </c>
      <c r="C6" s="174">
        <v>135790.22999999998</v>
      </c>
      <c r="D6" s="177">
        <f>ROUND(C6/C4,5)</f>
        <v>1.48E-3</v>
      </c>
    </row>
    <row r="7" spans="2:5" x14ac:dyDescent="0.25">
      <c r="B7" s="176">
        <v>100</v>
      </c>
      <c r="C7" s="178">
        <v>41859814.469999984</v>
      </c>
      <c r="D7" s="179">
        <f>ROUND(C7/C4,5)</f>
        <v>0.45477000000000001</v>
      </c>
      <c r="E7" s="173" t="s">
        <v>479</v>
      </c>
    </row>
    <row r="8" spans="2:5" x14ac:dyDescent="0.25">
      <c r="B8" s="176">
        <v>110</v>
      </c>
      <c r="C8" s="178">
        <v>48328885.490000002</v>
      </c>
      <c r="D8" s="179">
        <f>ROUND(C8/C4,5)</f>
        <v>0.52505999999999997</v>
      </c>
      <c r="E8" s="173" t="s">
        <v>480</v>
      </c>
    </row>
    <row r="9" spans="2:5" x14ac:dyDescent="0.25">
      <c r="B9" s="176">
        <v>301</v>
      </c>
      <c r="C9" s="174">
        <v>108344.19</v>
      </c>
      <c r="D9" s="177">
        <f>ROUND(C9/C$4,5)</f>
        <v>1.1800000000000001E-3</v>
      </c>
    </row>
    <row r="10" spans="2:5" x14ac:dyDescent="0.25">
      <c r="B10" s="176">
        <v>304</v>
      </c>
      <c r="C10" s="174">
        <v>2614.08</v>
      </c>
      <c r="D10" s="177">
        <f>ROUND(C10/C$4,5)</f>
        <v>3.0000000000000001E-5</v>
      </c>
    </row>
    <row r="11" spans="2:5" x14ac:dyDescent="0.25">
      <c r="B11" s="176">
        <v>507</v>
      </c>
      <c r="C11" s="174">
        <v>891.43</v>
      </c>
      <c r="D11" s="177">
        <f>ROUND(C11/C$4,5)</f>
        <v>1.0000000000000001E-5</v>
      </c>
    </row>
    <row r="12" spans="2:5" x14ac:dyDescent="0.25">
      <c r="B12" s="176">
        <v>508</v>
      </c>
      <c r="C12" s="174">
        <v>-1103.27</v>
      </c>
      <c r="D12" s="177">
        <f>ROUND(C12/C$4,5)</f>
        <v>-1.0000000000000001E-5</v>
      </c>
    </row>
    <row r="13" spans="2:5" x14ac:dyDescent="0.25">
      <c r="B13" s="175" t="s">
        <v>435</v>
      </c>
      <c r="C13" s="174">
        <v>72879495.75</v>
      </c>
    </row>
    <row r="14" spans="2:5" x14ac:dyDescent="0.25">
      <c r="B14" s="176">
        <v>4</v>
      </c>
      <c r="C14" s="174">
        <v>1106.95</v>
      </c>
      <c r="D14" s="177">
        <f>ROUND(C14/C$13,5)</f>
        <v>2.0000000000000002E-5</v>
      </c>
    </row>
    <row r="15" spans="2:5" x14ac:dyDescent="0.25">
      <c r="B15" s="176">
        <v>100</v>
      </c>
      <c r="C15" s="178">
        <v>66952117.50999999</v>
      </c>
      <c r="D15" s="179">
        <f>ROUND(C15/C$13,5)</f>
        <v>0.91866999999999999</v>
      </c>
      <c r="E15" s="173" t="s">
        <v>481</v>
      </c>
    </row>
    <row r="16" spans="2:5" x14ac:dyDescent="0.25">
      <c r="B16" s="176">
        <v>110</v>
      </c>
      <c r="C16" s="178">
        <v>5926271.2899999991</v>
      </c>
      <c r="D16" s="179">
        <f>ROUND(C16/C$13,5)</f>
        <v>8.1320000000000003E-2</v>
      </c>
      <c r="E16" s="173" t="s">
        <v>482</v>
      </c>
    </row>
    <row r="17" spans="2:5" x14ac:dyDescent="0.25">
      <c r="B17" s="175" t="s">
        <v>436</v>
      </c>
      <c r="C17" s="174">
        <v>66939094.240000039</v>
      </c>
    </row>
    <row r="18" spans="2:5" x14ac:dyDescent="0.25">
      <c r="B18" s="176">
        <v>4</v>
      </c>
      <c r="C18" s="174">
        <v>11517.619999999999</v>
      </c>
      <c r="D18" s="177">
        <f>ROUND(C18/C$17,5)</f>
        <v>1.7000000000000001E-4</v>
      </c>
    </row>
    <row r="19" spans="2:5" x14ac:dyDescent="0.25">
      <c r="B19" s="176">
        <v>20</v>
      </c>
      <c r="C19" s="174">
        <v>160.12</v>
      </c>
      <c r="D19" s="177">
        <f>ROUND(C19/C$17,5)</f>
        <v>0</v>
      </c>
    </row>
    <row r="20" spans="2:5" x14ac:dyDescent="0.25">
      <c r="B20" s="176">
        <v>100</v>
      </c>
      <c r="C20" s="178">
        <v>1020648.7499999998</v>
      </c>
      <c r="D20" s="179">
        <f>ROUND(C20/C$17,5)</f>
        <v>1.525E-2</v>
      </c>
      <c r="E20" s="173" t="s">
        <v>483</v>
      </c>
    </row>
    <row r="21" spans="2:5" x14ac:dyDescent="0.25">
      <c r="B21" s="176">
        <v>110</v>
      </c>
      <c r="C21" s="178">
        <v>65906767.750000037</v>
      </c>
      <c r="D21" s="179">
        <f>ROUND(C21/C$17,5)</f>
        <v>0.98458000000000001</v>
      </c>
      <c r="E21" s="173" t="s">
        <v>484</v>
      </c>
    </row>
    <row r="22" spans="2:5" x14ac:dyDescent="0.25">
      <c r="B22" s="175" t="s">
        <v>433</v>
      </c>
      <c r="C22" s="174">
        <v>231863718.37</v>
      </c>
    </row>
  </sheetData>
  <pageMargins left="0.7" right="0.7" top="0.75" bottom="0.75" header="0.3" footer="0.3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23"/>
  <sheetViews>
    <sheetView zoomScaleNormal="100" workbookViewId="0">
      <selection activeCell="A39" sqref="A39"/>
    </sheetView>
  </sheetViews>
  <sheetFormatPr defaultRowHeight="12.75" x14ac:dyDescent="0.2"/>
  <cols>
    <col min="1" max="1" width="20.7109375" customWidth="1"/>
    <col min="2" max="5" width="15.42578125" style="47" customWidth="1"/>
    <col min="6" max="6" width="3.28515625" style="63" customWidth="1"/>
    <col min="7" max="11" width="15.42578125" style="47" customWidth="1"/>
    <col min="15" max="15" width="17.7109375" style="1" bestFit="1" customWidth="1"/>
  </cols>
  <sheetData>
    <row r="1" spans="1:16" s="9" customFormat="1" x14ac:dyDescent="0.2">
      <c r="A1" s="45" t="s">
        <v>73</v>
      </c>
      <c r="B1" s="63"/>
      <c r="C1" s="63"/>
      <c r="D1" s="63"/>
      <c r="E1" s="63"/>
      <c r="F1" s="63"/>
      <c r="G1" s="63"/>
      <c r="H1" s="63"/>
      <c r="I1" s="63"/>
      <c r="J1" s="63"/>
      <c r="K1" s="63"/>
      <c r="O1" s="10"/>
    </row>
    <row r="2" spans="1:16" s="9" customFormat="1" x14ac:dyDescent="0.2">
      <c r="B2" s="63"/>
      <c r="C2" s="63"/>
      <c r="D2" s="63"/>
      <c r="E2" s="63"/>
      <c r="F2" s="63"/>
      <c r="G2" s="63"/>
      <c r="H2" s="63"/>
      <c r="I2" s="63"/>
      <c r="J2" s="63"/>
      <c r="K2" s="63"/>
      <c r="O2" s="10"/>
    </row>
    <row r="3" spans="1:16" s="9" customFormat="1" x14ac:dyDescent="0.2">
      <c r="B3" s="216" t="s">
        <v>0</v>
      </c>
      <c r="C3" s="216"/>
      <c r="D3" s="216"/>
      <c r="E3" s="216"/>
      <c r="F3" s="64"/>
      <c r="G3" s="216" t="s">
        <v>3</v>
      </c>
      <c r="H3" s="216"/>
      <c r="I3" s="216"/>
      <c r="J3" s="216"/>
      <c r="K3" s="216"/>
      <c r="O3" s="23"/>
    </row>
    <row r="4" spans="1:16" s="9" customFormat="1" ht="38.25" x14ac:dyDescent="0.2">
      <c r="B4" s="65" t="s">
        <v>42</v>
      </c>
      <c r="C4" s="65" t="s">
        <v>43</v>
      </c>
      <c r="D4" s="65" t="s">
        <v>74</v>
      </c>
      <c r="E4" s="65" t="s">
        <v>64</v>
      </c>
      <c r="F4" s="66"/>
      <c r="G4" s="65" t="s">
        <v>42</v>
      </c>
      <c r="H4" s="65" t="s">
        <v>43</v>
      </c>
      <c r="I4" s="95" t="s">
        <v>427</v>
      </c>
      <c r="J4" s="65" t="s">
        <v>74</v>
      </c>
      <c r="K4" s="65" t="s">
        <v>65</v>
      </c>
      <c r="O4" s="23"/>
    </row>
    <row r="5" spans="1:16" s="9" customFormat="1" x14ac:dyDescent="0.2">
      <c r="A5" s="9" t="s">
        <v>23</v>
      </c>
      <c r="B5" s="68">
        <f>'KU Summary'!E14</f>
        <v>40701111</v>
      </c>
      <c r="C5" s="68">
        <f>'Servco Summary'!E11</f>
        <v>43399356</v>
      </c>
      <c r="D5" s="68">
        <f>'LGE to KU Summary'!E14</f>
        <v>4907330</v>
      </c>
      <c r="E5" s="69">
        <f>ROUND(SUM(B5:D5),0)</f>
        <v>89007797</v>
      </c>
      <c r="F5" s="68"/>
      <c r="G5" s="68">
        <f>'KU Summary'!K14</f>
        <v>22685492</v>
      </c>
      <c r="H5" s="68">
        <f>'Servco Summary'!K11</f>
        <v>12069988</v>
      </c>
      <c r="I5" s="68">
        <f>'KU to Other Smmary'!K14</f>
        <v>636359</v>
      </c>
      <c r="J5" s="68">
        <f>'LGE to KU Summary'!K14</f>
        <v>572614</v>
      </c>
      <c r="K5" s="69">
        <f>ROUND(SUM(G5:J5),0)</f>
        <v>35964453</v>
      </c>
      <c r="O5" s="23"/>
    </row>
    <row r="6" spans="1:16" s="9" customFormat="1" x14ac:dyDescent="0.2">
      <c r="A6" s="9" t="s">
        <v>34</v>
      </c>
      <c r="B6" s="63">
        <f>'KU Summary'!E23</f>
        <v>10089318</v>
      </c>
      <c r="C6" s="63">
        <f>'Servco Summary'!E16</f>
        <v>692145</v>
      </c>
      <c r="D6" s="63">
        <f>'LGE to KU Summary'!E23</f>
        <v>1119454</v>
      </c>
      <c r="E6" s="63">
        <f>ROUND(SUM(B6:D6),0)</f>
        <v>11900917</v>
      </c>
      <c r="F6" s="63"/>
      <c r="G6" s="63">
        <f>'KU Summary'!K23</f>
        <v>3600669</v>
      </c>
      <c r="H6" s="63">
        <f>'Servco Summary'!K16</f>
        <v>70921</v>
      </c>
      <c r="I6" s="63">
        <f>'KU to Other Smmary'!K23</f>
        <v>506057</v>
      </c>
      <c r="J6" s="63">
        <f>'LGE to KU Summary'!K23</f>
        <v>154988</v>
      </c>
      <c r="K6" s="63">
        <f>ROUND(SUM(G6:J6),0)</f>
        <v>4332635</v>
      </c>
      <c r="O6" s="23"/>
      <c r="P6" s="46"/>
    </row>
    <row r="7" spans="1:16" s="9" customFormat="1" x14ac:dyDescent="0.2">
      <c r="A7" s="9" t="s">
        <v>13</v>
      </c>
      <c r="B7" s="67">
        <f>'KU Summary'!E29</f>
        <v>3482026</v>
      </c>
      <c r="C7" s="67">
        <f>'Servco Summary'!E22</f>
        <v>4339531</v>
      </c>
      <c r="D7" s="67">
        <f>'LGE to KU Summary'!E29</f>
        <v>409350</v>
      </c>
      <c r="E7" s="67">
        <f>ROUND(SUM(B7:D7),0)</f>
        <v>8230907</v>
      </c>
      <c r="F7" s="63"/>
      <c r="G7" s="67">
        <f>'KU Summary'!K29</f>
        <v>1746821</v>
      </c>
      <c r="H7" s="67">
        <f>'Servco Summary'!K22</f>
        <v>1222007</v>
      </c>
      <c r="I7" s="67">
        <f>'KU to Other Smmary'!K29</f>
        <v>83101</v>
      </c>
      <c r="J7" s="67">
        <f>'LGE to KU Summary'!K29</f>
        <v>50428</v>
      </c>
      <c r="K7" s="67">
        <f>ROUND(SUM(G7:J7),0)</f>
        <v>3102357</v>
      </c>
      <c r="O7" s="10"/>
    </row>
    <row r="8" spans="1:16" x14ac:dyDescent="0.2">
      <c r="A8" s="51" t="s">
        <v>36</v>
      </c>
      <c r="B8" s="52">
        <f>SUM(B5:B7)</f>
        <v>54272455</v>
      </c>
      <c r="C8" s="52">
        <f>SUM(C5:C7)</f>
        <v>48431032</v>
      </c>
      <c r="D8" s="52">
        <f>SUM(D5:D7)</f>
        <v>6436134</v>
      </c>
      <c r="E8" s="52">
        <f>ROUND(SUM(E5:E7),0)</f>
        <v>109139621</v>
      </c>
      <c r="F8" s="68"/>
      <c r="G8" s="52">
        <f>SUM(G5:G7)</f>
        <v>28032982</v>
      </c>
      <c r="H8" s="52">
        <f>SUM(H5:H7)</f>
        <v>13362916</v>
      </c>
      <c r="I8" s="52">
        <f>SUM(I5:I7)</f>
        <v>1225517</v>
      </c>
      <c r="J8" s="52">
        <f>SUM(J5:J7)</f>
        <v>778030</v>
      </c>
      <c r="K8" s="52">
        <f>ROUND(SUM(K5:K7),0)</f>
        <v>43399445</v>
      </c>
    </row>
    <row r="10" spans="1:16" x14ac:dyDescent="0.2">
      <c r="A10" s="71" t="s">
        <v>439</v>
      </c>
      <c r="B10" s="70">
        <f>'KU Summary'!E19</f>
        <v>2169367</v>
      </c>
      <c r="D10" s="47">
        <f>'LGE to KU Summary'!E19</f>
        <v>1118340</v>
      </c>
      <c r="E10" s="47">
        <f>SUM(B10:D10)</f>
        <v>3287707</v>
      </c>
      <c r="G10" s="47">
        <f>'KU Summary'!K19</f>
        <v>986685</v>
      </c>
      <c r="I10" s="47">
        <f>'KU to Other Smmary'!K19</f>
        <v>23689</v>
      </c>
      <c r="J10" s="47">
        <f>'LGE to KU Summary'!K19</f>
        <v>154988</v>
      </c>
      <c r="K10" s="47">
        <f>SUM(G10:J10)</f>
        <v>1165362</v>
      </c>
    </row>
    <row r="11" spans="1:16" x14ac:dyDescent="0.2">
      <c r="A11" s="71"/>
    </row>
    <row r="12" spans="1:16" x14ac:dyDescent="0.2">
      <c r="A12" s="71" t="s">
        <v>485</v>
      </c>
      <c r="B12" s="47">
        <f>'KU Summary'!E31</f>
        <v>-2132</v>
      </c>
      <c r="C12" s="47">
        <f>'Servco Summary'!E24</f>
        <v>284721</v>
      </c>
      <c r="D12" s="47">
        <f>'LGE to KU Summary'!E31</f>
        <v>468</v>
      </c>
      <c r="E12" s="68">
        <f>ROUND(SUM(B12:D12),0)</f>
        <v>283057</v>
      </c>
      <c r="G12" s="47">
        <f>'KU Summary'!K31</f>
        <v>2132</v>
      </c>
      <c r="H12" s="47">
        <f>'Servco Summary'!K24</f>
        <v>8433</v>
      </c>
      <c r="I12" s="47">
        <f>'KU to Other Smmary'!K31</f>
        <v>0</v>
      </c>
      <c r="J12" s="47">
        <f>'LGE to KU Summary'!K31</f>
        <v>0</v>
      </c>
      <c r="K12" s="68">
        <f>ROUND(SUM(G12:J12),0)</f>
        <v>10565</v>
      </c>
    </row>
    <row r="13" spans="1:16" x14ac:dyDescent="0.2">
      <c r="A13" s="71" t="s">
        <v>486</v>
      </c>
      <c r="B13" s="47">
        <f>'KU Summary'!E32</f>
        <v>-14</v>
      </c>
      <c r="C13" s="47">
        <f>'Servco Summary'!E25</f>
        <v>4508</v>
      </c>
      <c r="D13" s="47">
        <f>'LGE to KU Summary'!E32</f>
        <v>0</v>
      </c>
      <c r="E13" s="68">
        <f>ROUND(SUM(B13:D13),0)</f>
        <v>4494</v>
      </c>
      <c r="G13" s="47">
        <f>'KU Summary'!K32</f>
        <v>14</v>
      </c>
      <c r="H13" s="47">
        <f>'Servco Summary'!K25</f>
        <v>-537</v>
      </c>
      <c r="I13" s="47">
        <f>'KU to Other Smmary'!K32</f>
        <v>0</v>
      </c>
      <c r="J13" s="47">
        <f>'LGE to KU Summary'!K32</f>
        <v>0</v>
      </c>
      <c r="K13" s="68">
        <f>ROUND(SUM(G13:J13),0)</f>
        <v>-523</v>
      </c>
    </row>
    <row r="15" spans="1:16" x14ac:dyDescent="0.2">
      <c r="A15" s="71" t="s">
        <v>429</v>
      </c>
    </row>
    <row r="16" spans="1:16" x14ac:dyDescent="0.2">
      <c r="A16" s="97" t="s">
        <v>430</v>
      </c>
      <c r="E16" s="98">
        <f>E8+K8</f>
        <v>152539066</v>
      </c>
    </row>
    <row r="17" spans="1:5" x14ac:dyDescent="0.2">
      <c r="A17" s="97" t="s">
        <v>428</v>
      </c>
      <c r="E17" s="99">
        <f>'KU Summary'!K37+'Servco Summary'!K29+'KU to Other Smmary'!K37+'LGE to KU Summary'!K37</f>
        <v>152539066</v>
      </c>
    </row>
    <row r="18" spans="1:5" x14ac:dyDescent="0.2">
      <c r="A18" s="97" t="s">
        <v>431</v>
      </c>
      <c r="E18" s="47">
        <f>E16-E17</f>
        <v>0</v>
      </c>
    </row>
    <row r="20" spans="1:5" x14ac:dyDescent="0.2">
      <c r="A20" s="97" t="s">
        <v>440</v>
      </c>
    </row>
    <row r="21" spans="1:5" x14ac:dyDescent="0.2">
      <c r="A21" s="97" t="s">
        <v>441</v>
      </c>
      <c r="E21" s="96">
        <f>E10+K10</f>
        <v>4453069</v>
      </c>
    </row>
    <row r="22" spans="1:5" x14ac:dyDescent="0.2">
      <c r="A22" s="97" t="s">
        <v>442</v>
      </c>
      <c r="E22" s="117">
        <f>'KU Summary'!E19+'KU Summary'!K19+'KU to Other Smmary'!K19+'LGE to KU Summary'!E19+'LGE to KU Summary'!K19</f>
        <v>4453069</v>
      </c>
    </row>
    <row r="23" spans="1:5" x14ac:dyDescent="0.2">
      <c r="A23" s="97" t="s">
        <v>431</v>
      </c>
      <c r="E23" s="47">
        <f>E21-E22</f>
        <v>0</v>
      </c>
    </row>
  </sheetData>
  <mergeCells count="2">
    <mergeCell ref="B3:E3"/>
    <mergeCell ref="G3:K3"/>
  </mergeCells>
  <printOptions headings="1" gridLines="1"/>
  <pageMargins left="0.5" right="0.5" top="1" bottom="0.5" header="0.5" footer="0.25"/>
  <pageSetup scale="78" fitToHeight="3" orientation="landscape" blackAndWhite="1" r:id="rId1"/>
  <headerFooter alignWithMargins="0">
    <oddFooter>&amp;L
&amp;R&amp;Z&amp;F&amp;A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U46"/>
  <sheetViews>
    <sheetView tabSelected="1" zoomScale="85" zoomScaleNormal="85" workbookViewId="0">
      <selection activeCell="E37" sqref="E37"/>
    </sheetView>
  </sheetViews>
  <sheetFormatPr defaultRowHeight="12.75" x14ac:dyDescent="0.2"/>
  <cols>
    <col min="5" max="5" width="17.85546875" style="1" bestFit="1" customWidth="1"/>
    <col min="11" max="11" width="17.7109375" style="1" bestFit="1" customWidth="1"/>
    <col min="12" max="12" width="14.85546875" bestFit="1" customWidth="1"/>
    <col min="13" max="13" width="12.28515625" bestFit="1" customWidth="1"/>
    <col min="14" max="14" width="15.5703125" bestFit="1" customWidth="1"/>
    <col min="15" max="15" width="12.85546875" bestFit="1" customWidth="1"/>
  </cols>
  <sheetData>
    <row r="1" spans="1:13" x14ac:dyDescent="0.2">
      <c r="A1" s="2"/>
      <c r="L1" s="19" t="s">
        <v>45</v>
      </c>
    </row>
    <row r="2" spans="1:13" x14ac:dyDescent="0.2">
      <c r="A2" s="5" t="s">
        <v>10</v>
      </c>
      <c r="B2" s="6"/>
      <c r="C2" s="6"/>
      <c r="D2" s="6"/>
      <c r="E2" s="4"/>
      <c r="F2" s="6"/>
      <c r="G2" s="6"/>
      <c r="H2" s="6"/>
      <c r="I2" s="6"/>
      <c r="J2" s="6"/>
      <c r="K2" s="7"/>
    </row>
    <row r="3" spans="1:13" x14ac:dyDescent="0.2">
      <c r="A3" s="12"/>
      <c r="B3" s="9"/>
      <c r="C3" s="9"/>
      <c r="D3" s="9"/>
      <c r="E3" s="10"/>
      <c r="F3" s="9"/>
      <c r="G3" s="9"/>
      <c r="H3" s="9"/>
      <c r="I3" s="9"/>
      <c r="J3" s="9"/>
      <c r="K3" s="11"/>
    </row>
    <row r="4" spans="1:13" x14ac:dyDescent="0.2">
      <c r="A4" s="17" t="s">
        <v>0</v>
      </c>
      <c r="B4" s="9"/>
      <c r="C4" s="9"/>
      <c r="D4" s="9"/>
      <c r="E4" s="10"/>
      <c r="F4" s="9"/>
      <c r="G4" s="16" t="s">
        <v>3</v>
      </c>
      <c r="H4" s="9"/>
      <c r="I4" s="9"/>
      <c r="J4" s="9"/>
      <c r="K4" s="11"/>
    </row>
    <row r="5" spans="1:13" x14ac:dyDescent="0.2">
      <c r="A5" s="91" t="s">
        <v>393</v>
      </c>
      <c r="B5" s="9"/>
      <c r="C5" s="9"/>
      <c r="D5" s="9"/>
      <c r="E5" s="39">
        <f>'KU to KU'!F121</f>
        <v>4125353</v>
      </c>
      <c r="F5" s="9"/>
      <c r="G5" s="91" t="s">
        <v>397</v>
      </c>
      <c r="H5" s="9"/>
      <c r="I5" s="9"/>
      <c r="J5" s="9"/>
      <c r="K5" s="42">
        <f>'KU to KU'!F23</f>
        <v>3596060</v>
      </c>
      <c r="L5" s="71">
        <v>110</v>
      </c>
    </row>
    <row r="6" spans="1:13" x14ac:dyDescent="0.2">
      <c r="A6" s="91" t="s">
        <v>394</v>
      </c>
      <c r="B6" s="9"/>
      <c r="C6" s="9"/>
      <c r="D6" s="9"/>
      <c r="E6" s="40">
        <f>'KU to KU'!H121</f>
        <v>20912635</v>
      </c>
      <c r="F6" s="9"/>
      <c r="G6" s="91" t="s">
        <v>398</v>
      </c>
      <c r="H6" s="9"/>
      <c r="I6" s="9"/>
      <c r="J6" s="9"/>
      <c r="K6" s="49">
        <f>'KU to KU'!H23</f>
        <v>8136304</v>
      </c>
      <c r="L6" s="71">
        <v>125</v>
      </c>
    </row>
    <row r="7" spans="1:13" x14ac:dyDescent="0.2">
      <c r="A7" s="91" t="s">
        <v>395</v>
      </c>
      <c r="B7" s="9"/>
      <c r="C7" s="9"/>
      <c r="D7" s="9"/>
      <c r="E7" s="40">
        <f>'KU to KU'!G121</f>
        <v>5696025</v>
      </c>
      <c r="F7" s="9"/>
      <c r="G7" s="91" t="s">
        <v>399</v>
      </c>
      <c r="H7" s="9"/>
      <c r="I7" s="9"/>
      <c r="J7" s="9"/>
      <c r="K7" s="49">
        <f>'KU to KU'!G23</f>
        <v>4560807</v>
      </c>
      <c r="L7" s="71">
        <v>101</v>
      </c>
    </row>
    <row r="8" spans="1:13" x14ac:dyDescent="0.2">
      <c r="A8" s="91" t="s">
        <v>396</v>
      </c>
      <c r="B8" s="9"/>
      <c r="C8" s="9"/>
      <c r="D8" s="9"/>
      <c r="E8" s="40">
        <f>'KU to KU'!I121+'KU to KU'!J121+'KU to KU'!E121</f>
        <v>2817242</v>
      </c>
      <c r="F8" s="9"/>
      <c r="G8" s="91" t="s">
        <v>400</v>
      </c>
      <c r="H8" s="9"/>
      <c r="I8" s="9"/>
      <c r="J8" s="9"/>
      <c r="K8" s="49">
        <f>'KU to KU'!I23+'KU to KU'!J23+'KU to KU'!E23</f>
        <v>2032689</v>
      </c>
      <c r="L8" s="167" t="s">
        <v>452</v>
      </c>
      <c r="M8" s="187">
        <f>5289394-E8-K8</f>
        <v>439463</v>
      </c>
    </row>
    <row r="9" spans="1:13" x14ac:dyDescent="0.2">
      <c r="A9" s="91"/>
      <c r="B9" s="9"/>
      <c r="C9" s="9"/>
      <c r="D9" s="9"/>
      <c r="E9" s="40"/>
      <c r="F9" s="9"/>
      <c r="G9" s="9"/>
      <c r="H9" s="9"/>
      <c r="I9" s="9"/>
      <c r="J9" s="9"/>
      <c r="K9" s="168"/>
      <c r="L9" s="70"/>
    </row>
    <row r="10" spans="1:13" x14ac:dyDescent="0.2">
      <c r="A10" s="12" t="s">
        <v>4</v>
      </c>
      <c r="B10" s="9"/>
      <c r="C10" s="9"/>
      <c r="D10" s="9"/>
      <c r="E10" s="39">
        <f>'KU to KU'!O121</f>
        <v>3282337</v>
      </c>
      <c r="F10" s="9"/>
      <c r="G10" s="9" t="s">
        <v>4</v>
      </c>
      <c r="H10" s="9"/>
      <c r="I10" s="9"/>
      <c r="J10" s="9"/>
      <c r="K10" s="42">
        <f>'KU to KU'!O23</f>
        <v>2302638</v>
      </c>
      <c r="L10" s="71">
        <v>725</v>
      </c>
      <c r="M10" s="185">
        <f>5119260-E10-K10</f>
        <v>-465715</v>
      </c>
    </row>
    <row r="11" spans="1:13" x14ac:dyDescent="0.2">
      <c r="A11" s="12" t="s">
        <v>5</v>
      </c>
      <c r="B11" s="9"/>
      <c r="C11" s="9"/>
      <c r="D11" s="9"/>
      <c r="E11" s="39">
        <f>'KU to KU'!L121</f>
        <v>1607154</v>
      </c>
      <c r="F11" s="9"/>
      <c r="G11" s="9" t="s">
        <v>5</v>
      </c>
      <c r="H11" s="9"/>
      <c r="I11" s="9"/>
      <c r="J11" s="9"/>
      <c r="K11" s="42">
        <f>'KU to KU'!L23</f>
        <v>898877</v>
      </c>
      <c r="L11" s="71">
        <v>717</v>
      </c>
      <c r="M11" s="33">
        <f>2506031-E11-K11</f>
        <v>0</v>
      </c>
    </row>
    <row r="12" spans="1:13" x14ac:dyDescent="0.2">
      <c r="A12" s="12" t="s">
        <v>6</v>
      </c>
      <c r="B12" s="9"/>
      <c r="C12" s="9"/>
      <c r="D12" s="9"/>
      <c r="E12" s="39">
        <f>'KU to KU'!N121</f>
        <v>1827024</v>
      </c>
      <c r="F12" s="9"/>
      <c r="G12" s="9" t="s">
        <v>6</v>
      </c>
      <c r="H12" s="9"/>
      <c r="I12" s="9"/>
      <c r="J12" s="9"/>
      <c r="K12" s="42">
        <f>'KU to KU'!N23</f>
        <v>936736</v>
      </c>
      <c r="L12" s="71">
        <v>726</v>
      </c>
      <c r="M12" s="33">
        <f>2763759-E12-K12</f>
        <v>-1</v>
      </c>
    </row>
    <row r="13" spans="1:13" x14ac:dyDescent="0.2">
      <c r="A13" s="12" t="s">
        <v>1</v>
      </c>
      <c r="B13" s="9"/>
      <c r="C13" s="9"/>
      <c r="D13" s="9"/>
      <c r="E13" s="39">
        <f>'KU to KU'!M121</f>
        <v>433341</v>
      </c>
      <c r="F13" s="9"/>
      <c r="G13" s="9" t="s">
        <v>1</v>
      </c>
      <c r="H13" s="9"/>
      <c r="I13" s="9"/>
      <c r="J13" s="9"/>
      <c r="K13" s="94">
        <f>'KU to KU'!M23</f>
        <v>221381</v>
      </c>
      <c r="L13" s="71">
        <v>713</v>
      </c>
      <c r="M13" s="33">
        <f>654722-E13-K13</f>
        <v>0</v>
      </c>
    </row>
    <row r="14" spans="1:13" ht="13.5" thickBot="1" x14ac:dyDescent="0.25">
      <c r="A14" s="12"/>
      <c r="B14" s="9"/>
      <c r="C14" s="9"/>
      <c r="D14" s="9"/>
      <c r="E14" s="28">
        <f>SUM(E5:E13)</f>
        <v>40701111</v>
      </c>
      <c r="F14" s="26" t="s">
        <v>20</v>
      </c>
      <c r="G14" s="9"/>
      <c r="H14" s="9"/>
      <c r="I14" s="9"/>
      <c r="J14" s="9"/>
      <c r="K14" s="32">
        <f>SUM(K5:K13)</f>
        <v>22685492</v>
      </c>
      <c r="L14" s="25" t="s">
        <v>20</v>
      </c>
      <c r="M14" s="33"/>
    </row>
    <row r="15" spans="1:13" ht="13.5" thickTop="1" x14ac:dyDescent="0.2">
      <c r="A15" s="14"/>
      <c r="B15" s="2"/>
      <c r="C15" s="2"/>
      <c r="D15" s="2"/>
      <c r="E15" s="29"/>
      <c r="F15" s="2"/>
      <c r="G15" s="2"/>
      <c r="H15" s="2"/>
      <c r="I15" s="2"/>
      <c r="J15" s="2"/>
      <c r="K15" s="15"/>
      <c r="L15" s="25"/>
    </row>
    <row r="16" spans="1:13" x14ac:dyDescent="0.2">
      <c r="A16" s="8" t="s">
        <v>7</v>
      </c>
      <c r="B16" s="9"/>
      <c r="C16" s="9"/>
      <c r="D16" s="9"/>
      <c r="E16" s="27"/>
      <c r="F16" s="9"/>
      <c r="G16" s="9"/>
      <c r="H16" s="9"/>
      <c r="I16" s="9"/>
      <c r="J16" s="9"/>
      <c r="K16" s="31"/>
    </row>
    <row r="17" spans="1:13" x14ac:dyDescent="0.2">
      <c r="A17" s="8"/>
      <c r="B17" s="9"/>
      <c r="C17" s="9"/>
      <c r="D17" s="9"/>
      <c r="E17" s="27"/>
      <c r="F17" s="9"/>
      <c r="G17" s="9"/>
      <c r="H17" s="9"/>
      <c r="I17" s="9"/>
      <c r="J17" s="9"/>
      <c r="K17" s="31"/>
    </row>
    <row r="18" spans="1:13" x14ac:dyDescent="0.2">
      <c r="A18" s="17" t="s">
        <v>0</v>
      </c>
      <c r="B18" s="9"/>
      <c r="C18" s="9"/>
      <c r="D18" s="9"/>
      <c r="E18" s="27"/>
      <c r="F18" s="9"/>
      <c r="G18" s="16" t="s">
        <v>3</v>
      </c>
      <c r="H18" s="9"/>
      <c r="I18" s="9"/>
      <c r="J18" s="9"/>
      <c r="K18" s="31"/>
    </row>
    <row r="19" spans="1:13" x14ac:dyDescent="0.2">
      <c r="A19" s="91" t="s">
        <v>393</v>
      </c>
      <c r="B19" s="9"/>
      <c r="C19" s="9"/>
      <c r="D19" s="9"/>
      <c r="E19" s="39">
        <f>'KU to KU'!R121+'KU to KU'!Q121+'KU to KU'!W121</f>
        <v>2169367</v>
      </c>
      <c r="F19" s="9"/>
      <c r="G19" s="91" t="s">
        <v>397</v>
      </c>
      <c r="H19" s="9"/>
      <c r="I19" s="9"/>
      <c r="J19" s="9"/>
      <c r="K19" s="42">
        <f>'KU to KU'!W23+'KU to KU'!R23+'KU to KU'!Q23</f>
        <v>986685</v>
      </c>
      <c r="L19" s="20" t="s">
        <v>447</v>
      </c>
      <c r="M19" s="186">
        <f>3156052-E19-K19</f>
        <v>0</v>
      </c>
    </row>
    <row r="20" spans="1:13" x14ac:dyDescent="0.2">
      <c r="A20" s="91" t="s">
        <v>394</v>
      </c>
      <c r="B20" s="9"/>
      <c r="C20" s="9"/>
      <c r="D20" s="9"/>
      <c r="E20" s="39">
        <f>'KU to KU'!T121+'KU to KU'!U121</f>
        <v>7349869</v>
      </c>
      <c r="F20" s="9"/>
      <c r="G20" s="91" t="s">
        <v>398</v>
      </c>
      <c r="H20" s="9"/>
      <c r="I20" s="9"/>
      <c r="J20" s="9"/>
      <c r="K20" s="42">
        <f>'KU to KU'!T23+'KU to KU'!U23</f>
        <v>2514148</v>
      </c>
      <c r="L20" s="20" t="s">
        <v>450</v>
      </c>
      <c r="M20" s="33">
        <f>9864016-E20-K20</f>
        <v>-1</v>
      </c>
    </row>
    <row r="21" spans="1:13" x14ac:dyDescent="0.2">
      <c r="A21" s="91" t="s">
        <v>395</v>
      </c>
      <c r="B21" s="9"/>
      <c r="C21" s="9"/>
      <c r="D21" s="9"/>
      <c r="E21" s="39">
        <f>'KU to KU'!S121</f>
        <v>259</v>
      </c>
      <c r="F21" s="9"/>
      <c r="G21" s="91" t="s">
        <v>399</v>
      </c>
      <c r="H21" s="9"/>
      <c r="I21" s="9"/>
      <c r="J21" s="9"/>
      <c r="K21" s="42">
        <f>'KU to KU'!S23</f>
        <v>-259</v>
      </c>
      <c r="L21" s="20">
        <v>146</v>
      </c>
      <c r="M21" s="33">
        <f>259-259-E21-K21</f>
        <v>0</v>
      </c>
    </row>
    <row r="22" spans="1:13" x14ac:dyDescent="0.2">
      <c r="A22" s="91" t="s">
        <v>396</v>
      </c>
      <c r="B22" s="9"/>
      <c r="C22" s="9"/>
      <c r="D22" s="9"/>
      <c r="E22" s="39">
        <f>'KU to KU'!V121+'KU to KU'!Y121</f>
        <v>569823</v>
      </c>
      <c r="F22" s="9"/>
      <c r="G22" s="91" t="s">
        <v>400</v>
      </c>
      <c r="H22" s="9"/>
      <c r="I22" s="9"/>
      <c r="J22" s="9"/>
      <c r="K22" s="42">
        <f>'KU to KU'!V23+'KU to KU'!Y23</f>
        <v>100095</v>
      </c>
      <c r="L22" s="20" t="s">
        <v>448</v>
      </c>
      <c r="M22" s="33">
        <f>669918-E22-K22</f>
        <v>0</v>
      </c>
    </row>
    <row r="23" spans="1:13" ht="13.5" thickBot="1" x14ac:dyDescent="0.25">
      <c r="A23" s="91"/>
      <c r="B23" s="9"/>
      <c r="C23" s="9"/>
      <c r="D23" s="9"/>
      <c r="E23" s="28">
        <f>SUM(E19:E22)</f>
        <v>10089318</v>
      </c>
      <c r="F23" s="26" t="s">
        <v>20</v>
      </c>
      <c r="G23" s="9"/>
      <c r="H23" s="9"/>
      <c r="I23" s="9"/>
      <c r="J23" s="9"/>
      <c r="K23" s="32">
        <f>SUM(K19:K22)</f>
        <v>3600669</v>
      </c>
      <c r="L23" s="25" t="s">
        <v>20</v>
      </c>
      <c r="M23" s="47"/>
    </row>
    <row r="24" spans="1:13" ht="14.25" thickTop="1" thickBot="1" x14ac:dyDescent="0.25">
      <c r="A24" s="13"/>
      <c r="B24" s="2"/>
      <c r="C24" s="2"/>
      <c r="D24" s="2"/>
      <c r="E24" s="29"/>
      <c r="F24" s="2"/>
      <c r="G24" s="2"/>
      <c r="H24" s="2"/>
      <c r="I24" s="2"/>
      <c r="J24" s="2"/>
      <c r="K24" s="32"/>
      <c r="L24" s="25"/>
    </row>
    <row r="25" spans="1:13" ht="13.5" thickTop="1" x14ac:dyDescent="0.2">
      <c r="A25" s="5" t="s">
        <v>8</v>
      </c>
      <c r="B25" s="6"/>
      <c r="C25" s="6"/>
      <c r="D25" s="6"/>
      <c r="E25" s="30"/>
      <c r="F25" s="6"/>
      <c r="G25" s="6"/>
      <c r="H25" s="6"/>
      <c r="I25" s="6"/>
      <c r="J25" s="6"/>
      <c r="K25" s="31"/>
    </row>
    <row r="26" spans="1:13" x14ac:dyDescent="0.2">
      <c r="A26" s="8"/>
      <c r="B26" s="9"/>
      <c r="C26" s="9"/>
      <c r="D26" s="9"/>
      <c r="E26" s="27"/>
      <c r="F26" s="9"/>
      <c r="G26" s="9"/>
      <c r="H26" s="9"/>
      <c r="I26" s="9"/>
      <c r="J26" s="9"/>
      <c r="K26" s="31"/>
    </row>
    <row r="27" spans="1:13" x14ac:dyDescent="0.2">
      <c r="A27" s="17" t="s">
        <v>0</v>
      </c>
      <c r="B27" s="9"/>
      <c r="C27" s="9"/>
      <c r="D27" s="9"/>
      <c r="E27" s="27"/>
      <c r="F27" s="9"/>
      <c r="G27" s="16" t="s">
        <v>3</v>
      </c>
      <c r="H27" s="9"/>
      <c r="I27" s="9"/>
      <c r="J27" s="9"/>
      <c r="K27" s="31"/>
    </row>
    <row r="28" spans="1:13" x14ac:dyDescent="0.2">
      <c r="A28" s="12" t="s">
        <v>12</v>
      </c>
      <c r="B28" s="9"/>
      <c r="C28" s="9"/>
      <c r="D28" s="9"/>
      <c r="E28" s="39">
        <f>'KU to KU'!AF121+'KU to KU'!AA121</f>
        <v>3482026</v>
      </c>
      <c r="F28" s="9"/>
      <c r="G28" s="9" t="s">
        <v>9</v>
      </c>
      <c r="H28" s="9"/>
      <c r="I28" s="9"/>
      <c r="J28" s="9"/>
      <c r="K28" s="42">
        <f>'KU to KU'!AF23+'KU to KU'!AA23</f>
        <v>1746821</v>
      </c>
      <c r="L28" s="167" t="s">
        <v>471</v>
      </c>
    </row>
    <row r="29" spans="1:13" ht="13.5" thickBot="1" x14ac:dyDescent="0.25">
      <c r="A29" s="12"/>
      <c r="B29" s="9"/>
      <c r="C29" s="9"/>
      <c r="D29" s="9"/>
      <c r="E29" s="28">
        <f>SUM(E28)</f>
        <v>3482026</v>
      </c>
      <c r="F29" s="36" t="s">
        <v>41</v>
      </c>
      <c r="G29" s="93" t="s">
        <v>410</v>
      </c>
      <c r="H29" s="9"/>
      <c r="I29" s="9"/>
      <c r="J29" s="9"/>
      <c r="K29" s="32">
        <f>SUM(K27:K28)</f>
        <v>1746821</v>
      </c>
      <c r="L29" s="36" t="s">
        <v>41</v>
      </c>
      <c r="M29" s="47"/>
    </row>
    <row r="30" spans="1:13" ht="13.5" thickTop="1" x14ac:dyDescent="0.2">
      <c r="A30" s="12"/>
      <c r="F30" s="9"/>
      <c r="G30" s="9"/>
      <c r="H30" s="9"/>
      <c r="I30" s="9"/>
      <c r="J30" s="9"/>
      <c r="K30" s="92"/>
      <c r="L30" s="36"/>
    </row>
    <row r="31" spans="1:13" x14ac:dyDescent="0.2">
      <c r="A31" s="91" t="s">
        <v>487</v>
      </c>
      <c r="B31" s="9"/>
      <c r="C31" s="9"/>
      <c r="D31" s="9"/>
      <c r="E31" s="180">
        <f>'KU to KU'!J121</f>
        <v>-2132</v>
      </c>
      <c r="F31" s="9"/>
      <c r="G31" s="9"/>
      <c r="H31" s="9"/>
      <c r="I31" s="9"/>
      <c r="J31" s="9"/>
      <c r="K31" s="181">
        <f>'KU to KU'!J23</f>
        <v>2132</v>
      </c>
      <c r="L31" s="71">
        <v>130</v>
      </c>
    </row>
    <row r="32" spans="1:13" x14ac:dyDescent="0.2">
      <c r="A32" s="91" t="s">
        <v>488</v>
      </c>
      <c r="B32" s="9"/>
      <c r="C32" s="9"/>
      <c r="D32" s="9"/>
      <c r="E32" s="180">
        <f>'KU to KU'!Y121</f>
        <v>-14</v>
      </c>
      <c r="F32" s="9"/>
      <c r="G32" s="9"/>
      <c r="H32" s="9"/>
      <c r="I32" s="9"/>
      <c r="J32" s="9"/>
      <c r="K32" s="181">
        <f>'KU to KU'!Y23</f>
        <v>14</v>
      </c>
      <c r="L32" s="71">
        <v>131</v>
      </c>
    </row>
    <row r="33" spans="1:21" x14ac:dyDescent="0.2">
      <c r="A33" s="13"/>
      <c r="B33" s="2"/>
      <c r="C33" s="2"/>
      <c r="D33" s="2"/>
      <c r="E33" s="3"/>
      <c r="F33" s="2"/>
      <c r="G33" s="2"/>
      <c r="H33" s="2"/>
      <c r="I33" s="2"/>
      <c r="J33" s="2"/>
      <c r="K33" s="15"/>
    </row>
    <row r="34" spans="1:21" x14ac:dyDescent="0.2">
      <c r="A34" s="6"/>
    </row>
    <row r="35" spans="1:21" x14ac:dyDescent="0.2">
      <c r="A35" s="9"/>
      <c r="G35" s="36" t="s">
        <v>37</v>
      </c>
      <c r="K35" s="1">
        <f>+E14+E23+K14+K23</f>
        <v>77076590</v>
      </c>
      <c r="L35" t="s">
        <v>21</v>
      </c>
    </row>
    <row r="36" spans="1:21" x14ac:dyDescent="0.2">
      <c r="A36" s="9"/>
      <c r="N36" s="93"/>
      <c r="O36" s="9"/>
      <c r="P36" s="9"/>
      <c r="Q36" s="9"/>
      <c r="R36" s="9"/>
      <c r="S36" s="9"/>
      <c r="T36" s="9"/>
      <c r="U36" s="9"/>
    </row>
    <row r="37" spans="1:21" x14ac:dyDescent="0.2">
      <c r="A37" s="9"/>
      <c r="G37" s="36" t="s">
        <v>38</v>
      </c>
      <c r="K37" s="22">
        <f>K35+E29+K29</f>
        <v>82305437</v>
      </c>
      <c r="L37" s="36" t="s">
        <v>39</v>
      </c>
      <c r="N37" s="10"/>
      <c r="O37" s="190"/>
      <c r="P37" s="9"/>
      <c r="Q37" s="9"/>
      <c r="R37" s="9"/>
      <c r="S37" s="9"/>
      <c r="T37" s="9"/>
      <c r="U37" s="9"/>
    </row>
    <row r="38" spans="1:21" x14ac:dyDescent="0.2">
      <c r="A38" s="9"/>
      <c r="K38" s="23"/>
      <c r="N38" s="10"/>
      <c r="O38" s="190"/>
      <c r="P38" s="9"/>
      <c r="Q38" s="9"/>
      <c r="R38" s="9"/>
      <c r="S38" s="9"/>
      <c r="T38" s="9"/>
      <c r="U38" s="9"/>
    </row>
    <row r="39" spans="1:21" x14ac:dyDescent="0.2">
      <c r="A39" s="72" t="s">
        <v>72</v>
      </c>
      <c r="B39" s="44"/>
      <c r="C39" s="44"/>
      <c r="D39" s="44"/>
      <c r="E39" s="44"/>
      <c r="F39" s="44"/>
      <c r="K39" s="22"/>
      <c r="L39" s="21"/>
      <c r="N39" s="189"/>
      <c r="O39" s="191"/>
      <c r="P39" s="9"/>
      <c r="Q39" s="9"/>
      <c r="R39" s="9"/>
      <c r="S39" s="9"/>
      <c r="T39" s="9"/>
      <c r="U39" s="9"/>
    </row>
    <row r="40" spans="1:21" x14ac:dyDescent="0.2">
      <c r="A40" s="43" t="s">
        <v>33</v>
      </c>
      <c r="B40" s="44"/>
      <c r="E40"/>
      <c r="N40" s="189"/>
      <c r="O40" s="190"/>
      <c r="P40" s="9"/>
      <c r="Q40" s="9"/>
      <c r="R40" s="9"/>
      <c r="S40" s="9"/>
      <c r="T40" s="9"/>
      <c r="U40" s="9"/>
    </row>
    <row r="41" spans="1:21" x14ac:dyDescent="0.2">
      <c r="E41"/>
      <c r="N41" s="27"/>
      <c r="O41" s="93"/>
      <c r="P41" s="9"/>
      <c r="Q41" s="9"/>
      <c r="R41" s="9"/>
      <c r="S41" s="9"/>
      <c r="T41" s="9"/>
      <c r="U41" s="9"/>
    </row>
    <row r="42" spans="1:21" x14ac:dyDescent="0.2">
      <c r="N42" s="10"/>
      <c r="O42" s="9"/>
      <c r="P42" s="9"/>
      <c r="Q42" s="9"/>
      <c r="R42" s="9"/>
      <c r="S42" s="9"/>
      <c r="T42" s="9"/>
      <c r="U42" s="9"/>
    </row>
    <row r="43" spans="1:21" x14ac:dyDescent="0.2">
      <c r="J43" t="s">
        <v>453</v>
      </c>
    </row>
    <row r="44" spans="1:21" x14ac:dyDescent="0.2">
      <c r="K44" s="1">
        <f>'KU to KU'!AJ122</f>
        <v>82305435</v>
      </c>
    </row>
    <row r="45" spans="1:21" x14ac:dyDescent="0.2">
      <c r="K45" s="1">
        <f>K37-K44</f>
        <v>2</v>
      </c>
      <c r="L45" t="s">
        <v>455</v>
      </c>
    </row>
    <row r="46" spans="1:21" x14ac:dyDescent="0.2">
      <c r="L46" s="71" t="s">
        <v>473</v>
      </c>
    </row>
  </sheetData>
  <phoneticPr fontId="3" type="noConversion"/>
  <printOptions horizontalCentered="1" headings="1" gridLines="1"/>
  <pageMargins left="0.75" right="0.75" top="1" bottom="0.75" header="0.5" footer="0.25"/>
  <pageSetup scale="63" fitToHeight="3" orientation="landscape" r:id="rId1"/>
  <headerFooter alignWithMargins="0">
    <oddFooter>&amp;R&amp;Z&amp;F&amp;A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42"/>
  <sheetViews>
    <sheetView zoomScaleNormal="100" workbookViewId="0">
      <selection activeCell="A29" sqref="A29"/>
    </sheetView>
  </sheetViews>
  <sheetFormatPr defaultRowHeight="12.75" x14ac:dyDescent="0.2"/>
  <cols>
    <col min="5" max="5" width="17" style="1" bestFit="1" customWidth="1"/>
    <col min="11" max="11" width="17.7109375" style="1" bestFit="1" customWidth="1"/>
    <col min="12" max="12" width="14.85546875" bestFit="1" customWidth="1"/>
    <col min="16" max="16" width="15" bestFit="1" customWidth="1"/>
  </cols>
  <sheetData>
    <row r="1" spans="1:16" x14ac:dyDescent="0.2">
      <c r="M1" s="193"/>
    </row>
    <row r="2" spans="1:16" x14ac:dyDescent="0.2">
      <c r="A2" s="5" t="s">
        <v>14</v>
      </c>
      <c r="B2" s="6"/>
      <c r="C2" s="6"/>
      <c r="D2" s="6"/>
      <c r="E2" s="4"/>
      <c r="F2" s="6"/>
      <c r="G2" s="6"/>
      <c r="H2" s="6"/>
      <c r="I2" s="6"/>
      <c r="J2" s="6"/>
      <c r="K2" s="4"/>
      <c r="L2" s="104"/>
      <c r="M2" s="193"/>
    </row>
    <row r="3" spans="1:16" x14ac:dyDescent="0.2">
      <c r="A3" s="12"/>
      <c r="B3" s="9"/>
      <c r="C3" s="9"/>
      <c r="D3" s="9"/>
      <c r="E3" s="10"/>
      <c r="F3" s="9"/>
      <c r="G3" s="9"/>
      <c r="H3" s="9"/>
      <c r="I3" s="9"/>
      <c r="J3" s="9"/>
      <c r="K3" s="10"/>
      <c r="L3" s="105"/>
      <c r="M3" s="193"/>
    </row>
    <row r="4" spans="1:16" x14ac:dyDescent="0.2">
      <c r="A4" s="106" t="s">
        <v>0</v>
      </c>
      <c r="B4" s="9"/>
      <c r="C4" s="9"/>
      <c r="D4" s="9"/>
      <c r="E4" s="10"/>
      <c r="F4" s="9"/>
      <c r="G4" s="16" t="s">
        <v>3</v>
      </c>
      <c r="H4" s="9"/>
      <c r="I4" s="9"/>
      <c r="J4" s="9"/>
      <c r="K4" s="10"/>
      <c r="L4" s="105"/>
      <c r="M4" s="193"/>
    </row>
    <row r="5" spans="1:16" x14ac:dyDescent="0.2">
      <c r="A5" s="12" t="s">
        <v>15</v>
      </c>
      <c r="B5" s="9"/>
      <c r="C5" s="9"/>
      <c r="D5" s="9"/>
      <c r="E5" s="39">
        <f>'Servco to KU'!F118+'Servco to KU'!G118+'Servco to KU'!H118+'Servco to KU'!I118+'Servco to KU'!E118</f>
        <v>36957215</v>
      </c>
      <c r="F5" s="9"/>
      <c r="G5" s="9" t="s">
        <v>16</v>
      </c>
      <c r="H5" s="9"/>
      <c r="I5" s="9"/>
      <c r="J5" s="9"/>
      <c r="K5" s="39">
        <f>'Servco to KU'!F32+'Servco to KU'!G32+'Servco to KU'!H32+'Servco to KU'!I32+'Servco to KU'!E32</f>
        <v>10161186</v>
      </c>
      <c r="L5" s="105"/>
      <c r="M5" s="193" t="s">
        <v>449</v>
      </c>
      <c r="P5" s="188"/>
    </row>
    <row r="6" spans="1:16" x14ac:dyDescent="0.2">
      <c r="A6" s="12" t="s">
        <v>22</v>
      </c>
      <c r="B6" s="9"/>
      <c r="C6" s="9"/>
      <c r="D6" s="9"/>
      <c r="E6" s="40"/>
      <c r="F6" s="46"/>
      <c r="G6" s="46" t="s">
        <v>22</v>
      </c>
      <c r="H6" s="46"/>
      <c r="I6" s="46"/>
      <c r="J6" s="46"/>
      <c r="K6" s="40"/>
      <c r="L6" s="105"/>
      <c r="M6" s="193"/>
    </row>
    <row r="7" spans="1:16" x14ac:dyDescent="0.2">
      <c r="A7" s="12" t="s">
        <v>4</v>
      </c>
      <c r="B7" s="9"/>
      <c r="C7" s="9"/>
      <c r="D7" s="9"/>
      <c r="E7" s="39">
        <f>'Servco to KU'!N118</f>
        <v>3520186</v>
      </c>
      <c r="F7" s="9" t="s">
        <v>19</v>
      </c>
      <c r="G7" s="9" t="s">
        <v>4</v>
      </c>
      <c r="H7" s="9"/>
      <c r="I7" s="9"/>
      <c r="J7" s="9"/>
      <c r="K7" s="39">
        <f>'Servco to KU'!N32</f>
        <v>1050125</v>
      </c>
      <c r="L7" s="105" t="s">
        <v>19</v>
      </c>
      <c r="M7" s="193">
        <v>725</v>
      </c>
    </row>
    <row r="8" spans="1:16" x14ac:dyDescent="0.2">
      <c r="A8" s="12" t="s">
        <v>5</v>
      </c>
      <c r="B8" s="9"/>
      <c r="C8" s="9"/>
      <c r="D8" s="9"/>
      <c r="E8" s="39">
        <f>'Servco to KU'!K118</f>
        <v>1696483</v>
      </c>
      <c r="F8" s="9" t="s">
        <v>19</v>
      </c>
      <c r="G8" s="9" t="s">
        <v>5</v>
      </c>
      <c r="H8" s="9"/>
      <c r="I8" s="9"/>
      <c r="J8" s="9"/>
      <c r="K8" s="39">
        <f>'Servco to KU'!K32</f>
        <v>496200</v>
      </c>
      <c r="L8" s="105" t="s">
        <v>19</v>
      </c>
      <c r="M8" s="193">
        <v>717</v>
      </c>
    </row>
    <row r="9" spans="1:16" x14ac:dyDescent="0.2">
      <c r="A9" s="12" t="s">
        <v>6</v>
      </c>
      <c r="B9" s="9"/>
      <c r="C9" s="9"/>
      <c r="D9" s="9"/>
      <c r="E9" s="39">
        <f>'Servco to KU'!M118</f>
        <v>844601</v>
      </c>
      <c r="F9" s="9" t="s">
        <v>19</v>
      </c>
      <c r="G9" s="9" t="s">
        <v>6</v>
      </c>
      <c r="H9" s="9"/>
      <c r="I9" s="9"/>
      <c r="J9" s="9"/>
      <c r="K9" s="39">
        <f>'Servco to KU'!M32</f>
        <v>249113</v>
      </c>
      <c r="L9" s="105" t="s">
        <v>19</v>
      </c>
      <c r="M9" s="193">
        <v>726</v>
      </c>
    </row>
    <row r="10" spans="1:16" x14ac:dyDescent="0.2">
      <c r="A10" s="12" t="s">
        <v>1</v>
      </c>
      <c r="B10" s="9"/>
      <c r="C10" s="9"/>
      <c r="D10" s="9"/>
      <c r="E10" s="39">
        <f>'Servco to KU'!L118</f>
        <v>380871</v>
      </c>
      <c r="F10" s="9" t="s">
        <v>19</v>
      </c>
      <c r="G10" s="9" t="s">
        <v>1</v>
      </c>
      <c r="H10" s="9"/>
      <c r="I10" s="9"/>
      <c r="J10" s="9"/>
      <c r="K10" s="39">
        <f>'Servco to KU'!L32</f>
        <v>113364</v>
      </c>
      <c r="L10" s="105" t="s">
        <v>19</v>
      </c>
      <c r="M10" s="193">
        <v>713</v>
      </c>
    </row>
    <row r="11" spans="1:16" ht="13.5" thickBot="1" x14ac:dyDescent="0.25">
      <c r="A11" s="12"/>
      <c r="B11" s="9"/>
      <c r="C11" s="9"/>
      <c r="D11" s="9"/>
      <c r="E11" s="28">
        <f>SUM(E5:E10)</f>
        <v>43399356</v>
      </c>
      <c r="F11" s="26" t="s">
        <v>20</v>
      </c>
      <c r="G11" s="9"/>
      <c r="H11" s="9"/>
      <c r="I11" s="9"/>
      <c r="J11" s="9"/>
      <c r="K11" s="28">
        <f>SUM(K5:K10)</f>
        <v>12069988</v>
      </c>
      <c r="L11" s="107" t="s">
        <v>20</v>
      </c>
      <c r="M11" s="193"/>
    </row>
    <row r="12" spans="1:16" ht="13.5" thickTop="1" x14ac:dyDescent="0.2">
      <c r="A12" s="14" t="s">
        <v>7</v>
      </c>
      <c r="B12" s="2"/>
      <c r="C12" s="2"/>
      <c r="D12" s="2"/>
      <c r="E12" s="29"/>
      <c r="F12" s="2"/>
      <c r="G12" s="2"/>
      <c r="H12" s="2"/>
      <c r="I12" s="2"/>
      <c r="J12" s="2"/>
      <c r="K12" s="29"/>
      <c r="L12" s="110"/>
      <c r="M12" s="193"/>
    </row>
    <row r="13" spans="1:16" x14ac:dyDescent="0.2">
      <c r="A13" s="12"/>
      <c r="B13" s="9"/>
      <c r="C13" s="9"/>
      <c r="D13" s="9"/>
      <c r="E13" s="27"/>
      <c r="F13" s="9"/>
      <c r="G13" s="9"/>
      <c r="H13" s="9"/>
      <c r="I13" s="9"/>
      <c r="J13" s="9"/>
      <c r="K13" s="27"/>
      <c r="L13" s="105"/>
      <c r="M13" s="193"/>
    </row>
    <row r="14" spans="1:16" x14ac:dyDescent="0.2">
      <c r="A14" s="17" t="s">
        <v>0</v>
      </c>
      <c r="B14" s="9"/>
      <c r="C14" s="9"/>
      <c r="D14" s="9"/>
      <c r="E14" s="27"/>
      <c r="F14" s="9"/>
      <c r="G14" s="16" t="s">
        <v>3</v>
      </c>
      <c r="H14" s="9"/>
      <c r="I14" s="9"/>
      <c r="J14" s="9"/>
      <c r="K14" s="27"/>
      <c r="L14" s="105"/>
      <c r="M14" s="193"/>
    </row>
    <row r="15" spans="1:16" x14ac:dyDescent="0.2">
      <c r="A15" s="12" t="s">
        <v>17</v>
      </c>
      <c r="B15" s="9"/>
      <c r="C15" s="9"/>
      <c r="D15" s="9"/>
      <c r="E15" s="39">
        <f>'Servco to KU'!Q118+'Servco to KU'!R118+'Servco to KU'!T118+'Servco to KU'!P118</f>
        <v>692145</v>
      </c>
      <c r="F15" s="9"/>
      <c r="G15" s="9" t="s">
        <v>16</v>
      </c>
      <c r="H15" s="9"/>
      <c r="I15" s="9"/>
      <c r="J15" s="9"/>
      <c r="K15" s="39">
        <f>'Servco to KU'!Q32+'Servco to KU'!R32+'Servco to KU'!T32+'Servco to KU'!P32</f>
        <v>70921</v>
      </c>
      <c r="L15" s="105"/>
      <c r="M15" s="193" t="s">
        <v>492</v>
      </c>
    </row>
    <row r="16" spans="1:16" ht="13.5" thickBot="1" x14ac:dyDescent="0.25">
      <c r="A16" s="12"/>
      <c r="B16" s="9"/>
      <c r="C16" s="9"/>
      <c r="D16" s="9"/>
      <c r="E16" s="28">
        <f>SUM(E15)</f>
        <v>692145</v>
      </c>
      <c r="F16" s="26" t="s">
        <v>20</v>
      </c>
      <c r="G16" s="9"/>
      <c r="H16" s="9"/>
      <c r="I16" s="9"/>
      <c r="J16" s="9"/>
      <c r="K16" s="28">
        <f>SUM(K15:K15)</f>
        <v>70921</v>
      </c>
      <c r="L16" s="107" t="s">
        <v>20</v>
      </c>
      <c r="M16" s="193"/>
    </row>
    <row r="17" spans="1:20" ht="13.5" thickTop="1" x14ac:dyDescent="0.2">
      <c r="A17" s="13"/>
      <c r="B17" s="2"/>
      <c r="C17" s="2"/>
      <c r="D17" s="2"/>
      <c r="E17" s="29"/>
      <c r="F17" s="2"/>
      <c r="G17" s="2"/>
      <c r="H17" s="2"/>
      <c r="I17" s="2"/>
      <c r="J17" s="2"/>
      <c r="K17" s="29"/>
      <c r="L17" s="111"/>
      <c r="M17" s="193"/>
    </row>
    <row r="18" spans="1:20" x14ac:dyDescent="0.2">
      <c r="A18" s="8" t="s">
        <v>8</v>
      </c>
      <c r="B18" s="9"/>
      <c r="C18" s="9"/>
      <c r="D18" s="9"/>
      <c r="E18" s="27"/>
      <c r="F18" s="9"/>
      <c r="G18" s="9"/>
      <c r="H18" s="9"/>
      <c r="I18" s="9"/>
      <c r="J18" s="9"/>
      <c r="K18" s="27"/>
      <c r="L18" s="107"/>
      <c r="M18" s="193"/>
    </row>
    <row r="19" spans="1:20" x14ac:dyDescent="0.2">
      <c r="A19" s="12"/>
      <c r="B19" s="9"/>
      <c r="C19" s="9"/>
      <c r="D19" s="9"/>
      <c r="E19" s="27"/>
      <c r="F19" s="9"/>
      <c r="G19" s="9"/>
      <c r="H19" s="9"/>
      <c r="I19" s="9"/>
      <c r="J19" s="9"/>
      <c r="K19" s="27"/>
      <c r="L19" s="107"/>
      <c r="M19" s="193"/>
    </row>
    <row r="20" spans="1:20" x14ac:dyDescent="0.2">
      <c r="A20" s="17" t="s">
        <v>0</v>
      </c>
      <c r="B20" s="9"/>
      <c r="C20" s="9"/>
      <c r="D20" s="9"/>
      <c r="E20" s="27"/>
      <c r="F20" s="9"/>
      <c r="G20" s="16" t="s">
        <v>3</v>
      </c>
      <c r="H20" s="9"/>
      <c r="I20" s="9"/>
      <c r="J20" s="9"/>
      <c r="K20" s="27"/>
      <c r="L20" s="105"/>
      <c r="M20" s="193"/>
    </row>
    <row r="21" spans="1:20" x14ac:dyDescent="0.2">
      <c r="A21" s="12" t="s">
        <v>17</v>
      </c>
      <c r="B21" s="9"/>
      <c r="C21" s="9"/>
      <c r="D21" s="9"/>
      <c r="E21" s="39">
        <f>'Servco to KU'!AA118+'Servco to KU'!V118</f>
        <v>4339531</v>
      </c>
      <c r="F21" s="9"/>
      <c r="G21" s="9" t="s">
        <v>9</v>
      </c>
      <c r="H21" s="9"/>
      <c r="I21" s="9"/>
      <c r="J21" s="9"/>
      <c r="K21" s="39">
        <f>'Servco to KU'!V32+'Servco to KU'!AA32</f>
        <v>1222007</v>
      </c>
      <c r="L21" s="105"/>
      <c r="M21" s="194" t="s">
        <v>471</v>
      </c>
    </row>
    <row r="22" spans="1:20" ht="13.5" thickBot="1" x14ac:dyDescent="0.25">
      <c r="A22" s="12"/>
      <c r="B22" s="9"/>
      <c r="C22" s="9"/>
      <c r="D22" s="9"/>
      <c r="E22" s="28">
        <f>SUM(E21)</f>
        <v>4339531</v>
      </c>
      <c r="F22" s="108" t="s">
        <v>41</v>
      </c>
      <c r="G22" s="9"/>
      <c r="H22" s="9"/>
      <c r="I22" s="9"/>
      <c r="J22" s="9"/>
      <c r="K22" s="28">
        <f>SUM(K21)</f>
        <v>1222007</v>
      </c>
      <c r="L22" s="109" t="s">
        <v>41</v>
      </c>
      <c r="M22" s="193"/>
    </row>
    <row r="23" spans="1:20" ht="13.5" thickTop="1" x14ac:dyDescent="0.2">
      <c r="A23" s="12"/>
      <c r="B23" s="9"/>
      <c r="C23" s="9"/>
      <c r="D23" s="9"/>
      <c r="E23" s="27"/>
      <c r="F23" s="108"/>
      <c r="G23" s="9"/>
      <c r="H23" s="9"/>
      <c r="I23" s="9"/>
      <c r="J23" s="9"/>
      <c r="K23" s="27"/>
      <c r="L23" s="109"/>
      <c r="M23" s="193"/>
    </row>
    <row r="24" spans="1:20" x14ac:dyDescent="0.2">
      <c r="A24" s="91" t="s">
        <v>489</v>
      </c>
      <c r="B24" s="9"/>
      <c r="C24" s="9"/>
      <c r="D24" s="9"/>
      <c r="E24" s="182">
        <f>'Servco to KU'!I118</f>
        <v>284721</v>
      </c>
      <c r="F24" s="108"/>
      <c r="G24" s="9"/>
      <c r="H24" s="9"/>
      <c r="I24" s="9"/>
      <c r="J24" s="9"/>
      <c r="K24" s="182">
        <f>'Servco to KU'!I32</f>
        <v>8433</v>
      </c>
      <c r="L24" s="109"/>
      <c r="M24" s="194">
        <v>130</v>
      </c>
    </row>
    <row r="25" spans="1:20" x14ac:dyDescent="0.2">
      <c r="A25" s="91" t="s">
        <v>490</v>
      </c>
      <c r="B25" s="9"/>
      <c r="C25" s="9"/>
      <c r="D25" s="9"/>
      <c r="E25" s="182">
        <f>'Servco to KU'!T118</f>
        <v>4508</v>
      </c>
      <c r="F25" s="108"/>
      <c r="G25" s="9"/>
      <c r="H25" s="9"/>
      <c r="I25" s="9"/>
      <c r="J25" s="9"/>
      <c r="K25" s="182">
        <f>'Servco to KU'!T32</f>
        <v>-537</v>
      </c>
      <c r="L25" s="109"/>
      <c r="M25" s="194">
        <v>131</v>
      </c>
    </row>
    <row r="26" spans="1:20" x14ac:dyDescent="0.2">
      <c r="A26" s="13"/>
      <c r="B26" s="2"/>
      <c r="C26" s="2"/>
      <c r="D26" s="2"/>
      <c r="E26" s="3"/>
      <c r="F26" s="2"/>
      <c r="G26" s="2"/>
      <c r="H26" s="2"/>
      <c r="I26" s="2"/>
      <c r="J26" s="2"/>
      <c r="K26" s="3"/>
      <c r="L26" s="110"/>
      <c r="M26" s="193"/>
    </row>
    <row r="27" spans="1:20" x14ac:dyDescent="0.2">
      <c r="A27" t="s">
        <v>493</v>
      </c>
      <c r="G27" s="36" t="s">
        <v>40</v>
      </c>
      <c r="K27" s="1">
        <f>+E11+E16+K11+K16</f>
        <v>56232410</v>
      </c>
      <c r="L27" t="s">
        <v>21</v>
      </c>
    </row>
    <row r="28" spans="1:20" x14ac:dyDescent="0.2">
      <c r="A28" t="s">
        <v>18</v>
      </c>
    </row>
    <row r="29" spans="1:20" x14ac:dyDescent="0.2">
      <c r="G29" s="36" t="s">
        <v>38</v>
      </c>
      <c r="H29" s="36"/>
      <c r="K29" s="1">
        <f>K27+E22+K22</f>
        <v>61793948</v>
      </c>
      <c r="L29" s="36" t="s">
        <v>39</v>
      </c>
    </row>
    <row r="30" spans="1:20" x14ac:dyDescent="0.2">
      <c r="P30" s="93"/>
      <c r="Q30" s="9"/>
      <c r="R30" s="9"/>
      <c r="S30" s="9"/>
      <c r="T30" s="9"/>
    </row>
    <row r="31" spans="1:20" x14ac:dyDescent="0.2">
      <c r="P31" s="189"/>
      <c r="Q31" s="190"/>
      <c r="R31" s="9"/>
      <c r="S31" s="9"/>
      <c r="T31" s="9"/>
    </row>
    <row r="32" spans="1:20" x14ac:dyDescent="0.2">
      <c r="H32" s="9"/>
      <c r="I32" s="9"/>
      <c r="J32" s="9"/>
      <c r="K32" s="10"/>
      <c r="P32" s="10"/>
      <c r="Q32" s="190"/>
      <c r="R32" s="9"/>
      <c r="S32" s="9"/>
      <c r="T32" s="9"/>
    </row>
    <row r="33" spans="1:20" x14ac:dyDescent="0.2">
      <c r="A33" s="72" t="s">
        <v>72</v>
      </c>
      <c r="B33" s="44"/>
      <c r="C33" s="44"/>
      <c r="D33" s="44"/>
      <c r="E33" s="44"/>
      <c r="F33" s="44"/>
      <c r="H33" s="9"/>
      <c r="I33" s="9"/>
      <c r="J33" s="9"/>
      <c r="K33" s="23"/>
      <c r="L33" s="21"/>
      <c r="P33" s="192"/>
      <c r="Q33" s="190"/>
      <c r="R33" s="9"/>
      <c r="S33" s="9"/>
      <c r="T33" s="9"/>
    </row>
    <row r="34" spans="1:20" x14ac:dyDescent="0.2">
      <c r="A34" s="43" t="s">
        <v>32</v>
      </c>
      <c r="B34" s="44"/>
      <c r="E34"/>
      <c r="P34" s="189"/>
      <c r="Q34" s="190"/>
      <c r="R34" s="9"/>
      <c r="S34" s="9"/>
      <c r="T34" s="9"/>
    </row>
    <row r="35" spans="1:20" x14ac:dyDescent="0.2">
      <c r="M35" s="21"/>
      <c r="P35" s="192"/>
      <c r="Q35" s="190"/>
      <c r="R35" s="9"/>
      <c r="S35" s="9"/>
      <c r="T35" s="9"/>
    </row>
    <row r="36" spans="1:20" x14ac:dyDescent="0.2">
      <c r="P36" s="192"/>
      <c r="Q36" s="9"/>
      <c r="R36" s="9"/>
      <c r="S36" s="9"/>
      <c r="T36" s="9"/>
    </row>
    <row r="37" spans="1:20" x14ac:dyDescent="0.2">
      <c r="P37" s="192"/>
      <c r="Q37" s="190"/>
      <c r="R37" s="9"/>
      <c r="S37" s="9"/>
      <c r="T37" s="9"/>
    </row>
    <row r="40" spans="1:20" x14ac:dyDescent="0.2">
      <c r="J40" t="s">
        <v>437</v>
      </c>
    </row>
    <row r="41" spans="1:20" x14ac:dyDescent="0.2">
      <c r="K41" s="1">
        <f>'Servco to KU'!AE119</f>
        <v>61793948</v>
      </c>
    </row>
    <row r="42" spans="1:20" x14ac:dyDescent="0.2">
      <c r="K42" s="1">
        <f>K29-K41</f>
        <v>0</v>
      </c>
      <c r="L42" t="s">
        <v>455</v>
      </c>
    </row>
  </sheetData>
  <phoneticPr fontId="3" type="noConversion"/>
  <printOptions headings="1" gridLines="1"/>
  <pageMargins left="0.75" right="0.75" top="1" bottom="0.75" header="0.5" footer="0.25"/>
  <pageSetup scale="60" fitToHeight="2" orientation="landscape" r:id="rId1"/>
  <headerFooter alignWithMargins="0">
    <oddFooter>&amp;R&amp;Z&amp;F&amp;A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T45"/>
  <sheetViews>
    <sheetView zoomScale="70" zoomScaleNormal="70" workbookViewId="0">
      <selection activeCell="E22" sqref="E22"/>
    </sheetView>
  </sheetViews>
  <sheetFormatPr defaultRowHeight="12.75" x14ac:dyDescent="0.2"/>
  <cols>
    <col min="5" max="5" width="17.85546875" style="1" bestFit="1" customWidth="1"/>
    <col min="11" max="11" width="17.7109375" style="1" bestFit="1" customWidth="1"/>
    <col min="12" max="12" width="14.85546875" bestFit="1" customWidth="1"/>
    <col min="13" max="13" width="12.28515625" bestFit="1" customWidth="1"/>
    <col min="15" max="15" width="13.7109375" customWidth="1"/>
  </cols>
  <sheetData>
    <row r="1" spans="1:13" x14ac:dyDescent="0.2">
      <c r="A1" s="2"/>
    </row>
    <row r="2" spans="1:13" x14ac:dyDescent="0.2">
      <c r="A2" s="5" t="s">
        <v>411</v>
      </c>
      <c r="B2" s="6"/>
      <c r="C2" s="6"/>
      <c r="D2" s="6"/>
      <c r="E2" s="4"/>
      <c r="F2" s="6"/>
      <c r="G2" s="6"/>
      <c r="H2" s="6"/>
      <c r="I2" s="6"/>
      <c r="J2" s="6"/>
      <c r="K2" s="7"/>
    </row>
    <row r="3" spans="1:13" x14ac:dyDescent="0.2">
      <c r="A3" s="12"/>
      <c r="B3" s="9"/>
      <c r="C3" s="9"/>
      <c r="D3" s="9"/>
      <c r="E3" s="10"/>
      <c r="F3" s="9"/>
      <c r="G3" s="9" t="s">
        <v>451</v>
      </c>
      <c r="H3" s="9"/>
      <c r="I3" s="9"/>
      <c r="J3" s="9"/>
      <c r="K3" s="11"/>
    </row>
    <row r="4" spans="1:13" x14ac:dyDescent="0.2">
      <c r="A4" s="17" t="s">
        <v>0</v>
      </c>
      <c r="B4" s="9"/>
      <c r="C4" s="9"/>
      <c r="D4" s="9"/>
      <c r="E4" s="10"/>
      <c r="F4" s="9"/>
      <c r="G4" s="16" t="s">
        <v>3</v>
      </c>
      <c r="H4" s="9"/>
      <c r="I4" s="9"/>
      <c r="J4" s="9"/>
      <c r="K4" s="11"/>
    </row>
    <row r="5" spans="1:13" x14ac:dyDescent="0.2">
      <c r="A5" s="91" t="s">
        <v>401</v>
      </c>
      <c r="B5" s="9"/>
      <c r="C5" s="9"/>
      <c r="D5" s="9"/>
      <c r="E5" s="39">
        <v>0</v>
      </c>
      <c r="F5" s="9"/>
      <c r="G5" s="91" t="s">
        <v>406</v>
      </c>
      <c r="H5" s="9"/>
      <c r="I5" s="9"/>
      <c r="J5" s="9"/>
      <c r="K5" s="42">
        <f>'KU to Others'!G128</f>
        <v>4934</v>
      </c>
      <c r="M5">
        <v>110</v>
      </c>
    </row>
    <row r="6" spans="1:13" x14ac:dyDescent="0.2">
      <c r="A6" s="91" t="s">
        <v>394</v>
      </c>
      <c r="B6" s="9"/>
      <c r="C6" s="9"/>
      <c r="D6" s="9"/>
      <c r="E6" s="39">
        <v>0</v>
      </c>
      <c r="F6" s="9"/>
      <c r="G6" s="91" t="s">
        <v>407</v>
      </c>
      <c r="H6" s="9"/>
      <c r="I6" s="9"/>
      <c r="J6" s="9"/>
      <c r="K6" s="49">
        <f>'KU to Others'!I128</f>
        <v>202375</v>
      </c>
      <c r="L6" s="47"/>
      <c r="M6">
        <v>125</v>
      </c>
    </row>
    <row r="7" spans="1:13" x14ac:dyDescent="0.2">
      <c r="A7" s="91" t="s">
        <v>402</v>
      </c>
      <c r="B7" s="9"/>
      <c r="C7" s="9"/>
      <c r="D7" s="9"/>
      <c r="E7" s="39">
        <v>0</v>
      </c>
      <c r="F7" s="9"/>
      <c r="G7" s="91" t="s">
        <v>408</v>
      </c>
      <c r="H7" s="9"/>
      <c r="I7" s="9"/>
      <c r="J7" s="9"/>
      <c r="K7" s="49">
        <f>'KU to Others'!H128</f>
        <v>42921</v>
      </c>
      <c r="L7" s="47"/>
      <c r="M7">
        <v>101</v>
      </c>
    </row>
    <row r="8" spans="1:13" x14ac:dyDescent="0.2">
      <c r="A8" s="91" t="s">
        <v>403</v>
      </c>
      <c r="B8" s="9"/>
      <c r="C8" s="9"/>
      <c r="D8" s="9"/>
      <c r="E8" s="39">
        <v>0</v>
      </c>
      <c r="F8" s="9"/>
      <c r="G8" s="91" t="s">
        <v>409</v>
      </c>
      <c r="H8" s="9"/>
      <c r="I8" s="9"/>
      <c r="J8" s="9"/>
      <c r="K8" s="49">
        <f>'KU to Others'!J128+'KU to Others'!K128+'KU to Others'!F128</f>
        <v>276040</v>
      </c>
      <c r="L8" s="47"/>
      <c r="M8" s="20" t="s">
        <v>452</v>
      </c>
    </row>
    <row r="9" spans="1:13" x14ac:dyDescent="0.2">
      <c r="A9" s="91"/>
      <c r="B9" s="9"/>
      <c r="C9" s="9"/>
      <c r="D9" s="9"/>
      <c r="E9" s="40"/>
      <c r="F9" s="9"/>
      <c r="G9" s="9"/>
      <c r="H9" s="9"/>
      <c r="I9" s="9"/>
      <c r="J9" s="9"/>
      <c r="K9" s="49"/>
      <c r="L9" s="47"/>
      <c r="M9" s="47"/>
    </row>
    <row r="10" spans="1:13" x14ac:dyDescent="0.2">
      <c r="A10" s="12" t="s">
        <v>4</v>
      </c>
      <c r="B10" s="9"/>
      <c r="C10" s="9"/>
      <c r="D10" s="9"/>
      <c r="E10" s="39">
        <v>0</v>
      </c>
      <c r="F10" s="9"/>
      <c r="G10" s="9" t="s">
        <v>4</v>
      </c>
      <c r="H10" s="9"/>
      <c r="I10" s="9"/>
      <c r="J10" s="9"/>
      <c r="K10" s="39">
        <f>'KU to Others'!P128</f>
        <v>51385</v>
      </c>
      <c r="M10">
        <v>725</v>
      </c>
    </row>
    <row r="11" spans="1:13" x14ac:dyDescent="0.2">
      <c r="A11" s="12" t="s">
        <v>5</v>
      </c>
      <c r="B11" s="9"/>
      <c r="C11" s="9"/>
      <c r="D11" s="9"/>
      <c r="E11" s="39">
        <v>0</v>
      </c>
      <c r="F11" s="9"/>
      <c r="G11" s="9" t="s">
        <v>5</v>
      </c>
      <c r="H11" s="9"/>
      <c r="I11" s="9"/>
      <c r="J11" s="9"/>
      <c r="K11" s="39">
        <f>'KU to Others'!M128</f>
        <v>25170</v>
      </c>
      <c r="M11">
        <v>717</v>
      </c>
    </row>
    <row r="12" spans="1:13" x14ac:dyDescent="0.2">
      <c r="A12" s="12" t="s">
        <v>6</v>
      </c>
      <c r="B12" s="9"/>
      <c r="C12" s="9"/>
      <c r="D12" s="9"/>
      <c r="E12" s="39">
        <v>0</v>
      </c>
      <c r="F12" s="9"/>
      <c r="G12" s="9" t="s">
        <v>6</v>
      </c>
      <c r="H12" s="9"/>
      <c r="I12" s="9"/>
      <c r="J12" s="9"/>
      <c r="K12" s="39">
        <f>'KU to Others'!O128</f>
        <v>27025</v>
      </c>
      <c r="M12">
        <v>726</v>
      </c>
    </row>
    <row r="13" spans="1:13" x14ac:dyDescent="0.2">
      <c r="A13" s="12" t="s">
        <v>1</v>
      </c>
      <c r="B13" s="9"/>
      <c r="C13" s="9"/>
      <c r="D13" s="9"/>
      <c r="E13" s="39">
        <v>0</v>
      </c>
      <c r="F13" s="9"/>
      <c r="G13" s="9" t="s">
        <v>1</v>
      </c>
      <c r="H13" s="9"/>
      <c r="I13" s="9"/>
      <c r="J13" s="9"/>
      <c r="K13" s="39">
        <f>'KU to Others'!N128</f>
        <v>6509</v>
      </c>
      <c r="M13">
        <v>713</v>
      </c>
    </row>
    <row r="14" spans="1:13" ht="13.5" thickBot="1" x14ac:dyDescent="0.25">
      <c r="A14" s="12"/>
      <c r="B14" s="9"/>
      <c r="C14" s="9"/>
      <c r="D14" s="9"/>
      <c r="E14" s="28">
        <f>SUM(E5:E13)</f>
        <v>0</v>
      </c>
      <c r="F14" s="26" t="s">
        <v>20</v>
      </c>
      <c r="G14" s="9"/>
      <c r="H14" s="9"/>
      <c r="I14" s="9"/>
      <c r="J14" s="9"/>
      <c r="K14" s="32">
        <f>SUM(K5:K13)</f>
        <v>636359</v>
      </c>
      <c r="L14" s="25" t="s">
        <v>20</v>
      </c>
      <c r="M14" s="33"/>
    </row>
    <row r="15" spans="1:13" ht="13.5" thickTop="1" x14ac:dyDescent="0.2">
      <c r="A15" s="14"/>
      <c r="B15" s="2"/>
      <c r="C15" s="2"/>
      <c r="D15" s="2"/>
      <c r="E15" s="29"/>
      <c r="F15" s="2"/>
      <c r="G15" s="2"/>
      <c r="H15" s="2"/>
      <c r="I15" s="2"/>
      <c r="J15" s="2"/>
      <c r="K15" s="15"/>
      <c r="L15" s="25"/>
    </row>
    <row r="16" spans="1:13" x14ac:dyDescent="0.2">
      <c r="A16" s="8" t="s">
        <v>7</v>
      </c>
      <c r="B16" s="9"/>
      <c r="C16" s="9"/>
      <c r="D16" s="9"/>
      <c r="E16" s="27"/>
      <c r="F16" s="9"/>
      <c r="G16" s="9"/>
      <c r="H16" s="9"/>
      <c r="I16" s="9"/>
      <c r="J16" s="9"/>
      <c r="K16" s="31"/>
    </row>
    <row r="17" spans="1:13" x14ac:dyDescent="0.2">
      <c r="A17" s="8"/>
      <c r="B17" s="9"/>
      <c r="C17" s="9"/>
      <c r="D17" s="9"/>
      <c r="E17" s="27"/>
      <c r="F17" s="9"/>
      <c r="G17" s="9"/>
      <c r="H17" s="9"/>
      <c r="I17" s="9"/>
      <c r="J17" s="9"/>
      <c r="K17" s="31"/>
    </row>
    <row r="18" spans="1:13" x14ac:dyDescent="0.2">
      <c r="A18" s="17" t="s">
        <v>0</v>
      </c>
      <c r="B18" s="9"/>
      <c r="C18" s="9"/>
      <c r="D18" s="9"/>
      <c r="E18" s="27"/>
      <c r="F18" s="9"/>
      <c r="G18" s="16" t="s">
        <v>3</v>
      </c>
      <c r="H18" s="9"/>
      <c r="I18" s="9"/>
      <c r="J18" s="9"/>
      <c r="K18" s="31"/>
    </row>
    <row r="19" spans="1:13" x14ac:dyDescent="0.2">
      <c r="A19" s="91" t="s">
        <v>401</v>
      </c>
      <c r="B19" s="9"/>
      <c r="C19" s="9"/>
      <c r="D19" s="9"/>
      <c r="E19" s="39">
        <v>0</v>
      </c>
      <c r="F19" s="9"/>
      <c r="G19" s="91" t="s">
        <v>406</v>
      </c>
      <c r="H19" s="9"/>
      <c r="I19" s="9"/>
      <c r="J19" s="9"/>
      <c r="K19" s="42">
        <f>'KU to Others'!T128+'KU to Others'!S128+'KU to Others'!X128</f>
        <v>23689</v>
      </c>
      <c r="M19" s="20" t="s">
        <v>447</v>
      </c>
    </row>
    <row r="20" spans="1:13" x14ac:dyDescent="0.2">
      <c r="A20" s="91" t="s">
        <v>404</v>
      </c>
      <c r="B20" s="9"/>
      <c r="C20" s="9"/>
      <c r="D20" s="9"/>
      <c r="E20" s="39">
        <v>0</v>
      </c>
      <c r="F20" s="9"/>
      <c r="G20" s="91" t="s">
        <v>407</v>
      </c>
      <c r="H20" s="9"/>
      <c r="I20" s="9"/>
      <c r="J20" s="9"/>
      <c r="K20" s="42">
        <f>'KU to Others'!V128+'KU to Others'!U128</f>
        <v>415089</v>
      </c>
      <c r="M20" s="20" t="s">
        <v>450</v>
      </c>
    </row>
    <row r="21" spans="1:13" x14ac:dyDescent="0.2">
      <c r="A21" s="91" t="s">
        <v>402</v>
      </c>
      <c r="B21" s="9"/>
      <c r="C21" s="9"/>
      <c r="D21" s="9"/>
      <c r="E21" s="39">
        <v>0</v>
      </c>
      <c r="F21" s="9"/>
      <c r="G21" s="91" t="s">
        <v>408</v>
      </c>
      <c r="H21" s="9"/>
      <c r="I21" s="9"/>
      <c r="J21" s="9"/>
      <c r="K21" s="42">
        <v>0</v>
      </c>
      <c r="M21" s="20">
        <v>146</v>
      </c>
    </row>
    <row r="22" spans="1:13" x14ac:dyDescent="0.2">
      <c r="A22" s="91" t="s">
        <v>403</v>
      </c>
      <c r="B22" s="9"/>
      <c r="C22" s="9"/>
      <c r="D22" s="9"/>
      <c r="E22" s="39">
        <v>0</v>
      </c>
      <c r="F22" s="9"/>
      <c r="G22" s="91" t="s">
        <v>409</v>
      </c>
      <c r="H22" s="9"/>
      <c r="I22" s="9"/>
      <c r="J22" s="9"/>
      <c r="K22" s="42">
        <f>'KU to Others'!W128+'KU to Others'!Y128</f>
        <v>67279</v>
      </c>
      <c r="M22" s="20" t="s">
        <v>448</v>
      </c>
    </row>
    <row r="23" spans="1:13" ht="13.5" thickBot="1" x14ac:dyDescent="0.25">
      <c r="A23" s="91"/>
      <c r="B23" s="9"/>
      <c r="C23" s="9"/>
      <c r="D23" s="9"/>
      <c r="E23" s="28">
        <f>SUM(E19:E22)</f>
        <v>0</v>
      </c>
      <c r="F23" s="26" t="s">
        <v>20</v>
      </c>
      <c r="G23" s="9"/>
      <c r="H23" s="9"/>
      <c r="I23" s="9"/>
      <c r="J23" s="9"/>
      <c r="K23" s="32">
        <f>SUM(K19:K22)</f>
        <v>506057</v>
      </c>
      <c r="L23" s="25" t="s">
        <v>20</v>
      </c>
      <c r="M23" s="47"/>
    </row>
    <row r="24" spans="1:13" ht="14.25" thickTop="1" thickBot="1" x14ac:dyDescent="0.25">
      <c r="A24" s="13"/>
      <c r="B24" s="2"/>
      <c r="C24" s="2"/>
      <c r="D24" s="2"/>
      <c r="E24" s="29"/>
      <c r="F24" s="2"/>
      <c r="G24" s="2"/>
      <c r="H24" s="2"/>
      <c r="I24" s="2"/>
      <c r="J24" s="2"/>
      <c r="K24" s="32"/>
      <c r="L24" s="25"/>
    </row>
    <row r="25" spans="1:13" ht="13.5" thickTop="1" x14ac:dyDescent="0.2">
      <c r="A25" s="5" t="s">
        <v>8</v>
      </c>
      <c r="B25" s="6"/>
      <c r="C25" s="6"/>
      <c r="D25" s="6"/>
      <c r="E25" s="30"/>
      <c r="F25" s="6"/>
      <c r="G25" s="6"/>
      <c r="H25" s="6"/>
      <c r="I25" s="6"/>
      <c r="J25" s="6"/>
      <c r="K25" s="31"/>
    </row>
    <row r="26" spans="1:13" x14ac:dyDescent="0.2">
      <c r="A26" s="8"/>
      <c r="B26" s="9"/>
      <c r="C26" s="9"/>
      <c r="D26" s="9"/>
      <c r="E26" s="27"/>
      <c r="F26" s="9"/>
      <c r="G26" s="9"/>
      <c r="H26" s="9"/>
      <c r="I26" s="9"/>
      <c r="J26" s="9"/>
      <c r="K26" s="31"/>
    </row>
    <row r="27" spans="1:13" x14ac:dyDescent="0.2">
      <c r="A27" s="17" t="s">
        <v>0</v>
      </c>
      <c r="B27" s="9"/>
      <c r="C27" s="9"/>
      <c r="D27" s="9"/>
      <c r="E27" s="27"/>
      <c r="F27" s="9"/>
      <c r="G27" s="16" t="s">
        <v>3</v>
      </c>
      <c r="H27" s="9"/>
      <c r="I27" s="9"/>
      <c r="J27" s="9"/>
      <c r="K27" s="31"/>
    </row>
    <row r="28" spans="1:13" x14ac:dyDescent="0.2">
      <c r="A28" s="91" t="s">
        <v>405</v>
      </c>
      <c r="B28" s="9"/>
      <c r="C28" s="9"/>
      <c r="D28" s="9"/>
      <c r="E28" s="39">
        <v>0</v>
      </c>
      <c r="F28" s="9"/>
      <c r="G28" s="9" t="s">
        <v>9</v>
      </c>
      <c r="H28" s="9"/>
      <c r="I28" s="9"/>
      <c r="J28" s="9"/>
      <c r="K28" s="42">
        <f>'KU to Others'!AA128+'KU to Others'!AF128</f>
        <v>83101</v>
      </c>
      <c r="M28" s="71" t="s">
        <v>471</v>
      </c>
    </row>
    <row r="29" spans="1:13" ht="13.5" thickBot="1" x14ac:dyDescent="0.25">
      <c r="A29" s="12"/>
      <c r="B29" s="9"/>
      <c r="C29" s="9"/>
      <c r="D29" s="9"/>
      <c r="E29" s="28">
        <f>SUM(E28)</f>
        <v>0</v>
      </c>
      <c r="F29" s="36" t="s">
        <v>41</v>
      </c>
      <c r="G29" s="9" t="s">
        <v>11</v>
      </c>
      <c r="H29" s="9"/>
      <c r="I29" s="9"/>
      <c r="J29" s="9"/>
      <c r="K29" s="32">
        <f>SUM(K27:K28)</f>
        <v>83101</v>
      </c>
      <c r="L29" s="36" t="s">
        <v>41</v>
      </c>
      <c r="M29" s="47"/>
    </row>
    <row r="30" spans="1:13" ht="13.5" thickTop="1" x14ac:dyDescent="0.2">
      <c r="A30" s="12"/>
      <c r="F30" s="9"/>
      <c r="G30" s="9"/>
      <c r="H30" s="9"/>
      <c r="I30" s="9"/>
      <c r="J30" s="9"/>
      <c r="K30" s="92"/>
      <c r="L30" s="36"/>
    </row>
    <row r="31" spans="1:13" x14ac:dyDescent="0.2">
      <c r="A31" s="91" t="s">
        <v>474</v>
      </c>
      <c r="B31" s="9"/>
      <c r="C31" s="9"/>
      <c r="D31" s="9"/>
      <c r="E31" s="180"/>
      <c r="F31" s="9"/>
      <c r="G31" s="9"/>
      <c r="H31" s="9"/>
      <c r="I31" s="9"/>
      <c r="J31" s="9"/>
      <c r="K31" s="181">
        <f>'KU to Others'!Y128+'KU to Others'!K128</f>
        <v>0</v>
      </c>
      <c r="M31" s="71">
        <v>130</v>
      </c>
    </row>
    <row r="32" spans="1:13" x14ac:dyDescent="0.2">
      <c r="A32" s="91" t="s">
        <v>474</v>
      </c>
      <c r="B32" s="9"/>
      <c r="C32" s="9"/>
      <c r="D32" s="9"/>
      <c r="E32" s="180"/>
      <c r="F32" s="9"/>
      <c r="G32" s="9"/>
      <c r="H32" s="9"/>
      <c r="I32" s="9"/>
      <c r="J32" s="9"/>
      <c r="K32" s="181">
        <f>'KU to Others'!Y129+'KU to Others'!K129</f>
        <v>0</v>
      </c>
      <c r="M32" s="71">
        <v>131</v>
      </c>
    </row>
    <row r="33" spans="1:20" x14ac:dyDescent="0.2">
      <c r="A33" s="13"/>
      <c r="B33" s="2"/>
      <c r="C33" s="2"/>
      <c r="D33" s="2"/>
      <c r="E33" s="3"/>
      <c r="F33" s="2"/>
      <c r="G33" s="2"/>
      <c r="H33" s="2"/>
      <c r="I33" s="2"/>
      <c r="J33" s="2"/>
      <c r="K33" s="15"/>
    </row>
    <row r="34" spans="1:20" x14ac:dyDescent="0.2">
      <c r="A34" s="6"/>
    </row>
    <row r="35" spans="1:20" x14ac:dyDescent="0.2">
      <c r="A35" s="9"/>
      <c r="G35" s="36" t="s">
        <v>37</v>
      </c>
      <c r="K35" s="1">
        <f>+E14+E23+K14+K23</f>
        <v>1142416</v>
      </c>
      <c r="L35" t="s">
        <v>21</v>
      </c>
    </row>
    <row r="36" spans="1:20" x14ac:dyDescent="0.2">
      <c r="A36" s="9"/>
    </row>
    <row r="37" spans="1:20" x14ac:dyDescent="0.2">
      <c r="A37" s="9"/>
      <c r="G37" s="36" t="s">
        <v>38</v>
      </c>
      <c r="K37" s="22">
        <f>K35+E29+K29</f>
        <v>1225517</v>
      </c>
      <c r="L37" s="36" t="s">
        <v>39</v>
      </c>
    </row>
    <row r="38" spans="1:20" x14ac:dyDescent="0.2">
      <c r="A38" s="9"/>
      <c r="K38" s="23"/>
    </row>
    <row r="39" spans="1:20" x14ac:dyDescent="0.2">
      <c r="E39"/>
      <c r="O39" s="93"/>
      <c r="P39" s="9"/>
      <c r="Q39" s="9"/>
      <c r="R39" s="9"/>
      <c r="S39" s="9"/>
      <c r="T39" s="9"/>
    </row>
    <row r="40" spans="1:20" x14ac:dyDescent="0.2">
      <c r="A40" s="50" t="s">
        <v>72</v>
      </c>
      <c r="B40" s="48"/>
      <c r="C40" s="48"/>
      <c r="D40" s="48"/>
      <c r="E40" s="48"/>
      <c r="F40" s="48"/>
      <c r="O40" s="189"/>
      <c r="P40" s="9"/>
      <c r="Q40" s="9"/>
      <c r="R40" s="9"/>
      <c r="S40" s="9"/>
      <c r="T40" s="9"/>
    </row>
    <row r="41" spans="1:20" x14ac:dyDescent="0.2">
      <c r="A41" s="50" t="s">
        <v>35</v>
      </c>
      <c r="B41" s="48"/>
      <c r="E41"/>
      <c r="O41" s="10"/>
      <c r="P41" s="9"/>
      <c r="Q41" s="9"/>
      <c r="R41" s="9"/>
      <c r="S41" s="9"/>
      <c r="T41" s="9"/>
    </row>
    <row r="42" spans="1:20" x14ac:dyDescent="0.2">
      <c r="O42" s="192"/>
      <c r="P42" s="9"/>
      <c r="Q42" s="9"/>
      <c r="R42" s="9"/>
      <c r="S42" s="9"/>
      <c r="T42" s="9"/>
    </row>
    <row r="43" spans="1:20" x14ac:dyDescent="0.2">
      <c r="J43" t="s">
        <v>454</v>
      </c>
      <c r="O43" s="190"/>
      <c r="P43" s="9"/>
      <c r="Q43" s="9"/>
      <c r="R43" s="9"/>
      <c r="S43" s="9"/>
      <c r="T43" s="9"/>
    </row>
    <row r="44" spans="1:20" x14ac:dyDescent="0.2">
      <c r="K44" s="1">
        <f>'KU to Others'!AJ128</f>
        <v>1225517</v>
      </c>
      <c r="O44" s="189"/>
      <c r="P44" s="93"/>
      <c r="Q44" s="9"/>
      <c r="R44" s="9"/>
      <c r="S44" s="9"/>
      <c r="T44" s="9"/>
    </row>
    <row r="45" spans="1:20" x14ac:dyDescent="0.2">
      <c r="K45" s="1">
        <f>K37-K44</f>
        <v>0</v>
      </c>
      <c r="L45" t="s">
        <v>455</v>
      </c>
      <c r="O45" s="9"/>
      <c r="P45" s="9"/>
      <c r="Q45" s="9"/>
      <c r="R45" s="9"/>
      <c r="S45" s="9"/>
      <c r="T45" s="9"/>
    </row>
  </sheetData>
  <printOptions horizontalCentered="1" headings="1" gridLines="1"/>
  <pageMargins left="0.75" right="0.75" top="1" bottom="0.75" header="0.5" footer="0.25"/>
  <pageSetup scale="62" fitToHeight="3" orientation="landscape" r:id="rId1"/>
  <headerFooter alignWithMargins="0">
    <oddFooter>&amp;R&amp;Z&amp;F&amp;A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T45"/>
  <sheetViews>
    <sheetView zoomScale="85" zoomScaleNormal="85" workbookViewId="0">
      <selection activeCell="E11" sqref="E11"/>
    </sheetView>
  </sheetViews>
  <sheetFormatPr defaultRowHeight="12.75" x14ac:dyDescent="0.2"/>
  <cols>
    <col min="5" max="5" width="17.85546875" style="1" bestFit="1" customWidth="1"/>
    <col min="11" max="11" width="17.7109375" style="1" bestFit="1" customWidth="1"/>
    <col min="12" max="12" width="14.85546875" bestFit="1" customWidth="1"/>
    <col min="13" max="13" width="12.28515625" bestFit="1" customWidth="1"/>
    <col min="17" max="17" width="14" bestFit="1" customWidth="1"/>
  </cols>
  <sheetData>
    <row r="1" spans="1:15" x14ac:dyDescent="0.2">
      <c r="A1" s="2"/>
    </row>
    <row r="2" spans="1:15" x14ac:dyDescent="0.2">
      <c r="A2" s="5" t="s">
        <v>412</v>
      </c>
      <c r="B2" s="6"/>
      <c r="C2" s="6"/>
      <c r="D2" s="6"/>
      <c r="E2" s="4"/>
      <c r="F2" s="6"/>
      <c r="G2" s="6"/>
      <c r="H2" s="6"/>
      <c r="I2" s="6"/>
      <c r="J2" s="6"/>
      <c r="K2" s="7"/>
    </row>
    <row r="3" spans="1:15" x14ac:dyDescent="0.2">
      <c r="A3" s="12"/>
      <c r="B3" s="9"/>
      <c r="C3" s="9"/>
      <c r="D3" s="9"/>
      <c r="E3" s="10"/>
      <c r="F3" s="9"/>
      <c r="G3" s="9"/>
      <c r="H3" s="9"/>
      <c r="I3" s="9"/>
      <c r="J3" s="9"/>
      <c r="K3" s="11"/>
    </row>
    <row r="4" spans="1:15" x14ac:dyDescent="0.2">
      <c r="A4" s="17" t="s">
        <v>0</v>
      </c>
      <c r="B4" s="9"/>
      <c r="C4" s="9"/>
      <c r="D4" s="9"/>
      <c r="E4" s="10"/>
      <c r="F4" s="9"/>
      <c r="G4" s="16" t="s">
        <v>3</v>
      </c>
      <c r="H4" s="9"/>
      <c r="I4" s="9"/>
      <c r="J4" s="9"/>
      <c r="K4" s="11"/>
    </row>
    <row r="5" spans="1:15" x14ac:dyDescent="0.2">
      <c r="A5" s="91" t="s">
        <v>413</v>
      </c>
      <c r="B5" s="9"/>
      <c r="C5" s="9"/>
      <c r="D5" s="9"/>
      <c r="E5" s="39">
        <f>'LGE to KU'!F73</f>
        <v>2784437</v>
      </c>
      <c r="F5" s="9"/>
      <c r="G5" s="91" t="s">
        <v>417</v>
      </c>
      <c r="H5" s="9"/>
      <c r="I5" s="9"/>
      <c r="J5" s="9"/>
      <c r="K5" s="112">
        <f>'LGE to KU'!F18</f>
        <v>268455</v>
      </c>
      <c r="M5" s="20">
        <v>110</v>
      </c>
    </row>
    <row r="6" spans="1:15" x14ac:dyDescent="0.2">
      <c r="A6" s="91" t="s">
        <v>414</v>
      </c>
      <c r="B6" s="9"/>
      <c r="C6" s="9"/>
      <c r="D6" s="9"/>
      <c r="E6" s="40"/>
      <c r="F6" s="9"/>
      <c r="G6" s="91" t="s">
        <v>418</v>
      </c>
      <c r="H6" s="9"/>
      <c r="I6" s="9"/>
      <c r="J6" s="9"/>
      <c r="K6" s="113"/>
      <c r="L6" s="47"/>
      <c r="M6" s="20">
        <v>125</v>
      </c>
    </row>
    <row r="7" spans="1:15" x14ac:dyDescent="0.2">
      <c r="A7" s="91" t="s">
        <v>415</v>
      </c>
      <c r="B7" s="9"/>
      <c r="C7" s="9"/>
      <c r="D7" s="9"/>
      <c r="E7" s="40">
        <f>'LGE to KU'!G73</f>
        <v>1331592</v>
      </c>
      <c r="F7" s="9"/>
      <c r="G7" s="91" t="s">
        <v>419</v>
      </c>
      <c r="H7" s="9"/>
      <c r="I7" s="9"/>
      <c r="J7" s="9"/>
      <c r="K7" s="113">
        <f>'LGE to KU'!G18</f>
        <v>212516</v>
      </c>
      <c r="L7" s="47"/>
      <c r="M7" s="20">
        <v>101</v>
      </c>
    </row>
    <row r="8" spans="1:15" x14ac:dyDescent="0.2">
      <c r="A8" s="91" t="s">
        <v>416</v>
      </c>
      <c r="B8" s="9"/>
      <c r="C8" s="9"/>
      <c r="D8" s="9"/>
      <c r="E8" s="40">
        <f>'LGE to KU'!H73+'LGE to KU'!I73+'LGE to KU'!E73</f>
        <v>54508</v>
      </c>
      <c r="F8" s="9"/>
      <c r="G8" s="91" t="s">
        <v>420</v>
      </c>
      <c r="H8" s="9"/>
      <c r="I8" s="9"/>
      <c r="J8" s="9"/>
      <c r="K8" s="113">
        <f>'LGE to KU'!H18+'LGE to KU'!I18+'LGE to KU'!E18</f>
        <v>6082</v>
      </c>
      <c r="L8" s="47"/>
      <c r="M8" s="20" t="s">
        <v>452</v>
      </c>
      <c r="O8" s="1"/>
    </row>
    <row r="9" spans="1:15" x14ac:dyDescent="0.2">
      <c r="A9" s="91"/>
      <c r="B9" s="9"/>
      <c r="C9" s="9"/>
      <c r="D9" s="9"/>
      <c r="E9" s="40"/>
      <c r="F9" s="9"/>
      <c r="G9" s="9"/>
      <c r="H9" s="9"/>
      <c r="I9" s="9"/>
      <c r="J9" s="9"/>
      <c r="K9" s="166"/>
      <c r="L9" s="47"/>
      <c r="M9" s="195"/>
    </row>
    <row r="10" spans="1:15" x14ac:dyDescent="0.2">
      <c r="A10" s="12" t="s">
        <v>4</v>
      </c>
      <c r="B10" s="9"/>
      <c r="C10" s="9"/>
      <c r="D10" s="9"/>
      <c r="E10" s="39">
        <f>'LGE to KU'!N73</f>
        <v>385693</v>
      </c>
      <c r="F10" s="9"/>
      <c r="G10" s="9" t="s">
        <v>4</v>
      </c>
      <c r="H10" s="9"/>
      <c r="I10" s="9"/>
      <c r="J10" s="9"/>
      <c r="K10" s="114">
        <f>'LGE to KU'!N18</f>
        <v>44698</v>
      </c>
      <c r="M10" s="20">
        <v>725</v>
      </c>
    </row>
    <row r="11" spans="1:15" x14ac:dyDescent="0.2">
      <c r="A11" s="12" t="s">
        <v>5</v>
      </c>
      <c r="B11" s="9"/>
      <c r="C11" s="9"/>
      <c r="D11" s="9"/>
      <c r="E11" s="39">
        <f>'LGE to KU'!K73</f>
        <v>198934</v>
      </c>
      <c r="F11" s="9"/>
      <c r="G11" s="9" t="s">
        <v>5</v>
      </c>
      <c r="H11" s="9"/>
      <c r="I11" s="9"/>
      <c r="J11" s="9"/>
      <c r="K11" s="114">
        <f>'LGE to KU'!K18</f>
        <v>23276</v>
      </c>
      <c r="M11" s="20">
        <v>717</v>
      </c>
    </row>
    <row r="12" spans="1:15" x14ac:dyDescent="0.2">
      <c r="A12" s="12" t="s">
        <v>6</v>
      </c>
      <c r="B12" s="9"/>
      <c r="C12" s="9"/>
      <c r="D12" s="9"/>
      <c r="E12" s="39">
        <f>'LGE to KU'!M73</f>
        <v>155741</v>
      </c>
      <c r="F12" s="9"/>
      <c r="G12" s="9" t="s">
        <v>6</v>
      </c>
      <c r="H12" s="9"/>
      <c r="I12" s="9"/>
      <c r="J12" s="9"/>
      <c r="K12" s="114">
        <f>'LGE to KU'!M18</f>
        <v>16753</v>
      </c>
      <c r="M12" s="20">
        <v>726</v>
      </c>
    </row>
    <row r="13" spans="1:15" x14ac:dyDescent="0.2">
      <c r="A13" s="12" t="s">
        <v>1</v>
      </c>
      <c r="B13" s="9"/>
      <c r="C13" s="9"/>
      <c r="D13" s="9"/>
      <c r="E13" s="39">
        <f>'LGE to KU'!L73</f>
        <v>-3575</v>
      </c>
      <c r="F13" s="9"/>
      <c r="G13" s="9" t="s">
        <v>1</v>
      </c>
      <c r="H13" s="9"/>
      <c r="I13" s="9"/>
      <c r="J13" s="9"/>
      <c r="K13" s="114">
        <f>'LGE to KU'!L18</f>
        <v>834</v>
      </c>
      <c r="M13" s="20">
        <v>713</v>
      </c>
    </row>
    <row r="14" spans="1:15" ht="13.5" thickBot="1" x14ac:dyDescent="0.25">
      <c r="A14" s="12"/>
      <c r="B14" s="9"/>
      <c r="C14" s="9"/>
      <c r="D14" s="9"/>
      <c r="E14" s="28">
        <f>SUM(E5:E13)</f>
        <v>4907330</v>
      </c>
      <c r="F14" s="26" t="s">
        <v>20</v>
      </c>
      <c r="G14" s="9"/>
      <c r="H14" s="9"/>
      <c r="I14" s="9"/>
      <c r="J14" s="9"/>
      <c r="K14" s="115">
        <f>SUM(K5:K13)</f>
        <v>572614</v>
      </c>
      <c r="L14" s="25" t="s">
        <v>20</v>
      </c>
      <c r="M14" s="196"/>
    </row>
    <row r="15" spans="1:15" ht="13.5" thickTop="1" x14ac:dyDescent="0.2">
      <c r="A15" s="14"/>
      <c r="B15" s="2"/>
      <c r="C15" s="2"/>
      <c r="D15" s="2"/>
      <c r="E15" s="29"/>
      <c r="F15" s="2"/>
      <c r="G15" s="2"/>
      <c r="H15" s="2"/>
      <c r="I15" s="2"/>
      <c r="J15" s="2"/>
      <c r="K15" s="15"/>
      <c r="L15" s="25"/>
      <c r="M15" s="20"/>
    </row>
    <row r="16" spans="1:15" x14ac:dyDescent="0.2">
      <c r="A16" s="8" t="s">
        <v>7</v>
      </c>
      <c r="B16" s="9"/>
      <c r="C16" s="9"/>
      <c r="D16" s="9"/>
      <c r="E16" s="27"/>
      <c r="F16" s="9"/>
      <c r="G16" s="9"/>
      <c r="H16" s="9"/>
      <c r="I16" s="9"/>
      <c r="J16" s="9"/>
      <c r="K16" s="11"/>
      <c r="M16" s="20"/>
    </row>
    <row r="17" spans="1:13" x14ac:dyDescent="0.2">
      <c r="A17" s="8"/>
      <c r="B17" s="9"/>
      <c r="C17" s="9"/>
      <c r="D17" s="9"/>
      <c r="E17" s="27"/>
      <c r="F17" s="9"/>
      <c r="G17" s="9"/>
      <c r="H17" s="9"/>
      <c r="I17" s="9"/>
      <c r="J17" s="9"/>
      <c r="K17" s="11"/>
      <c r="M17" s="20"/>
    </row>
    <row r="18" spans="1:13" x14ac:dyDescent="0.2">
      <c r="A18" s="17" t="s">
        <v>0</v>
      </c>
      <c r="B18" s="9"/>
      <c r="C18" s="9"/>
      <c r="D18" s="9"/>
      <c r="E18" s="27"/>
      <c r="F18" s="9"/>
      <c r="G18" s="16" t="s">
        <v>3</v>
      </c>
      <c r="H18" s="9"/>
      <c r="I18" s="9"/>
      <c r="J18" s="9"/>
      <c r="K18" s="11"/>
      <c r="M18" s="20"/>
    </row>
    <row r="19" spans="1:13" x14ac:dyDescent="0.2">
      <c r="A19" s="91" t="s">
        <v>413</v>
      </c>
      <c r="B19" s="9"/>
      <c r="C19" s="9"/>
      <c r="D19" s="9"/>
      <c r="E19" s="39">
        <f>'LGE to KU'!P73+'LGE to KU'!Q73+'LGE to KU'!T73</f>
        <v>1118340</v>
      </c>
      <c r="F19" s="9"/>
      <c r="G19" s="91" t="s">
        <v>421</v>
      </c>
      <c r="H19" s="9"/>
      <c r="I19" s="9"/>
      <c r="J19" s="9"/>
      <c r="K19" s="112">
        <f>'LGE to KU'!Q18+'LGE to KU'!P18+'LGE to KU'!T18</f>
        <v>154988</v>
      </c>
      <c r="M19" s="20" t="s">
        <v>447</v>
      </c>
    </row>
    <row r="20" spans="1:13" x14ac:dyDescent="0.2">
      <c r="A20" s="91" t="s">
        <v>414</v>
      </c>
      <c r="B20" s="9"/>
      <c r="C20" s="9"/>
      <c r="D20" s="9"/>
      <c r="E20" s="39"/>
      <c r="F20" s="9"/>
      <c r="G20" s="91" t="s">
        <v>422</v>
      </c>
      <c r="H20" s="9"/>
      <c r="I20" s="9"/>
      <c r="J20" s="9"/>
      <c r="K20" s="112"/>
      <c r="M20" s="20" t="s">
        <v>450</v>
      </c>
    </row>
    <row r="21" spans="1:13" x14ac:dyDescent="0.2">
      <c r="A21" s="91" t="s">
        <v>415</v>
      </c>
      <c r="B21" s="9"/>
      <c r="C21" s="9"/>
      <c r="D21" s="9"/>
      <c r="E21" s="39">
        <f>'LGE to KU'!R73</f>
        <v>-1037</v>
      </c>
      <c r="F21" s="9"/>
      <c r="G21" s="91" t="s">
        <v>419</v>
      </c>
      <c r="H21" s="9"/>
      <c r="I21" s="9"/>
      <c r="J21" s="9"/>
      <c r="K21" s="112">
        <f>'LGE to KU'!R18</f>
        <v>0</v>
      </c>
      <c r="M21" s="20">
        <v>146</v>
      </c>
    </row>
    <row r="22" spans="1:13" x14ac:dyDescent="0.2">
      <c r="A22" s="91" t="s">
        <v>416</v>
      </c>
      <c r="B22" s="9"/>
      <c r="C22" s="9"/>
      <c r="D22" s="9"/>
      <c r="E22" s="39">
        <f>'LGE to KU'!S73</f>
        <v>2151</v>
      </c>
      <c r="F22" s="9"/>
      <c r="G22" s="91" t="s">
        <v>423</v>
      </c>
      <c r="H22" s="9"/>
      <c r="I22" s="9"/>
      <c r="J22" s="9"/>
      <c r="K22" s="112">
        <f>'LGE to KU'!S18</f>
        <v>0</v>
      </c>
      <c r="M22" s="20" t="s">
        <v>448</v>
      </c>
    </row>
    <row r="23" spans="1:13" ht="13.5" thickBot="1" x14ac:dyDescent="0.25">
      <c r="A23" s="91"/>
      <c r="B23" s="9"/>
      <c r="C23" s="9"/>
      <c r="D23" s="9"/>
      <c r="E23" s="28">
        <f>SUM(E19:E22)</f>
        <v>1119454</v>
      </c>
      <c r="F23" s="26" t="s">
        <v>20</v>
      </c>
      <c r="G23" s="9"/>
      <c r="H23" s="9"/>
      <c r="I23" s="9"/>
      <c r="J23" s="9"/>
      <c r="K23" s="115">
        <f>SUM(K19:K22)</f>
        <v>154988</v>
      </c>
      <c r="L23" s="25" t="s">
        <v>20</v>
      </c>
      <c r="M23" s="195"/>
    </row>
    <row r="24" spans="1:13" ht="14.25" thickTop="1" thickBot="1" x14ac:dyDescent="0.25">
      <c r="A24" s="13"/>
      <c r="B24" s="2"/>
      <c r="C24" s="2"/>
      <c r="D24" s="2"/>
      <c r="E24" s="29"/>
      <c r="F24" s="2"/>
      <c r="G24" s="2"/>
      <c r="H24" s="2"/>
      <c r="I24" s="2"/>
      <c r="J24" s="2"/>
      <c r="K24" s="115"/>
      <c r="L24" s="25"/>
      <c r="M24" s="20"/>
    </row>
    <row r="25" spans="1:13" ht="13.5" thickTop="1" x14ac:dyDescent="0.2">
      <c r="A25" s="5" t="s">
        <v>8</v>
      </c>
      <c r="B25" s="6"/>
      <c r="C25" s="6"/>
      <c r="D25" s="6"/>
      <c r="E25" s="30"/>
      <c r="F25" s="6"/>
      <c r="G25" s="6"/>
      <c r="H25" s="6"/>
      <c r="I25" s="6"/>
      <c r="J25" s="6"/>
      <c r="K25" s="11"/>
      <c r="M25" s="20"/>
    </row>
    <row r="26" spans="1:13" x14ac:dyDescent="0.2">
      <c r="A26" s="8"/>
      <c r="B26" s="9"/>
      <c r="C26" s="9"/>
      <c r="D26" s="9"/>
      <c r="E26" s="27"/>
      <c r="F26" s="9"/>
      <c r="G26" s="9"/>
      <c r="H26" s="9"/>
      <c r="I26" s="9"/>
      <c r="J26" s="9"/>
      <c r="K26" s="11"/>
      <c r="M26" s="20"/>
    </row>
    <row r="27" spans="1:13" x14ac:dyDescent="0.2">
      <c r="A27" s="17" t="s">
        <v>0</v>
      </c>
      <c r="B27" s="9"/>
      <c r="C27" s="9"/>
      <c r="D27" s="9"/>
      <c r="E27" s="27"/>
      <c r="F27" s="9"/>
      <c r="G27" s="16" t="s">
        <v>3</v>
      </c>
      <c r="H27" s="9"/>
      <c r="I27" s="9"/>
      <c r="J27" s="9"/>
      <c r="K27" s="11"/>
      <c r="M27" s="20"/>
    </row>
    <row r="28" spans="1:13" x14ac:dyDescent="0.2">
      <c r="A28" s="91" t="s">
        <v>424</v>
      </c>
      <c r="B28" s="9"/>
      <c r="C28" s="9"/>
      <c r="D28" s="9"/>
      <c r="E28" s="39">
        <f>'LGE to KU'!V73+'LGE to KU'!AA73</f>
        <v>409350</v>
      </c>
      <c r="F28" s="9"/>
      <c r="G28" s="9" t="s">
        <v>9</v>
      </c>
      <c r="H28" s="9"/>
      <c r="I28" s="9"/>
      <c r="J28" s="9"/>
      <c r="K28" s="112">
        <f>'LGE to KU'!V18+'LGE to KU'!AA18</f>
        <v>50428</v>
      </c>
      <c r="M28" s="167" t="s">
        <v>471</v>
      </c>
    </row>
    <row r="29" spans="1:13" ht="13.5" thickBot="1" x14ac:dyDescent="0.25">
      <c r="A29" s="12"/>
      <c r="B29" s="9"/>
      <c r="C29" s="9"/>
      <c r="D29" s="9"/>
      <c r="E29" s="28">
        <f>SUM(E28)</f>
        <v>409350</v>
      </c>
      <c r="F29" s="36" t="s">
        <v>41</v>
      </c>
      <c r="G29" s="93" t="s">
        <v>425</v>
      </c>
      <c r="H29" s="9"/>
      <c r="I29" s="9"/>
      <c r="J29" s="9"/>
      <c r="K29" s="115">
        <f>SUM(K27:K28)</f>
        <v>50428</v>
      </c>
      <c r="L29" s="36" t="s">
        <v>41</v>
      </c>
      <c r="M29" s="195"/>
    </row>
    <row r="30" spans="1:13" ht="13.5" thickTop="1" x14ac:dyDescent="0.2">
      <c r="A30" s="12"/>
      <c r="F30" s="9"/>
      <c r="G30" s="9"/>
      <c r="H30" s="9"/>
      <c r="I30" s="9"/>
      <c r="J30" s="9"/>
      <c r="K30" s="116"/>
      <c r="L30" s="36"/>
      <c r="M30" s="20"/>
    </row>
    <row r="31" spans="1:13" x14ac:dyDescent="0.2">
      <c r="A31" s="91" t="s">
        <v>491</v>
      </c>
      <c r="B31" s="9"/>
      <c r="C31" s="9"/>
      <c r="D31" s="9"/>
      <c r="E31" s="183">
        <f>'LGE to KU'!I73</f>
        <v>468</v>
      </c>
      <c r="F31" s="9"/>
      <c r="G31" s="9"/>
      <c r="H31" s="9"/>
      <c r="I31" s="9"/>
      <c r="J31" s="9"/>
      <c r="K31" s="184">
        <f>'LGE to KU'!I18</f>
        <v>0</v>
      </c>
      <c r="M31" s="167">
        <v>130</v>
      </c>
    </row>
    <row r="32" spans="1:13" x14ac:dyDescent="0.2">
      <c r="A32" s="91" t="s">
        <v>490</v>
      </c>
      <c r="B32" s="9"/>
      <c r="C32" s="9"/>
      <c r="D32" s="9"/>
      <c r="E32" s="183">
        <v>0</v>
      </c>
      <c r="F32" s="9"/>
      <c r="G32" s="9"/>
      <c r="H32" s="9"/>
      <c r="I32" s="9"/>
      <c r="J32" s="9"/>
      <c r="K32" s="184">
        <v>0</v>
      </c>
      <c r="M32" s="167">
        <v>131</v>
      </c>
    </row>
    <row r="33" spans="1:20" x14ac:dyDescent="0.2">
      <c r="A33" s="13"/>
      <c r="B33" s="2"/>
      <c r="C33" s="2"/>
      <c r="D33" s="2"/>
      <c r="E33" s="3"/>
      <c r="F33" s="2"/>
      <c r="G33" s="2"/>
      <c r="H33" s="2"/>
      <c r="I33" s="2"/>
      <c r="J33" s="2"/>
      <c r="K33" s="15"/>
      <c r="M33" s="20"/>
    </row>
    <row r="34" spans="1:20" x14ac:dyDescent="0.2">
      <c r="A34" s="6"/>
      <c r="M34" s="20"/>
    </row>
    <row r="35" spans="1:20" x14ac:dyDescent="0.2">
      <c r="A35" s="9"/>
      <c r="G35" s="36" t="s">
        <v>37</v>
      </c>
      <c r="K35" s="1">
        <f>+E14+E23+K14+K23</f>
        <v>6754386</v>
      </c>
      <c r="L35" t="s">
        <v>21</v>
      </c>
    </row>
    <row r="36" spans="1:20" x14ac:dyDescent="0.2">
      <c r="A36" s="9"/>
    </row>
    <row r="37" spans="1:20" x14ac:dyDescent="0.2">
      <c r="A37" s="9"/>
      <c r="G37" s="36" t="s">
        <v>38</v>
      </c>
      <c r="K37" s="22">
        <f>K35+E29+K29</f>
        <v>7214164</v>
      </c>
      <c r="L37" s="36" t="s">
        <v>39</v>
      </c>
    </row>
    <row r="38" spans="1:20" x14ac:dyDescent="0.2">
      <c r="A38" s="9"/>
      <c r="K38" s="23"/>
      <c r="Q38" s="93"/>
      <c r="R38" s="9"/>
      <c r="S38" s="9"/>
      <c r="T38" s="9"/>
    </row>
    <row r="39" spans="1:20" x14ac:dyDescent="0.2">
      <c r="A39" s="72" t="s">
        <v>72</v>
      </c>
      <c r="B39" s="44"/>
      <c r="C39" s="44"/>
      <c r="D39" s="44"/>
      <c r="E39" s="44"/>
      <c r="F39" s="44"/>
      <c r="K39" s="22"/>
      <c r="L39" s="21"/>
      <c r="Q39" s="189"/>
      <c r="R39" s="93"/>
      <c r="S39" s="9"/>
      <c r="T39" s="9"/>
    </row>
    <row r="40" spans="1:20" x14ac:dyDescent="0.2">
      <c r="A40" s="72" t="s">
        <v>426</v>
      </c>
      <c r="B40" s="44"/>
      <c r="E40"/>
      <c r="Q40" s="10"/>
      <c r="R40" s="93"/>
      <c r="S40" s="9"/>
      <c r="T40" s="9"/>
    </row>
    <row r="41" spans="1:20" x14ac:dyDescent="0.2">
      <c r="E41"/>
      <c r="Q41" s="192"/>
      <c r="R41" s="93"/>
      <c r="S41" s="9"/>
      <c r="T41" s="9"/>
    </row>
    <row r="42" spans="1:20" x14ac:dyDescent="0.2">
      <c r="Q42" s="189"/>
      <c r="R42" s="93"/>
      <c r="S42" s="9"/>
      <c r="T42" s="9"/>
    </row>
    <row r="43" spans="1:20" x14ac:dyDescent="0.2">
      <c r="J43" t="s">
        <v>456</v>
      </c>
      <c r="Q43" s="192"/>
      <c r="R43" s="9"/>
      <c r="S43" s="9"/>
      <c r="T43" s="9"/>
    </row>
    <row r="44" spans="1:20" x14ac:dyDescent="0.2">
      <c r="K44" s="1">
        <f>'LGE to KU'!AE74</f>
        <v>7214161</v>
      </c>
      <c r="Q44" s="192"/>
      <c r="R44" s="93"/>
      <c r="S44" s="9"/>
      <c r="T44" s="9"/>
    </row>
    <row r="45" spans="1:20" x14ac:dyDescent="0.2">
      <c r="K45" s="1">
        <f>K37-K44</f>
        <v>3</v>
      </c>
      <c r="L45" s="71" t="s">
        <v>472</v>
      </c>
    </row>
  </sheetData>
  <printOptions horizontalCentered="1" headings="1" gridLines="1"/>
  <pageMargins left="0.75" right="0.75" top="1" bottom="0.75" header="0.5" footer="0.25"/>
  <pageSetup scale="90" fitToHeight="3" orientation="landscape" r:id="rId1"/>
  <headerFooter alignWithMargins="0">
    <oddFooter>&amp;R&amp;Z&amp;F&amp;A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R125"/>
  <sheetViews>
    <sheetView showWhiteSpace="0" zoomScale="85" zoomScaleNormal="85" zoomScaleSheetLayoutView="100" workbookViewId="0">
      <selection activeCell="A11" sqref="A11"/>
    </sheetView>
  </sheetViews>
  <sheetFormatPr defaultRowHeight="12.75" x14ac:dyDescent="0.2"/>
  <cols>
    <col min="1" max="1" width="19" bestFit="1" customWidth="1"/>
    <col min="2" max="2" width="6.85546875" customWidth="1"/>
    <col min="3" max="3" width="8.5703125" customWidth="1"/>
    <col min="4" max="4" width="22.42578125" bestFit="1" customWidth="1"/>
    <col min="5" max="5" width="53.7109375" bestFit="1" customWidth="1"/>
    <col min="6" max="6" width="46.28515625" bestFit="1" customWidth="1"/>
    <col min="7" max="7" width="18.7109375" bestFit="1" customWidth="1"/>
    <col min="8" max="8" width="49.5703125" bestFit="1" customWidth="1"/>
    <col min="9" max="9" width="51.7109375" bestFit="1" customWidth="1"/>
    <col min="10" max="10" width="41.5703125" bestFit="1" customWidth="1"/>
    <col min="11" max="11" width="11.28515625" bestFit="1" customWidth="1"/>
    <col min="12" max="12" width="25.28515625" bestFit="1" customWidth="1"/>
    <col min="13" max="13" width="35.28515625" bestFit="1" customWidth="1"/>
    <col min="14" max="14" width="21.140625" bestFit="1" customWidth="1"/>
    <col min="15" max="15" width="26.85546875" bestFit="1" customWidth="1"/>
    <col min="16" max="16" width="11.28515625" bestFit="1" customWidth="1"/>
    <col min="17" max="17" width="44" bestFit="1" customWidth="1"/>
    <col min="18" max="18" width="41.140625" bestFit="1" customWidth="1"/>
    <col min="19" max="19" width="23.7109375" bestFit="1" customWidth="1"/>
    <col min="20" max="20" width="47.42578125" bestFit="1" customWidth="1"/>
    <col min="21" max="21" width="44.5703125" bestFit="1" customWidth="1"/>
    <col min="22" max="22" width="46.7109375" bestFit="1" customWidth="1"/>
    <col min="23" max="23" width="21.140625" bestFit="1" customWidth="1"/>
    <col min="24" max="24" width="23.7109375" bestFit="1" customWidth="1"/>
    <col min="25" max="25" width="36.5703125" bestFit="1" customWidth="1"/>
    <col min="26" max="26" width="11.28515625" bestFit="1" customWidth="1"/>
    <col min="27" max="27" width="42.42578125" bestFit="1" customWidth="1"/>
    <col min="28" max="28" width="10.140625" bestFit="1" customWidth="1"/>
    <col min="29" max="29" width="21.140625" bestFit="1" customWidth="1"/>
    <col min="30" max="30" width="39.140625" bestFit="1" customWidth="1"/>
    <col min="31" max="31" width="10.140625" bestFit="1" customWidth="1"/>
    <col min="32" max="32" width="46.7109375" bestFit="1" customWidth="1"/>
    <col min="33" max="33" width="10.140625" bestFit="1" customWidth="1"/>
    <col min="34" max="34" width="11.28515625" bestFit="1" customWidth="1"/>
    <col min="36" max="36" width="10.140625" bestFit="1" customWidth="1"/>
    <col min="40" max="40" width="14" bestFit="1" customWidth="1"/>
  </cols>
  <sheetData>
    <row r="1" spans="1:34" x14ac:dyDescent="0.2">
      <c r="A1" t="s">
        <v>459</v>
      </c>
    </row>
    <row r="3" spans="1:34" x14ac:dyDescent="0.2">
      <c r="A3" s="127" t="s">
        <v>100</v>
      </c>
    </row>
    <row r="5" spans="1:34" x14ac:dyDescent="0.2">
      <c r="A5" s="128">
        <v>0</v>
      </c>
      <c r="B5" s="129">
        <v>0</v>
      </c>
      <c r="C5" s="130">
        <v>0</v>
      </c>
      <c r="D5" s="131">
        <v>0</v>
      </c>
      <c r="E5" s="132" t="s">
        <v>101</v>
      </c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4"/>
    </row>
    <row r="6" spans="1:34" ht="14.25" x14ac:dyDescent="0.2">
      <c r="A6" s="135"/>
      <c r="B6" s="136"/>
      <c r="C6" s="137"/>
      <c r="D6" s="138" t="s">
        <v>45</v>
      </c>
      <c r="E6" s="139" t="s">
        <v>102</v>
      </c>
      <c r="F6" s="140"/>
      <c r="G6" s="140"/>
      <c r="H6" s="140"/>
      <c r="I6" s="140"/>
      <c r="J6" s="140"/>
      <c r="K6" s="141"/>
      <c r="L6" s="139" t="s">
        <v>103</v>
      </c>
      <c r="M6" s="140"/>
      <c r="N6" s="140"/>
      <c r="O6" s="140"/>
      <c r="P6" s="141"/>
      <c r="Q6" s="139" t="s">
        <v>104</v>
      </c>
      <c r="R6" s="140"/>
      <c r="S6" s="140"/>
      <c r="T6" s="140"/>
      <c r="U6" s="140"/>
      <c r="V6" s="140"/>
      <c r="W6" s="140"/>
      <c r="X6" s="140"/>
      <c r="Y6" s="140"/>
      <c r="Z6" s="141"/>
      <c r="AA6" s="139" t="s">
        <v>105</v>
      </c>
      <c r="AB6" s="141"/>
      <c r="AC6" s="139" t="s">
        <v>106</v>
      </c>
      <c r="AD6" s="140"/>
      <c r="AE6" s="141"/>
      <c r="AF6" s="139" t="s">
        <v>460</v>
      </c>
      <c r="AG6" s="141"/>
      <c r="AH6" s="142" t="s">
        <v>107</v>
      </c>
    </row>
    <row r="7" spans="1:34" ht="14.25" x14ac:dyDescent="0.2">
      <c r="A7" s="135"/>
      <c r="B7" s="136"/>
      <c r="C7" s="137"/>
      <c r="D7" s="138" t="s">
        <v>108</v>
      </c>
      <c r="E7" s="138" t="s">
        <v>97</v>
      </c>
      <c r="F7" s="138" t="s">
        <v>81</v>
      </c>
      <c r="G7" s="138" t="s">
        <v>79</v>
      </c>
      <c r="H7" s="138" t="s">
        <v>87</v>
      </c>
      <c r="I7" s="138" t="s">
        <v>84</v>
      </c>
      <c r="J7" s="138" t="s">
        <v>91</v>
      </c>
      <c r="K7" s="142" t="s">
        <v>107</v>
      </c>
      <c r="L7" s="138" t="s">
        <v>109</v>
      </c>
      <c r="M7" s="138" t="s">
        <v>110</v>
      </c>
      <c r="N7" s="138" t="s">
        <v>111</v>
      </c>
      <c r="O7" s="138" t="s">
        <v>112</v>
      </c>
      <c r="P7" s="142" t="s">
        <v>107</v>
      </c>
      <c r="Q7" s="138" t="s">
        <v>83</v>
      </c>
      <c r="R7" s="138" t="s">
        <v>82</v>
      </c>
      <c r="S7" s="138" t="s">
        <v>94</v>
      </c>
      <c r="T7" s="138" t="s">
        <v>90</v>
      </c>
      <c r="U7" s="138" t="s">
        <v>89</v>
      </c>
      <c r="V7" s="138" t="s">
        <v>86</v>
      </c>
      <c r="W7" s="138" t="s">
        <v>93</v>
      </c>
      <c r="X7" s="138" t="s">
        <v>96</v>
      </c>
      <c r="Y7" s="138" t="s">
        <v>92</v>
      </c>
      <c r="Z7" s="142" t="s">
        <v>107</v>
      </c>
      <c r="AA7" s="138" t="s">
        <v>113</v>
      </c>
      <c r="AB7" s="142" t="s">
        <v>107</v>
      </c>
      <c r="AC7" s="138" t="s">
        <v>114</v>
      </c>
      <c r="AD7" s="138" t="s">
        <v>115</v>
      </c>
      <c r="AE7" s="142" t="s">
        <v>107</v>
      </c>
      <c r="AF7" s="138" t="s">
        <v>461</v>
      </c>
      <c r="AG7" s="142" t="s">
        <v>107</v>
      </c>
      <c r="AH7" s="143"/>
    </row>
    <row r="8" spans="1:34" ht="14.25" x14ac:dyDescent="0.2">
      <c r="A8" s="144"/>
      <c r="B8" s="145"/>
      <c r="C8" s="146"/>
      <c r="D8" s="138" t="s">
        <v>45</v>
      </c>
      <c r="E8" s="138" t="s">
        <v>116</v>
      </c>
      <c r="F8" s="138" t="s">
        <v>68</v>
      </c>
      <c r="G8" s="138" t="s">
        <v>117</v>
      </c>
      <c r="H8" s="138" t="s">
        <v>118</v>
      </c>
      <c r="I8" s="138" t="s">
        <v>119</v>
      </c>
      <c r="J8" s="138" t="s">
        <v>120</v>
      </c>
      <c r="K8" s="147"/>
      <c r="L8" s="138" t="s">
        <v>121</v>
      </c>
      <c r="M8" s="138" t="s">
        <v>122</v>
      </c>
      <c r="N8" s="138" t="s">
        <v>123</v>
      </c>
      <c r="O8" s="138" t="s">
        <v>124</v>
      </c>
      <c r="P8" s="147"/>
      <c r="Q8" s="138" t="s">
        <v>46</v>
      </c>
      <c r="R8" s="138" t="s">
        <v>47</v>
      </c>
      <c r="S8" s="138" t="s">
        <v>70</v>
      </c>
      <c r="T8" s="138" t="s">
        <v>48</v>
      </c>
      <c r="U8" s="138" t="s">
        <v>49</v>
      </c>
      <c r="V8" s="138" t="s">
        <v>50</v>
      </c>
      <c r="W8" s="138" t="s">
        <v>51</v>
      </c>
      <c r="X8" s="138" t="s">
        <v>52</v>
      </c>
      <c r="Y8" s="138" t="s">
        <v>54</v>
      </c>
      <c r="Z8" s="147"/>
      <c r="AA8" s="138" t="s">
        <v>125</v>
      </c>
      <c r="AB8" s="147"/>
      <c r="AC8" s="138" t="s">
        <v>58</v>
      </c>
      <c r="AD8" s="138" t="s">
        <v>59</v>
      </c>
      <c r="AE8" s="147"/>
      <c r="AF8" s="138" t="s">
        <v>462</v>
      </c>
      <c r="AG8" s="147"/>
      <c r="AH8" s="147"/>
    </row>
    <row r="9" spans="1:34" ht="14.25" x14ac:dyDescent="0.2">
      <c r="A9" s="138" t="s">
        <v>126</v>
      </c>
      <c r="B9" s="148" t="s">
        <v>127</v>
      </c>
      <c r="C9" s="138" t="s">
        <v>128</v>
      </c>
      <c r="D9" s="149">
        <v>0</v>
      </c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</row>
    <row r="10" spans="1:34" ht="14.25" x14ac:dyDescent="0.2">
      <c r="A10" s="150" t="s">
        <v>3</v>
      </c>
      <c r="B10" s="148" t="s">
        <v>129</v>
      </c>
      <c r="C10" s="138" t="s">
        <v>130</v>
      </c>
      <c r="D10" s="149"/>
      <c r="E10" s="151">
        <v>34394</v>
      </c>
      <c r="F10" s="151">
        <v>2636855</v>
      </c>
      <c r="G10" s="151">
        <v>2385388</v>
      </c>
      <c r="H10" s="151">
        <v>7024375</v>
      </c>
      <c r="I10" s="151">
        <v>291327</v>
      </c>
      <c r="J10" s="151">
        <v>0</v>
      </c>
      <c r="K10" s="152">
        <v>12372340</v>
      </c>
      <c r="L10" s="151">
        <v>594176</v>
      </c>
      <c r="M10" s="151">
        <v>155892</v>
      </c>
      <c r="N10" s="151">
        <v>662206</v>
      </c>
      <c r="O10" s="151">
        <v>1214074</v>
      </c>
      <c r="P10" s="152">
        <v>2626348</v>
      </c>
      <c r="Q10" s="151">
        <v>93276</v>
      </c>
      <c r="R10" s="151">
        <v>348074</v>
      </c>
      <c r="S10" s="151">
        <v>0</v>
      </c>
      <c r="T10" s="151">
        <v>284362</v>
      </c>
      <c r="U10" s="151">
        <v>1118938</v>
      </c>
      <c r="V10" s="151">
        <v>86169</v>
      </c>
      <c r="W10" s="151">
        <v>55254</v>
      </c>
      <c r="X10" s="151">
        <v>48993</v>
      </c>
      <c r="Y10" s="151">
        <v>0</v>
      </c>
      <c r="Z10" s="152">
        <v>2035065</v>
      </c>
      <c r="AA10" s="151">
        <v>922297</v>
      </c>
      <c r="AB10" s="152">
        <v>922297</v>
      </c>
      <c r="AC10" s="151">
        <v>694930</v>
      </c>
      <c r="AD10" s="151">
        <v>85270</v>
      </c>
      <c r="AE10" s="152">
        <v>780201</v>
      </c>
      <c r="AF10" s="151">
        <v>134471</v>
      </c>
      <c r="AG10" s="152">
        <v>134471</v>
      </c>
      <c r="AH10" s="152">
        <v>18870722</v>
      </c>
    </row>
    <row r="11" spans="1:34" ht="14.25" x14ac:dyDescent="0.2">
      <c r="A11" s="153"/>
      <c r="B11" s="148" t="s">
        <v>131</v>
      </c>
      <c r="C11" s="138" t="s">
        <v>132</v>
      </c>
      <c r="D11" s="149"/>
      <c r="E11" s="151">
        <v>-72588</v>
      </c>
      <c r="F11" s="151">
        <v>322908</v>
      </c>
      <c r="G11" s="151">
        <v>16397</v>
      </c>
      <c r="H11" s="151">
        <v>521452</v>
      </c>
      <c r="I11" s="151">
        <v>988</v>
      </c>
      <c r="J11" s="151">
        <v>0</v>
      </c>
      <c r="K11" s="152">
        <v>789156</v>
      </c>
      <c r="L11" s="151">
        <v>41072</v>
      </c>
      <c r="M11" s="151">
        <v>10671</v>
      </c>
      <c r="N11" s="151">
        <v>44221</v>
      </c>
      <c r="O11" s="151">
        <v>84000</v>
      </c>
      <c r="P11" s="152">
        <v>179964</v>
      </c>
      <c r="Q11" s="151">
        <v>13627</v>
      </c>
      <c r="R11" s="151">
        <v>44435</v>
      </c>
      <c r="S11" s="151">
        <v>0</v>
      </c>
      <c r="T11" s="151">
        <v>31969</v>
      </c>
      <c r="U11" s="151">
        <v>110249</v>
      </c>
      <c r="V11" s="151">
        <v>1393</v>
      </c>
      <c r="W11" s="151">
        <v>3736</v>
      </c>
      <c r="X11" s="151">
        <v>0</v>
      </c>
      <c r="Y11" s="151">
        <v>0</v>
      </c>
      <c r="Z11" s="152">
        <v>205409</v>
      </c>
      <c r="AA11" s="151">
        <v>66230</v>
      </c>
      <c r="AB11" s="152">
        <v>66230</v>
      </c>
      <c r="AC11" s="151">
        <v>47741</v>
      </c>
      <c r="AD11" s="151">
        <v>5628</v>
      </c>
      <c r="AE11" s="152">
        <v>53369</v>
      </c>
      <c r="AF11" s="151">
        <v>13816</v>
      </c>
      <c r="AG11" s="152">
        <v>13816</v>
      </c>
      <c r="AH11" s="152">
        <v>1307945</v>
      </c>
    </row>
    <row r="12" spans="1:34" ht="14.25" x14ac:dyDescent="0.2">
      <c r="A12" s="153"/>
      <c r="B12" s="154" t="s">
        <v>133</v>
      </c>
      <c r="C12" s="138" t="s">
        <v>134</v>
      </c>
      <c r="D12" s="149"/>
      <c r="E12" s="151">
        <v>839</v>
      </c>
      <c r="F12" s="151">
        <v>250305</v>
      </c>
      <c r="G12" s="151">
        <v>257054</v>
      </c>
      <c r="H12" s="151">
        <v>4</v>
      </c>
      <c r="I12" s="151">
        <v>21069</v>
      </c>
      <c r="J12" s="151">
        <v>1034</v>
      </c>
      <c r="K12" s="152">
        <v>530305</v>
      </c>
      <c r="L12" s="151">
        <v>25062</v>
      </c>
      <c r="M12" s="151">
        <v>896</v>
      </c>
      <c r="N12" s="151">
        <v>17993</v>
      </c>
      <c r="O12" s="151">
        <v>49333</v>
      </c>
      <c r="P12" s="152">
        <v>93284</v>
      </c>
      <c r="Q12" s="151">
        <v>30441</v>
      </c>
      <c r="R12" s="151">
        <v>76450</v>
      </c>
      <c r="S12" s="151">
        <v>-126</v>
      </c>
      <c r="T12" s="151">
        <v>0</v>
      </c>
      <c r="U12" s="151">
        <v>0</v>
      </c>
      <c r="V12" s="151">
        <v>641</v>
      </c>
      <c r="W12" s="151">
        <v>5889</v>
      </c>
      <c r="X12" s="151">
        <v>406</v>
      </c>
      <c r="Y12" s="151">
        <v>7</v>
      </c>
      <c r="Z12" s="152">
        <v>113706</v>
      </c>
      <c r="AA12" s="151">
        <v>46788</v>
      </c>
      <c r="AB12" s="152">
        <v>46788</v>
      </c>
      <c r="AC12" s="151">
        <v>25762</v>
      </c>
      <c r="AD12" s="151">
        <v>4208</v>
      </c>
      <c r="AE12" s="152">
        <v>29971</v>
      </c>
      <c r="AF12" s="151">
        <v>7894</v>
      </c>
      <c r="AG12" s="152">
        <v>7894</v>
      </c>
      <c r="AH12" s="152">
        <v>821948</v>
      </c>
    </row>
    <row r="13" spans="1:34" ht="14.25" x14ac:dyDescent="0.2">
      <c r="A13" s="153"/>
      <c r="B13" s="155"/>
      <c r="C13" s="138" t="s">
        <v>135</v>
      </c>
      <c r="D13" s="149"/>
      <c r="E13" s="151">
        <v>892</v>
      </c>
      <c r="F13" s="151">
        <v>266001</v>
      </c>
      <c r="G13" s="151">
        <v>273173</v>
      </c>
      <c r="H13" s="151">
        <v>4</v>
      </c>
      <c r="I13" s="151">
        <v>22390</v>
      </c>
      <c r="J13" s="151">
        <v>1098</v>
      </c>
      <c r="K13" s="152">
        <v>563558</v>
      </c>
      <c r="L13" s="151">
        <v>26633</v>
      </c>
      <c r="M13" s="151">
        <v>952</v>
      </c>
      <c r="N13" s="151">
        <v>19121</v>
      </c>
      <c r="O13" s="151">
        <v>52427</v>
      </c>
      <c r="P13" s="152">
        <v>99134</v>
      </c>
      <c r="Q13" s="151">
        <v>32350</v>
      </c>
      <c r="R13" s="151">
        <v>81243</v>
      </c>
      <c r="S13" s="151">
        <v>-134</v>
      </c>
      <c r="T13" s="151">
        <v>0</v>
      </c>
      <c r="U13" s="151">
        <v>0</v>
      </c>
      <c r="V13" s="151">
        <v>681</v>
      </c>
      <c r="W13" s="151">
        <v>6258</v>
      </c>
      <c r="X13" s="151">
        <v>431</v>
      </c>
      <c r="Y13" s="151">
        <v>7</v>
      </c>
      <c r="Z13" s="152">
        <v>120836</v>
      </c>
      <c r="AA13" s="151">
        <v>49722</v>
      </c>
      <c r="AB13" s="152">
        <v>49722</v>
      </c>
      <c r="AC13" s="151">
        <v>27378</v>
      </c>
      <c r="AD13" s="151">
        <v>4472</v>
      </c>
      <c r="AE13" s="152">
        <v>31850</v>
      </c>
      <c r="AF13" s="151">
        <v>8389</v>
      </c>
      <c r="AG13" s="152">
        <v>8389</v>
      </c>
      <c r="AH13" s="152">
        <v>873490</v>
      </c>
    </row>
    <row r="14" spans="1:34" ht="14.25" x14ac:dyDescent="0.2">
      <c r="A14" s="153"/>
      <c r="B14" s="155"/>
      <c r="C14" s="138" t="s">
        <v>136</v>
      </c>
      <c r="D14" s="149"/>
      <c r="E14" s="151">
        <v>4806</v>
      </c>
      <c r="F14" s="151">
        <v>1566</v>
      </c>
      <c r="G14" s="151">
        <v>1229</v>
      </c>
      <c r="H14" s="151">
        <v>30381</v>
      </c>
      <c r="I14" s="151">
        <v>0</v>
      </c>
      <c r="J14" s="151">
        <v>0</v>
      </c>
      <c r="K14" s="152">
        <v>37981</v>
      </c>
      <c r="L14" s="151">
        <v>1548</v>
      </c>
      <c r="M14" s="151">
        <v>378</v>
      </c>
      <c r="N14" s="151">
        <v>1325</v>
      </c>
      <c r="O14" s="151">
        <v>3194</v>
      </c>
      <c r="P14" s="152">
        <v>6444</v>
      </c>
      <c r="Q14" s="151">
        <v>2839</v>
      </c>
      <c r="R14" s="151">
        <v>408</v>
      </c>
      <c r="S14" s="151">
        <v>0</v>
      </c>
      <c r="T14" s="151">
        <v>9001</v>
      </c>
      <c r="U14" s="151">
        <v>41295</v>
      </c>
      <c r="V14" s="151">
        <v>0</v>
      </c>
      <c r="W14" s="151">
        <v>380</v>
      </c>
      <c r="X14" s="151">
        <v>0</v>
      </c>
      <c r="Y14" s="151">
        <v>0</v>
      </c>
      <c r="Z14" s="152">
        <v>53923</v>
      </c>
      <c r="AA14" s="151">
        <v>2436</v>
      </c>
      <c r="AB14" s="152">
        <v>2436</v>
      </c>
      <c r="AC14" s="151">
        <v>1766</v>
      </c>
      <c r="AD14" s="151">
        <v>194</v>
      </c>
      <c r="AE14" s="152">
        <v>1960</v>
      </c>
      <c r="AF14" s="151">
        <v>4696</v>
      </c>
      <c r="AG14" s="152">
        <v>4696</v>
      </c>
      <c r="AH14" s="152">
        <v>107441</v>
      </c>
    </row>
    <row r="15" spans="1:34" ht="14.25" x14ac:dyDescent="0.2">
      <c r="A15" s="153"/>
      <c r="B15" s="156"/>
      <c r="C15" s="138" t="s">
        <v>137</v>
      </c>
      <c r="D15" s="149"/>
      <c r="E15" s="151">
        <v>0</v>
      </c>
      <c r="F15" s="151">
        <v>153</v>
      </c>
      <c r="G15" s="151">
        <v>400</v>
      </c>
      <c r="H15" s="151">
        <v>170</v>
      </c>
      <c r="I15" s="151">
        <v>0</v>
      </c>
      <c r="J15" s="151">
        <v>0</v>
      </c>
      <c r="K15" s="152">
        <v>723</v>
      </c>
      <c r="L15" s="151">
        <v>33</v>
      </c>
      <c r="M15" s="151">
        <v>9</v>
      </c>
      <c r="N15" s="151">
        <v>33</v>
      </c>
      <c r="O15" s="151">
        <v>68</v>
      </c>
      <c r="P15" s="152">
        <v>142</v>
      </c>
      <c r="Q15" s="151">
        <v>125442</v>
      </c>
      <c r="R15" s="151">
        <v>4638</v>
      </c>
      <c r="S15" s="151">
        <v>0</v>
      </c>
      <c r="T15" s="151">
        <v>727193</v>
      </c>
      <c r="U15" s="151">
        <v>23295</v>
      </c>
      <c r="V15" s="151">
        <v>0</v>
      </c>
      <c r="W15" s="151">
        <v>105</v>
      </c>
      <c r="X15" s="151">
        <v>0</v>
      </c>
      <c r="Y15" s="151">
        <v>0</v>
      </c>
      <c r="Z15" s="152">
        <v>880673</v>
      </c>
      <c r="AA15" s="151">
        <v>72</v>
      </c>
      <c r="AB15" s="152">
        <v>72</v>
      </c>
      <c r="AC15" s="151">
        <v>38</v>
      </c>
      <c r="AD15" s="151">
        <v>4</v>
      </c>
      <c r="AE15" s="152">
        <v>42</v>
      </c>
      <c r="AF15" s="151">
        <v>78361</v>
      </c>
      <c r="AG15" s="152">
        <v>78361</v>
      </c>
      <c r="AH15" s="152">
        <v>960013</v>
      </c>
    </row>
    <row r="16" spans="1:34" ht="14.25" x14ac:dyDescent="0.2">
      <c r="A16" s="153"/>
      <c r="B16" s="148" t="s">
        <v>138</v>
      </c>
      <c r="C16" s="138" t="s">
        <v>139</v>
      </c>
      <c r="D16" s="149"/>
      <c r="E16" s="151">
        <v>0</v>
      </c>
      <c r="F16" s="151">
        <v>0</v>
      </c>
      <c r="G16" s="151">
        <v>0</v>
      </c>
      <c r="H16" s="151">
        <v>0</v>
      </c>
      <c r="I16" s="151">
        <v>0</v>
      </c>
      <c r="J16" s="151">
        <v>0</v>
      </c>
      <c r="K16" s="152">
        <v>0</v>
      </c>
      <c r="L16" s="151">
        <v>0</v>
      </c>
      <c r="M16" s="151">
        <v>0</v>
      </c>
      <c r="N16" s="151">
        <v>0</v>
      </c>
      <c r="O16" s="151">
        <v>0</v>
      </c>
      <c r="P16" s="152">
        <v>0</v>
      </c>
      <c r="Q16" s="151">
        <v>52908</v>
      </c>
      <c r="R16" s="151">
        <v>4130</v>
      </c>
      <c r="S16" s="151">
        <v>0</v>
      </c>
      <c r="T16" s="151">
        <v>90728</v>
      </c>
      <c r="U16" s="151">
        <v>7343</v>
      </c>
      <c r="V16" s="151">
        <v>0</v>
      </c>
      <c r="W16" s="151">
        <v>17</v>
      </c>
      <c r="X16" s="151">
        <v>0</v>
      </c>
      <c r="Y16" s="151">
        <v>0</v>
      </c>
      <c r="Z16" s="152">
        <v>155126</v>
      </c>
      <c r="AA16" s="151">
        <v>2</v>
      </c>
      <c r="AB16" s="152">
        <v>2</v>
      </c>
      <c r="AC16" s="151">
        <v>0</v>
      </c>
      <c r="AD16" s="151">
        <v>0</v>
      </c>
      <c r="AE16" s="152">
        <v>0</v>
      </c>
      <c r="AF16" s="151">
        <v>13861</v>
      </c>
      <c r="AG16" s="152">
        <v>13861</v>
      </c>
      <c r="AH16" s="152">
        <v>168988</v>
      </c>
    </row>
    <row r="17" spans="1:34" ht="14.25" x14ac:dyDescent="0.2">
      <c r="A17" s="153"/>
      <c r="B17" s="154" t="s">
        <v>140</v>
      </c>
      <c r="C17" s="138" t="s">
        <v>141</v>
      </c>
      <c r="D17" s="149"/>
      <c r="E17" s="151">
        <v>0</v>
      </c>
      <c r="F17" s="151">
        <v>106015</v>
      </c>
      <c r="G17" s="151">
        <v>333848</v>
      </c>
      <c r="H17" s="151">
        <v>442142</v>
      </c>
      <c r="I17" s="151">
        <v>400150</v>
      </c>
      <c r="J17" s="151">
        <v>0</v>
      </c>
      <c r="K17" s="152">
        <v>1282155</v>
      </c>
      <c r="L17" s="151">
        <v>61526</v>
      </c>
      <c r="M17" s="151">
        <v>16044</v>
      </c>
      <c r="N17" s="151">
        <v>67345</v>
      </c>
      <c r="O17" s="151">
        <v>125723</v>
      </c>
      <c r="P17" s="152">
        <v>270638</v>
      </c>
      <c r="Q17" s="151">
        <v>0</v>
      </c>
      <c r="R17" s="151">
        <v>3236</v>
      </c>
      <c r="S17" s="151">
        <v>0</v>
      </c>
      <c r="T17" s="151">
        <v>11692</v>
      </c>
      <c r="U17" s="151">
        <v>48154</v>
      </c>
      <c r="V17" s="151">
        <v>9412</v>
      </c>
      <c r="W17" s="151">
        <v>942</v>
      </c>
      <c r="X17" s="151">
        <v>0</v>
      </c>
      <c r="Y17" s="151">
        <v>0</v>
      </c>
      <c r="Z17" s="152">
        <v>73436</v>
      </c>
      <c r="AA17" s="151">
        <v>96132</v>
      </c>
      <c r="AB17" s="152">
        <v>96132</v>
      </c>
      <c r="AC17" s="151">
        <v>71671</v>
      </c>
      <c r="AD17" s="151">
        <v>8660</v>
      </c>
      <c r="AE17" s="152">
        <v>80331</v>
      </c>
      <c r="AF17" s="151">
        <v>5525</v>
      </c>
      <c r="AG17" s="152">
        <v>5525</v>
      </c>
      <c r="AH17" s="152">
        <v>1808216</v>
      </c>
    </row>
    <row r="18" spans="1:34" ht="14.25" x14ac:dyDescent="0.2">
      <c r="A18" s="153"/>
      <c r="B18" s="156"/>
      <c r="C18" s="138" t="s">
        <v>142</v>
      </c>
      <c r="D18" s="149"/>
      <c r="E18" s="151">
        <v>0</v>
      </c>
      <c r="F18" s="151">
        <v>4943</v>
      </c>
      <c r="G18" s="151">
        <v>0</v>
      </c>
      <c r="H18" s="151">
        <v>0</v>
      </c>
      <c r="I18" s="151">
        <v>0</v>
      </c>
      <c r="J18" s="151">
        <v>0</v>
      </c>
      <c r="K18" s="152">
        <v>4943</v>
      </c>
      <c r="L18" s="151">
        <v>237</v>
      </c>
      <c r="M18" s="151">
        <v>62</v>
      </c>
      <c r="N18" s="151">
        <v>257</v>
      </c>
      <c r="O18" s="151">
        <v>483</v>
      </c>
      <c r="P18" s="152">
        <v>1038</v>
      </c>
      <c r="Q18" s="151">
        <v>0</v>
      </c>
      <c r="R18" s="151">
        <v>0</v>
      </c>
      <c r="S18" s="151">
        <v>0</v>
      </c>
      <c r="T18" s="151">
        <v>0</v>
      </c>
      <c r="U18" s="151">
        <v>0</v>
      </c>
      <c r="V18" s="151">
        <v>0</v>
      </c>
      <c r="W18" s="151">
        <v>0</v>
      </c>
      <c r="X18" s="151">
        <v>0</v>
      </c>
      <c r="Y18" s="151">
        <v>0</v>
      </c>
      <c r="Z18" s="152">
        <v>0</v>
      </c>
      <c r="AA18" s="151">
        <v>374</v>
      </c>
      <c r="AB18" s="152">
        <v>374</v>
      </c>
      <c r="AC18" s="151">
        <v>274</v>
      </c>
      <c r="AD18" s="151">
        <v>33</v>
      </c>
      <c r="AE18" s="152">
        <v>307</v>
      </c>
      <c r="AF18" s="151">
        <v>0</v>
      </c>
      <c r="AG18" s="152">
        <v>0</v>
      </c>
      <c r="AH18" s="152">
        <v>6662</v>
      </c>
    </row>
    <row r="19" spans="1:34" ht="14.25" x14ac:dyDescent="0.2">
      <c r="A19" s="153"/>
      <c r="B19" s="154" t="s">
        <v>145</v>
      </c>
      <c r="C19" s="138" t="s">
        <v>463</v>
      </c>
      <c r="D19" s="149"/>
      <c r="E19" s="151">
        <v>1395922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2">
        <v>1395922</v>
      </c>
      <c r="L19" s="151">
        <v>63841</v>
      </c>
      <c r="M19" s="151">
        <v>14423</v>
      </c>
      <c r="N19" s="151">
        <v>32084</v>
      </c>
      <c r="O19" s="151">
        <v>134516</v>
      </c>
      <c r="P19" s="152">
        <v>244865</v>
      </c>
      <c r="Q19" s="151">
        <v>0</v>
      </c>
      <c r="R19" s="151">
        <v>0</v>
      </c>
      <c r="S19" s="151">
        <v>0</v>
      </c>
      <c r="T19" s="151">
        <v>0</v>
      </c>
      <c r="U19" s="151">
        <v>0</v>
      </c>
      <c r="V19" s="151">
        <v>0</v>
      </c>
      <c r="W19" s="151">
        <v>0</v>
      </c>
      <c r="X19" s="151">
        <v>0</v>
      </c>
      <c r="Y19" s="151">
        <v>0</v>
      </c>
      <c r="Z19" s="152">
        <v>0</v>
      </c>
      <c r="AA19" s="151">
        <v>159947</v>
      </c>
      <c r="AB19" s="152">
        <v>159947</v>
      </c>
      <c r="AC19" s="151">
        <v>60976</v>
      </c>
      <c r="AD19" s="151">
        <v>10893</v>
      </c>
      <c r="AE19" s="152">
        <v>71869</v>
      </c>
      <c r="AF19" s="151">
        <v>0</v>
      </c>
      <c r="AG19" s="152">
        <v>0</v>
      </c>
      <c r="AH19" s="152">
        <v>1872603</v>
      </c>
    </row>
    <row r="20" spans="1:34" ht="14.25" x14ac:dyDescent="0.2">
      <c r="A20" s="153"/>
      <c r="B20" s="155"/>
      <c r="C20" s="138" t="s">
        <v>146</v>
      </c>
      <c r="D20" s="149"/>
      <c r="E20" s="151">
        <v>0</v>
      </c>
      <c r="F20" s="151">
        <v>0</v>
      </c>
      <c r="G20" s="151">
        <v>352</v>
      </c>
      <c r="H20" s="151">
        <v>17048</v>
      </c>
      <c r="I20" s="151">
        <v>0</v>
      </c>
      <c r="J20" s="151">
        <v>0</v>
      </c>
      <c r="K20" s="152">
        <v>17399</v>
      </c>
      <c r="L20" s="151">
        <v>761</v>
      </c>
      <c r="M20" s="151">
        <v>222</v>
      </c>
      <c r="N20" s="151">
        <v>834</v>
      </c>
      <c r="O20" s="151">
        <v>1624</v>
      </c>
      <c r="P20" s="152">
        <v>3442</v>
      </c>
      <c r="Q20" s="151">
        <v>0</v>
      </c>
      <c r="R20" s="151">
        <v>0</v>
      </c>
      <c r="S20" s="151">
        <v>0</v>
      </c>
      <c r="T20" s="151">
        <v>0</v>
      </c>
      <c r="U20" s="151">
        <v>8482</v>
      </c>
      <c r="V20" s="151">
        <v>267</v>
      </c>
      <c r="W20" s="151">
        <v>0</v>
      </c>
      <c r="X20" s="151">
        <v>0</v>
      </c>
      <c r="Y20" s="151">
        <v>0</v>
      </c>
      <c r="Z20" s="152">
        <v>8748</v>
      </c>
      <c r="AA20" s="151">
        <v>1558</v>
      </c>
      <c r="AB20" s="152">
        <v>1558</v>
      </c>
      <c r="AC20" s="151">
        <v>933</v>
      </c>
      <c r="AD20" s="151">
        <v>88</v>
      </c>
      <c r="AE20" s="152">
        <v>1021</v>
      </c>
      <c r="AF20" s="151">
        <v>780</v>
      </c>
      <c r="AG20" s="152">
        <v>780</v>
      </c>
      <c r="AH20" s="152">
        <v>32948</v>
      </c>
    </row>
    <row r="21" spans="1:34" ht="14.25" x14ac:dyDescent="0.2">
      <c r="A21" s="153"/>
      <c r="B21" s="156"/>
      <c r="C21" s="138" t="s">
        <v>147</v>
      </c>
      <c r="D21" s="149"/>
      <c r="E21" s="151">
        <v>13432</v>
      </c>
      <c r="F21" s="151">
        <v>7314</v>
      </c>
      <c r="G21" s="151">
        <v>1292968</v>
      </c>
      <c r="H21" s="151">
        <v>100728</v>
      </c>
      <c r="I21" s="151">
        <v>353677</v>
      </c>
      <c r="J21" s="151">
        <v>0</v>
      </c>
      <c r="K21" s="152">
        <v>1768119</v>
      </c>
      <c r="L21" s="151">
        <v>83987</v>
      </c>
      <c r="M21" s="151">
        <v>21832</v>
      </c>
      <c r="N21" s="151">
        <v>91315</v>
      </c>
      <c r="O21" s="151">
        <v>171482</v>
      </c>
      <c r="P21" s="152">
        <v>368617</v>
      </c>
      <c r="Q21" s="151">
        <v>0</v>
      </c>
      <c r="R21" s="151">
        <v>509</v>
      </c>
      <c r="S21" s="151">
        <v>0</v>
      </c>
      <c r="T21" s="151">
        <v>301</v>
      </c>
      <c r="U21" s="151">
        <v>1148</v>
      </c>
      <c r="V21" s="151">
        <v>1518</v>
      </c>
      <c r="W21" s="151">
        <v>98</v>
      </c>
      <c r="X21" s="151">
        <v>7898</v>
      </c>
      <c r="Y21" s="151">
        <v>0</v>
      </c>
      <c r="Z21" s="152">
        <v>11471</v>
      </c>
      <c r="AA21" s="151">
        <v>133444</v>
      </c>
      <c r="AB21" s="152">
        <v>133444</v>
      </c>
      <c r="AC21" s="151">
        <v>97422</v>
      </c>
      <c r="AD21" s="151">
        <v>11599</v>
      </c>
      <c r="AE21" s="152">
        <v>109022</v>
      </c>
      <c r="AF21" s="151">
        <v>28</v>
      </c>
      <c r="AG21" s="152">
        <v>28</v>
      </c>
      <c r="AH21" s="152">
        <v>2390701</v>
      </c>
    </row>
    <row r="22" spans="1:34" ht="14.25" x14ac:dyDescent="0.2">
      <c r="A22" s="153"/>
      <c r="B22" s="148" t="s">
        <v>148</v>
      </c>
      <c r="C22" s="138" t="s">
        <v>149</v>
      </c>
      <c r="D22" s="149"/>
      <c r="E22" s="151">
        <v>-436742</v>
      </c>
      <c r="F22" s="151">
        <v>0</v>
      </c>
      <c r="G22" s="151">
        <v>0</v>
      </c>
      <c r="H22" s="151">
        <v>0</v>
      </c>
      <c r="I22" s="151">
        <v>0</v>
      </c>
      <c r="J22" s="151">
        <v>0</v>
      </c>
      <c r="K22" s="152">
        <v>-436742</v>
      </c>
      <c r="L22" s="151">
        <v>0</v>
      </c>
      <c r="M22" s="151">
        <v>0</v>
      </c>
      <c r="N22" s="151">
        <v>0</v>
      </c>
      <c r="O22" s="151">
        <v>465714</v>
      </c>
      <c r="P22" s="152">
        <v>465714</v>
      </c>
      <c r="Q22" s="151">
        <v>0</v>
      </c>
      <c r="R22" s="151">
        <v>0</v>
      </c>
      <c r="S22" s="151">
        <v>0</v>
      </c>
      <c r="T22" s="151">
        <v>0</v>
      </c>
      <c r="U22" s="151">
        <v>0</v>
      </c>
      <c r="V22" s="151">
        <v>0</v>
      </c>
      <c r="W22" s="151">
        <v>0</v>
      </c>
      <c r="X22" s="151">
        <v>0</v>
      </c>
      <c r="Y22" s="151">
        <v>0</v>
      </c>
      <c r="Z22" s="152">
        <v>0</v>
      </c>
      <c r="AA22" s="151">
        <v>0</v>
      </c>
      <c r="AB22" s="152">
        <v>0</v>
      </c>
      <c r="AC22" s="151">
        <v>0</v>
      </c>
      <c r="AD22" s="151">
        <v>0</v>
      </c>
      <c r="AE22" s="152">
        <v>0</v>
      </c>
      <c r="AF22" s="151">
        <v>0</v>
      </c>
      <c r="AG22" s="152">
        <v>0</v>
      </c>
      <c r="AH22" s="152">
        <v>28972</v>
      </c>
    </row>
    <row r="23" spans="1:34" ht="14.25" x14ac:dyDescent="0.2">
      <c r="A23" s="157"/>
      <c r="B23" s="158" t="s">
        <v>107</v>
      </c>
      <c r="C23" s="159"/>
      <c r="D23" s="149"/>
      <c r="E23" s="152">
        <v>940955</v>
      </c>
      <c r="F23" s="152">
        <v>3596060</v>
      </c>
      <c r="G23" s="152">
        <v>4560807</v>
      </c>
      <c r="H23" s="152">
        <v>8136304</v>
      </c>
      <c r="I23" s="152">
        <v>1089602</v>
      </c>
      <c r="J23" s="152">
        <v>2132</v>
      </c>
      <c r="K23" s="152">
        <v>18325859</v>
      </c>
      <c r="L23" s="152">
        <v>898877</v>
      </c>
      <c r="M23" s="152">
        <v>221381</v>
      </c>
      <c r="N23" s="152">
        <v>936736</v>
      </c>
      <c r="O23" s="152">
        <v>2302638</v>
      </c>
      <c r="P23" s="152">
        <v>4359632</v>
      </c>
      <c r="Q23" s="152">
        <v>350882</v>
      </c>
      <c r="R23" s="152">
        <v>563123</v>
      </c>
      <c r="S23" s="152">
        <v>-259</v>
      </c>
      <c r="T23" s="152">
        <v>1155246</v>
      </c>
      <c r="U23" s="152">
        <v>1358902</v>
      </c>
      <c r="V23" s="152">
        <v>100081</v>
      </c>
      <c r="W23" s="152">
        <v>72680</v>
      </c>
      <c r="X23" s="152">
        <v>57728</v>
      </c>
      <c r="Y23" s="152">
        <v>14</v>
      </c>
      <c r="Z23" s="152">
        <v>3658395</v>
      </c>
      <c r="AA23" s="152">
        <v>1479001</v>
      </c>
      <c r="AB23" s="152">
        <v>1479001</v>
      </c>
      <c r="AC23" s="152">
        <v>1028892</v>
      </c>
      <c r="AD23" s="152">
        <v>131050</v>
      </c>
      <c r="AE23" s="152">
        <v>1159942</v>
      </c>
      <c r="AF23" s="152">
        <v>267820</v>
      </c>
      <c r="AG23" s="152">
        <v>267820</v>
      </c>
      <c r="AH23" s="152">
        <v>29250648</v>
      </c>
    </row>
    <row r="24" spans="1:34" ht="14.25" x14ac:dyDescent="0.2">
      <c r="A24" s="150" t="s">
        <v>0</v>
      </c>
      <c r="B24" s="154" t="s">
        <v>150</v>
      </c>
      <c r="C24" s="138" t="s">
        <v>151</v>
      </c>
      <c r="D24" s="149"/>
      <c r="E24" s="151">
        <v>7722</v>
      </c>
      <c r="F24" s="151">
        <v>2476</v>
      </c>
      <c r="G24" s="151">
        <v>1414333</v>
      </c>
      <c r="H24" s="151">
        <v>115495</v>
      </c>
      <c r="I24" s="151">
        <v>46680</v>
      </c>
      <c r="J24" s="151">
        <v>-220</v>
      </c>
      <c r="K24" s="152">
        <v>1586486</v>
      </c>
      <c r="L24" s="151">
        <v>75694</v>
      </c>
      <c r="M24" s="151">
        <v>21242</v>
      </c>
      <c r="N24" s="151">
        <v>84114</v>
      </c>
      <c r="O24" s="151">
        <v>155134</v>
      </c>
      <c r="P24" s="152">
        <v>336185</v>
      </c>
      <c r="Q24" s="151">
        <v>579</v>
      </c>
      <c r="R24" s="151">
        <v>11091</v>
      </c>
      <c r="S24" s="151">
        <v>0</v>
      </c>
      <c r="T24" s="151">
        <v>0</v>
      </c>
      <c r="U24" s="151">
        <v>18437</v>
      </c>
      <c r="V24" s="151">
        <v>0</v>
      </c>
      <c r="W24" s="151">
        <v>72</v>
      </c>
      <c r="X24" s="151">
        <v>0</v>
      </c>
      <c r="Y24" s="151">
        <v>0</v>
      </c>
      <c r="Z24" s="152">
        <v>30180</v>
      </c>
      <c r="AA24" s="151">
        <v>130177</v>
      </c>
      <c r="AB24" s="152">
        <v>130177</v>
      </c>
      <c r="AC24" s="151">
        <v>0</v>
      </c>
      <c r="AD24" s="151">
        <v>0</v>
      </c>
      <c r="AE24" s="152">
        <v>0</v>
      </c>
      <c r="AF24" s="151">
        <v>2553</v>
      </c>
      <c r="AG24" s="152">
        <v>2553</v>
      </c>
      <c r="AH24" s="152">
        <v>2085581</v>
      </c>
    </row>
    <row r="25" spans="1:34" ht="14.25" x14ac:dyDescent="0.2">
      <c r="A25" s="153"/>
      <c r="B25" s="156"/>
      <c r="C25" s="138" t="s">
        <v>152</v>
      </c>
      <c r="D25" s="149"/>
      <c r="E25" s="151">
        <v>-106</v>
      </c>
      <c r="F25" s="151">
        <v>-31</v>
      </c>
      <c r="G25" s="151">
        <v>-21923</v>
      </c>
      <c r="H25" s="151">
        <v>0</v>
      </c>
      <c r="I25" s="151">
        <v>-4833</v>
      </c>
      <c r="J25" s="151">
        <v>-225</v>
      </c>
      <c r="K25" s="152">
        <v>-27117</v>
      </c>
      <c r="L25" s="151">
        <v>-1248</v>
      </c>
      <c r="M25" s="151">
        <v>-274</v>
      </c>
      <c r="N25" s="151">
        <v>-608</v>
      </c>
      <c r="O25" s="151">
        <v>-2534</v>
      </c>
      <c r="P25" s="152">
        <v>-4664</v>
      </c>
      <c r="Q25" s="151">
        <v>0</v>
      </c>
      <c r="R25" s="151">
        <v>0</v>
      </c>
      <c r="S25" s="151">
        <v>0</v>
      </c>
      <c r="T25" s="151">
        <v>0</v>
      </c>
      <c r="U25" s="151">
        <v>0</v>
      </c>
      <c r="V25" s="151">
        <v>-122</v>
      </c>
      <c r="W25" s="151">
        <v>0</v>
      </c>
      <c r="X25" s="151">
        <v>0</v>
      </c>
      <c r="Y25" s="151">
        <v>0</v>
      </c>
      <c r="Z25" s="152">
        <v>-122</v>
      </c>
      <c r="AA25" s="151">
        <v>-3179</v>
      </c>
      <c r="AB25" s="152">
        <v>-3179</v>
      </c>
      <c r="AC25" s="151">
        <v>0</v>
      </c>
      <c r="AD25" s="151">
        <v>0</v>
      </c>
      <c r="AE25" s="152">
        <v>0</v>
      </c>
      <c r="AF25" s="151">
        <v>-19</v>
      </c>
      <c r="AG25" s="152">
        <v>-19</v>
      </c>
      <c r="AH25" s="152">
        <v>-35101</v>
      </c>
    </row>
    <row r="26" spans="1:34" ht="14.25" x14ac:dyDescent="0.2">
      <c r="A26" s="153"/>
      <c r="B26" s="154" t="s">
        <v>153</v>
      </c>
      <c r="C26" s="138" t="s">
        <v>154</v>
      </c>
      <c r="D26" s="149"/>
      <c r="E26" s="151">
        <v>0</v>
      </c>
      <c r="F26" s="151">
        <v>121822</v>
      </c>
      <c r="G26" s="151">
        <v>0</v>
      </c>
      <c r="H26" s="151">
        <v>1140830</v>
      </c>
      <c r="I26" s="151">
        <v>38536</v>
      </c>
      <c r="J26" s="151">
        <v>0</v>
      </c>
      <c r="K26" s="152">
        <v>1301189</v>
      </c>
      <c r="L26" s="151">
        <v>62298</v>
      </c>
      <c r="M26" s="151">
        <v>16248</v>
      </c>
      <c r="N26" s="151">
        <v>67986</v>
      </c>
      <c r="O26" s="151">
        <v>127345</v>
      </c>
      <c r="P26" s="152">
        <v>273877</v>
      </c>
      <c r="Q26" s="151">
        <v>3344</v>
      </c>
      <c r="R26" s="151">
        <v>19532</v>
      </c>
      <c r="S26" s="151">
        <v>0</v>
      </c>
      <c r="T26" s="151">
        <v>6415</v>
      </c>
      <c r="U26" s="151">
        <v>308459</v>
      </c>
      <c r="V26" s="151">
        <v>33</v>
      </c>
      <c r="W26" s="151">
        <v>18092</v>
      </c>
      <c r="X26" s="151">
        <v>0</v>
      </c>
      <c r="Y26" s="151">
        <v>0</v>
      </c>
      <c r="Z26" s="152">
        <v>355876</v>
      </c>
      <c r="AA26" s="151">
        <v>111293</v>
      </c>
      <c r="AB26" s="152">
        <v>111293</v>
      </c>
      <c r="AC26" s="151">
        <v>0</v>
      </c>
      <c r="AD26" s="151">
        <v>0</v>
      </c>
      <c r="AE26" s="152">
        <v>0</v>
      </c>
      <c r="AF26" s="151">
        <v>23587</v>
      </c>
      <c r="AG26" s="152">
        <v>23587</v>
      </c>
      <c r="AH26" s="152">
        <v>2065822</v>
      </c>
    </row>
    <row r="27" spans="1:34" ht="14.25" x14ac:dyDescent="0.2">
      <c r="A27" s="153"/>
      <c r="B27" s="156"/>
      <c r="C27" s="138" t="s">
        <v>464</v>
      </c>
      <c r="D27" s="149"/>
      <c r="E27" s="151">
        <v>0</v>
      </c>
      <c r="F27" s="151">
        <v>0</v>
      </c>
      <c r="G27" s="151">
        <v>0</v>
      </c>
      <c r="H27" s="151">
        <v>0</v>
      </c>
      <c r="I27" s="151">
        <v>0</v>
      </c>
      <c r="J27" s="151">
        <v>0</v>
      </c>
      <c r="K27" s="152">
        <v>0</v>
      </c>
      <c r="L27" s="151">
        <v>0</v>
      </c>
      <c r="M27" s="151">
        <v>0</v>
      </c>
      <c r="N27" s="151">
        <v>0</v>
      </c>
      <c r="O27" s="151">
        <v>0</v>
      </c>
      <c r="P27" s="152">
        <v>0</v>
      </c>
      <c r="Q27" s="151">
        <v>0</v>
      </c>
      <c r="R27" s="151">
        <v>0</v>
      </c>
      <c r="S27" s="151">
        <v>0</v>
      </c>
      <c r="T27" s="151">
        <v>0</v>
      </c>
      <c r="U27" s="151">
        <v>267</v>
      </c>
      <c r="V27" s="151">
        <v>0</v>
      </c>
      <c r="W27" s="151">
        <v>0</v>
      </c>
      <c r="X27" s="151">
        <v>0</v>
      </c>
      <c r="Y27" s="151">
        <v>0</v>
      </c>
      <c r="Z27" s="152">
        <v>267</v>
      </c>
      <c r="AA27" s="151">
        <v>0</v>
      </c>
      <c r="AB27" s="152">
        <v>0</v>
      </c>
      <c r="AC27" s="151">
        <v>0</v>
      </c>
      <c r="AD27" s="151">
        <v>0</v>
      </c>
      <c r="AE27" s="152">
        <v>0</v>
      </c>
      <c r="AF27" s="151">
        <v>20</v>
      </c>
      <c r="AG27" s="152">
        <v>20</v>
      </c>
      <c r="AH27" s="152">
        <v>287</v>
      </c>
    </row>
    <row r="28" spans="1:34" ht="14.25" x14ac:dyDescent="0.2">
      <c r="A28" s="153"/>
      <c r="B28" s="154" t="s">
        <v>155</v>
      </c>
      <c r="C28" s="138" t="s">
        <v>465</v>
      </c>
      <c r="D28" s="149"/>
      <c r="E28" s="151">
        <v>0</v>
      </c>
      <c r="F28" s="151">
        <v>0</v>
      </c>
      <c r="G28" s="151">
        <v>0</v>
      </c>
      <c r="H28" s="151">
        <v>0</v>
      </c>
      <c r="I28" s="151">
        <v>0</v>
      </c>
      <c r="J28" s="151">
        <v>0</v>
      </c>
      <c r="K28" s="152">
        <v>0</v>
      </c>
      <c r="L28" s="151">
        <v>0</v>
      </c>
      <c r="M28" s="151">
        <v>0</v>
      </c>
      <c r="N28" s="151">
        <v>0</v>
      </c>
      <c r="O28" s="151">
        <v>0</v>
      </c>
      <c r="P28" s="152">
        <v>0</v>
      </c>
      <c r="Q28" s="151">
        <v>0</v>
      </c>
      <c r="R28" s="151">
        <v>0</v>
      </c>
      <c r="S28" s="151">
        <v>0</v>
      </c>
      <c r="T28" s="151">
        <v>0</v>
      </c>
      <c r="U28" s="151">
        <v>0</v>
      </c>
      <c r="V28" s="151">
        <v>0</v>
      </c>
      <c r="W28" s="151">
        <v>0</v>
      </c>
      <c r="X28" s="151">
        <v>0</v>
      </c>
      <c r="Y28" s="151">
        <v>0</v>
      </c>
      <c r="Z28" s="152">
        <v>0</v>
      </c>
      <c r="AA28" s="151">
        <v>45964</v>
      </c>
      <c r="AB28" s="152">
        <v>45964</v>
      </c>
      <c r="AC28" s="151">
        <v>0</v>
      </c>
      <c r="AD28" s="151">
        <v>0</v>
      </c>
      <c r="AE28" s="152">
        <v>0</v>
      </c>
      <c r="AF28" s="151">
        <v>0</v>
      </c>
      <c r="AG28" s="152">
        <v>0</v>
      </c>
      <c r="AH28" s="152">
        <v>45964</v>
      </c>
    </row>
    <row r="29" spans="1:34" ht="14.25" x14ac:dyDescent="0.2">
      <c r="A29" s="153"/>
      <c r="B29" s="155"/>
      <c r="C29" s="138" t="s">
        <v>156</v>
      </c>
      <c r="D29" s="149"/>
      <c r="E29" s="151">
        <v>0</v>
      </c>
      <c r="F29" s="151">
        <v>473739</v>
      </c>
      <c r="G29" s="151">
        <v>-94</v>
      </c>
      <c r="H29" s="151">
        <v>3149327</v>
      </c>
      <c r="I29" s="151">
        <v>0</v>
      </c>
      <c r="J29" s="151">
        <v>0</v>
      </c>
      <c r="K29" s="152">
        <v>3622972</v>
      </c>
      <c r="L29" s="151">
        <v>174824</v>
      </c>
      <c r="M29" s="151">
        <v>46395</v>
      </c>
      <c r="N29" s="151">
        <v>197492</v>
      </c>
      <c r="O29" s="151">
        <v>357928</v>
      </c>
      <c r="P29" s="152">
        <v>776640</v>
      </c>
      <c r="Q29" s="151">
        <v>24331</v>
      </c>
      <c r="R29" s="151">
        <v>180310</v>
      </c>
      <c r="S29" s="151">
        <v>0</v>
      </c>
      <c r="T29" s="151">
        <v>54082</v>
      </c>
      <c r="U29" s="151">
        <v>774415</v>
      </c>
      <c r="V29" s="151">
        <v>0</v>
      </c>
      <c r="W29" s="151">
        <v>85902</v>
      </c>
      <c r="X29" s="151">
        <v>0</v>
      </c>
      <c r="Y29" s="151">
        <v>0</v>
      </c>
      <c r="Z29" s="152">
        <v>1119041</v>
      </c>
      <c r="AA29" s="151">
        <v>272033</v>
      </c>
      <c r="AB29" s="152">
        <v>272033</v>
      </c>
      <c r="AC29" s="151">
        <v>0</v>
      </c>
      <c r="AD29" s="151">
        <v>0</v>
      </c>
      <c r="AE29" s="152">
        <v>0</v>
      </c>
      <c r="AF29" s="151">
        <v>77150</v>
      </c>
      <c r="AG29" s="152">
        <v>77150</v>
      </c>
      <c r="AH29" s="152">
        <v>5867835</v>
      </c>
    </row>
    <row r="30" spans="1:34" ht="14.25" x14ac:dyDescent="0.2">
      <c r="A30" s="153"/>
      <c r="B30" s="155"/>
      <c r="C30" s="138" t="s">
        <v>157</v>
      </c>
      <c r="D30" s="149"/>
      <c r="E30" s="151">
        <v>0</v>
      </c>
      <c r="F30" s="151">
        <v>0</v>
      </c>
      <c r="G30" s="151">
        <v>0</v>
      </c>
      <c r="H30" s="151">
        <v>841777</v>
      </c>
      <c r="I30" s="151">
        <v>29517</v>
      </c>
      <c r="J30" s="151">
        <v>0</v>
      </c>
      <c r="K30" s="152">
        <v>871295</v>
      </c>
      <c r="L30" s="151">
        <v>42115</v>
      </c>
      <c r="M30" s="151">
        <v>11074</v>
      </c>
      <c r="N30" s="151">
        <v>47373</v>
      </c>
      <c r="O30" s="151">
        <v>86036</v>
      </c>
      <c r="P30" s="152">
        <v>186597</v>
      </c>
      <c r="Q30" s="151">
        <v>0</v>
      </c>
      <c r="R30" s="151">
        <v>0</v>
      </c>
      <c r="S30" s="151">
        <v>0</v>
      </c>
      <c r="T30" s="151">
        <v>15000</v>
      </c>
      <c r="U30" s="151">
        <v>197239</v>
      </c>
      <c r="V30" s="151">
        <v>1767</v>
      </c>
      <c r="W30" s="151">
        <v>22660</v>
      </c>
      <c r="X30" s="151">
        <v>0</v>
      </c>
      <c r="Y30" s="151">
        <v>0</v>
      </c>
      <c r="Z30" s="152">
        <v>236665</v>
      </c>
      <c r="AA30" s="151">
        <v>65485</v>
      </c>
      <c r="AB30" s="152">
        <v>65485</v>
      </c>
      <c r="AC30" s="151">
        <v>0</v>
      </c>
      <c r="AD30" s="151">
        <v>0</v>
      </c>
      <c r="AE30" s="152">
        <v>0</v>
      </c>
      <c r="AF30" s="151">
        <v>16240</v>
      </c>
      <c r="AG30" s="152">
        <v>16240</v>
      </c>
      <c r="AH30" s="152">
        <v>1376282</v>
      </c>
    </row>
    <row r="31" spans="1:34" ht="14.25" x14ac:dyDescent="0.2">
      <c r="A31" s="153"/>
      <c r="B31" s="155"/>
      <c r="C31" s="138" t="s">
        <v>158</v>
      </c>
      <c r="D31" s="149"/>
      <c r="E31" s="151">
        <v>0</v>
      </c>
      <c r="F31" s="151">
        <v>-8124</v>
      </c>
      <c r="G31" s="151">
        <v>131591</v>
      </c>
      <c r="H31" s="151">
        <v>211906</v>
      </c>
      <c r="I31" s="151">
        <v>74280</v>
      </c>
      <c r="J31" s="151">
        <v>0</v>
      </c>
      <c r="K31" s="152">
        <v>409653</v>
      </c>
      <c r="L31" s="151">
        <v>19717</v>
      </c>
      <c r="M31" s="151">
        <v>5289</v>
      </c>
      <c r="N31" s="151">
        <v>21589</v>
      </c>
      <c r="O31" s="151">
        <v>40241</v>
      </c>
      <c r="P31" s="152">
        <v>86836</v>
      </c>
      <c r="Q31" s="151">
        <v>-193</v>
      </c>
      <c r="R31" s="151">
        <v>-1810</v>
      </c>
      <c r="S31" s="151">
        <v>0</v>
      </c>
      <c r="T31" s="151">
        <v>0</v>
      </c>
      <c r="U31" s="151">
        <v>62020</v>
      </c>
      <c r="V31" s="151">
        <v>11592</v>
      </c>
      <c r="W31" s="151">
        <v>552</v>
      </c>
      <c r="X31" s="151">
        <v>0</v>
      </c>
      <c r="Y31" s="151">
        <v>0</v>
      </c>
      <c r="Z31" s="152">
        <v>72163</v>
      </c>
      <c r="AA31" s="151">
        <v>30671</v>
      </c>
      <c r="AB31" s="152">
        <v>30671</v>
      </c>
      <c r="AC31" s="151">
        <v>0</v>
      </c>
      <c r="AD31" s="151">
        <v>0</v>
      </c>
      <c r="AE31" s="152">
        <v>0</v>
      </c>
      <c r="AF31" s="151">
        <v>5313</v>
      </c>
      <c r="AG31" s="152">
        <v>5313</v>
      </c>
      <c r="AH31" s="152">
        <v>604635</v>
      </c>
    </row>
    <row r="32" spans="1:34" ht="14.25" x14ac:dyDescent="0.2">
      <c r="A32" s="153"/>
      <c r="B32" s="156"/>
      <c r="C32" s="138" t="s">
        <v>159</v>
      </c>
      <c r="D32" s="149"/>
      <c r="E32" s="151">
        <v>0</v>
      </c>
      <c r="F32" s="151">
        <v>-120025</v>
      </c>
      <c r="G32" s="151">
        <v>-23792</v>
      </c>
      <c r="H32" s="151">
        <v>185157</v>
      </c>
      <c r="I32" s="151">
        <v>-1420</v>
      </c>
      <c r="J32" s="151">
        <v>0</v>
      </c>
      <c r="K32" s="152">
        <v>39919</v>
      </c>
      <c r="L32" s="151">
        <v>2108</v>
      </c>
      <c r="M32" s="151">
        <v>2495</v>
      </c>
      <c r="N32" s="151">
        <v>4673</v>
      </c>
      <c r="O32" s="151">
        <v>4891</v>
      </c>
      <c r="P32" s="152">
        <v>14169</v>
      </c>
      <c r="Q32" s="151">
        <v>-18051</v>
      </c>
      <c r="R32" s="151">
        <v>-39567</v>
      </c>
      <c r="S32" s="151">
        <v>50</v>
      </c>
      <c r="T32" s="151">
        <v>899</v>
      </c>
      <c r="U32" s="151">
        <v>40574</v>
      </c>
      <c r="V32" s="151">
        <v>-9</v>
      </c>
      <c r="W32" s="151">
        <v>-1067</v>
      </c>
      <c r="X32" s="151">
        <v>0</v>
      </c>
      <c r="Y32" s="151">
        <v>0</v>
      </c>
      <c r="Z32" s="152">
        <v>-17173</v>
      </c>
      <c r="AA32" s="151">
        <v>1670</v>
      </c>
      <c r="AB32" s="152">
        <v>1670</v>
      </c>
      <c r="AC32" s="151">
        <v>0</v>
      </c>
      <c r="AD32" s="151">
        <v>0</v>
      </c>
      <c r="AE32" s="152">
        <v>0</v>
      </c>
      <c r="AF32" s="151">
        <v>-1423</v>
      </c>
      <c r="AG32" s="152">
        <v>-1423</v>
      </c>
      <c r="AH32" s="152">
        <v>37162</v>
      </c>
    </row>
    <row r="33" spans="1:34" ht="14.25" x14ac:dyDescent="0.2">
      <c r="A33" s="153"/>
      <c r="B33" s="148" t="s">
        <v>160</v>
      </c>
      <c r="C33" s="138" t="s">
        <v>161</v>
      </c>
      <c r="D33" s="149"/>
      <c r="E33" s="151">
        <v>0</v>
      </c>
      <c r="F33" s="151">
        <v>391877</v>
      </c>
      <c r="G33" s="151">
        <v>-21532</v>
      </c>
      <c r="H33" s="151">
        <v>3100083</v>
      </c>
      <c r="I33" s="151">
        <v>0</v>
      </c>
      <c r="J33" s="151">
        <v>0</v>
      </c>
      <c r="K33" s="152">
        <v>3470427</v>
      </c>
      <c r="L33" s="151">
        <v>167796</v>
      </c>
      <c r="M33" s="151">
        <v>45833</v>
      </c>
      <c r="N33" s="151">
        <v>191159</v>
      </c>
      <c r="O33" s="151">
        <v>343583</v>
      </c>
      <c r="P33" s="152">
        <v>748370</v>
      </c>
      <c r="Q33" s="151">
        <v>14236</v>
      </c>
      <c r="R33" s="151">
        <v>148929</v>
      </c>
      <c r="S33" s="151">
        <v>50</v>
      </c>
      <c r="T33" s="151">
        <v>41371</v>
      </c>
      <c r="U33" s="151">
        <v>748441</v>
      </c>
      <c r="V33" s="151">
        <v>0</v>
      </c>
      <c r="W33" s="151">
        <v>80510</v>
      </c>
      <c r="X33" s="151">
        <v>0</v>
      </c>
      <c r="Y33" s="151">
        <v>0</v>
      </c>
      <c r="Z33" s="152">
        <v>1033537</v>
      </c>
      <c r="AA33" s="151">
        <v>290680</v>
      </c>
      <c r="AB33" s="152">
        <v>290680</v>
      </c>
      <c r="AC33" s="151">
        <v>0</v>
      </c>
      <c r="AD33" s="151">
        <v>0</v>
      </c>
      <c r="AE33" s="152">
        <v>0</v>
      </c>
      <c r="AF33" s="151">
        <v>70824</v>
      </c>
      <c r="AG33" s="152">
        <v>70824</v>
      </c>
      <c r="AH33" s="152">
        <v>5613838</v>
      </c>
    </row>
    <row r="34" spans="1:34" ht="14.25" x14ac:dyDescent="0.2">
      <c r="A34" s="153"/>
      <c r="B34" s="154" t="s">
        <v>162</v>
      </c>
      <c r="C34" s="138" t="s">
        <v>163</v>
      </c>
      <c r="D34" s="149"/>
      <c r="E34" s="151">
        <v>0</v>
      </c>
      <c r="F34" s="151">
        <v>-8350</v>
      </c>
      <c r="G34" s="151">
        <v>19421</v>
      </c>
      <c r="H34" s="151">
        <v>0</v>
      </c>
      <c r="I34" s="151">
        <v>0</v>
      </c>
      <c r="J34" s="151">
        <v>0</v>
      </c>
      <c r="K34" s="152">
        <v>11071</v>
      </c>
      <c r="L34" s="151">
        <v>537</v>
      </c>
      <c r="M34" s="151">
        <v>239</v>
      </c>
      <c r="N34" s="151">
        <v>730</v>
      </c>
      <c r="O34" s="151">
        <v>1130</v>
      </c>
      <c r="P34" s="152">
        <v>2636</v>
      </c>
      <c r="Q34" s="151">
        <v>-384</v>
      </c>
      <c r="R34" s="151">
        <v>-1475</v>
      </c>
      <c r="S34" s="151">
        <v>0</v>
      </c>
      <c r="T34" s="151">
        <v>0</v>
      </c>
      <c r="U34" s="151">
        <v>206</v>
      </c>
      <c r="V34" s="151">
        <v>0</v>
      </c>
      <c r="W34" s="151">
        <v>-206</v>
      </c>
      <c r="X34" s="151">
        <v>0</v>
      </c>
      <c r="Y34" s="151">
        <v>0</v>
      </c>
      <c r="Z34" s="152">
        <v>-1859</v>
      </c>
      <c r="AA34" s="151">
        <v>812</v>
      </c>
      <c r="AB34" s="152">
        <v>812</v>
      </c>
      <c r="AC34" s="151">
        <v>0</v>
      </c>
      <c r="AD34" s="151">
        <v>0</v>
      </c>
      <c r="AE34" s="152">
        <v>0</v>
      </c>
      <c r="AF34" s="151">
        <v>-92</v>
      </c>
      <c r="AG34" s="152">
        <v>-92</v>
      </c>
      <c r="AH34" s="152">
        <v>12568</v>
      </c>
    </row>
    <row r="35" spans="1:34" ht="14.25" x14ac:dyDescent="0.2">
      <c r="A35" s="153"/>
      <c r="B35" s="155"/>
      <c r="C35" s="138" t="s">
        <v>164</v>
      </c>
      <c r="D35" s="149"/>
      <c r="E35" s="151">
        <v>0</v>
      </c>
      <c r="F35" s="151">
        <v>-31003</v>
      </c>
      <c r="G35" s="151">
        <v>218860</v>
      </c>
      <c r="H35" s="151">
        <v>384884</v>
      </c>
      <c r="I35" s="151">
        <v>53835</v>
      </c>
      <c r="J35" s="151">
        <v>0</v>
      </c>
      <c r="K35" s="152">
        <v>626576</v>
      </c>
      <c r="L35" s="151">
        <v>29719</v>
      </c>
      <c r="M35" s="151">
        <v>8963</v>
      </c>
      <c r="N35" s="151">
        <v>34205</v>
      </c>
      <c r="O35" s="151">
        <v>61733</v>
      </c>
      <c r="P35" s="152">
        <v>134620</v>
      </c>
      <c r="Q35" s="151">
        <v>-1505</v>
      </c>
      <c r="R35" s="151">
        <v>-11796</v>
      </c>
      <c r="S35" s="151">
        <v>3</v>
      </c>
      <c r="T35" s="151">
        <v>38755</v>
      </c>
      <c r="U35" s="151">
        <v>184852</v>
      </c>
      <c r="V35" s="151">
        <v>638</v>
      </c>
      <c r="W35" s="151">
        <v>3289</v>
      </c>
      <c r="X35" s="151">
        <v>0</v>
      </c>
      <c r="Y35" s="151">
        <v>0</v>
      </c>
      <c r="Z35" s="152">
        <v>214237</v>
      </c>
      <c r="AA35" s="151">
        <v>47605</v>
      </c>
      <c r="AB35" s="152">
        <v>47605</v>
      </c>
      <c r="AC35" s="151">
        <v>0</v>
      </c>
      <c r="AD35" s="151">
        <v>0</v>
      </c>
      <c r="AE35" s="152">
        <v>0</v>
      </c>
      <c r="AF35" s="151">
        <v>17018</v>
      </c>
      <c r="AG35" s="152">
        <v>17018</v>
      </c>
      <c r="AH35" s="152">
        <v>1040056</v>
      </c>
    </row>
    <row r="36" spans="1:34" ht="14.25" x14ac:dyDescent="0.2">
      <c r="A36" s="153"/>
      <c r="B36" s="155"/>
      <c r="C36" s="138" t="s">
        <v>165</v>
      </c>
      <c r="D36" s="149"/>
      <c r="E36" s="151">
        <v>0</v>
      </c>
      <c r="F36" s="151">
        <v>-5427</v>
      </c>
      <c r="G36" s="151">
        <v>-3218</v>
      </c>
      <c r="H36" s="151">
        <v>0</v>
      </c>
      <c r="I36" s="151">
        <v>0</v>
      </c>
      <c r="J36" s="151">
        <v>0</v>
      </c>
      <c r="K36" s="152">
        <v>-8645</v>
      </c>
      <c r="L36" s="151">
        <v>-404</v>
      </c>
      <c r="M36" s="151">
        <v>21</v>
      </c>
      <c r="N36" s="151">
        <v>-345</v>
      </c>
      <c r="O36" s="151">
        <v>-799</v>
      </c>
      <c r="P36" s="152">
        <v>-1527</v>
      </c>
      <c r="Q36" s="151">
        <v>-350</v>
      </c>
      <c r="R36" s="151">
        <v>-1733</v>
      </c>
      <c r="S36" s="151">
        <v>0</v>
      </c>
      <c r="T36" s="151">
        <v>0</v>
      </c>
      <c r="U36" s="151">
        <v>0</v>
      </c>
      <c r="V36" s="151">
        <v>0</v>
      </c>
      <c r="W36" s="151">
        <v>-161</v>
      </c>
      <c r="X36" s="151">
        <v>0</v>
      </c>
      <c r="Y36" s="151">
        <v>0</v>
      </c>
      <c r="Z36" s="152">
        <v>-2245</v>
      </c>
      <c r="AA36" s="151">
        <v>-672</v>
      </c>
      <c r="AB36" s="152">
        <v>-672</v>
      </c>
      <c r="AC36" s="151">
        <v>0</v>
      </c>
      <c r="AD36" s="151">
        <v>0</v>
      </c>
      <c r="AE36" s="152">
        <v>0</v>
      </c>
      <c r="AF36" s="151">
        <v>-150</v>
      </c>
      <c r="AG36" s="152">
        <v>-150</v>
      </c>
      <c r="AH36" s="152">
        <v>-13239</v>
      </c>
    </row>
    <row r="37" spans="1:34" ht="14.25" x14ac:dyDescent="0.2">
      <c r="A37" s="153"/>
      <c r="B37" s="156"/>
      <c r="C37" s="138" t="s">
        <v>166</v>
      </c>
      <c r="D37" s="149"/>
      <c r="E37" s="151">
        <v>0</v>
      </c>
      <c r="F37" s="151">
        <v>-30</v>
      </c>
      <c r="G37" s="151">
        <v>0</v>
      </c>
      <c r="H37" s="151">
        <v>0</v>
      </c>
      <c r="I37" s="151">
        <v>0</v>
      </c>
      <c r="J37" s="151">
        <v>0</v>
      </c>
      <c r="K37" s="152">
        <v>-30</v>
      </c>
      <c r="L37" s="151">
        <v>-2</v>
      </c>
      <c r="M37" s="151">
        <v>0</v>
      </c>
      <c r="N37" s="151">
        <v>-1</v>
      </c>
      <c r="O37" s="151">
        <v>-3</v>
      </c>
      <c r="P37" s="152">
        <v>-5</v>
      </c>
      <c r="Q37" s="151">
        <v>0</v>
      </c>
      <c r="R37" s="151">
        <v>0</v>
      </c>
      <c r="S37" s="151">
        <v>0</v>
      </c>
      <c r="T37" s="151">
        <v>0</v>
      </c>
      <c r="U37" s="151">
        <v>0</v>
      </c>
      <c r="V37" s="151">
        <v>0</v>
      </c>
      <c r="W37" s="151">
        <v>0</v>
      </c>
      <c r="X37" s="151">
        <v>0</v>
      </c>
      <c r="Y37" s="151">
        <v>0</v>
      </c>
      <c r="Z37" s="152">
        <v>0</v>
      </c>
      <c r="AA37" s="151">
        <v>-3</v>
      </c>
      <c r="AB37" s="152">
        <v>-3</v>
      </c>
      <c r="AC37" s="151">
        <v>0</v>
      </c>
      <c r="AD37" s="151">
        <v>0</v>
      </c>
      <c r="AE37" s="152">
        <v>0</v>
      </c>
      <c r="AF37" s="151">
        <v>0</v>
      </c>
      <c r="AG37" s="152">
        <v>0</v>
      </c>
      <c r="AH37" s="152">
        <v>-38</v>
      </c>
    </row>
    <row r="38" spans="1:34" ht="14.25" x14ac:dyDescent="0.2">
      <c r="A38" s="153"/>
      <c r="B38" s="148" t="s">
        <v>167</v>
      </c>
      <c r="C38" s="138" t="s">
        <v>168</v>
      </c>
      <c r="D38" s="149"/>
      <c r="E38" s="151">
        <v>19622</v>
      </c>
      <c r="F38" s="151">
        <v>119611</v>
      </c>
      <c r="G38" s="151">
        <v>2394154</v>
      </c>
      <c r="H38" s="151">
        <v>1021136</v>
      </c>
      <c r="I38" s="151">
        <v>237551</v>
      </c>
      <c r="J38" s="151">
        <v>-339</v>
      </c>
      <c r="K38" s="152">
        <v>3791735</v>
      </c>
      <c r="L38" s="151">
        <v>181345</v>
      </c>
      <c r="M38" s="151">
        <v>48100</v>
      </c>
      <c r="N38" s="151">
        <v>200989</v>
      </c>
      <c r="O38" s="151">
        <v>370705</v>
      </c>
      <c r="P38" s="152">
        <v>801139</v>
      </c>
      <c r="Q38" s="151">
        <v>1620</v>
      </c>
      <c r="R38" s="151">
        <v>29542</v>
      </c>
      <c r="S38" s="151">
        <v>56</v>
      </c>
      <c r="T38" s="151">
        <v>69</v>
      </c>
      <c r="U38" s="151">
        <v>397141</v>
      </c>
      <c r="V38" s="151">
        <v>4303</v>
      </c>
      <c r="W38" s="151">
        <v>570</v>
      </c>
      <c r="X38" s="151">
        <v>19536</v>
      </c>
      <c r="Y38" s="151">
        <v>-2</v>
      </c>
      <c r="Z38" s="152">
        <v>452835</v>
      </c>
      <c r="AA38" s="151">
        <v>311732</v>
      </c>
      <c r="AB38" s="152">
        <v>311732</v>
      </c>
      <c r="AC38" s="151">
        <v>0</v>
      </c>
      <c r="AD38" s="151">
        <v>0</v>
      </c>
      <c r="AE38" s="152">
        <v>0</v>
      </c>
      <c r="AF38" s="151">
        <v>33987</v>
      </c>
      <c r="AG38" s="152">
        <v>33987</v>
      </c>
      <c r="AH38" s="152">
        <v>5391428</v>
      </c>
    </row>
    <row r="39" spans="1:34" ht="14.25" x14ac:dyDescent="0.2">
      <c r="A39" s="153"/>
      <c r="B39" s="148" t="s">
        <v>169</v>
      </c>
      <c r="C39" s="138" t="s">
        <v>170</v>
      </c>
      <c r="D39" s="149"/>
      <c r="E39" s="151">
        <v>0</v>
      </c>
      <c r="F39" s="151">
        <v>59225</v>
      </c>
      <c r="G39" s="151">
        <v>1142</v>
      </c>
      <c r="H39" s="151">
        <v>672905</v>
      </c>
      <c r="I39" s="151">
        <v>0</v>
      </c>
      <c r="J39" s="151">
        <v>0</v>
      </c>
      <c r="K39" s="152">
        <v>733272</v>
      </c>
      <c r="L39" s="151">
        <v>35568</v>
      </c>
      <c r="M39" s="151">
        <v>9578</v>
      </c>
      <c r="N39" s="151">
        <v>41483</v>
      </c>
      <c r="O39" s="151">
        <v>72795</v>
      </c>
      <c r="P39" s="152">
        <v>159424</v>
      </c>
      <c r="Q39" s="151">
        <v>737</v>
      </c>
      <c r="R39" s="151">
        <v>1763</v>
      </c>
      <c r="S39" s="151">
        <v>0</v>
      </c>
      <c r="T39" s="151">
        <v>15095</v>
      </c>
      <c r="U39" s="151">
        <v>79459</v>
      </c>
      <c r="V39" s="151">
        <v>0</v>
      </c>
      <c r="W39" s="151">
        <v>315</v>
      </c>
      <c r="X39" s="151">
        <v>0</v>
      </c>
      <c r="Y39" s="151">
        <v>0</v>
      </c>
      <c r="Z39" s="152">
        <v>97369</v>
      </c>
      <c r="AA39" s="151">
        <v>52844</v>
      </c>
      <c r="AB39" s="152">
        <v>52844</v>
      </c>
      <c r="AC39" s="151">
        <v>0</v>
      </c>
      <c r="AD39" s="151">
        <v>0</v>
      </c>
      <c r="AE39" s="152">
        <v>0</v>
      </c>
      <c r="AF39" s="151">
        <v>7390</v>
      </c>
      <c r="AG39" s="152">
        <v>7390</v>
      </c>
      <c r="AH39" s="152">
        <v>1050299</v>
      </c>
    </row>
    <row r="40" spans="1:34" ht="14.25" x14ac:dyDescent="0.2">
      <c r="A40" s="153"/>
      <c r="B40" s="154" t="s">
        <v>171</v>
      </c>
      <c r="C40" s="138" t="s">
        <v>172</v>
      </c>
      <c r="D40" s="149"/>
      <c r="E40" s="151">
        <v>0</v>
      </c>
      <c r="F40" s="151">
        <v>-45971</v>
      </c>
      <c r="G40" s="151">
        <v>-7811</v>
      </c>
      <c r="H40" s="151">
        <v>662987</v>
      </c>
      <c r="I40" s="151">
        <v>0</v>
      </c>
      <c r="J40" s="151">
        <v>0</v>
      </c>
      <c r="K40" s="152">
        <v>609205</v>
      </c>
      <c r="L40" s="151">
        <v>28855</v>
      </c>
      <c r="M40" s="151">
        <v>8889</v>
      </c>
      <c r="N40" s="151">
        <v>34210</v>
      </c>
      <c r="O40" s="151">
        <v>60451</v>
      </c>
      <c r="P40" s="152">
        <v>132406</v>
      </c>
      <c r="Q40" s="151">
        <v>-3155</v>
      </c>
      <c r="R40" s="151">
        <v>-12156</v>
      </c>
      <c r="S40" s="151">
        <v>0</v>
      </c>
      <c r="T40" s="151">
        <v>24585</v>
      </c>
      <c r="U40" s="151">
        <v>129891</v>
      </c>
      <c r="V40" s="151">
        <v>0</v>
      </c>
      <c r="W40" s="151">
        <v>-874</v>
      </c>
      <c r="X40" s="151">
        <v>0</v>
      </c>
      <c r="Y40" s="151">
        <v>0</v>
      </c>
      <c r="Z40" s="152">
        <v>138292</v>
      </c>
      <c r="AA40" s="151">
        <v>45595</v>
      </c>
      <c r="AB40" s="152">
        <v>45595</v>
      </c>
      <c r="AC40" s="151">
        <v>0</v>
      </c>
      <c r="AD40" s="151">
        <v>0</v>
      </c>
      <c r="AE40" s="152">
        <v>0</v>
      </c>
      <c r="AF40" s="151">
        <v>11784</v>
      </c>
      <c r="AG40" s="152">
        <v>11784</v>
      </c>
      <c r="AH40" s="152">
        <v>937282</v>
      </c>
    </row>
    <row r="41" spans="1:34" ht="14.25" x14ac:dyDescent="0.2">
      <c r="A41" s="153"/>
      <c r="B41" s="155"/>
      <c r="C41" s="138" t="s">
        <v>173</v>
      </c>
      <c r="D41" s="149"/>
      <c r="E41" s="151">
        <v>0</v>
      </c>
      <c r="F41" s="151">
        <v>28068</v>
      </c>
      <c r="G41" s="151">
        <v>71715</v>
      </c>
      <c r="H41" s="151">
        <v>139717</v>
      </c>
      <c r="I41" s="151">
        <v>0</v>
      </c>
      <c r="J41" s="151">
        <v>0</v>
      </c>
      <c r="K41" s="152">
        <v>239500</v>
      </c>
      <c r="L41" s="151">
        <v>11658</v>
      </c>
      <c r="M41" s="151">
        <v>3198</v>
      </c>
      <c r="N41" s="151">
        <v>13374</v>
      </c>
      <c r="O41" s="151">
        <v>23816</v>
      </c>
      <c r="P41" s="152">
        <v>52046</v>
      </c>
      <c r="Q41" s="151">
        <v>-1208</v>
      </c>
      <c r="R41" s="151">
        <v>5408</v>
      </c>
      <c r="S41" s="151">
        <v>0</v>
      </c>
      <c r="T41" s="151">
        <v>9104</v>
      </c>
      <c r="U41" s="151">
        <v>33024</v>
      </c>
      <c r="V41" s="151">
        <v>0</v>
      </c>
      <c r="W41" s="151">
        <v>-113</v>
      </c>
      <c r="X41" s="151">
        <v>0</v>
      </c>
      <c r="Y41" s="151">
        <v>0</v>
      </c>
      <c r="Z41" s="152">
        <v>46215</v>
      </c>
      <c r="AA41" s="151">
        <v>17115</v>
      </c>
      <c r="AB41" s="152">
        <v>17115</v>
      </c>
      <c r="AC41" s="151">
        <v>0</v>
      </c>
      <c r="AD41" s="151">
        <v>0</v>
      </c>
      <c r="AE41" s="152">
        <v>0</v>
      </c>
      <c r="AF41" s="151">
        <v>3703</v>
      </c>
      <c r="AG41" s="152">
        <v>3703</v>
      </c>
      <c r="AH41" s="152">
        <v>358580</v>
      </c>
    </row>
    <row r="42" spans="1:34" ht="14.25" x14ac:dyDescent="0.2">
      <c r="A42" s="153"/>
      <c r="B42" s="155"/>
      <c r="C42" s="138" t="s">
        <v>174</v>
      </c>
      <c r="D42" s="149"/>
      <c r="E42" s="151">
        <v>0</v>
      </c>
      <c r="F42" s="151">
        <v>-14353</v>
      </c>
      <c r="G42" s="151">
        <v>0</v>
      </c>
      <c r="H42" s="151">
        <v>0</v>
      </c>
      <c r="I42" s="151">
        <v>0</v>
      </c>
      <c r="J42" s="151">
        <v>0</v>
      </c>
      <c r="K42" s="152">
        <v>-14353</v>
      </c>
      <c r="L42" s="151">
        <v>-628</v>
      </c>
      <c r="M42" s="151">
        <v>8</v>
      </c>
      <c r="N42" s="151">
        <v>-612</v>
      </c>
      <c r="O42" s="151">
        <v>-1344</v>
      </c>
      <c r="P42" s="152">
        <v>-2576</v>
      </c>
      <c r="Q42" s="151">
        <v>-1272</v>
      </c>
      <c r="R42" s="151">
        <v>-2549</v>
      </c>
      <c r="S42" s="151">
        <v>0</v>
      </c>
      <c r="T42" s="151">
        <v>0</v>
      </c>
      <c r="U42" s="151">
        <v>0</v>
      </c>
      <c r="V42" s="151">
        <v>0</v>
      </c>
      <c r="W42" s="151">
        <v>-124</v>
      </c>
      <c r="X42" s="151">
        <v>0</v>
      </c>
      <c r="Y42" s="151">
        <v>0</v>
      </c>
      <c r="Z42" s="152">
        <v>-3944</v>
      </c>
      <c r="AA42" s="151">
        <v>-1039</v>
      </c>
      <c r="AB42" s="152">
        <v>-1039</v>
      </c>
      <c r="AC42" s="151">
        <v>0</v>
      </c>
      <c r="AD42" s="151">
        <v>0</v>
      </c>
      <c r="AE42" s="152">
        <v>0</v>
      </c>
      <c r="AF42" s="151">
        <v>-277</v>
      </c>
      <c r="AG42" s="152">
        <v>-277</v>
      </c>
      <c r="AH42" s="152">
        <v>-22189</v>
      </c>
    </row>
    <row r="43" spans="1:34" ht="14.25" x14ac:dyDescent="0.2">
      <c r="A43" s="153"/>
      <c r="B43" s="155"/>
      <c r="C43" s="138" t="s">
        <v>175</v>
      </c>
      <c r="D43" s="149"/>
      <c r="E43" s="151">
        <v>0</v>
      </c>
      <c r="F43" s="151">
        <v>13872</v>
      </c>
      <c r="G43" s="151">
        <v>0</v>
      </c>
      <c r="H43" s="151">
        <v>376196</v>
      </c>
      <c r="I43" s="151">
        <v>0</v>
      </c>
      <c r="J43" s="151">
        <v>0</v>
      </c>
      <c r="K43" s="152">
        <v>390068</v>
      </c>
      <c r="L43" s="151">
        <v>18542</v>
      </c>
      <c r="M43" s="151">
        <v>4986</v>
      </c>
      <c r="N43" s="151">
        <v>20512</v>
      </c>
      <c r="O43" s="151">
        <v>38113</v>
      </c>
      <c r="P43" s="152">
        <v>82153</v>
      </c>
      <c r="Q43" s="151">
        <v>268</v>
      </c>
      <c r="R43" s="151">
        <v>886</v>
      </c>
      <c r="S43" s="151">
        <v>0</v>
      </c>
      <c r="T43" s="151">
        <v>12245</v>
      </c>
      <c r="U43" s="151">
        <v>83960</v>
      </c>
      <c r="V43" s="151">
        <v>0</v>
      </c>
      <c r="W43" s="151">
        <v>-13</v>
      </c>
      <c r="X43" s="151">
        <v>0</v>
      </c>
      <c r="Y43" s="151">
        <v>0</v>
      </c>
      <c r="Z43" s="152">
        <v>97345</v>
      </c>
      <c r="AA43" s="151">
        <v>29910</v>
      </c>
      <c r="AB43" s="152">
        <v>29910</v>
      </c>
      <c r="AC43" s="151">
        <v>0</v>
      </c>
      <c r="AD43" s="151">
        <v>0</v>
      </c>
      <c r="AE43" s="152">
        <v>0</v>
      </c>
      <c r="AF43" s="151">
        <v>7871</v>
      </c>
      <c r="AG43" s="152">
        <v>7871</v>
      </c>
      <c r="AH43" s="152">
        <v>607347</v>
      </c>
    </row>
    <row r="44" spans="1:34" ht="14.25" x14ac:dyDescent="0.2">
      <c r="A44" s="153"/>
      <c r="B44" s="155"/>
      <c r="C44" s="138" t="s">
        <v>466</v>
      </c>
      <c r="D44" s="149"/>
      <c r="E44" s="151">
        <v>0</v>
      </c>
      <c r="F44" s="151">
        <v>-2248</v>
      </c>
      <c r="G44" s="151">
        <v>0</v>
      </c>
      <c r="H44" s="151">
        <v>0</v>
      </c>
      <c r="I44" s="151">
        <v>0</v>
      </c>
      <c r="J44" s="151">
        <v>0</v>
      </c>
      <c r="K44" s="152">
        <v>-2248</v>
      </c>
      <c r="L44" s="151">
        <v>-113</v>
      </c>
      <c r="M44" s="151">
        <v>-13</v>
      </c>
      <c r="N44" s="151">
        <v>-56</v>
      </c>
      <c r="O44" s="151">
        <v>-207</v>
      </c>
      <c r="P44" s="152">
        <v>-389</v>
      </c>
      <c r="Q44" s="151">
        <v>-194</v>
      </c>
      <c r="R44" s="151">
        <v>-589</v>
      </c>
      <c r="S44" s="151">
        <v>0</v>
      </c>
      <c r="T44" s="151">
        <v>0</v>
      </c>
      <c r="U44" s="151">
        <v>0</v>
      </c>
      <c r="V44" s="151">
        <v>0</v>
      </c>
      <c r="W44" s="151">
        <v>-15</v>
      </c>
      <c r="X44" s="151">
        <v>0</v>
      </c>
      <c r="Y44" s="151">
        <v>0</v>
      </c>
      <c r="Z44" s="152">
        <v>-798</v>
      </c>
      <c r="AA44" s="151">
        <v>-185</v>
      </c>
      <c r="AB44" s="152">
        <v>-185</v>
      </c>
      <c r="AC44" s="151">
        <v>0</v>
      </c>
      <c r="AD44" s="151">
        <v>0</v>
      </c>
      <c r="AE44" s="152">
        <v>0</v>
      </c>
      <c r="AF44" s="151">
        <v>-65</v>
      </c>
      <c r="AG44" s="152">
        <v>-65</v>
      </c>
      <c r="AH44" s="152">
        <v>-3684</v>
      </c>
    </row>
    <row r="45" spans="1:34" ht="14.25" x14ac:dyDescent="0.2">
      <c r="A45" s="153"/>
      <c r="B45" s="155"/>
      <c r="C45" s="138" t="s">
        <v>467</v>
      </c>
      <c r="D45" s="149"/>
      <c r="E45" s="151">
        <v>0</v>
      </c>
      <c r="F45" s="151">
        <v>-3081</v>
      </c>
      <c r="G45" s="151">
        <v>0</v>
      </c>
      <c r="H45" s="151">
        <v>143143</v>
      </c>
      <c r="I45" s="151">
        <v>0</v>
      </c>
      <c r="J45" s="151">
        <v>0</v>
      </c>
      <c r="K45" s="152">
        <v>140062</v>
      </c>
      <c r="L45" s="151">
        <v>6778</v>
      </c>
      <c r="M45" s="151">
        <v>1227</v>
      </c>
      <c r="N45" s="151">
        <v>5480</v>
      </c>
      <c r="O45" s="151">
        <v>12636</v>
      </c>
      <c r="P45" s="152">
        <v>26121</v>
      </c>
      <c r="Q45" s="151">
        <v>-256</v>
      </c>
      <c r="R45" s="151">
        <v>-1004</v>
      </c>
      <c r="S45" s="151">
        <v>0</v>
      </c>
      <c r="T45" s="151">
        <v>19911</v>
      </c>
      <c r="U45" s="151">
        <v>62441</v>
      </c>
      <c r="V45" s="151">
        <v>0</v>
      </c>
      <c r="W45" s="151">
        <v>-15</v>
      </c>
      <c r="X45" s="151">
        <v>0</v>
      </c>
      <c r="Y45" s="151">
        <v>0</v>
      </c>
      <c r="Z45" s="152">
        <v>81077</v>
      </c>
      <c r="AA45" s="151">
        <v>10096</v>
      </c>
      <c r="AB45" s="152">
        <v>10096</v>
      </c>
      <c r="AC45" s="151">
        <v>0</v>
      </c>
      <c r="AD45" s="151">
        <v>0</v>
      </c>
      <c r="AE45" s="152">
        <v>0</v>
      </c>
      <c r="AF45" s="151">
        <v>6109</v>
      </c>
      <c r="AG45" s="152">
        <v>6109</v>
      </c>
      <c r="AH45" s="152">
        <v>263465</v>
      </c>
    </row>
    <row r="46" spans="1:34" ht="14.25" x14ac:dyDescent="0.2">
      <c r="A46" s="153"/>
      <c r="B46" s="155"/>
      <c r="C46" s="138" t="s">
        <v>176</v>
      </c>
      <c r="D46" s="149"/>
      <c r="E46" s="151">
        <v>0</v>
      </c>
      <c r="F46" s="151">
        <v>25942</v>
      </c>
      <c r="G46" s="151">
        <v>-24131</v>
      </c>
      <c r="H46" s="151">
        <v>2146847</v>
      </c>
      <c r="I46" s="151">
        <v>0</v>
      </c>
      <c r="J46" s="151">
        <v>0</v>
      </c>
      <c r="K46" s="152">
        <v>2148659</v>
      </c>
      <c r="L46" s="151">
        <v>102950</v>
      </c>
      <c r="M46" s="151">
        <v>28298</v>
      </c>
      <c r="N46" s="151">
        <v>112696</v>
      </c>
      <c r="O46" s="151">
        <v>211104</v>
      </c>
      <c r="P46" s="152">
        <v>455048</v>
      </c>
      <c r="Q46" s="151">
        <v>-14102</v>
      </c>
      <c r="R46" s="151">
        <v>13314</v>
      </c>
      <c r="S46" s="151">
        <v>100</v>
      </c>
      <c r="T46" s="151">
        <v>159630</v>
      </c>
      <c r="U46" s="151">
        <v>769977</v>
      </c>
      <c r="V46" s="151">
        <v>0</v>
      </c>
      <c r="W46" s="151">
        <v>172</v>
      </c>
      <c r="X46" s="151">
        <v>0</v>
      </c>
      <c r="Y46" s="151">
        <v>0</v>
      </c>
      <c r="Z46" s="152">
        <v>929090</v>
      </c>
      <c r="AA46" s="151">
        <v>196285</v>
      </c>
      <c r="AB46" s="152">
        <v>196285</v>
      </c>
      <c r="AC46" s="151">
        <v>0</v>
      </c>
      <c r="AD46" s="151">
        <v>0</v>
      </c>
      <c r="AE46" s="152">
        <v>0</v>
      </c>
      <c r="AF46" s="151">
        <v>74576</v>
      </c>
      <c r="AG46" s="152">
        <v>74576</v>
      </c>
      <c r="AH46" s="152">
        <v>3803658</v>
      </c>
    </row>
    <row r="47" spans="1:34" ht="14.25" x14ac:dyDescent="0.2">
      <c r="A47" s="153"/>
      <c r="B47" s="155"/>
      <c r="C47" s="138" t="s">
        <v>177</v>
      </c>
      <c r="D47" s="149"/>
      <c r="E47" s="151">
        <v>0</v>
      </c>
      <c r="F47" s="151">
        <v>-2156</v>
      </c>
      <c r="G47" s="151">
        <v>0</v>
      </c>
      <c r="H47" s="151">
        <v>71609</v>
      </c>
      <c r="I47" s="151">
        <v>0</v>
      </c>
      <c r="J47" s="151">
        <v>0</v>
      </c>
      <c r="K47" s="152">
        <v>69453</v>
      </c>
      <c r="L47" s="151">
        <v>3382</v>
      </c>
      <c r="M47" s="151">
        <v>916</v>
      </c>
      <c r="N47" s="151">
        <v>3798</v>
      </c>
      <c r="O47" s="151">
        <v>6896</v>
      </c>
      <c r="P47" s="152">
        <v>14992</v>
      </c>
      <c r="Q47" s="151">
        <v>-281</v>
      </c>
      <c r="R47" s="151">
        <v>-462</v>
      </c>
      <c r="S47" s="151">
        <v>0</v>
      </c>
      <c r="T47" s="151">
        <v>7250</v>
      </c>
      <c r="U47" s="151">
        <v>15949</v>
      </c>
      <c r="V47" s="151">
        <v>0</v>
      </c>
      <c r="W47" s="151">
        <v>-13</v>
      </c>
      <c r="X47" s="151">
        <v>0</v>
      </c>
      <c r="Y47" s="151">
        <v>0</v>
      </c>
      <c r="Z47" s="152">
        <v>22444</v>
      </c>
      <c r="AA47" s="151">
        <v>4991</v>
      </c>
      <c r="AB47" s="152">
        <v>4991</v>
      </c>
      <c r="AC47" s="151">
        <v>0</v>
      </c>
      <c r="AD47" s="151">
        <v>0</v>
      </c>
      <c r="AE47" s="152">
        <v>0</v>
      </c>
      <c r="AF47" s="151">
        <v>1816</v>
      </c>
      <c r="AG47" s="152">
        <v>1816</v>
      </c>
      <c r="AH47" s="152">
        <v>113696</v>
      </c>
    </row>
    <row r="48" spans="1:34" ht="14.25" x14ac:dyDescent="0.2">
      <c r="A48" s="153"/>
      <c r="B48" s="155"/>
      <c r="C48" s="138" t="s">
        <v>178</v>
      </c>
      <c r="D48" s="149"/>
      <c r="E48" s="151">
        <v>0</v>
      </c>
      <c r="F48" s="151">
        <v>-862</v>
      </c>
      <c r="G48" s="151">
        <v>0</v>
      </c>
      <c r="H48" s="151">
        <v>4876</v>
      </c>
      <c r="I48" s="151">
        <v>0</v>
      </c>
      <c r="J48" s="151">
        <v>0</v>
      </c>
      <c r="K48" s="152">
        <v>4014</v>
      </c>
      <c r="L48" s="151">
        <v>193</v>
      </c>
      <c r="M48" s="151">
        <v>79</v>
      </c>
      <c r="N48" s="151">
        <v>281</v>
      </c>
      <c r="O48" s="151">
        <v>421</v>
      </c>
      <c r="P48" s="152">
        <v>974</v>
      </c>
      <c r="Q48" s="151">
        <v>-63</v>
      </c>
      <c r="R48" s="151">
        <v>-287</v>
      </c>
      <c r="S48" s="151">
        <v>0</v>
      </c>
      <c r="T48" s="151">
        <v>0</v>
      </c>
      <c r="U48" s="151">
        <v>103</v>
      </c>
      <c r="V48" s="151">
        <v>0</v>
      </c>
      <c r="W48" s="151">
        <v>-6</v>
      </c>
      <c r="X48" s="151">
        <v>0</v>
      </c>
      <c r="Y48" s="151">
        <v>0</v>
      </c>
      <c r="Z48" s="152">
        <v>-253</v>
      </c>
      <c r="AA48" s="151">
        <v>254</v>
      </c>
      <c r="AB48" s="152">
        <v>254</v>
      </c>
      <c r="AC48" s="151">
        <v>0</v>
      </c>
      <c r="AD48" s="151">
        <v>0</v>
      </c>
      <c r="AE48" s="152">
        <v>0</v>
      </c>
      <c r="AF48" s="151">
        <v>-22</v>
      </c>
      <c r="AG48" s="152">
        <v>-22</v>
      </c>
      <c r="AH48" s="152">
        <v>4966</v>
      </c>
    </row>
    <row r="49" spans="1:34" ht="14.25" x14ac:dyDescent="0.2">
      <c r="A49" s="153"/>
      <c r="B49" s="155"/>
      <c r="C49" s="138" t="s">
        <v>468</v>
      </c>
      <c r="D49" s="149"/>
      <c r="E49" s="151">
        <v>0</v>
      </c>
      <c r="F49" s="151">
        <v>-1442</v>
      </c>
      <c r="G49" s="151">
        <v>0</v>
      </c>
      <c r="H49" s="151">
        <v>0</v>
      </c>
      <c r="I49" s="151">
        <v>0</v>
      </c>
      <c r="J49" s="151">
        <v>0</v>
      </c>
      <c r="K49" s="152">
        <v>-1442</v>
      </c>
      <c r="L49" s="151">
        <v>-73</v>
      </c>
      <c r="M49" s="151">
        <v>-9</v>
      </c>
      <c r="N49" s="151">
        <v>-36</v>
      </c>
      <c r="O49" s="151">
        <v>-133</v>
      </c>
      <c r="P49" s="152">
        <v>-251</v>
      </c>
      <c r="Q49" s="151">
        <v>-14</v>
      </c>
      <c r="R49" s="151">
        <v>-49</v>
      </c>
      <c r="S49" s="151">
        <v>0</v>
      </c>
      <c r="T49" s="151">
        <v>0</v>
      </c>
      <c r="U49" s="151">
        <v>0</v>
      </c>
      <c r="V49" s="151">
        <v>0</v>
      </c>
      <c r="W49" s="151">
        <v>-2</v>
      </c>
      <c r="X49" s="151">
        <v>0</v>
      </c>
      <c r="Y49" s="151">
        <v>0</v>
      </c>
      <c r="Z49" s="152">
        <v>-65</v>
      </c>
      <c r="AA49" s="151">
        <v>-119</v>
      </c>
      <c r="AB49" s="152">
        <v>-119</v>
      </c>
      <c r="AC49" s="151">
        <v>0</v>
      </c>
      <c r="AD49" s="151">
        <v>0</v>
      </c>
      <c r="AE49" s="152">
        <v>0</v>
      </c>
      <c r="AF49" s="151">
        <v>-5</v>
      </c>
      <c r="AG49" s="152">
        <v>-5</v>
      </c>
      <c r="AH49" s="152">
        <v>-1882</v>
      </c>
    </row>
    <row r="50" spans="1:34" ht="14.25" x14ac:dyDescent="0.2">
      <c r="A50" s="153"/>
      <c r="B50" s="156"/>
      <c r="C50" s="138" t="s">
        <v>469</v>
      </c>
      <c r="D50" s="149"/>
      <c r="E50" s="151">
        <v>0</v>
      </c>
      <c r="F50" s="151">
        <v>-338</v>
      </c>
      <c r="G50" s="151">
        <v>0</v>
      </c>
      <c r="H50" s="151">
        <v>1625</v>
      </c>
      <c r="I50" s="151">
        <v>0</v>
      </c>
      <c r="J50" s="151">
        <v>0</v>
      </c>
      <c r="K50" s="152">
        <v>1287</v>
      </c>
      <c r="L50" s="151">
        <v>52</v>
      </c>
      <c r="M50" s="151">
        <v>10</v>
      </c>
      <c r="N50" s="151">
        <v>46</v>
      </c>
      <c r="O50" s="151">
        <v>97</v>
      </c>
      <c r="P50" s="152">
        <v>205</v>
      </c>
      <c r="Q50" s="151">
        <v>-93</v>
      </c>
      <c r="R50" s="151">
        <v>-22</v>
      </c>
      <c r="S50" s="151">
        <v>0</v>
      </c>
      <c r="T50" s="151">
        <v>0</v>
      </c>
      <c r="U50" s="151">
        <v>0</v>
      </c>
      <c r="V50" s="151">
        <v>0</v>
      </c>
      <c r="W50" s="151">
        <v>-4</v>
      </c>
      <c r="X50" s="151">
        <v>0</v>
      </c>
      <c r="Y50" s="151">
        <v>0</v>
      </c>
      <c r="Z50" s="152">
        <v>-119</v>
      </c>
      <c r="AA50" s="151">
        <v>74</v>
      </c>
      <c r="AB50" s="152">
        <v>74</v>
      </c>
      <c r="AC50" s="151">
        <v>0</v>
      </c>
      <c r="AD50" s="151">
        <v>0</v>
      </c>
      <c r="AE50" s="152">
        <v>0</v>
      </c>
      <c r="AF50" s="151">
        <v>-10</v>
      </c>
      <c r="AG50" s="152">
        <v>-10</v>
      </c>
      <c r="AH50" s="152">
        <v>1437</v>
      </c>
    </row>
    <row r="51" spans="1:34" ht="14.25" x14ac:dyDescent="0.2">
      <c r="A51" s="153"/>
      <c r="B51" s="154" t="s">
        <v>179</v>
      </c>
      <c r="C51" s="138" t="s">
        <v>180</v>
      </c>
      <c r="D51" s="149"/>
      <c r="E51" s="151">
        <v>0</v>
      </c>
      <c r="F51" s="151">
        <v>27264</v>
      </c>
      <c r="G51" s="151">
        <v>-25017</v>
      </c>
      <c r="H51" s="151">
        <v>904091</v>
      </c>
      <c r="I51" s="151">
        <v>0</v>
      </c>
      <c r="J51" s="151">
        <v>0</v>
      </c>
      <c r="K51" s="152">
        <v>906339</v>
      </c>
      <c r="L51" s="151">
        <v>43510</v>
      </c>
      <c r="M51" s="151">
        <v>11709</v>
      </c>
      <c r="N51" s="151">
        <v>47051</v>
      </c>
      <c r="O51" s="151">
        <v>88767</v>
      </c>
      <c r="P51" s="152">
        <v>191037</v>
      </c>
      <c r="Q51" s="151">
        <v>2619</v>
      </c>
      <c r="R51" s="151">
        <v>19398</v>
      </c>
      <c r="S51" s="151">
        <v>0</v>
      </c>
      <c r="T51" s="151">
        <v>54661</v>
      </c>
      <c r="U51" s="151">
        <v>305080</v>
      </c>
      <c r="V51" s="151">
        <v>-18</v>
      </c>
      <c r="W51" s="151">
        <v>-40</v>
      </c>
      <c r="X51" s="151">
        <v>0</v>
      </c>
      <c r="Y51" s="151">
        <v>0</v>
      </c>
      <c r="Z51" s="152">
        <v>381701</v>
      </c>
      <c r="AA51" s="151">
        <v>77336</v>
      </c>
      <c r="AB51" s="152">
        <v>77336</v>
      </c>
      <c r="AC51" s="151">
        <v>0</v>
      </c>
      <c r="AD51" s="151">
        <v>0</v>
      </c>
      <c r="AE51" s="152">
        <v>0</v>
      </c>
      <c r="AF51" s="151">
        <v>30738</v>
      </c>
      <c r="AG51" s="152">
        <v>30738</v>
      </c>
      <c r="AH51" s="152">
        <v>1587150</v>
      </c>
    </row>
    <row r="52" spans="1:34" ht="14.25" x14ac:dyDescent="0.2">
      <c r="A52" s="153"/>
      <c r="B52" s="156"/>
      <c r="C52" s="138" t="s">
        <v>181</v>
      </c>
      <c r="D52" s="149"/>
      <c r="E52" s="151">
        <v>-73</v>
      </c>
      <c r="F52" s="151">
        <v>0</v>
      </c>
      <c r="G52" s="151">
        <v>-1533</v>
      </c>
      <c r="H52" s="151">
        <v>0</v>
      </c>
      <c r="I52" s="151">
        <v>0</v>
      </c>
      <c r="J52" s="151">
        <v>0</v>
      </c>
      <c r="K52" s="152">
        <v>-1606</v>
      </c>
      <c r="L52" s="151">
        <v>-72</v>
      </c>
      <c r="M52" s="151">
        <v>-17</v>
      </c>
      <c r="N52" s="151">
        <v>-40</v>
      </c>
      <c r="O52" s="151">
        <v>-168</v>
      </c>
      <c r="P52" s="152">
        <v>-297</v>
      </c>
      <c r="Q52" s="151">
        <v>0</v>
      </c>
      <c r="R52" s="151">
        <v>0</v>
      </c>
      <c r="S52" s="151">
        <v>0</v>
      </c>
      <c r="T52" s="151">
        <v>0</v>
      </c>
      <c r="U52" s="151">
        <v>0</v>
      </c>
      <c r="V52" s="151">
        <v>0</v>
      </c>
      <c r="W52" s="151">
        <v>0</v>
      </c>
      <c r="X52" s="151">
        <v>0</v>
      </c>
      <c r="Y52" s="151">
        <v>0</v>
      </c>
      <c r="Z52" s="152">
        <v>0</v>
      </c>
      <c r="AA52" s="151">
        <v>-155</v>
      </c>
      <c r="AB52" s="152">
        <v>-155</v>
      </c>
      <c r="AC52" s="151">
        <v>0</v>
      </c>
      <c r="AD52" s="151">
        <v>0</v>
      </c>
      <c r="AE52" s="152">
        <v>0</v>
      </c>
      <c r="AF52" s="151">
        <v>0</v>
      </c>
      <c r="AG52" s="152">
        <v>0</v>
      </c>
      <c r="AH52" s="152">
        <v>-2058</v>
      </c>
    </row>
    <row r="53" spans="1:34" ht="14.25" x14ac:dyDescent="0.2">
      <c r="A53" s="153"/>
      <c r="B53" s="148" t="s">
        <v>182</v>
      </c>
      <c r="C53" s="138" t="s">
        <v>183</v>
      </c>
      <c r="D53" s="149"/>
      <c r="E53" s="151">
        <v>0</v>
      </c>
      <c r="F53" s="151">
        <v>13010</v>
      </c>
      <c r="G53" s="151">
        <v>-7503</v>
      </c>
      <c r="H53" s="151">
        <v>107981</v>
      </c>
      <c r="I53" s="151">
        <v>0</v>
      </c>
      <c r="J53" s="151">
        <v>0</v>
      </c>
      <c r="K53" s="152">
        <v>113488</v>
      </c>
      <c r="L53" s="151">
        <v>5406</v>
      </c>
      <c r="M53" s="151">
        <v>1476</v>
      </c>
      <c r="N53" s="151">
        <v>6114</v>
      </c>
      <c r="O53" s="151">
        <v>11104</v>
      </c>
      <c r="P53" s="152">
        <v>24100</v>
      </c>
      <c r="Q53" s="151">
        <v>-2</v>
      </c>
      <c r="R53" s="151">
        <v>-1</v>
      </c>
      <c r="S53" s="151">
        <v>0</v>
      </c>
      <c r="T53" s="151">
        <v>272</v>
      </c>
      <c r="U53" s="151">
        <v>7616</v>
      </c>
      <c r="V53" s="151">
        <v>0</v>
      </c>
      <c r="W53" s="151">
        <v>70</v>
      </c>
      <c r="X53" s="151">
        <v>0</v>
      </c>
      <c r="Y53" s="151">
        <v>0</v>
      </c>
      <c r="Z53" s="152">
        <v>7955</v>
      </c>
      <c r="AA53" s="151">
        <v>8547</v>
      </c>
      <c r="AB53" s="152">
        <v>8547</v>
      </c>
      <c r="AC53" s="151">
        <v>0</v>
      </c>
      <c r="AD53" s="151">
        <v>0</v>
      </c>
      <c r="AE53" s="152">
        <v>0</v>
      </c>
      <c r="AF53" s="151">
        <v>608</v>
      </c>
      <c r="AG53" s="152">
        <v>608</v>
      </c>
      <c r="AH53" s="152">
        <v>154699</v>
      </c>
    </row>
    <row r="54" spans="1:34" ht="14.25" x14ac:dyDescent="0.2">
      <c r="A54" s="153"/>
      <c r="B54" s="148" t="s">
        <v>184</v>
      </c>
      <c r="C54" s="138" t="s">
        <v>185</v>
      </c>
      <c r="D54" s="149"/>
      <c r="E54" s="151">
        <v>0</v>
      </c>
      <c r="F54" s="151">
        <v>0</v>
      </c>
      <c r="G54" s="151">
        <v>6179</v>
      </c>
      <c r="H54" s="151">
        <v>0</v>
      </c>
      <c r="I54" s="151">
        <v>0</v>
      </c>
      <c r="J54" s="151">
        <v>0</v>
      </c>
      <c r="K54" s="152">
        <v>6179</v>
      </c>
      <c r="L54" s="151">
        <v>299</v>
      </c>
      <c r="M54" s="151">
        <v>77</v>
      </c>
      <c r="N54" s="151">
        <v>325</v>
      </c>
      <c r="O54" s="151">
        <v>606</v>
      </c>
      <c r="P54" s="152">
        <v>1306</v>
      </c>
      <c r="Q54" s="151">
        <v>0</v>
      </c>
      <c r="R54" s="151">
        <v>0</v>
      </c>
      <c r="S54" s="151">
        <v>0</v>
      </c>
      <c r="T54" s="151">
        <v>0</v>
      </c>
      <c r="U54" s="151">
        <v>0</v>
      </c>
      <c r="V54" s="151">
        <v>0</v>
      </c>
      <c r="W54" s="151">
        <v>0</v>
      </c>
      <c r="X54" s="151">
        <v>0</v>
      </c>
      <c r="Y54" s="151">
        <v>0</v>
      </c>
      <c r="Z54" s="152">
        <v>0</v>
      </c>
      <c r="AA54" s="151">
        <v>459</v>
      </c>
      <c r="AB54" s="152">
        <v>459</v>
      </c>
      <c r="AC54" s="151">
        <v>0</v>
      </c>
      <c r="AD54" s="151">
        <v>0</v>
      </c>
      <c r="AE54" s="152">
        <v>0</v>
      </c>
      <c r="AF54" s="151">
        <v>0</v>
      </c>
      <c r="AG54" s="152">
        <v>0</v>
      </c>
      <c r="AH54" s="152">
        <v>7944</v>
      </c>
    </row>
    <row r="55" spans="1:34" ht="14.25" x14ac:dyDescent="0.2">
      <c r="A55" s="153"/>
      <c r="B55" s="148" t="s">
        <v>186</v>
      </c>
      <c r="C55" s="138" t="s">
        <v>187</v>
      </c>
      <c r="D55" s="149"/>
      <c r="E55" s="151">
        <v>0</v>
      </c>
      <c r="F55" s="151">
        <v>0</v>
      </c>
      <c r="G55" s="151">
        <v>4121</v>
      </c>
      <c r="H55" s="151">
        <v>0</v>
      </c>
      <c r="I55" s="151">
        <v>0</v>
      </c>
      <c r="J55" s="151">
        <v>0</v>
      </c>
      <c r="K55" s="152">
        <v>4121</v>
      </c>
      <c r="L55" s="151">
        <v>215</v>
      </c>
      <c r="M55" s="151">
        <v>62</v>
      </c>
      <c r="N55" s="151">
        <v>306</v>
      </c>
      <c r="O55" s="151">
        <v>442</v>
      </c>
      <c r="P55" s="152">
        <v>1026</v>
      </c>
      <c r="Q55" s="151">
        <v>0</v>
      </c>
      <c r="R55" s="151">
        <v>0</v>
      </c>
      <c r="S55" s="151">
        <v>0</v>
      </c>
      <c r="T55" s="151">
        <v>0</v>
      </c>
      <c r="U55" s="151">
        <v>0</v>
      </c>
      <c r="V55" s="151">
        <v>0</v>
      </c>
      <c r="W55" s="151">
        <v>0</v>
      </c>
      <c r="X55" s="151">
        <v>0</v>
      </c>
      <c r="Y55" s="151">
        <v>0</v>
      </c>
      <c r="Z55" s="152">
        <v>0</v>
      </c>
      <c r="AA55" s="151">
        <v>215</v>
      </c>
      <c r="AB55" s="152">
        <v>215</v>
      </c>
      <c r="AC55" s="151">
        <v>0</v>
      </c>
      <c r="AD55" s="151">
        <v>0</v>
      </c>
      <c r="AE55" s="152">
        <v>0</v>
      </c>
      <c r="AF55" s="151">
        <v>0</v>
      </c>
      <c r="AG55" s="152">
        <v>0</v>
      </c>
      <c r="AH55" s="152">
        <v>5362</v>
      </c>
    </row>
    <row r="56" spans="1:34" ht="14.25" x14ac:dyDescent="0.2">
      <c r="A56" s="153"/>
      <c r="B56" s="148" t="s">
        <v>188</v>
      </c>
      <c r="C56" s="138" t="s">
        <v>189</v>
      </c>
      <c r="D56" s="149"/>
      <c r="E56" s="151">
        <v>0</v>
      </c>
      <c r="F56" s="151">
        <v>0</v>
      </c>
      <c r="G56" s="151">
        <v>0</v>
      </c>
      <c r="H56" s="151">
        <v>74663</v>
      </c>
      <c r="I56" s="151">
        <v>0</v>
      </c>
      <c r="J56" s="151">
        <v>0</v>
      </c>
      <c r="K56" s="152">
        <v>74663</v>
      </c>
      <c r="L56" s="151">
        <v>3601</v>
      </c>
      <c r="M56" s="151">
        <v>945</v>
      </c>
      <c r="N56" s="151">
        <v>4014</v>
      </c>
      <c r="O56" s="151">
        <v>7359</v>
      </c>
      <c r="P56" s="152">
        <v>15919</v>
      </c>
      <c r="Q56" s="151">
        <v>0</v>
      </c>
      <c r="R56" s="151">
        <v>0</v>
      </c>
      <c r="S56" s="151">
        <v>0</v>
      </c>
      <c r="T56" s="151">
        <v>0</v>
      </c>
      <c r="U56" s="151">
        <v>11712</v>
      </c>
      <c r="V56" s="151">
        <v>0</v>
      </c>
      <c r="W56" s="151">
        <v>0</v>
      </c>
      <c r="X56" s="151">
        <v>0</v>
      </c>
      <c r="Y56" s="151">
        <v>0</v>
      </c>
      <c r="Z56" s="152">
        <v>11712</v>
      </c>
      <c r="AA56" s="151">
        <v>5509</v>
      </c>
      <c r="AB56" s="152">
        <v>5509</v>
      </c>
      <c r="AC56" s="151">
        <v>0</v>
      </c>
      <c r="AD56" s="151">
        <v>0</v>
      </c>
      <c r="AE56" s="152">
        <v>0</v>
      </c>
      <c r="AF56" s="151">
        <v>929</v>
      </c>
      <c r="AG56" s="152">
        <v>929</v>
      </c>
      <c r="AH56" s="152">
        <v>108732</v>
      </c>
    </row>
    <row r="57" spans="1:34" ht="14.25" x14ac:dyDescent="0.2">
      <c r="A57" s="153"/>
      <c r="B57" s="148" t="s">
        <v>190</v>
      </c>
      <c r="C57" s="138" t="s">
        <v>191</v>
      </c>
      <c r="D57" s="149"/>
      <c r="E57" s="151">
        <v>0</v>
      </c>
      <c r="F57" s="151">
        <v>0</v>
      </c>
      <c r="G57" s="151">
        <v>0</v>
      </c>
      <c r="H57" s="151">
        <v>17257</v>
      </c>
      <c r="I57" s="151">
        <v>0</v>
      </c>
      <c r="J57" s="151">
        <v>0</v>
      </c>
      <c r="K57" s="152">
        <v>17257</v>
      </c>
      <c r="L57" s="151">
        <v>858</v>
      </c>
      <c r="M57" s="151">
        <v>231</v>
      </c>
      <c r="N57" s="151">
        <v>1047</v>
      </c>
      <c r="O57" s="151">
        <v>1748</v>
      </c>
      <c r="P57" s="152">
        <v>3884</v>
      </c>
      <c r="Q57" s="151">
        <v>0</v>
      </c>
      <c r="R57" s="151">
        <v>0</v>
      </c>
      <c r="S57" s="151">
        <v>0</v>
      </c>
      <c r="T57" s="151">
        <v>0</v>
      </c>
      <c r="U57" s="151">
        <v>0</v>
      </c>
      <c r="V57" s="151">
        <v>0</v>
      </c>
      <c r="W57" s="151">
        <v>0</v>
      </c>
      <c r="X57" s="151">
        <v>0</v>
      </c>
      <c r="Y57" s="151">
        <v>0</v>
      </c>
      <c r="Z57" s="152">
        <v>0</v>
      </c>
      <c r="AA57" s="151">
        <v>1160</v>
      </c>
      <c r="AB57" s="152">
        <v>1160</v>
      </c>
      <c r="AC57" s="151">
        <v>0</v>
      </c>
      <c r="AD57" s="151">
        <v>0</v>
      </c>
      <c r="AE57" s="152">
        <v>0</v>
      </c>
      <c r="AF57" s="151">
        <v>0</v>
      </c>
      <c r="AG57" s="152">
        <v>0</v>
      </c>
      <c r="AH57" s="152">
        <v>22301</v>
      </c>
    </row>
    <row r="58" spans="1:34" ht="14.25" x14ac:dyDescent="0.2">
      <c r="A58" s="153"/>
      <c r="B58" s="148" t="s">
        <v>192</v>
      </c>
      <c r="C58" s="138" t="s">
        <v>193</v>
      </c>
      <c r="D58" s="149"/>
      <c r="E58" s="151">
        <v>0</v>
      </c>
      <c r="F58" s="151">
        <v>0</v>
      </c>
      <c r="G58" s="151">
        <v>0</v>
      </c>
      <c r="H58" s="151">
        <v>30896</v>
      </c>
      <c r="I58" s="151">
        <v>0</v>
      </c>
      <c r="J58" s="151">
        <v>0</v>
      </c>
      <c r="K58" s="152">
        <v>30896</v>
      </c>
      <c r="L58" s="151">
        <v>1437</v>
      </c>
      <c r="M58" s="151">
        <v>367</v>
      </c>
      <c r="N58" s="151">
        <v>1358</v>
      </c>
      <c r="O58" s="151">
        <v>2967</v>
      </c>
      <c r="P58" s="152">
        <v>6128</v>
      </c>
      <c r="Q58" s="151">
        <v>0</v>
      </c>
      <c r="R58" s="151">
        <v>0</v>
      </c>
      <c r="S58" s="151">
        <v>0</v>
      </c>
      <c r="T58" s="151">
        <v>3036</v>
      </c>
      <c r="U58" s="151">
        <v>9958</v>
      </c>
      <c r="V58" s="151">
        <v>0</v>
      </c>
      <c r="W58" s="151">
        <v>85</v>
      </c>
      <c r="X58" s="151">
        <v>0</v>
      </c>
      <c r="Y58" s="151">
        <v>0</v>
      </c>
      <c r="Z58" s="152">
        <v>13079</v>
      </c>
      <c r="AA58" s="151">
        <v>2518</v>
      </c>
      <c r="AB58" s="152">
        <v>2518</v>
      </c>
      <c r="AC58" s="151">
        <v>0</v>
      </c>
      <c r="AD58" s="151">
        <v>0</v>
      </c>
      <c r="AE58" s="152">
        <v>0</v>
      </c>
      <c r="AF58" s="151">
        <v>796</v>
      </c>
      <c r="AG58" s="152">
        <v>796</v>
      </c>
      <c r="AH58" s="152">
        <v>53417</v>
      </c>
    </row>
    <row r="59" spans="1:34" ht="14.25" x14ac:dyDescent="0.2">
      <c r="A59" s="153"/>
      <c r="B59" s="148" t="s">
        <v>194</v>
      </c>
      <c r="C59" s="138" t="s">
        <v>195</v>
      </c>
      <c r="D59" s="149"/>
      <c r="E59" s="151">
        <v>0</v>
      </c>
      <c r="F59" s="151">
        <v>0</v>
      </c>
      <c r="G59" s="151">
        <v>0</v>
      </c>
      <c r="H59" s="151">
        <v>2757</v>
      </c>
      <c r="I59" s="151">
        <v>0</v>
      </c>
      <c r="J59" s="151">
        <v>0</v>
      </c>
      <c r="K59" s="152">
        <v>2757</v>
      </c>
      <c r="L59" s="151">
        <v>126</v>
      </c>
      <c r="M59" s="151">
        <v>34</v>
      </c>
      <c r="N59" s="151">
        <v>131</v>
      </c>
      <c r="O59" s="151">
        <v>262</v>
      </c>
      <c r="P59" s="152">
        <v>553</v>
      </c>
      <c r="Q59" s="151">
        <v>0</v>
      </c>
      <c r="R59" s="151">
        <v>0</v>
      </c>
      <c r="S59" s="151">
        <v>0</v>
      </c>
      <c r="T59" s="151">
        <v>0</v>
      </c>
      <c r="U59" s="151">
        <v>0</v>
      </c>
      <c r="V59" s="151">
        <v>0</v>
      </c>
      <c r="W59" s="151">
        <v>0</v>
      </c>
      <c r="X59" s="151">
        <v>0</v>
      </c>
      <c r="Y59" s="151">
        <v>0</v>
      </c>
      <c r="Z59" s="152">
        <v>0</v>
      </c>
      <c r="AA59" s="151">
        <v>233</v>
      </c>
      <c r="AB59" s="152">
        <v>233</v>
      </c>
      <c r="AC59" s="151">
        <v>0</v>
      </c>
      <c r="AD59" s="151">
        <v>0</v>
      </c>
      <c r="AE59" s="152">
        <v>0</v>
      </c>
      <c r="AF59" s="151">
        <v>0</v>
      </c>
      <c r="AG59" s="152">
        <v>0</v>
      </c>
      <c r="AH59" s="152">
        <v>3543</v>
      </c>
    </row>
    <row r="60" spans="1:34" ht="14.25" x14ac:dyDescent="0.2">
      <c r="A60" s="153"/>
      <c r="B60" s="148" t="s">
        <v>196</v>
      </c>
      <c r="C60" s="138" t="s">
        <v>197</v>
      </c>
      <c r="D60" s="149"/>
      <c r="E60" s="151">
        <v>0</v>
      </c>
      <c r="F60" s="151">
        <v>0</v>
      </c>
      <c r="G60" s="151">
        <v>119443</v>
      </c>
      <c r="H60" s="151">
        <v>30674</v>
      </c>
      <c r="I60" s="151">
        <v>6469</v>
      </c>
      <c r="J60" s="151">
        <v>0</v>
      </c>
      <c r="K60" s="152">
        <v>156585</v>
      </c>
      <c r="L60" s="151">
        <v>7508</v>
      </c>
      <c r="M60" s="151">
        <v>1964</v>
      </c>
      <c r="N60" s="151">
        <v>8278</v>
      </c>
      <c r="O60" s="151">
        <v>15343</v>
      </c>
      <c r="P60" s="152">
        <v>33093</v>
      </c>
      <c r="Q60" s="151">
        <v>0</v>
      </c>
      <c r="R60" s="151">
        <v>0</v>
      </c>
      <c r="S60" s="151">
        <v>0</v>
      </c>
      <c r="T60" s="151">
        <v>0</v>
      </c>
      <c r="U60" s="151">
        <v>1030</v>
      </c>
      <c r="V60" s="151">
        <v>0</v>
      </c>
      <c r="W60" s="151">
        <v>0</v>
      </c>
      <c r="X60" s="151">
        <v>0</v>
      </c>
      <c r="Y60" s="151">
        <v>0</v>
      </c>
      <c r="Z60" s="152">
        <v>1030</v>
      </c>
      <c r="AA60" s="151">
        <v>11751</v>
      </c>
      <c r="AB60" s="152">
        <v>11751</v>
      </c>
      <c r="AC60" s="151">
        <v>0</v>
      </c>
      <c r="AD60" s="151">
        <v>0</v>
      </c>
      <c r="AE60" s="152">
        <v>0</v>
      </c>
      <c r="AF60" s="151">
        <v>90</v>
      </c>
      <c r="AG60" s="152">
        <v>90</v>
      </c>
      <c r="AH60" s="152">
        <v>202549</v>
      </c>
    </row>
    <row r="61" spans="1:34" ht="14.25" x14ac:dyDescent="0.2">
      <c r="A61" s="153"/>
      <c r="B61" s="148" t="s">
        <v>198</v>
      </c>
      <c r="C61" s="138" t="s">
        <v>199</v>
      </c>
      <c r="D61" s="149"/>
      <c r="E61" s="151">
        <v>0</v>
      </c>
      <c r="F61" s="151">
        <v>0</v>
      </c>
      <c r="G61" s="151">
        <v>0</v>
      </c>
      <c r="H61" s="151">
        <v>7387</v>
      </c>
      <c r="I61" s="151">
        <v>6844</v>
      </c>
      <c r="J61" s="151">
        <v>0</v>
      </c>
      <c r="K61" s="152">
        <v>14231</v>
      </c>
      <c r="L61" s="151">
        <v>643</v>
      </c>
      <c r="M61" s="151">
        <v>172</v>
      </c>
      <c r="N61" s="151">
        <v>658</v>
      </c>
      <c r="O61" s="151">
        <v>1335</v>
      </c>
      <c r="P61" s="152">
        <v>2808</v>
      </c>
      <c r="Q61" s="151">
        <v>0</v>
      </c>
      <c r="R61" s="151">
        <v>0</v>
      </c>
      <c r="S61" s="151">
        <v>0</v>
      </c>
      <c r="T61" s="151">
        <v>0</v>
      </c>
      <c r="U61" s="151">
        <v>2795</v>
      </c>
      <c r="V61" s="151">
        <v>121</v>
      </c>
      <c r="W61" s="151">
        <v>0</v>
      </c>
      <c r="X61" s="151">
        <v>0</v>
      </c>
      <c r="Y61" s="151">
        <v>0</v>
      </c>
      <c r="Z61" s="152">
        <v>2916</v>
      </c>
      <c r="AA61" s="151">
        <v>1232</v>
      </c>
      <c r="AB61" s="152">
        <v>1232</v>
      </c>
      <c r="AC61" s="151">
        <v>0</v>
      </c>
      <c r="AD61" s="151">
        <v>0</v>
      </c>
      <c r="AE61" s="152">
        <v>0</v>
      </c>
      <c r="AF61" s="151">
        <v>259</v>
      </c>
      <c r="AG61" s="152">
        <v>259</v>
      </c>
      <c r="AH61" s="152">
        <v>21446</v>
      </c>
    </row>
    <row r="62" spans="1:34" ht="14.25" x14ac:dyDescent="0.2">
      <c r="A62" s="153"/>
      <c r="B62" s="148" t="s">
        <v>200</v>
      </c>
      <c r="C62" s="138" t="s">
        <v>201</v>
      </c>
      <c r="D62" s="149"/>
      <c r="E62" s="151">
        <v>0</v>
      </c>
      <c r="F62" s="151">
        <v>0</v>
      </c>
      <c r="G62" s="151">
        <v>5401</v>
      </c>
      <c r="H62" s="151">
        <v>23381</v>
      </c>
      <c r="I62" s="151">
        <v>1648</v>
      </c>
      <c r="J62" s="151">
        <v>0</v>
      </c>
      <c r="K62" s="152">
        <v>30430</v>
      </c>
      <c r="L62" s="151">
        <v>1457</v>
      </c>
      <c r="M62" s="151">
        <v>385</v>
      </c>
      <c r="N62" s="151">
        <v>1591</v>
      </c>
      <c r="O62" s="151">
        <v>2991</v>
      </c>
      <c r="P62" s="152">
        <v>6423</v>
      </c>
      <c r="Q62" s="151">
        <v>0</v>
      </c>
      <c r="R62" s="151">
        <v>0</v>
      </c>
      <c r="S62" s="151">
        <v>0</v>
      </c>
      <c r="T62" s="151">
        <v>0</v>
      </c>
      <c r="U62" s="151">
        <v>2399</v>
      </c>
      <c r="V62" s="151">
        <v>56</v>
      </c>
      <c r="W62" s="151">
        <v>0</v>
      </c>
      <c r="X62" s="151">
        <v>0</v>
      </c>
      <c r="Y62" s="151">
        <v>0</v>
      </c>
      <c r="Z62" s="152">
        <v>2455</v>
      </c>
      <c r="AA62" s="151">
        <v>2289</v>
      </c>
      <c r="AB62" s="152">
        <v>2289</v>
      </c>
      <c r="AC62" s="151">
        <v>0</v>
      </c>
      <c r="AD62" s="151">
        <v>0</v>
      </c>
      <c r="AE62" s="152">
        <v>0</v>
      </c>
      <c r="AF62" s="151">
        <v>176</v>
      </c>
      <c r="AG62" s="152">
        <v>176</v>
      </c>
      <c r="AH62" s="152">
        <v>41773</v>
      </c>
    </row>
    <row r="63" spans="1:34" ht="14.25" x14ac:dyDescent="0.2">
      <c r="A63" s="153"/>
      <c r="B63" s="148" t="s">
        <v>202</v>
      </c>
      <c r="C63" s="138" t="s">
        <v>203</v>
      </c>
      <c r="D63" s="149"/>
      <c r="E63" s="151">
        <v>0</v>
      </c>
      <c r="F63" s="151">
        <v>0</v>
      </c>
      <c r="G63" s="151">
        <v>0</v>
      </c>
      <c r="H63" s="151">
        <v>88663</v>
      </c>
      <c r="I63" s="151">
        <v>0</v>
      </c>
      <c r="J63" s="151">
        <v>0</v>
      </c>
      <c r="K63" s="152">
        <v>88663</v>
      </c>
      <c r="L63" s="151">
        <v>4223</v>
      </c>
      <c r="M63" s="151">
        <v>1084</v>
      </c>
      <c r="N63" s="151">
        <v>4453</v>
      </c>
      <c r="O63" s="151">
        <v>8620</v>
      </c>
      <c r="P63" s="152">
        <v>18381</v>
      </c>
      <c r="Q63" s="151">
        <v>0</v>
      </c>
      <c r="R63" s="151">
        <v>0</v>
      </c>
      <c r="S63" s="151">
        <v>0</v>
      </c>
      <c r="T63" s="151">
        <v>2408</v>
      </c>
      <c r="U63" s="151">
        <v>10637</v>
      </c>
      <c r="V63" s="151">
        <v>0</v>
      </c>
      <c r="W63" s="151">
        <v>362</v>
      </c>
      <c r="X63" s="151">
        <v>0</v>
      </c>
      <c r="Y63" s="151">
        <v>0</v>
      </c>
      <c r="Z63" s="152">
        <v>13406</v>
      </c>
      <c r="AA63" s="151">
        <v>6842</v>
      </c>
      <c r="AB63" s="152">
        <v>6842</v>
      </c>
      <c r="AC63" s="151">
        <v>0</v>
      </c>
      <c r="AD63" s="151">
        <v>0</v>
      </c>
      <c r="AE63" s="152">
        <v>0</v>
      </c>
      <c r="AF63" s="151">
        <v>1094</v>
      </c>
      <c r="AG63" s="152">
        <v>1094</v>
      </c>
      <c r="AH63" s="152">
        <v>128387</v>
      </c>
    </row>
    <row r="64" spans="1:34" ht="14.25" x14ac:dyDescent="0.2">
      <c r="A64" s="153"/>
      <c r="B64" s="148" t="s">
        <v>204</v>
      </c>
      <c r="C64" s="138" t="s">
        <v>205</v>
      </c>
      <c r="D64" s="149"/>
      <c r="E64" s="151">
        <v>0</v>
      </c>
      <c r="F64" s="151">
        <v>0</v>
      </c>
      <c r="G64" s="151">
        <v>0</v>
      </c>
      <c r="H64" s="151">
        <v>234864</v>
      </c>
      <c r="I64" s="151">
        <v>0</v>
      </c>
      <c r="J64" s="151">
        <v>0</v>
      </c>
      <c r="K64" s="152">
        <v>234864</v>
      </c>
      <c r="L64" s="151">
        <v>11306</v>
      </c>
      <c r="M64" s="151">
        <v>2966</v>
      </c>
      <c r="N64" s="151">
        <v>12634</v>
      </c>
      <c r="O64" s="151">
        <v>23092</v>
      </c>
      <c r="P64" s="152">
        <v>49997</v>
      </c>
      <c r="Q64" s="151">
        <v>0</v>
      </c>
      <c r="R64" s="151">
        <v>0</v>
      </c>
      <c r="S64" s="151">
        <v>0</v>
      </c>
      <c r="T64" s="151">
        <v>10166</v>
      </c>
      <c r="U64" s="151">
        <v>56363</v>
      </c>
      <c r="V64" s="151">
        <v>0</v>
      </c>
      <c r="W64" s="151">
        <v>2272</v>
      </c>
      <c r="X64" s="151">
        <v>0</v>
      </c>
      <c r="Y64" s="151">
        <v>0</v>
      </c>
      <c r="Z64" s="152">
        <v>68801</v>
      </c>
      <c r="AA64" s="151">
        <v>17621</v>
      </c>
      <c r="AB64" s="152">
        <v>17621</v>
      </c>
      <c r="AC64" s="151">
        <v>0</v>
      </c>
      <c r="AD64" s="151">
        <v>0</v>
      </c>
      <c r="AE64" s="152">
        <v>0</v>
      </c>
      <c r="AF64" s="151">
        <v>5669</v>
      </c>
      <c r="AG64" s="152">
        <v>5669</v>
      </c>
      <c r="AH64" s="152">
        <v>376953</v>
      </c>
    </row>
    <row r="65" spans="1:34" ht="14.25" x14ac:dyDescent="0.2">
      <c r="A65" s="153"/>
      <c r="B65" s="148" t="s">
        <v>206</v>
      </c>
      <c r="C65" s="138" t="s">
        <v>207</v>
      </c>
      <c r="D65" s="149"/>
      <c r="E65" s="151">
        <v>0</v>
      </c>
      <c r="F65" s="151">
        <v>0</v>
      </c>
      <c r="G65" s="151">
        <v>0</v>
      </c>
      <c r="H65" s="151">
        <v>53332</v>
      </c>
      <c r="I65" s="151">
        <v>0</v>
      </c>
      <c r="J65" s="151">
        <v>0</v>
      </c>
      <c r="K65" s="152">
        <v>53332</v>
      </c>
      <c r="L65" s="151">
        <v>2531</v>
      </c>
      <c r="M65" s="151">
        <v>658</v>
      </c>
      <c r="N65" s="151">
        <v>2715</v>
      </c>
      <c r="O65" s="151">
        <v>5179</v>
      </c>
      <c r="P65" s="152">
        <v>11082</v>
      </c>
      <c r="Q65" s="151">
        <v>0</v>
      </c>
      <c r="R65" s="151">
        <v>0</v>
      </c>
      <c r="S65" s="151">
        <v>0</v>
      </c>
      <c r="T65" s="151">
        <v>2263</v>
      </c>
      <c r="U65" s="151">
        <v>6795</v>
      </c>
      <c r="V65" s="151">
        <v>0</v>
      </c>
      <c r="W65" s="151">
        <v>315</v>
      </c>
      <c r="X65" s="151">
        <v>0</v>
      </c>
      <c r="Y65" s="151">
        <v>0</v>
      </c>
      <c r="Z65" s="152">
        <v>9373</v>
      </c>
      <c r="AA65" s="151">
        <v>4149</v>
      </c>
      <c r="AB65" s="152">
        <v>4149</v>
      </c>
      <c r="AC65" s="151">
        <v>0</v>
      </c>
      <c r="AD65" s="151">
        <v>0</v>
      </c>
      <c r="AE65" s="152">
        <v>0</v>
      </c>
      <c r="AF65" s="151">
        <v>755</v>
      </c>
      <c r="AG65" s="152">
        <v>755</v>
      </c>
      <c r="AH65" s="152">
        <v>78692</v>
      </c>
    </row>
    <row r="66" spans="1:34" ht="14.25" x14ac:dyDescent="0.2">
      <c r="A66" s="153"/>
      <c r="B66" s="148" t="s">
        <v>208</v>
      </c>
      <c r="C66" s="138" t="s">
        <v>209</v>
      </c>
      <c r="D66" s="149"/>
      <c r="E66" s="151">
        <v>0</v>
      </c>
      <c r="F66" s="151">
        <v>1004</v>
      </c>
      <c r="G66" s="151">
        <v>0</v>
      </c>
      <c r="H66" s="151">
        <v>169</v>
      </c>
      <c r="I66" s="151">
        <v>0</v>
      </c>
      <c r="J66" s="151">
        <v>0</v>
      </c>
      <c r="K66" s="152">
        <v>1173</v>
      </c>
      <c r="L66" s="151">
        <v>84</v>
      </c>
      <c r="M66" s="151">
        <v>33</v>
      </c>
      <c r="N66" s="151">
        <v>214</v>
      </c>
      <c r="O66" s="151">
        <v>177</v>
      </c>
      <c r="P66" s="152">
        <v>508</v>
      </c>
      <c r="Q66" s="151">
        <v>0</v>
      </c>
      <c r="R66" s="151">
        <v>500</v>
      </c>
      <c r="S66" s="151">
        <v>0</v>
      </c>
      <c r="T66" s="151">
        <v>0</v>
      </c>
      <c r="U66" s="151">
        <v>113</v>
      </c>
      <c r="V66" s="151">
        <v>0</v>
      </c>
      <c r="W66" s="151">
        <v>2</v>
      </c>
      <c r="X66" s="151">
        <v>0</v>
      </c>
      <c r="Y66" s="151">
        <v>0</v>
      </c>
      <c r="Z66" s="152">
        <v>615</v>
      </c>
      <c r="AA66" s="151">
        <v>-62</v>
      </c>
      <c r="AB66" s="152">
        <v>-62</v>
      </c>
      <c r="AC66" s="151">
        <v>0</v>
      </c>
      <c r="AD66" s="151">
        <v>0</v>
      </c>
      <c r="AE66" s="152">
        <v>0</v>
      </c>
      <c r="AF66" s="151">
        <v>-23</v>
      </c>
      <c r="AG66" s="152">
        <v>-23</v>
      </c>
      <c r="AH66" s="152">
        <v>2210</v>
      </c>
    </row>
    <row r="67" spans="1:34" ht="14.25" x14ac:dyDescent="0.2">
      <c r="A67" s="153"/>
      <c r="B67" s="148" t="s">
        <v>210</v>
      </c>
      <c r="C67" s="138" t="s">
        <v>212</v>
      </c>
      <c r="D67" s="149"/>
      <c r="E67" s="151">
        <v>0</v>
      </c>
      <c r="F67" s="151">
        <v>0</v>
      </c>
      <c r="G67" s="151">
        <v>537</v>
      </c>
      <c r="H67" s="151">
        <v>1118</v>
      </c>
      <c r="I67" s="151">
        <v>0</v>
      </c>
      <c r="J67" s="151">
        <v>0</v>
      </c>
      <c r="K67" s="152">
        <v>1655</v>
      </c>
      <c r="L67" s="151">
        <v>84</v>
      </c>
      <c r="M67" s="151">
        <v>15</v>
      </c>
      <c r="N67" s="151">
        <v>67</v>
      </c>
      <c r="O67" s="151">
        <v>156</v>
      </c>
      <c r="P67" s="152">
        <v>322</v>
      </c>
      <c r="Q67" s="151">
        <v>0</v>
      </c>
      <c r="R67" s="151">
        <v>0</v>
      </c>
      <c r="S67" s="151">
        <v>0</v>
      </c>
      <c r="T67" s="151">
        <v>0</v>
      </c>
      <c r="U67" s="151">
        <v>479</v>
      </c>
      <c r="V67" s="151">
        <v>0</v>
      </c>
      <c r="W67" s="151">
        <v>0</v>
      </c>
      <c r="X67" s="151">
        <v>0</v>
      </c>
      <c r="Y67" s="151">
        <v>0</v>
      </c>
      <c r="Z67" s="152">
        <v>479</v>
      </c>
      <c r="AA67" s="151">
        <v>125</v>
      </c>
      <c r="AB67" s="152">
        <v>125</v>
      </c>
      <c r="AC67" s="151">
        <v>0</v>
      </c>
      <c r="AD67" s="151">
        <v>0</v>
      </c>
      <c r="AE67" s="152">
        <v>0</v>
      </c>
      <c r="AF67" s="151">
        <v>36</v>
      </c>
      <c r="AG67" s="152">
        <v>36</v>
      </c>
      <c r="AH67" s="152">
        <v>2617</v>
      </c>
    </row>
    <row r="68" spans="1:34" ht="14.25" x14ac:dyDescent="0.2">
      <c r="A68" s="153"/>
      <c r="B68" s="148" t="s">
        <v>213</v>
      </c>
      <c r="C68" s="138" t="s">
        <v>214</v>
      </c>
      <c r="D68" s="149"/>
      <c r="E68" s="151">
        <v>0</v>
      </c>
      <c r="F68" s="151">
        <v>0</v>
      </c>
      <c r="G68" s="151">
        <v>0</v>
      </c>
      <c r="H68" s="151">
        <v>0</v>
      </c>
      <c r="I68" s="151">
        <v>323</v>
      </c>
      <c r="J68" s="151">
        <v>0</v>
      </c>
      <c r="K68" s="152">
        <v>323</v>
      </c>
      <c r="L68" s="151">
        <v>15</v>
      </c>
      <c r="M68" s="151">
        <v>4</v>
      </c>
      <c r="N68" s="151">
        <v>14</v>
      </c>
      <c r="O68" s="151">
        <v>31</v>
      </c>
      <c r="P68" s="152">
        <v>64</v>
      </c>
      <c r="Q68" s="151">
        <v>0</v>
      </c>
      <c r="R68" s="151">
        <v>0</v>
      </c>
      <c r="S68" s="151">
        <v>0</v>
      </c>
      <c r="T68" s="151">
        <v>0</v>
      </c>
      <c r="U68" s="151">
        <v>0</v>
      </c>
      <c r="V68" s="151">
        <v>0</v>
      </c>
      <c r="W68" s="151">
        <v>0</v>
      </c>
      <c r="X68" s="151">
        <v>0</v>
      </c>
      <c r="Y68" s="151">
        <v>0</v>
      </c>
      <c r="Z68" s="152">
        <v>0</v>
      </c>
      <c r="AA68" s="151">
        <v>28</v>
      </c>
      <c r="AB68" s="152">
        <v>28</v>
      </c>
      <c r="AC68" s="151">
        <v>0</v>
      </c>
      <c r="AD68" s="151">
        <v>0</v>
      </c>
      <c r="AE68" s="152">
        <v>0</v>
      </c>
      <c r="AF68" s="151">
        <v>0</v>
      </c>
      <c r="AG68" s="152">
        <v>0</v>
      </c>
      <c r="AH68" s="152">
        <v>415</v>
      </c>
    </row>
    <row r="69" spans="1:34" ht="14.25" x14ac:dyDescent="0.2">
      <c r="A69" s="153"/>
      <c r="B69" s="148" t="s">
        <v>215</v>
      </c>
      <c r="C69" s="138" t="s">
        <v>216</v>
      </c>
      <c r="D69" s="149"/>
      <c r="E69" s="151">
        <v>0</v>
      </c>
      <c r="F69" s="151">
        <v>91769</v>
      </c>
      <c r="G69" s="151">
        <v>0</v>
      </c>
      <c r="H69" s="151">
        <v>134701</v>
      </c>
      <c r="I69" s="151">
        <v>0</v>
      </c>
      <c r="J69" s="151">
        <v>0</v>
      </c>
      <c r="K69" s="152">
        <v>226470</v>
      </c>
      <c r="L69" s="151">
        <v>10728</v>
      </c>
      <c r="M69" s="151">
        <v>2681</v>
      </c>
      <c r="N69" s="151">
        <v>10672</v>
      </c>
      <c r="O69" s="151">
        <v>21815</v>
      </c>
      <c r="P69" s="152">
        <v>45896</v>
      </c>
      <c r="Q69" s="151">
        <v>0</v>
      </c>
      <c r="R69" s="151">
        <v>8177</v>
      </c>
      <c r="S69" s="151">
        <v>0</v>
      </c>
      <c r="T69" s="151">
        <v>5890</v>
      </c>
      <c r="U69" s="151">
        <v>20978</v>
      </c>
      <c r="V69" s="151">
        <v>0</v>
      </c>
      <c r="W69" s="151">
        <v>2697</v>
      </c>
      <c r="X69" s="151">
        <v>0</v>
      </c>
      <c r="Y69" s="151">
        <v>0</v>
      </c>
      <c r="Z69" s="152">
        <v>37741</v>
      </c>
      <c r="AA69" s="151">
        <v>18096</v>
      </c>
      <c r="AB69" s="152">
        <v>18096</v>
      </c>
      <c r="AC69" s="151">
        <v>0</v>
      </c>
      <c r="AD69" s="151">
        <v>0</v>
      </c>
      <c r="AE69" s="152">
        <v>0</v>
      </c>
      <c r="AF69" s="151">
        <v>2831</v>
      </c>
      <c r="AG69" s="152">
        <v>2831</v>
      </c>
      <c r="AH69" s="152">
        <v>331034</v>
      </c>
    </row>
    <row r="70" spans="1:34" ht="14.25" x14ac:dyDescent="0.2">
      <c r="A70" s="153"/>
      <c r="B70" s="154" t="s">
        <v>217</v>
      </c>
      <c r="C70" s="138" t="s">
        <v>218</v>
      </c>
      <c r="D70" s="149"/>
      <c r="E70" s="151">
        <v>0</v>
      </c>
      <c r="F70" s="151">
        <v>9944</v>
      </c>
      <c r="G70" s="151">
        <v>97442</v>
      </c>
      <c r="H70" s="151">
        <v>101377</v>
      </c>
      <c r="I70" s="151">
        <v>83</v>
      </c>
      <c r="J70" s="151">
        <v>0</v>
      </c>
      <c r="K70" s="152">
        <v>208846</v>
      </c>
      <c r="L70" s="151">
        <v>10058</v>
      </c>
      <c r="M70" s="151">
        <v>2587</v>
      </c>
      <c r="N70" s="151">
        <v>10971</v>
      </c>
      <c r="O70" s="151">
        <v>20444</v>
      </c>
      <c r="P70" s="152">
        <v>44060</v>
      </c>
      <c r="Q70" s="151">
        <v>749</v>
      </c>
      <c r="R70" s="151">
        <v>3776</v>
      </c>
      <c r="S70" s="151">
        <v>0</v>
      </c>
      <c r="T70" s="151">
        <v>584</v>
      </c>
      <c r="U70" s="151">
        <v>8260</v>
      </c>
      <c r="V70" s="151">
        <v>0</v>
      </c>
      <c r="W70" s="151">
        <v>170</v>
      </c>
      <c r="X70" s="151">
        <v>0</v>
      </c>
      <c r="Y70" s="151">
        <v>0</v>
      </c>
      <c r="Z70" s="152">
        <v>13538</v>
      </c>
      <c r="AA70" s="151">
        <v>15643</v>
      </c>
      <c r="AB70" s="152">
        <v>15643</v>
      </c>
      <c r="AC70" s="151">
        <v>0</v>
      </c>
      <c r="AD70" s="151">
        <v>0</v>
      </c>
      <c r="AE70" s="152">
        <v>0</v>
      </c>
      <c r="AF70" s="151">
        <v>523</v>
      </c>
      <c r="AG70" s="152">
        <v>523</v>
      </c>
      <c r="AH70" s="152">
        <v>282610</v>
      </c>
    </row>
    <row r="71" spans="1:34" ht="14.25" x14ac:dyDescent="0.2">
      <c r="A71" s="153"/>
      <c r="B71" s="156"/>
      <c r="C71" s="138" t="s">
        <v>219</v>
      </c>
      <c r="D71" s="149"/>
      <c r="E71" s="151">
        <v>0</v>
      </c>
      <c r="F71" s="151">
        <v>976</v>
      </c>
      <c r="G71" s="151">
        <v>362</v>
      </c>
      <c r="H71" s="151">
        <v>22274</v>
      </c>
      <c r="I71" s="151">
        <v>448</v>
      </c>
      <c r="J71" s="151">
        <v>0</v>
      </c>
      <c r="K71" s="152">
        <v>24060</v>
      </c>
      <c r="L71" s="151">
        <v>1210</v>
      </c>
      <c r="M71" s="151">
        <v>363</v>
      </c>
      <c r="N71" s="151">
        <v>1729</v>
      </c>
      <c r="O71" s="151">
        <v>2522</v>
      </c>
      <c r="P71" s="152">
        <v>5824</v>
      </c>
      <c r="Q71" s="151">
        <v>0</v>
      </c>
      <c r="R71" s="151">
        <v>38</v>
      </c>
      <c r="S71" s="151">
        <v>0</v>
      </c>
      <c r="T71" s="151">
        <v>1361</v>
      </c>
      <c r="U71" s="151">
        <v>2074</v>
      </c>
      <c r="V71" s="151">
        <v>0</v>
      </c>
      <c r="W71" s="151">
        <v>178</v>
      </c>
      <c r="X71" s="151">
        <v>0</v>
      </c>
      <c r="Y71" s="151">
        <v>0</v>
      </c>
      <c r="Z71" s="152">
        <v>3650</v>
      </c>
      <c r="AA71" s="151">
        <v>1434</v>
      </c>
      <c r="AB71" s="152">
        <v>1434</v>
      </c>
      <c r="AC71" s="151">
        <v>0</v>
      </c>
      <c r="AD71" s="151">
        <v>0</v>
      </c>
      <c r="AE71" s="152">
        <v>0</v>
      </c>
      <c r="AF71" s="151">
        <v>216</v>
      </c>
      <c r="AG71" s="152">
        <v>216</v>
      </c>
      <c r="AH71" s="152">
        <v>35184</v>
      </c>
    </row>
    <row r="72" spans="1:34" ht="14.25" x14ac:dyDescent="0.2">
      <c r="A72" s="153"/>
      <c r="B72" s="148" t="s">
        <v>220</v>
      </c>
      <c r="C72" s="138" t="s">
        <v>221</v>
      </c>
      <c r="D72" s="149"/>
      <c r="E72" s="151">
        <v>1704</v>
      </c>
      <c r="F72" s="151">
        <v>81106</v>
      </c>
      <c r="G72" s="151">
        <v>697</v>
      </c>
      <c r="H72" s="151">
        <v>109073</v>
      </c>
      <c r="I72" s="151">
        <v>1643</v>
      </c>
      <c r="J72" s="151">
        <v>0</v>
      </c>
      <c r="K72" s="152">
        <v>194222</v>
      </c>
      <c r="L72" s="151">
        <v>9218</v>
      </c>
      <c r="M72" s="151">
        <v>2433</v>
      </c>
      <c r="N72" s="151">
        <v>10183</v>
      </c>
      <c r="O72" s="151">
        <v>18908</v>
      </c>
      <c r="P72" s="152">
        <v>40742</v>
      </c>
      <c r="Q72" s="151">
        <v>5524</v>
      </c>
      <c r="R72" s="151">
        <v>35612</v>
      </c>
      <c r="S72" s="151">
        <v>0</v>
      </c>
      <c r="T72" s="151">
        <v>24551</v>
      </c>
      <c r="U72" s="151">
        <v>76595</v>
      </c>
      <c r="V72" s="151">
        <v>0</v>
      </c>
      <c r="W72" s="151">
        <v>2228</v>
      </c>
      <c r="X72" s="151">
        <v>0</v>
      </c>
      <c r="Y72" s="151">
        <v>0</v>
      </c>
      <c r="Z72" s="152">
        <v>144510</v>
      </c>
      <c r="AA72" s="151">
        <v>14590</v>
      </c>
      <c r="AB72" s="152">
        <v>14590</v>
      </c>
      <c r="AC72" s="151">
        <v>0</v>
      </c>
      <c r="AD72" s="151">
        <v>0</v>
      </c>
      <c r="AE72" s="152">
        <v>0</v>
      </c>
      <c r="AF72" s="151">
        <v>11281</v>
      </c>
      <c r="AG72" s="152">
        <v>11281</v>
      </c>
      <c r="AH72" s="152">
        <v>405344</v>
      </c>
    </row>
    <row r="73" spans="1:34" ht="14.25" x14ac:dyDescent="0.2">
      <c r="A73" s="153"/>
      <c r="B73" s="148" t="s">
        <v>222</v>
      </c>
      <c r="C73" s="138" t="s">
        <v>223</v>
      </c>
      <c r="D73" s="149"/>
      <c r="E73" s="151">
        <v>7023</v>
      </c>
      <c r="F73" s="151">
        <v>36298</v>
      </c>
      <c r="G73" s="151">
        <v>0</v>
      </c>
      <c r="H73" s="151">
        <v>277</v>
      </c>
      <c r="I73" s="151">
        <v>0</v>
      </c>
      <c r="J73" s="151">
        <v>0</v>
      </c>
      <c r="K73" s="152">
        <v>43599</v>
      </c>
      <c r="L73" s="151">
        <v>1772</v>
      </c>
      <c r="M73" s="151">
        <v>441</v>
      </c>
      <c r="N73" s="151">
        <v>1835</v>
      </c>
      <c r="O73" s="151">
        <v>3577</v>
      </c>
      <c r="P73" s="152">
        <v>7625</v>
      </c>
      <c r="Q73" s="151">
        <v>1134</v>
      </c>
      <c r="R73" s="151">
        <v>12920</v>
      </c>
      <c r="S73" s="151">
        <v>0</v>
      </c>
      <c r="T73" s="151">
        <v>0</v>
      </c>
      <c r="U73" s="151">
        <v>703</v>
      </c>
      <c r="V73" s="151">
        <v>0</v>
      </c>
      <c r="W73" s="151">
        <v>16</v>
      </c>
      <c r="X73" s="151">
        <v>0</v>
      </c>
      <c r="Y73" s="151">
        <v>0</v>
      </c>
      <c r="Z73" s="152">
        <v>14774</v>
      </c>
      <c r="AA73" s="151">
        <v>2760</v>
      </c>
      <c r="AB73" s="152">
        <v>2760</v>
      </c>
      <c r="AC73" s="151">
        <v>0</v>
      </c>
      <c r="AD73" s="151">
        <v>0</v>
      </c>
      <c r="AE73" s="152">
        <v>0</v>
      </c>
      <c r="AF73" s="151">
        <v>1238</v>
      </c>
      <c r="AG73" s="152">
        <v>1238</v>
      </c>
      <c r="AH73" s="152">
        <v>69995</v>
      </c>
    </row>
    <row r="74" spans="1:34" ht="14.25" x14ac:dyDescent="0.2">
      <c r="A74" s="153"/>
      <c r="B74" s="148" t="s">
        <v>224</v>
      </c>
      <c r="C74" s="138" t="s">
        <v>225</v>
      </c>
      <c r="D74" s="149"/>
      <c r="E74" s="151">
        <v>595</v>
      </c>
      <c r="F74" s="151">
        <v>2006</v>
      </c>
      <c r="G74" s="151">
        <v>163</v>
      </c>
      <c r="H74" s="151">
        <v>42793</v>
      </c>
      <c r="I74" s="151">
        <v>3608</v>
      </c>
      <c r="J74" s="151">
        <v>0</v>
      </c>
      <c r="K74" s="152">
        <v>49165</v>
      </c>
      <c r="L74" s="151">
        <v>2369</v>
      </c>
      <c r="M74" s="151">
        <v>596</v>
      </c>
      <c r="N74" s="151">
        <v>2600</v>
      </c>
      <c r="O74" s="151">
        <v>4770</v>
      </c>
      <c r="P74" s="152">
        <v>10336</v>
      </c>
      <c r="Q74" s="151">
        <v>0</v>
      </c>
      <c r="R74" s="151">
        <v>4693</v>
      </c>
      <c r="S74" s="151">
        <v>0</v>
      </c>
      <c r="T74" s="151">
        <v>526</v>
      </c>
      <c r="U74" s="151">
        <v>5935</v>
      </c>
      <c r="V74" s="151">
        <v>923</v>
      </c>
      <c r="W74" s="151">
        <v>452</v>
      </c>
      <c r="X74" s="151">
        <v>0</v>
      </c>
      <c r="Y74" s="151">
        <v>0</v>
      </c>
      <c r="Z74" s="152">
        <v>12529</v>
      </c>
      <c r="AA74" s="151">
        <v>3589</v>
      </c>
      <c r="AB74" s="152">
        <v>3589</v>
      </c>
      <c r="AC74" s="151">
        <v>0</v>
      </c>
      <c r="AD74" s="151">
        <v>0</v>
      </c>
      <c r="AE74" s="152">
        <v>0</v>
      </c>
      <c r="AF74" s="151">
        <v>924</v>
      </c>
      <c r="AG74" s="152">
        <v>924</v>
      </c>
      <c r="AH74" s="152">
        <v>76544</v>
      </c>
    </row>
    <row r="75" spans="1:34" ht="14.25" x14ac:dyDescent="0.2">
      <c r="A75" s="153"/>
      <c r="B75" s="148" t="s">
        <v>226</v>
      </c>
      <c r="C75" s="138" t="s">
        <v>227</v>
      </c>
      <c r="D75" s="149"/>
      <c r="E75" s="151">
        <v>0</v>
      </c>
      <c r="F75" s="151">
        <v>2439</v>
      </c>
      <c r="G75" s="151">
        <v>73846</v>
      </c>
      <c r="H75" s="151">
        <v>93151</v>
      </c>
      <c r="I75" s="151">
        <v>1232</v>
      </c>
      <c r="J75" s="151">
        <v>0</v>
      </c>
      <c r="K75" s="152">
        <v>170668</v>
      </c>
      <c r="L75" s="151">
        <v>8148</v>
      </c>
      <c r="M75" s="151">
        <v>2144</v>
      </c>
      <c r="N75" s="151">
        <v>8882</v>
      </c>
      <c r="O75" s="151">
        <v>16730</v>
      </c>
      <c r="P75" s="152">
        <v>35905</v>
      </c>
      <c r="Q75" s="151">
        <v>7449</v>
      </c>
      <c r="R75" s="151">
        <v>15455</v>
      </c>
      <c r="S75" s="151">
        <v>0</v>
      </c>
      <c r="T75" s="151">
        <v>9190</v>
      </c>
      <c r="U75" s="151">
        <v>38772</v>
      </c>
      <c r="V75" s="151">
        <v>8733</v>
      </c>
      <c r="W75" s="151">
        <v>4138</v>
      </c>
      <c r="X75" s="151">
        <v>4655</v>
      </c>
      <c r="Y75" s="151">
        <v>0</v>
      </c>
      <c r="Z75" s="152">
        <v>88392</v>
      </c>
      <c r="AA75" s="151">
        <v>13539</v>
      </c>
      <c r="AB75" s="152">
        <v>13539</v>
      </c>
      <c r="AC75" s="151">
        <v>0</v>
      </c>
      <c r="AD75" s="151">
        <v>0</v>
      </c>
      <c r="AE75" s="152">
        <v>0</v>
      </c>
      <c r="AF75" s="151">
        <v>6249</v>
      </c>
      <c r="AG75" s="152">
        <v>6249</v>
      </c>
      <c r="AH75" s="152">
        <v>314754</v>
      </c>
    </row>
    <row r="76" spans="1:34" ht="14.25" x14ac:dyDescent="0.2">
      <c r="A76" s="153"/>
      <c r="B76" s="148" t="s">
        <v>228</v>
      </c>
      <c r="C76" s="138" t="s">
        <v>229</v>
      </c>
      <c r="D76" s="149"/>
      <c r="E76" s="151">
        <v>1497</v>
      </c>
      <c r="F76" s="151">
        <v>253072</v>
      </c>
      <c r="G76" s="151">
        <v>27385</v>
      </c>
      <c r="H76" s="151">
        <v>293194</v>
      </c>
      <c r="I76" s="151">
        <v>4997</v>
      </c>
      <c r="J76" s="151">
        <v>0</v>
      </c>
      <c r="K76" s="152">
        <v>580144</v>
      </c>
      <c r="L76" s="151">
        <v>28304</v>
      </c>
      <c r="M76" s="151">
        <v>7171</v>
      </c>
      <c r="N76" s="151">
        <v>31200</v>
      </c>
      <c r="O76" s="151">
        <v>57128</v>
      </c>
      <c r="P76" s="152">
        <v>123803</v>
      </c>
      <c r="Q76" s="151">
        <v>2536</v>
      </c>
      <c r="R76" s="151">
        <v>16456</v>
      </c>
      <c r="S76" s="151">
        <v>0</v>
      </c>
      <c r="T76" s="151">
        <v>7735</v>
      </c>
      <c r="U76" s="151">
        <v>16939</v>
      </c>
      <c r="V76" s="151">
        <v>0</v>
      </c>
      <c r="W76" s="151">
        <v>3815</v>
      </c>
      <c r="X76" s="151">
        <v>0</v>
      </c>
      <c r="Y76" s="151">
        <v>0</v>
      </c>
      <c r="Z76" s="152">
        <v>47481</v>
      </c>
      <c r="AA76" s="151">
        <v>42079</v>
      </c>
      <c r="AB76" s="152">
        <v>42079</v>
      </c>
      <c r="AC76" s="151">
        <v>0</v>
      </c>
      <c r="AD76" s="151">
        <v>0</v>
      </c>
      <c r="AE76" s="152">
        <v>0</v>
      </c>
      <c r="AF76" s="151">
        <v>3589</v>
      </c>
      <c r="AG76" s="152">
        <v>3589</v>
      </c>
      <c r="AH76" s="152">
        <v>797097</v>
      </c>
    </row>
    <row r="77" spans="1:34" ht="14.25" x14ac:dyDescent="0.2">
      <c r="A77" s="153"/>
      <c r="B77" s="154" t="s">
        <v>230</v>
      </c>
      <c r="C77" s="138" t="s">
        <v>231</v>
      </c>
      <c r="D77" s="149"/>
      <c r="E77" s="151">
        <v>6596</v>
      </c>
      <c r="F77" s="151">
        <v>145315</v>
      </c>
      <c r="G77" s="151">
        <v>27745</v>
      </c>
      <c r="H77" s="151">
        <v>432304</v>
      </c>
      <c r="I77" s="151">
        <v>281860</v>
      </c>
      <c r="J77" s="151">
        <v>0</v>
      </c>
      <c r="K77" s="152">
        <v>893819</v>
      </c>
      <c r="L77" s="151">
        <v>42474</v>
      </c>
      <c r="M77" s="151">
        <v>11125</v>
      </c>
      <c r="N77" s="151">
        <v>46420</v>
      </c>
      <c r="O77" s="151">
        <v>86964</v>
      </c>
      <c r="P77" s="152">
        <v>186983</v>
      </c>
      <c r="Q77" s="151">
        <v>13265</v>
      </c>
      <c r="R77" s="151">
        <v>76917</v>
      </c>
      <c r="S77" s="151">
        <v>0</v>
      </c>
      <c r="T77" s="151">
        <v>43302</v>
      </c>
      <c r="U77" s="151">
        <v>288534</v>
      </c>
      <c r="V77" s="151">
        <v>2488</v>
      </c>
      <c r="W77" s="151">
        <v>13295</v>
      </c>
      <c r="X77" s="151">
        <v>0</v>
      </c>
      <c r="Y77" s="151">
        <v>0</v>
      </c>
      <c r="Z77" s="152">
        <v>437801</v>
      </c>
      <c r="AA77" s="151">
        <v>68035</v>
      </c>
      <c r="AB77" s="152">
        <v>68035</v>
      </c>
      <c r="AC77" s="151">
        <v>0</v>
      </c>
      <c r="AD77" s="151">
        <v>0</v>
      </c>
      <c r="AE77" s="152">
        <v>0</v>
      </c>
      <c r="AF77" s="151">
        <v>32446</v>
      </c>
      <c r="AG77" s="152">
        <v>32446</v>
      </c>
      <c r="AH77" s="152">
        <v>1619086</v>
      </c>
    </row>
    <row r="78" spans="1:34" ht="14.25" x14ac:dyDescent="0.2">
      <c r="A78" s="153"/>
      <c r="B78" s="155"/>
      <c r="C78" s="138" t="s">
        <v>232</v>
      </c>
      <c r="D78" s="149"/>
      <c r="E78" s="151">
        <v>0</v>
      </c>
      <c r="F78" s="151">
        <v>0</v>
      </c>
      <c r="G78" s="151">
        <v>0</v>
      </c>
      <c r="H78" s="151">
        <v>543</v>
      </c>
      <c r="I78" s="151">
        <v>0</v>
      </c>
      <c r="J78" s="151">
        <v>0</v>
      </c>
      <c r="K78" s="152">
        <v>543</v>
      </c>
      <c r="L78" s="151">
        <v>25</v>
      </c>
      <c r="M78" s="151">
        <v>5</v>
      </c>
      <c r="N78" s="151">
        <v>12</v>
      </c>
      <c r="O78" s="151">
        <v>51</v>
      </c>
      <c r="P78" s="152">
        <v>93</v>
      </c>
      <c r="Q78" s="151">
        <v>0</v>
      </c>
      <c r="R78" s="151">
        <v>0</v>
      </c>
      <c r="S78" s="151">
        <v>0</v>
      </c>
      <c r="T78" s="151">
        <v>0</v>
      </c>
      <c r="U78" s="151">
        <v>2531</v>
      </c>
      <c r="V78" s="151">
        <v>0</v>
      </c>
      <c r="W78" s="151">
        <v>0</v>
      </c>
      <c r="X78" s="151">
        <v>0</v>
      </c>
      <c r="Y78" s="151">
        <v>0</v>
      </c>
      <c r="Z78" s="152">
        <v>2531</v>
      </c>
      <c r="AA78" s="151">
        <v>46</v>
      </c>
      <c r="AB78" s="152">
        <v>46</v>
      </c>
      <c r="AC78" s="151">
        <v>0</v>
      </c>
      <c r="AD78" s="151">
        <v>0</v>
      </c>
      <c r="AE78" s="152">
        <v>0</v>
      </c>
      <c r="AF78" s="151">
        <v>224</v>
      </c>
      <c r="AG78" s="152">
        <v>224</v>
      </c>
      <c r="AH78" s="152">
        <v>3436</v>
      </c>
    </row>
    <row r="79" spans="1:34" ht="14.25" x14ac:dyDescent="0.2">
      <c r="A79" s="153"/>
      <c r="B79" s="155"/>
      <c r="C79" s="138" t="s">
        <v>233</v>
      </c>
      <c r="D79" s="149"/>
      <c r="E79" s="151">
        <v>0</v>
      </c>
      <c r="F79" s="151">
        <v>0</v>
      </c>
      <c r="G79" s="151">
        <v>0</v>
      </c>
      <c r="H79" s="151">
        <v>40313</v>
      </c>
      <c r="I79" s="151">
        <v>0</v>
      </c>
      <c r="J79" s="151">
        <v>0</v>
      </c>
      <c r="K79" s="152">
        <v>40313</v>
      </c>
      <c r="L79" s="151">
        <v>1975</v>
      </c>
      <c r="M79" s="151">
        <v>537</v>
      </c>
      <c r="N79" s="151">
        <v>2382</v>
      </c>
      <c r="O79" s="151">
        <v>4055</v>
      </c>
      <c r="P79" s="152">
        <v>8949</v>
      </c>
      <c r="Q79" s="151">
        <v>0</v>
      </c>
      <c r="R79" s="151">
        <v>0</v>
      </c>
      <c r="S79" s="151">
        <v>0</v>
      </c>
      <c r="T79" s="151">
        <v>0</v>
      </c>
      <c r="U79" s="151">
        <v>0</v>
      </c>
      <c r="V79" s="151">
        <v>0</v>
      </c>
      <c r="W79" s="151">
        <v>0</v>
      </c>
      <c r="X79" s="151">
        <v>0</v>
      </c>
      <c r="Y79" s="151">
        <v>0</v>
      </c>
      <c r="Z79" s="152">
        <v>0</v>
      </c>
      <c r="AA79" s="151">
        <v>2776</v>
      </c>
      <c r="AB79" s="152">
        <v>2776</v>
      </c>
      <c r="AC79" s="151">
        <v>0</v>
      </c>
      <c r="AD79" s="151">
        <v>0</v>
      </c>
      <c r="AE79" s="152">
        <v>0</v>
      </c>
      <c r="AF79" s="151">
        <v>0</v>
      </c>
      <c r="AG79" s="152">
        <v>0</v>
      </c>
      <c r="AH79" s="152">
        <v>52038</v>
      </c>
    </row>
    <row r="80" spans="1:34" ht="14.25" x14ac:dyDescent="0.2">
      <c r="A80" s="153"/>
      <c r="B80" s="156"/>
      <c r="C80" s="138" t="s">
        <v>234</v>
      </c>
      <c r="D80" s="149"/>
      <c r="E80" s="151">
        <v>0</v>
      </c>
      <c r="F80" s="151">
        <v>489</v>
      </c>
      <c r="G80" s="151">
        <v>0</v>
      </c>
      <c r="H80" s="151">
        <v>0</v>
      </c>
      <c r="I80" s="151">
        <v>0</v>
      </c>
      <c r="J80" s="151">
        <v>0</v>
      </c>
      <c r="K80" s="152">
        <v>489</v>
      </c>
      <c r="L80" s="151">
        <v>25</v>
      </c>
      <c r="M80" s="151">
        <v>4</v>
      </c>
      <c r="N80" s="151">
        <v>20</v>
      </c>
      <c r="O80" s="151">
        <v>46</v>
      </c>
      <c r="P80" s="152">
        <v>95</v>
      </c>
      <c r="Q80" s="151">
        <v>0</v>
      </c>
      <c r="R80" s="151">
        <v>2057</v>
      </c>
      <c r="S80" s="151">
        <v>0</v>
      </c>
      <c r="T80" s="151">
        <v>0</v>
      </c>
      <c r="U80" s="151">
        <v>0</v>
      </c>
      <c r="V80" s="151">
        <v>0</v>
      </c>
      <c r="W80" s="151">
        <v>1</v>
      </c>
      <c r="X80" s="151">
        <v>0</v>
      </c>
      <c r="Y80" s="151">
        <v>0</v>
      </c>
      <c r="Z80" s="152">
        <v>2058</v>
      </c>
      <c r="AA80" s="151">
        <v>10100</v>
      </c>
      <c r="AB80" s="152">
        <v>10100</v>
      </c>
      <c r="AC80" s="151">
        <v>0</v>
      </c>
      <c r="AD80" s="151">
        <v>0</v>
      </c>
      <c r="AE80" s="152">
        <v>0</v>
      </c>
      <c r="AF80" s="151">
        <v>157</v>
      </c>
      <c r="AG80" s="152">
        <v>157</v>
      </c>
      <c r="AH80" s="152">
        <v>12899</v>
      </c>
    </row>
    <row r="81" spans="1:34" ht="14.25" x14ac:dyDescent="0.2">
      <c r="A81" s="153"/>
      <c r="B81" s="148" t="s">
        <v>235</v>
      </c>
      <c r="C81" s="138" t="s">
        <v>236</v>
      </c>
      <c r="D81" s="149"/>
      <c r="E81" s="151">
        <v>0</v>
      </c>
      <c r="F81" s="151">
        <v>613</v>
      </c>
      <c r="G81" s="151">
        <v>0</v>
      </c>
      <c r="H81" s="151">
        <v>34280</v>
      </c>
      <c r="I81" s="151">
        <v>0</v>
      </c>
      <c r="J81" s="151">
        <v>0</v>
      </c>
      <c r="K81" s="152">
        <v>34893</v>
      </c>
      <c r="L81" s="151">
        <v>1682</v>
      </c>
      <c r="M81" s="151">
        <v>455</v>
      </c>
      <c r="N81" s="151">
        <v>1964</v>
      </c>
      <c r="O81" s="151">
        <v>3458</v>
      </c>
      <c r="P81" s="152">
        <v>7558</v>
      </c>
      <c r="Q81" s="151">
        <v>0</v>
      </c>
      <c r="R81" s="151">
        <v>-96</v>
      </c>
      <c r="S81" s="151">
        <v>0</v>
      </c>
      <c r="T81" s="151">
        <v>11340</v>
      </c>
      <c r="U81" s="151">
        <v>41516</v>
      </c>
      <c r="V81" s="151">
        <v>0</v>
      </c>
      <c r="W81" s="151">
        <v>344</v>
      </c>
      <c r="X81" s="151">
        <v>0</v>
      </c>
      <c r="Y81" s="151">
        <v>0</v>
      </c>
      <c r="Z81" s="152">
        <v>53104</v>
      </c>
      <c r="AA81" s="151">
        <v>2549</v>
      </c>
      <c r="AB81" s="152">
        <v>2549</v>
      </c>
      <c r="AC81" s="151">
        <v>0</v>
      </c>
      <c r="AD81" s="151">
        <v>0</v>
      </c>
      <c r="AE81" s="152">
        <v>0</v>
      </c>
      <c r="AF81" s="151">
        <v>3660</v>
      </c>
      <c r="AG81" s="152">
        <v>3660</v>
      </c>
      <c r="AH81" s="152">
        <v>101764</v>
      </c>
    </row>
    <row r="82" spans="1:34" ht="14.25" x14ac:dyDescent="0.2">
      <c r="A82" s="153"/>
      <c r="B82" s="148" t="s">
        <v>237</v>
      </c>
      <c r="C82" s="138" t="s">
        <v>238</v>
      </c>
      <c r="D82" s="149"/>
      <c r="E82" s="151">
        <v>0</v>
      </c>
      <c r="F82" s="151">
        <v>1199648</v>
      </c>
      <c r="G82" s="151">
        <v>225405</v>
      </c>
      <c r="H82" s="151">
        <v>1154594</v>
      </c>
      <c r="I82" s="151">
        <v>335896</v>
      </c>
      <c r="J82" s="151">
        <v>0</v>
      </c>
      <c r="K82" s="152">
        <v>2915543</v>
      </c>
      <c r="L82" s="151">
        <v>139316</v>
      </c>
      <c r="M82" s="151">
        <v>36252</v>
      </c>
      <c r="N82" s="151">
        <v>150837</v>
      </c>
      <c r="O82" s="151">
        <v>284788</v>
      </c>
      <c r="P82" s="152">
        <v>611193</v>
      </c>
      <c r="Q82" s="151">
        <v>2614</v>
      </c>
      <c r="R82" s="151">
        <v>120298</v>
      </c>
      <c r="S82" s="151">
        <v>0</v>
      </c>
      <c r="T82" s="151">
        <v>545</v>
      </c>
      <c r="U82" s="151">
        <v>91076</v>
      </c>
      <c r="V82" s="151">
        <v>36938</v>
      </c>
      <c r="W82" s="151">
        <v>978</v>
      </c>
      <c r="X82" s="151">
        <v>0</v>
      </c>
      <c r="Y82" s="151">
        <v>0</v>
      </c>
      <c r="Z82" s="152">
        <v>252450</v>
      </c>
      <c r="AA82" s="151">
        <v>244212</v>
      </c>
      <c r="AB82" s="152">
        <v>244212</v>
      </c>
      <c r="AC82" s="151">
        <v>0</v>
      </c>
      <c r="AD82" s="151">
        <v>0</v>
      </c>
      <c r="AE82" s="152">
        <v>0</v>
      </c>
      <c r="AF82" s="151">
        <v>18494</v>
      </c>
      <c r="AG82" s="152">
        <v>18494</v>
      </c>
      <c r="AH82" s="152">
        <v>4041891</v>
      </c>
    </row>
    <row r="83" spans="1:34" ht="14.25" x14ac:dyDescent="0.2">
      <c r="A83" s="153"/>
      <c r="B83" s="148" t="s">
        <v>239</v>
      </c>
      <c r="C83" s="138" t="s">
        <v>240</v>
      </c>
      <c r="D83" s="149"/>
      <c r="E83" s="151">
        <v>0</v>
      </c>
      <c r="F83" s="151">
        <v>69</v>
      </c>
      <c r="G83" s="151">
        <v>0</v>
      </c>
      <c r="H83" s="151">
        <v>0</v>
      </c>
      <c r="I83" s="151">
        <v>0</v>
      </c>
      <c r="J83" s="151">
        <v>0</v>
      </c>
      <c r="K83" s="152">
        <v>69</v>
      </c>
      <c r="L83" s="151">
        <v>3</v>
      </c>
      <c r="M83" s="151">
        <v>1</v>
      </c>
      <c r="N83" s="151">
        <v>2</v>
      </c>
      <c r="O83" s="151">
        <v>7</v>
      </c>
      <c r="P83" s="152">
        <v>12</v>
      </c>
      <c r="Q83" s="151">
        <v>286</v>
      </c>
      <c r="R83" s="151">
        <v>642</v>
      </c>
      <c r="S83" s="151">
        <v>0</v>
      </c>
      <c r="T83" s="151">
        <v>0</v>
      </c>
      <c r="U83" s="151">
        <v>595</v>
      </c>
      <c r="V83" s="151">
        <v>0</v>
      </c>
      <c r="W83" s="151">
        <v>1</v>
      </c>
      <c r="X83" s="151">
        <v>0</v>
      </c>
      <c r="Y83" s="151">
        <v>0</v>
      </c>
      <c r="Z83" s="152">
        <v>1525</v>
      </c>
      <c r="AA83" s="151">
        <v>6</v>
      </c>
      <c r="AB83" s="152">
        <v>6</v>
      </c>
      <c r="AC83" s="151">
        <v>0</v>
      </c>
      <c r="AD83" s="151">
        <v>0</v>
      </c>
      <c r="AE83" s="152">
        <v>0</v>
      </c>
      <c r="AF83" s="151">
        <v>122</v>
      </c>
      <c r="AG83" s="152">
        <v>122</v>
      </c>
      <c r="AH83" s="152">
        <v>1733</v>
      </c>
    </row>
    <row r="84" spans="1:34" ht="14.25" x14ac:dyDescent="0.2">
      <c r="A84" s="153"/>
      <c r="B84" s="154" t="s">
        <v>241</v>
      </c>
      <c r="C84" s="138" t="s">
        <v>242</v>
      </c>
      <c r="D84" s="149"/>
      <c r="E84" s="151">
        <v>0</v>
      </c>
      <c r="F84" s="151">
        <v>259241</v>
      </c>
      <c r="G84" s="151">
        <v>234929</v>
      </c>
      <c r="H84" s="151">
        <v>956839</v>
      </c>
      <c r="I84" s="151">
        <v>159606</v>
      </c>
      <c r="J84" s="151">
        <v>0</v>
      </c>
      <c r="K84" s="152">
        <v>1610614</v>
      </c>
      <c r="L84" s="151">
        <v>77190</v>
      </c>
      <c r="M84" s="151">
        <v>20110</v>
      </c>
      <c r="N84" s="151">
        <v>84237</v>
      </c>
      <c r="O84" s="151">
        <v>157714</v>
      </c>
      <c r="P84" s="152">
        <v>339251</v>
      </c>
      <c r="Q84" s="151">
        <v>1667</v>
      </c>
      <c r="R84" s="151">
        <v>4692</v>
      </c>
      <c r="S84" s="151">
        <v>0</v>
      </c>
      <c r="T84" s="151">
        <v>1663</v>
      </c>
      <c r="U84" s="151">
        <v>108247</v>
      </c>
      <c r="V84" s="151">
        <v>2206</v>
      </c>
      <c r="W84" s="151">
        <v>32465</v>
      </c>
      <c r="X84" s="151">
        <v>0</v>
      </c>
      <c r="Y84" s="151">
        <v>0</v>
      </c>
      <c r="Z84" s="152">
        <v>150941</v>
      </c>
      <c r="AA84" s="151">
        <v>136706</v>
      </c>
      <c r="AB84" s="152">
        <v>136706</v>
      </c>
      <c r="AC84" s="151">
        <v>0</v>
      </c>
      <c r="AD84" s="151">
        <v>0</v>
      </c>
      <c r="AE84" s="152">
        <v>0</v>
      </c>
      <c r="AF84" s="151">
        <v>7240</v>
      </c>
      <c r="AG84" s="152">
        <v>7240</v>
      </c>
      <c r="AH84" s="152">
        <v>2244753</v>
      </c>
    </row>
    <row r="85" spans="1:34" ht="14.25" x14ac:dyDescent="0.2">
      <c r="A85" s="153"/>
      <c r="B85" s="156"/>
      <c r="C85" s="138" t="s">
        <v>243</v>
      </c>
      <c r="D85" s="149"/>
      <c r="E85" s="151">
        <v>0</v>
      </c>
      <c r="F85" s="151">
        <v>0</v>
      </c>
      <c r="G85" s="151">
        <v>0</v>
      </c>
      <c r="H85" s="151">
        <v>0</v>
      </c>
      <c r="I85" s="151">
        <v>131</v>
      </c>
      <c r="J85" s="151">
        <v>0</v>
      </c>
      <c r="K85" s="152">
        <v>131</v>
      </c>
      <c r="L85" s="151">
        <v>6</v>
      </c>
      <c r="M85" s="151">
        <v>2</v>
      </c>
      <c r="N85" s="151">
        <v>6</v>
      </c>
      <c r="O85" s="151">
        <v>13</v>
      </c>
      <c r="P85" s="152">
        <v>26</v>
      </c>
      <c r="Q85" s="151">
        <v>0</v>
      </c>
      <c r="R85" s="151">
        <v>0</v>
      </c>
      <c r="S85" s="151">
        <v>0</v>
      </c>
      <c r="T85" s="151">
        <v>0</v>
      </c>
      <c r="U85" s="151">
        <v>0</v>
      </c>
      <c r="V85" s="151">
        <v>107</v>
      </c>
      <c r="W85" s="151">
        <v>0</v>
      </c>
      <c r="X85" s="151">
        <v>0</v>
      </c>
      <c r="Y85" s="151">
        <v>0</v>
      </c>
      <c r="Z85" s="152">
        <v>107</v>
      </c>
      <c r="AA85" s="151">
        <v>11</v>
      </c>
      <c r="AB85" s="152">
        <v>11</v>
      </c>
      <c r="AC85" s="151">
        <v>0</v>
      </c>
      <c r="AD85" s="151">
        <v>0</v>
      </c>
      <c r="AE85" s="152">
        <v>0</v>
      </c>
      <c r="AF85" s="151">
        <v>10</v>
      </c>
      <c r="AG85" s="152">
        <v>10</v>
      </c>
      <c r="AH85" s="152">
        <v>285</v>
      </c>
    </row>
    <row r="86" spans="1:34" ht="14.25" x14ac:dyDescent="0.2">
      <c r="A86" s="153"/>
      <c r="B86" s="148" t="s">
        <v>244</v>
      </c>
      <c r="C86" s="138" t="s">
        <v>245</v>
      </c>
      <c r="D86" s="149"/>
      <c r="E86" s="151">
        <v>0</v>
      </c>
      <c r="F86" s="151">
        <v>4020</v>
      </c>
      <c r="G86" s="151">
        <v>2105</v>
      </c>
      <c r="H86" s="151">
        <v>1263</v>
      </c>
      <c r="I86" s="151">
        <v>269</v>
      </c>
      <c r="J86" s="151">
        <v>0</v>
      </c>
      <c r="K86" s="152">
        <v>7658</v>
      </c>
      <c r="L86" s="151">
        <v>361</v>
      </c>
      <c r="M86" s="151">
        <v>80</v>
      </c>
      <c r="N86" s="151">
        <v>272</v>
      </c>
      <c r="O86" s="151">
        <v>725</v>
      </c>
      <c r="P86" s="152">
        <v>1438</v>
      </c>
      <c r="Q86" s="151">
        <v>12532</v>
      </c>
      <c r="R86" s="151">
        <v>20385</v>
      </c>
      <c r="S86" s="151">
        <v>0</v>
      </c>
      <c r="T86" s="151">
        <v>14171</v>
      </c>
      <c r="U86" s="151">
        <v>17094</v>
      </c>
      <c r="V86" s="151">
        <v>17</v>
      </c>
      <c r="W86" s="151">
        <v>112</v>
      </c>
      <c r="X86" s="151">
        <v>0</v>
      </c>
      <c r="Y86" s="151">
        <v>0</v>
      </c>
      <c r="Z86" s="152">
        <v>64311</v>
      </c>
      <c r="AA86" s="151">
        <v>644</v>
      </c>
      <c r="AB86" s="152">
        <v>644</v>
      </c>
      <c r="AC86" s="151">
        <v>0</v>
      </c>
      <c r="AD86" s="151">
        <v>0</v>
      </c>
      <c r="AE86" s="152">
        <v>0</v>
      </c>
      <c r="AF86" s="151">
        <v>5288</v>
      </c>
      <c r="AG86" s="152">
        <v>5288</v>
      </c>
      <c r="AH86" s="152">
        <v>79339</v>
      </c>
    </row>
    <row r="87" spans="1:34" ht="14.25" x14ac:dyDescent="0.2">
      <c r="A87" s="153"/>
      <c r="B87" s="148" t="s">
        <v>246</v>
      </c>
      <c r="C87" s="138" t="s">
        <v>247</v>
      </c>
      <c r="D87" s="149"/>
      <c r="E87" s="151">
        <v>0</v>
      </c>
      <c r="F87" s="151">
        <v>56517</v>
      </c>
      <c r="G87" s="151">
        <v>19276</v>
      </c>
      <c r="H87" s="151">
        <v>103061</v>
      </c>
      <c r="I87" s="151">
        <v>2122</v>
      </c>
      <c r="J87" s="151">
        <v>0</v>
      </c>
      <c r="K87" s="152">
        <v>180977</v>
      </c>
      <c r="L87" s="151">
        <v>8728</v>
      </c>
      <c r="M87" s="151">
        <v>2174</v>
      </c>
      <c r="N87" s="151">
        <v>9218</v>
      </c>
      <c r="O87" s="151">
        <v>17582</v>
      </c>
      <c r="P87" s="152">
        <v>37702</v>
      </c>
      <c r="Q87" s="151">
        <v>2269</v>
      </c>
      <c r="R87" s="151">
        <v>25484</v>
      </c>
      <c r="S87" s="151">
        <v>0</v>
      </c>
      <c r="T87" s="151">
        <v>26580</v>
      </c>
      <c r="U87" s="151">
        <v>42633</v>
      </c>
      <c r="V87" s="151">
        <v>0</v>
      </c>
      <c r="W87" s="151">
        <v>1279</v>
      </c>
      <c r="X87" s="151">
        <v>0</v>
      </c>
      <c r="Y87" s="151">
        <v>0</v>
      </c>
      <c r="Z87" s="152">
        <v>98244</v>
      </c>
      <c r="AA87" s="151">
        <v>13239</v>
      </c>
      <c r="AB87" s="152">
        <v>13239</v>
      </c>
      <c r="AC87" s="151">
        <v>0</v>
      </c>
      <c r="AD87" s="151">
        <v>0</v>
      </c>
      <c r="AE87" s="152">
        <v>0</v>
      </c>
      <c r="AF87" s="151">
        <v>7994</v>
      </c>
      <c r="AG87" s="152">
        <v>7994</v>
      </c>
      <c r="AH87" s="152">
        <v>338157</v>
      </c>
    </row>
    <row r="88" spans="1:34" ht="14.25" x14ac:dyDescent="0.2">
      <c r="A88" s="153"/>
      <c r="B88" s="154" t="s">
        <v>248</v>
      </c>
      <c r="C88" s="138" t="s">
        <v>249</v>
      </c>
      <c r="D88" s="149"/>
      <c r="E88" s="151">
        <v>31446</v>
      </c>
      <c r="F88" s="151">
        <v>44567</v>
      </c>
      <c r="G88" s="151">
        <v>8021</v>
      </c>
      <c r="H88" s="151">
        <v>122020</v>
      </c>
      <c r="I88" s="151">
        <v>0</v>
      </c>
      <c r="J88" s="151">
        <v>0</v>
      </c>
      <c r="K88" s="152">
        <v>206054</v>
      </c>
      <c r="L88" s="151">
        <v>8284</v>
      </c>
      <c r="M88" s="151">
        <v>2145</v>
      </c>
      <c r="N88" s="151">
        <v>8776</v>
      </c>
      <c r="O88" s="151">
        <v>16944</v>
      </c>
      <c r="P88" s="152">
        <v>36149</v>
      </c>
      <c r="Q88" s="151">
        <v>15375</v>
      </c>
      <c r="R88" s="151">
        <v>52745</v>
      </c>
      <c r="S88" s="151">
        <v>0</v>
      </c>
      <c r="T88" s="151">
        <v>7434</v>
      </c>
      <c r="U88" s="151">
        <v>40836</v>
      </c>
      <c r="V88" s="151">
        <v>0</v>
      </c>
      <c r="W88" s="151">
        <v>849</v>
      </c>
      <c r="X88" s="151">
        <v>0</v>
      </c>
      <c r="Y88" s="151">
        <v>0</v>
      </c>
      <c r="Z88" s="152">
        <v>117239</v>
      </c>
      <c r="AA88" s="151">
        <v>13619</v>
      </c>
      <c r="AB88" s="152">
        <v>13619</v>
      </c>
      <c r="AC88" s="151">
        <v>0</v>
      </c>
      <c r="AD88" s="151">
        <v>0</v>
      </c>
      <c r="AE88" s="152">
        <v>0</v>
      </c>
      <c r="AF88" s="151">
        <v>9752</v>
      </c>
      <c r="AG88" s="152">
        <v>9752</v>
      </c>
      <c r="AH88" s="152">
        <v>382813</v>
      </c>
    </row>
    <row r="89" spans="1:34" ht="14.25" x14ac:dyDescent="0.2">
      <c r="A89" s="153"/>
      <c r="B89" s="155"/>
      <c r="C89" s="138" t="s">
        <v>250</v>
      </c>
      <c r="D89" s="149"/>
      <c r="E89" s="151">
        <v>119374</v>
      </c>
      <c r="F89" s="151">
        <v>744498</v>
      </c>
      <c r="G89" s="151">
        <v>60935</v>
      </c>
      <c r="H89" s="151">
        <v>1247549</v>
      </c>
      <c r="I89" s="151">
        <v>423</v>
      </c>
      <c r="J89" s="151">
        <v>0</v>
      </c>
      <c r="K89" s="152">
        <v>2172779</v>
      </c>
      <c r="L89" s="151">
        <v>98867</v>
      </c>
      <c r="M89" s="151">
        <v>25436</v>
      </c>
      <c r="N89" s="151">
        <v>106521</v>
      </c>
      <c r="O89" s="151">
        <v>201418</v>
      </c>
      <c r="P89" s="152">
        <v>432242</v>
      </c>
      <c r="Q89" s="151">
        <v>229003</v>
      </c>
      <c r="R89" s="151">
        <v>721784</v>
      </c>
      <c r="S89" s="151">
        <v>0</v>
      </c>
      <c r="T89" s="151">
        <v>432542</v>
      </c>
      <c r="U89" s="151">
        <v>1051295</v>
      </c>
      <c r="V89" s="151">
        <v>548</v>
      </c>
      <c r="W89" s="151">
        <v>35792</v>
      </c>
      <c r="X89" s="151">
        <v>0</v>
      </c>
      <c r="Y89" s="151">
        <v>0</v>
      </c>
      <c r="Z89" s="152">
        <v>2470964</v>
      </c>
      <c r="AA89" s="151">
        <v>193412</v>
      </c>
      <c r="AB89" s="152">
        <v>193412</v>
      </c>
      <c r="AC89" s="151">
        <v>0</v>
      </c>
      <c r="AD89" s="151">
        <v>0</v>
      </c>
      <c r="AE89" s="152">
        <v>0</v>
      </c>
      <c r="AF89" s="151">
        <v>195182</v>
      </c>
      <c r="AG89" s="152">
        <v>195182</v>
      </c>
      <c r="AH89" s="152">
        <v>5464580</v>
      </c>
    </row>
    <row r="90" spans="1:34" ht="14.25" x14ac:dyDescent="0.2">
      <c r="A90" s="153"/>
      <c r="B90" s="155"/>
      <c r="C90" s="138" t="s">
        <v>251</v>
      </c>
      <c r="D90" s="149"/>
      <c r="E90" s="151">
        <v>0</v>
      </c>
      <c r="F90" s="151">
        <v>3948</v>
      </c>
      <c r="G90" s="151">
        <v>879</v>
      </c>
      <c r="H90" s="151">
        <v>3675</v>
      </c>
      <c r="I90" s="151">
        <v>0</v>
      </c>
      <c r="J90" s="151">
        <v>0</v>
      </c>
      <c r="K90" s="152">
        <v>8502</v>
      </c>
      <c r="L90" s="151">
        <v>391</v>
      </c>
      <c r="M90" s="151">
        <v>96</v>
      </c>
      <c r="N90" s="151">
        <v>311</v>
      </c>
      <c r="O90" s="151">
        <v>807</v>
      </c>
      <c r="P90" s="152">
        <v>1605</v>
      </c>
      <c r="Q90" s="151">
        <v>4395</v>
      </c>
      <c r="R90" s="151">
        <v>5987</v>
      </c>
      <c r="S90" s="151">
        <v>0</v>
      </c>
      <c r="T90" s="151">
        <v>8148</v>
      </c>
      <c r="U90" s="151">
        <v>13296</v>
      </c>
      <c r="V90" s="151">
        <v>0</v>
      </c>
      <c r="W90" s="151">
        <v>138</v>
      </c>
      <c r="X90" s="151">
        <v>0</v>
      </c>
      <c r="Y90" s="151">
        <v>0</v>
      </c>
      <c r="Z90" s="152">
        <v>31965</v>
      </c>
      <c r="AA90" s="151">
        <v>740</v>
      </c>
      <c r="AB90" s="152">
        <v>740</v>
      </c>
      <c r="AC90" s="151">
        <v>0</v>
      </c>
      <c r="AD90" s="151">
        <v>0</v>
      </c>
      <c r="AE90" s="152">
        <v>0</v>
      </c>
      <c r="AF90" s="151">
        <v>2685</v>
      </c>
      <c r="AG90" s="152">
        <v>2685</v>
      </c>
      <c r="AH90" s="152">
        <v>45498</v>
      </c>
    </row>
    <row r="91" spans="1:34" ht="14.25" x14ac:dyDescent="0.2">
      <c r="A91" s="153"/>
      <c r="B91" s="156"/>
      <c r="C91" s="138" t="s">
        <v>252</v>
      </c>
      <c r="D91" s="149"/>
      <c r="E91" s="151">
        <v>0</v>
      </c>
      <c r="F91" s="151">
        <v>39727</v>
      </c>
      <c r="G91" s="151">
        <v>391703</v>
      </c>
      <c r="H91" s="151">
        <v>6058</v>
      </c>
      <c r="I91" s="151">
        <v>0</v>
      </c>
      <c r="J91" s="151">
        <v>0</v>
      </c>
      <c r="K91" s="152">
        <v>437489</v>
      </c>
      <c r="L91" s="151">
        <v>20938</v>
      </c>
      <c r="M91" s="151">
        <v>5426</v>
      </c>
      <c r="N91" s="151">
        <v>22619</v>
      </c>
      <c r="O91" s="151">
        <v>42738</v>
      </c>
      <c r="P91" s="152">
        <v>91721</v>
      </c>
      <c r="Q91" s="151">
        <v>18454</v>
      </c>
      <c r="R91" s="151">
        <v>29310</v>
      </c>
      <c r="S91" s="151">
        <v>0</v>
      </c>
      <c r="T91" s="151">
        <v>4439</v>
      </c>
      <c r="U91" s="151">
        <v>13952</v>
      </c>
      <c r="V91" s="151">
        <v>0</v>
      </c>
      <c r="W91" s="151">
        <v>295</v>
      </c>
      <c r="X91" s="151">
        <v>0</v>
      </c>
      <c r="Y91" s="151">
        <v>0</v>
      </c>
      <c r="Z91" s="152">
        <v>66451</v>
      </c>
      <c r="AA91" s="151">
        <v>33187</v>
      </c>
      <c r="AB91" s="152">
        <v>33187</v>
      </c>
      <c r="AC91" s="151">
        <v>0</v>
      </c>
      <c r="AD91" s="151">
        <v>0</v>
      </c>
      <c r="AE91" s="152">
        <v>0</v>
      </c>
      <c r="AF91" s="151">
        <v>5534</v>
      </c>
      <c r="AG91" s="152">
        <v>5534</v>
      </c>
      <c r="AH91" s="152">
        <v>634381</v>
      </c>
    </row>
    <row r="92" spans="1:34" ht="14.25" x14ac:dyDescent="0.2">
      <c r="A92" s="153"/>
      <c r="B92" s="154" t="s">
        <v>253</v>
      </c>
      <c r="C92" s="138" t="s">
        <v>254</v>
      </c>
      <c r="D92" s="149"/>
      <c r="E92" s="151">
        <v>0</v>
      </c>
      <c r="F92" s="151">
        <v>8120</v>
      </c>
      <c r="G92" s="151">
        <v>20531</v>
      </c>
      <c r="H92" s="151">
        <v>40850</v>
      </c>
      <c r="I92" s="151">
        <v>0</v>
      </c>
      <c r="J92" s="151">
        <v>0</v>
      </c>
      <c r="K92" s="152">
        <v>69501</v>
      </c>
      <c r="L92" s="151">
        <v>3320</v>
      </c>
      <c r="M92" s="151">
        <v>872</v>
      </c>
      <c r="N92" s="151">
        <v>3652</v>
      </c>
      <c r="O92" s="151">
        <v>6800</v>
      </c>
      <c r="P92" s="152">
        <v>14644</v>
      </c>
      <c r="Q92" s="151">
        <v>165</v>
      </c>
      <c r="R92" s="151">
        <v>3340</v>
      </c>
      <c r="S92" s="151">
        <v>0</v>
      </c>
      <c r="T92" s="151">
        <v>5281</v>
      </c>
      <c r="U92" s="151">
        <v>27665</v>
      </c>
      <c r="V92" s="151">
        <v>0</v>
      </c>
      <c r="W92" s="151">
        <v>221</v>
      </c>
      <c r="X92" s="151">
        <v>0</v>
      </c>
      <c r="Y92" s="151">
        <v>0</v>
      </c>
      <c r="Z92" s="152">
        <v>36673</v>
      </c>
      <c r="AA92" s="151">
        <v>5254</v>
      </c>
      <c r="AB92" s="152">
        <v>5254</v>
      </c>
      <c r="AC92" s="151">
        <v>0</v>
      </c>
      <c r="AD92" s="151">
        <v>0</v>
      </c>
      <c r="AE92" s="152">
        <v>0</v>
      </c>
      <c r="AF92" s="151">
        <v>2426</v>
      </c>
      <c r="AG92" s="152">
        <v>2426</v>
      </c>
      <c r="AH92" s="152">
        <v>128497</v>
      </c>
    </row>
    <row r="93" spans="1:34" ht="14.25" x14ac:dyDescent="0.2">
      <c r="A93" s="153"/>
      <c r="B93" s="156"/>
      <c r="C93" s="138" t="s">
        <v>255</v>
      </c>
      <c r="D93" s="149"/>
      <c r="E93" s="151">
        <v>0</v>
      </c>
      <c r="F93" s="151">
        <v>6008</v>
      </c>
      <c r="G93" s="151">
        <v>0</v>
      </c>
      <c r="H93" s="151">
        <v>19993</v>
      </c>
      <c r="I93" s="151">
        <v>0</v>
      </c>
      <c r="J93" s="151">
        <v>0</v>
      </c>
      <c r="K93" s="152">
        <v>26000</v>
      </c>
      <c r="L93" s="151">
        <v>1238</v>
      </c>
      <c r="M93" s="151">
        <v>331</v>
      </c>
      <c r="N93" s="151">
        <v>1367</v>
      </c>
      <c r="O93" s="151">
        <v>2550</v>
      </c>
      <c r="P93" s="152">
        <v>5486</v>
      </c>
      <c r="Q93" s="151">
        <v>0</v>
      </c>
      <c r="R93" s="151">
        <v>3409</v>
      </c>
      <c r="S93" s="151">
        <v>0</v>
      </c>
      <c r="T93" s="151">
        <v>3146</v>
      </c>
      <c r="U93" s="151">
        <v>7998</v>
      </c>
      <c r="V93" s="151">
        <v>0</v>
      </c>
      <c r="W93" s="151">
        <v>624</v>
      </c>
      <c r="X93" s="151">
        <v>0</v>
      </c>
      <c r="Y93" s="151">
        <v>0</v>
      </c>
      <c r="Z93" s="152">
        <v>15177</v>
      </c>
      <c r="AA93" s="151">
        <v>2040</v>
      </c>
      <c r="AB93" s="152">
        <v>2040</v>
      </c>
      <c r="AC93" s="151">
        <v>0</v>
      </c>
      <c r="AD93" s="151">
        <v>0</v>
      </c>
      <c r="AE93" s="152">
        <v>0</v>
      </c>
      <c r="AF93" s="151">
        <v>1045</v>
      </c>
      <c r="AG93" s="152">
        <v>1045</v>
      </c>
      <c r="AH93" s="152">
        <v>49749</v>
      </c>
    </row>
    <row r="94" spans="1:34" ht="14.25" x14ac:dyDescent="0.2">
      <c r="A94" s="153"/>
      <c r="B94" s="148" t="s">
        <v>256</v>
      </c>
      <c r="C94" s="138" t="s">
        <v>257</v>
      </c>
      <c r="D94" s="149"/>
      <c r="E94" s="151">
        <v>0</v>
      </c>
      <c r="F94" s="151">
        <v>3561</v>
      </c>
      <c r="G94" s="151">
        <v>0</v>
      </c>
      <c r="H94" s="151">
        <v>701</v>
      </c>
      <c r="I94" s="151">
        <v>277</v>
      </c>
      <c r="J94" s="151">
        <v>0</v>
      </c>
      <c r="K94" s="152">
        <v>4539</v>
      </c>
      <c r="L94" s="151">
        <v>221</v>
      </c>
      <c r="M94" s="151">
        <v>63</v>
      </c>
      <c r="N94" s="151">
        <v>283</v>
      </c>
      <c r="O94" s="151">
        <v>460</v>
      </c>
      <c r="P94" s="152">
        <v>1027</v>
      </c>
      <c r="Q94" s="151">
        <v>265</v>
      </c>
      <c r="R94" s="151">
        <v>925</v>
      </c>
      <c r="S94" s="151">
        <v>0</v>
      </c>
      <c r="T94" s="151">
        <v>132</v>
      </c>
      <c r="U94" s="151">
        <v>3216</v>
      </c>
      <c r="V94" s="151">
        <v>173</v>
      </c>
      <c r="W94" s="151">
        <v>91</v>
      </c>
      <c r="X94" s="151">
        <v>0</v>
      </c>
      <c r="Y94" s="151">
        <v>0</v>
      </c>
      <c r="Z94" s="152">
        <v>4803</v>
      </c>
      <c r="AA94" s="151">
        <v>318</v>
      </c>
      <c r="AB94" s="152">
        <v>318</v>
      </c>
      <c r="AC94" s="151">
        <v>0</v>
      </c>
      <c r="AD94" s="151">
        <v>0</v>
      </c>
      <c r="AE94" s="152">
        <v>0</v>
      </c>
      <c r="AF94" s="151">
        <v>402</v>
      </c>
      <c r="AG94" s="152">
        <v>402</v>
      </c>
      <c r="AH94" s="152">
        <v>11089</v>
      </c>
    </row>
    <row r="95" spans="1:34" ht="14.25" x14ac:dyDescent="0.2">
      <c r="A95" s="153"/>
      <c r="B95" s="148" t="s">
        <v>258</v>
      </c>
      <c r="C95" s="138" t="s">
        <v>259</v>
      </c>
      <c r="D95" s="149"/>
      <c r="E95" s="151">
        <v>2393</v>
      </c>
      <c r="F95" s="151">
        <v>1550</v>
      </c>
      <c r="G95" s="151">
        <v>2547</v>
      </c>
      <c r="H95" s="151">
        <v>2958</v>
      </c>
      <c r="I95" s="151">
        <v>650</v>
      </c>
      <c r="J95" s="151">
        <v>0</v>
      </c>
      <c r="K95" s="152">
        <v>10097</v>
      </c>
      <c r="L95" s="151">
        <v>354</v>
      </c>
      <c r="M95" s="151">
        <v>85</v>
      </c>
      <c r="N95" s="151">
        <v>290</v>
      </c>
      <c r="O95" s="151">
        <v>726</v>
      </c>
      <c r="P95" s="152">
        <v>1454</v>
      </c>
      <c r="Q95" s="151">
        <v>2876</v>
      </c>
      <c r="R95" s="151">
        <v>4717</v>
      </c>
      <c r="S95" s="151">
        <v>0</v>
      </c>
      <c r="T95" s="151">
        <v>11306</v>
      </c>
      <c r="U95" s="151">
        <v>10193</v>
      </c>
      <c r="V95" s="151">
        <v>5913</v>
      </c>
      <c r="W95" s="151">
        <v>1055</v>
      </c>
      <c r="X95" s="151">
        <v>0</v>
      </c>
      <c r="Y95" s="151">
        <v>0</v>
      </c>
      <c r="Z95" s="152">
        <v>36061</v>
      </c>
      <c r="AA95" s="151">
        <v>750</v>
      </c>
      <c r="AB95" s="152">
        <v>750</v>
      </c>
      <c r="AC95" s="151">
        <v>0</v>
      </c>
      <c r="AD95" s="151">
        <v>0</v>
      </c>
      <c r="AE95" s="152">
        <v>0</v>
      </c>
      <c r="AF95" s="151">
        <v>2976</v>
      </c>
      <c r="AG95" s="152">
        <v>2976</v>
      </c>
      <c r="AH95" s="152">
        <v>51338</v>
      </c>
    </row>
    <row r="96" spans="1:34" ht="14.25" x14ac:dyDescent="0.2">
      <c r="A96" s="153"/>
      <c r="B96" s="148" t="s">
        <v>260</v>
      </c>
      <c r="C96" s="138" t="s">
        <v>261</v>
      </c>
      <c r="D96" s="149"/>
      <c r="E96" s="151">
        <v>0</v>
      </c>
      <c r="F96" s="151">
        <v>0</v>
      </c>
      <c r="G96" s="151">
        <v>406210</v>
      </c>
      <c r="H96" s="151">
        <v>0</v>
      </c>
      <c r="I96" s="151">
        <v>1072</v>
      </c>
      <c r="J96" s="151">
        <v>0</v>
      </c>
      <c r="K96" s="152">
        <v>407282</v>
      </c>
      <c r="L96" s="151">
        <v>19610</v>
      </c>
      <c r="M96" s="151">
        <v>5168</v>
      </c>
      <c r="N96" s="151">
        <v>21888</v>
      </c>
      <c r="O96" s="151">
        <v>40135</v>
      </c>
      <c r="P96" s="152">
        <v>86801</v>
      </c>
      <c r="Q96" s="151">
        <v>0</v>
      </c>
      <c r="R96" s="151">
        <v>0</v>
      </c>
      <c r="S96" s="151">
        <v>0</v>
      </c>
      <c r="T96" s="151">
        <v>0</v>
      </c>
      <c r="U96" s="151">
        <v>0</v>
      </c>
      <c r="V96" s="151">
        <v>139</v>
      </c>
      <c r="W96" s="151">
        <v>0</v>
      </c>
      <c r="X96" s="151">
        <v>0</v>
      </c>
      <c r="Y96" s="151">
        <v>0</v>
      </c>
      <c r="Z96" s="152">
        <v>139</v>
      </c>
      <c r="AA96" s="151">
        <v>30103</v>
      </c>
      <c r="AB96" s="152">
        <v>30103</v>
      </c>
      <c r="AC96" s="151">
        <v>0</v>
      </c>
      <c r="AD96" s="151">
        <v>0</v>
      </c>
      <c r="AE96" s="152">
        <v>0</v>
      </c>
      <c r="AF96" s="151">
        <v>-6</v>
      </c>
      <c r="AG96" s="152">
        <v>-6</v>
      </c>
      <c r="AH96" s="152">
        <v>524319</v>
      </c>
    </row>
    <row r="97" spans="1:34" ht="14.25" x14ac:dyDescent="0.2">
      <c r="A97" s="153"/>
      <c r="B97" s="154" t="s">
        <v>262</v>
      </c>
      <c r="C97" s="138" t="s">
        <v>263</v>
      </c>
      <c r="D97" s="149"/>
      <c r="E97" s="151">
        <v>0</v>
      </c>
      <c r="F97" s="151">
        <v>98525</v>
      </c>
      <c r="G97" s="151">
        <v>0</v>
      </c>
      <c r="H97" s="151">
        <v>398</v>
      </c>
      <c r="I97" s="151">
        <v>13006</v>
      </c>
      <c r="J97" s="151">
        <v>0</v>
      </c>
      <c r="K97" s="152">
        <v>111930</v>
      </c>
      <c r="L97" s="151">
        <v>5348</v>
      </c>
      <c r="M97" s="151">
        <v>1382</v>
      </c>
      <c r="N97" s="151">
        <v>5675</v>
      </c>
      <c r="O97" s="151">
        <v>10940</v>
      </c>
      <c r="P97" s="152">
        <v>23346</v>
      </c>
      <c r="Q97" s="151">
        <v>0</v>
      </c>
      <c r="R97" s="151">
        <v>86</v>
      </c>
      <c r="S97" s="151">
        <v>0</v>
      </c>
      <c r="T97" s="151">
        <v>0</v>
      </c>
      <c r="U97" s="151">
        <v>21</v>
      </c>
      <c r="V97" s="151">
        <v>2591</v>
      </c>
      <c r="W97" s="151">
        <v>0</v>
      </c>
      <c r="X97" s="151">
        <v>0</v>
      </c>
      <c r="Y97" s="151">
        <v>0</v>
      </c>
      <c r="Z97" s="152">
        <v>2698</v>
      </c>
      <c r="AA97" s="151">
        <v>8489</v>
      </c>
      <c r="AB97" s="152">
        <v>8489</v>
      </c>
      <c r="AC97" s="151">
        <v>0</v>
      </c>
      <c r="AD97" s="151">
        <v>0</v>
      </c>
      <c r="AE97" s="152">
        <v>0</v>
      </c>
      <c r="AF97" s="151">
        <v>206</v>
      </c>
      <c r="AG97" s="152">
        <v>206</v>
      </c>
      <c r="AH97" s="152">
        <v>146668</v>
      </c>
    </row>
    <row r="98" spans="1:34" ht="14.25" x14ac:dyDescent="0.2">
      <c r="A98" s="153"/>
      <c r="B98" s="156"/>
      <c r="C98" s="138" t="s">
        <v>264</v>
      </c>
      <c r="D98" s="149"/>
      <c r="E98" s="151">
        <v>0</v>
      </c>
      <c r="F98" s="151">
        <v>0</v>
      </c>
      <c r="G98" s="151">
        <v>0</v>
      </c>
      <c r="H98" s="151">
        <v>0</v>
      </c>
      <c r="I98" s="151">
        <v>1563</v>
      </c>
      <c r="J98" s="151">
        <v>0</v>
      </c>
      <c r="K98" s="152">
        <v>1563</v>
      </c>
      <c r="L98" s="151">
        <v>71</v>
      </c>
      <c r="M98" s="151">
        <v>15</v>
      </c>
      <c r="N98" s="151">
        <v>34</v>
      </c>
      <c r="O98" s="151">
        <v>147</v>
      </c>
      <c r="P98" s="152">
        <v>268</v>
      </c>
      <c r="Q98" s="151">
        <v>0</v>
      </c>
      <c r="R98" s="151">
        <v>0</v>
      </c>
      <c r="S98" s="151">
        <v>0</v>
      </c>
      <c r="T98" s="151">
        <v>0</v>
      </c>
      <c r="U98" s="151">
        <v>0</v>
      </c>
      <c r="V98" s="151">
        <v>16</v>
      </c>
      <c r="W98" s="151">
        <v>0</v>
      </c>
      <c r="X98" s="151">
        <v>0</v>
      </c>
      <c r="Y98" s="151">
        <v>0</v>
      </c>
      <c r="Z98" s="152">
        <v>16</v>
      </c>
      <c r="AA98" s="151">
        <v>133</v>
      </c>
      <c r="AB98" s="152">
        <v>133</v>
      </c>
      <c r="AC98" s="151">
        <v>0</v>
      </c>
      <c r="AD98" s="151">
        <v>0</v>
      </c>
      <c r="AE98" s="152">
        <v>0</v>
      </c>
      <c r="AF98" s="151">
        <v>1</v>
      </c>
      <c r="AG98" s="152">
        <v>1</v>
      </c>
      <c r="AH98" s="152">
        <v>1982</v>
      </c>
    </row>
    <row r="99" spans="1:34" ht="14.25" x14ac:dyDescent="0.2">
      <c r="A99" s="153"/>
      <c r="B99" s="154" t="s">
        <v>265</v>
      </c>
      <c r="C99" s="138" t="s">
        <v>266</v>
      </c>
      <c r="D99" s="149"/>
      <c r="E99" s="151">
        <v>0</v>
      </c>
      <c r="F99" s="151">
        <v>0</v>
      </c>
      <c r="G99" s="151">
        <v>0</v>
      </c>
      <c r="H99" s="151">
        <v>0</v>
      </c>
      <c r="I99" s="151">
        <v>43505</v>
      </c>
      <c r="J99" s="151">
        <v>0</v>
      </c>
      <c r="K99" s="152">
        <v>43505</v>
      </c>
      <c r="L99" s="151">
        <v>1990</v>
      </c>
      <c r="M99" s="151">
        <v>446</v>
      </c>
      <c r="N99" s="151">
        <v>1181</v>
      </c>
      <c r="O99" s="151">
        <v>4114</v>
      </c>
      <c r="P99" s="152">
        <v>7730</v>
      </c>
      <c r="Q99" s="151">
        <v>0</v>
      </c>
      <c r="R99" s="151">
        <v>0</v>
      </c>
      <c r="S99" s="151">
        <v>0</v>
      </c>
      <c r="T99" s="151">
        <v>0</v>
      </c>
      <c r="U99" s="151">
        <v>0</v>
      </c>
      <c r="V99" s="151">
        <v>3649</v>
      </c>
      <c r="W99" s="151">
        <v>0</v>
      </c>
      <c r="X99" s="151">
        <v>0</v>
      </c>
      <c r="Y99" s="151">
        <v>0</v>
      </c>
      <c r="Z99" s="152">
        <v>3649</v>
      </c>
      <c r="AA99" s="151">
        <v>3717</v>
      </c>
      <c r="AB99" s="152">
        <v>3717</v>
      </c>
      <c r="AC99" s="151">
        <v>0</v>
      </c>
      <c r="AD99" s="151">
        <v>0</v>
      </c>
      <c r="AE99" s="152">
        <v>0</v>
      </c>
      <c r="AF99" s="151">
        <v>311</v>
      </c>
      <c r="AG99" s="152">
        <v>311</v>
      </c>
      <c r="AH99" s="152">
        <v>58913</v>
      </c>
    </row>
    <row r="100" spans="1:34" ht="14.25" x14ac:dyDescent="0.2">
      <c r="A100" s="153"/>
      <c r="B100" s="155"/>
      <c r="C100" s="138" t="s">
        <v>267</v>
      </c>
      <c r="D100" s="149"/>
      <c r="E100" s="151">
        <v>0</v>
      </c>
      <c r="F100" s="151">
        <v>34</v>
      </c>
      <c r="G100" s="151">
        <v>0</v>
      </c>
      <c r="H100" s="151">
        <v>417</v>
      </c>
      <c r="I100" s="151">
        <v>2288741</v>
      </c>
      <c r="J100" s="151">
        <v>0</v>
      </c>
      <c r="K100" s="152">
        <v>2289192</v>
      </c>
      <c r="L100" s="151">
        <v>110128</v>
      </c>
      <c r="M100" s="151">
        <v>28822</v>
      </c>
      <c r="N100" s="151">
        <v>121927</v>
      </c>
      <c r="O100" s="151">
        <v>225004</v>
      </c>
      <c r="P100" s="152">
        <v>485880</v>
      </c>
      <c r="Q100" s="151">
        <v>0</v>
      </c>
      <c r="R100" s="151">
        <v>0</v>
      </c>
      <c r="S100" s="151">
        <v>0</v>
      </c>
      <c r="T100" s="151">
        <v>0</v>
      </c>
      <c r="U100" s="151">
        <v>0</v>
      </c>
      <c r="V100" s="151">
        <v>341477</v>
      </c>
      <c r="W100" s="151">
        <v>1295</v>
      </c>
      <c r="X100" s="151">
        <v>0</v>
      </c>
      <c r="Y100" s="151">
        <v>0</v>
      </c>
      <c r="Z100" s="152">
        <v>342772</v>
      </c>
      <c r="AA100" s="151">
        <v>193714</v>
      </c>
      <c r="AB100" s="152">
        <v>193714</v>
      </c>
      <c r="AC100" s="151">
        <v>0</v>
      </c>
      <c r="AD100" s="151">
        <v>0</v>
      </c>
      <c r="AE100" s="152">
        <v>0</v>
      </c>
      <c r="AF100" s="151">
        <v>25285</v>
      </c>
      <c r="AG100" s="152">
        <v>25285</v>
      </c>
      <c r="AH100" s="152">
        <v>3336843</v>
      </c>
    </row>
    <row r="101" spans="1:34" ht="14.25" x14ac:dyDescent="0.2">
      <c r="A101" s="153"/>
      <c r="B101" s="155"/>
      <c r="C101" s="138" t="s">
        <v>268</v>
      </c>
      <c r="D101" s="149"/>
      <c r="E101" s="151">
        <v>0</v>
      </c>
      <c r="F101" s="151">
        <v>0</v>
      </c>
      <c r="G101" s="151">
        <v>0</v>
      </c>
      <c r="H101" s="151">
        <v>0</v>
      </c>
      <c r="I101" s="151">
        <v>5399</v>
      </c>
      <c r="J101" s="151">
        <v>0</v>
      </c>
      <c r="K101" s="152">
        <v>5399</v>
      </c>
      <c r="L101" s="151">
        <v>247</v>
      </c>
      <c r="M101" s="151">
        <v>55</v>
      </c>
      <c r="N101" s="151">
        <v>143</v>
      </c>
      <c r="O101" s="151">
        <v>510</v>
      </c>
      <c r="P101" s="152">
        <v>955</v>
      </c>
      <c r="Q101" s="151">
        <v>0</v>
      </c>
      <c r="R101" s="151">
        <v>0</v>
      </c>
      <c r="S101" s="151">
        <v>0</v>
      </c>
      <c r="T101" s="151">
        <v>0</v>
      </c>
      <c r="U101" s="151">
        <v>0</v>
      </c>
      <c r="V101" s="151">
        <v>1761</v>
      </c>
      <c r="W101" s="151">
        <v>0</v>
      </c>
      <c r="X101" s="151">
        <v>0</v>
      </c>
      <c r="Y101" s="151">
        <v>0</v>
      </c>
      <c r="Z101" s="152">
        <v>1761</v>
      </c>
      <c r="AA101" s="151">
        <v>461</v>
      </c>
      <c r="AB101" s="152">
        <v>461</v>
      </c>
      <c r="AC101" s="151">
        <v>0</v>
      </c>
      <c r="AD101" s="151">
        <v>0</v>
      </c>
      <c r="AE101" s="152">
        <v>0</v>
      </c>
      <c r="AF101" s="151">
        <v>150</v>
      </c>
      <c r="AG101" s="152">
        <v>150</v>
      </c>
      <c r="AH101" s="152">
        <v>8727</v>
      </c>
    </row>
    <row r="102" spans="1:34" ht="14.25" x14ac:dyDescent="0.2">
      <c r="A102" s="153"/>
      <c r="B102" s="155"/>
      <c r="C102" s="138" t="s">
        <v>269</v>
      </c>
      <c r="D102" s="149"/>
      <c r="E102" s="151">
        <v>0</v>
      </c>
      <c r="F102" s="151">
        <v>0</v>
      </c>
      <c r="G102" s="151">
        <v>62763</v>
      </c>
      <c r="H102" s="151">
        <v>0</v>
      </c>
      <c r="I102" s="151">
        <v>3882</v>
      </c>
      <c r="J102" s="151">
        <v>0</v>
      </c>
      <c r="K102" s="152">
        <v>66645</v>
      </c>
      <c r="L102" s="151">
        <v>3171</v>
      </c>
      <c r="M102" s="151">
        <v>812</v>
      </c>
      <c r="N102" s="151">
        <v>3287</v>
      </c>
      <c r="O102" s="151">
        <v>6483</v>
      </c>
      <c r="P102" s="152">
        <v>13753</v>
      </c>
      <c r="Q102" s="151">
        <v>0</v>
      </c>
      <c r="R102" s="151">
        <v>0</v>
      </c>
      <c r="S102" s="151">
        <v>0</v>
      </c>
      <c r="T102" s="151">
        <v>0</v>
      </c>
      <c r="U102" s="151">
        <v>0</v>
      </c>
      <c r="V102" s="151">
        <v>735</v>
      </c>
      <c r="W102" s="151">
        <v>0</v>
      </c>
      <c r="X102" s="151">
        <v>0</v>
      </c>
      <c r="Y102" s="151">
        <v>0</v>
      </c>
      <c r="Z102" s="152">
        <v>735</v>
      </c>
      <c r="AA102" s="151">
        <v>5130</v>
      </c>
      <c r="AB102" s="152">
        <v>5130</v>
      </c>
      <c r="AC102" s="151">
        <v>0</v>
      </c>
      <c r="AD102" s="151">
        <v>0</v>
      </c>
      <c r="AE102" s="152">
        <v>0</v>
      </c>
      <c r="AF102" s="151">
        <v>63</v>
      </c>
      <c r="AG102" s="152">
        <v>63</v>
      </c>
      <c r="AH102" s="152">
        <v>86325</v>
      </c>
    </row>
    <row r="103" spans="1:34" ht="14.25" x14ac:dyDescent="0.2">
      <c r="A103" s="153"/>
      <c r="B103" s="155"/>
      <c r="C103" s="138" t="s">
        <v>270</v>
      </c>
      <c r="D103" s="149"/>
      <c r="E103" s="151">
        <v>0</v>
      </c>
      <c r="F103" s="151">
        <v>0</v>
      </c>
      <c r="G103" s="151">
        <v>8678</v>
      </c>
      <c r="H103" s="151">
        <v>0</v>
      </c>
      <c r="I103" s="151">
        <v>21980</v>
      </c>
      <c r="J103" s="151">
        <v>0</v>
      </c>
      <c r="K103" s="152">
        <v>30658</v>
      </c>
      <c r="L103" s="151">
        <v>1403</v>
      </c>
      <c r="M103" s="151">
        <v>316</v>
      </c>
      <c r="N103" s="151">
        <v>847</v>
      </c>
      <c r="O103" s="151">
        <v>2900</v>
      </c>
      <c r="P103" s="152">
        <v>5465</v>
      </c>
      <c r="Q103" s="151">
        <v>0</v>
      </c>
      <c r="R103" s="151">
        <v>0</v>
      </c>
      <c r="S103" s="151">
        <v>0</v>
      </c>
      <c r="T103" s="151">
        <v>0</v>
      </c>
      <c r="U103" s="151">
        <v>0</v>
      </c>
      <c r="V103" s="151">
        <v>2175</v>
      </c>
      <c r="W103" s="151">
        <v>0</v>
      </c>
      <c r="X103" s="151">
        <v>0</v>
      </c>
      <c r="Y103" s="151">
        <v>0</v>
      </c>
      <c r="Z103" s="152">
        <v>2175</v>
      </c>
      <c r="AA103" s="151">
        <v>2620</v>
      </c>
      <c r="AB103" s="152">
        <v>2620</v>
      </c>
      <c r="AC103" s="151">
        <v>0</v>
      </c>
      <c r="AD103" s="151">
        <v>0</v>
      </c>
      <c r="AE103" s="152">
        <v>0</v>
      </c>
      <c r="AF103" s="151">
        <v>186</v>
      </c>
      <c r="AG103" s="152">
        <v>186</v>
      </c>
      <c r="AH103" s="152">
        <v>41104</v>
      </c>
    </row>
    <row r="104" spans="1:34" ht="14.25" x14ac:dyDescent="0.2">
      <c r="A104" s="153"/>
      <c r="B104" s="155"/>
      <c r="C104" s="138" t="s">
        <v>271</v>
      </c>
      <c r="D104" s="149"/>
      <c r="E104" s="151">
        <v>0</v>
      </c>
      <c r="F104" s="151">
        <v>0</v>
      </c>
      <c r="G104" s="151">
        <v>0</v>
      </c>
      <c r="H104" s="151">
        <v>0</v>
      </c>
      <c r="I104" s="151">
        <v>4687</v>
      </c>
      <c r="J104" s="151">
        <v>0</v>
      </c>
      <c r="K104" s="152">
        <v>4687</v>
      </c>
      <c r="L104" s="151">
        <v>214</v>
      </c>
      <c r="M104" s="151">
        <v>48</v>
      </c>
      <c r="N104" s="151">
        <v>123</v>
      </c>
      <c r="O104" s="151">
        <v>443</v>
      </c>
      <c r="P104" s="152">
        <v>828</v>
      </c>
      <c r="Q104" s="151">
        <v>0</v>
      </c>
      <c r="R104" s="151">
        <v>0</v>
      </c>
      <c r="S104" s="151">
        <v>0</v>
      </c>
      <c r="T104" s="151">
        <v>0</v>
      </c>
      <c r="U104" s="151">
        <v>0</v>
      </c>
      <c r="V104" s="151">
        <v>35</v>
      </c>
      <c r="W104" s="151">
        <v>0</v>
      </c>
      <c r="X104" s="151">
        <v>0</v>
      </c>
      <c r="Y104" s="151">
        <v>0</v>
      </c>
      <c r="Z104" s="152">
        <v>35</v>
      </c>
      <c r="AA104" s="151">
        <v>400</v>
      </c>
      <c r="AB104" s="152">
        <v>400</v>
      </c>
      <c r="AC104" s="151">
        <v>0</v>
      </c>
      <c r="AD104" s="151">
        <v>0</v>
      </c>
      <c r="AE104" s="152">
        <v>0</v>
      </c>
      <c r="AF104" s="151">
        <v>3</v>
      </c>
      <c r="AG104" s="152">
        <v>3</v>
      </c>
      <c r="AH104" s="152">
        <v>5953</v>
      </c>
    </row>
    <row r="105" spans="1:34" ht="14.25" x14ac:dyDescent="0.2">
      <c r="A105" s="153"/>
      <c r="B105" s="155"/>
      <c r="C105" s="138" t="s">
        <v>272</v>
      </c>
      <c r="D105" s="149"/>
      <c r="E105" s="151">
        <v>0</v>
      </c>
      <c r="F105" s="151">
        <v>0</v>
      </c>
      <c r="G105" s="151">
        <v>0</v>
      </c>
      <c r="H105" s="151">
        <v>0</v>
      </c>
      <c r="I105" s="151">
        <v>6581</v>
      </c>
      <c r="J105" s="151">
        <v>0</v>
      </c>
      <c r="K105" s="152">
        <v>6581</v>
      </c>
      <c r="L105" s="151">
        <v>301</v>
      </c>
      <c r="M105" s="151">
        <v>67</v>
      </c>
      <c r="N105" s="151">
        <v>176</v>
      </c>
      <c r="O105" s="151">
        <v>622</v>
      </c>
      <c r="P105" s="152">
        <v>1166</v>
      </c>
      <c r="Q105" s="151">
        <v>0</v>
      </c>
      <c r="R105" s="151">
        <v>0</v>
      </c>
      <c r="S105" s="151">
        <v>0</v>
      </c>
      <c r="T105" s="151">
        <v>0</v>
      </c>
      <c r="U105" s="151">
        <v>0</v>
      </c>
      <c r="V105" s="151">
        <v>512</v>
      </c>
      <c r="W105" s="151">
        <v>0</v>
      </c>
      <c r="X105" s="151">
        <v>0</v>
      </c>
      <c r="Y105" s="151">
        <v>0</v>
      </c>
      <c r="Z105" s="152">
        <v>512</v>
      </c>
      <c r="AA105" s="151">
        <v>562</v>
      </c>
      <c r="AB105" s="152">
        <v>562</v>
      </c>
      <c r="AC105" s="151">
        <v>0</v>
      </c>
      <c r="AD105" s="151">
        <v>0</v>
      </c>
      <c r="AE105" s="152">
        <v>0</v>
      </c>
      <c r="AF105" s="151">
        <v>44</v>
      </c>
      <c r="AG105" s="152">
        <v>44</v>
      </c>
      <c r="AH105" s="152">
        <v>8865</v>
      </c>
    </row>
    <row r="106" spans="1:34" ht="14.25" x14ac:dyDescent="0.2">
      <c r="A106" s="153"/>
      <c r="B106" s="155"/>
      <c r="C106" s="138" t="s">
        <v>273</v>
      </c>
      <c r="D106" s="149"/>
      <c r="E106" s="151">
        <v>0</v>
      </c>
      <c r="F106" s="151">
        <v>0</v>
      </c>
      <c r="G106" s="151">
        <v>0</v>
      </c>
      <c r="H106" s="151">
        <v>0</v>
      </c>
      <c r="I106" s="151">
        <v>96443</v>
      </c>
      <c r="J106" s="151">
        <v>0</v>
      </c>
      <c r="K106" s="152">
        <v>96443</v>
      </c>
      <c r="L106" s="151">
        <v>4549</v>
      </c>
      <c r="M106" s="151">
        <v>1190</v>
      </c>
      <c r="N106" s="151">
        <v>4888</v>
      </c>
      <c r="O106" s="151">
        <v>9330</v>
      </c>
      <c r="P106" s="152">
        <v>19957</v>
      </c>
      <c r="Q106" s="151">
        <v>0</v>
      </c>
      <c r="R106" s="151">
        <v>0</v>
      </c>
      <c r="S106" s="151">
        <v>0</v>
      </c>
      <c r="T106" s="151">
        <v>0</v>
      </c>
      <c r="U106" s="151">
        <v>0</v>
      </c>
      <c r="V106" s="151">
        <v>99370</v>
      </c>
      <c r="W106" s="151">
        <v>350</v>
      </c>
      <c r="X106" s="151">
        <v>0</v>
      </c>
      <c r="Y106" s="151">
        <v>0</v>
      </c>
      <c r="Z106" s="152">
        <v>99720</v>
      </c>
      <c r="AA106" s="151">
        <v>7586</v>
      </c>
      <c r="AB106" s="152">
        <v>7586</v>
      </c>
      <c r="AC106" s="151">
        <v>0</v>
      </c>
      <c r="AD106" s="151">
        <v>0</v>
      </c>
      <c r="AE106" s="152">
        <v>0</v>
      </c>
      <c r="AF106" s="151">
        <v>7296</v>
      </c>
      <c r="AG106" s="152">
        <v>7296</v>
      </c>
      <c r="AH106" s="152">
        <v>231002</v>
      </c>
    </row>
    <row r="107" spans="1:34" ht="14.25" x14ac:dyDescent="0.2">
      <c r="A107" s="153"/>
      <c r="B107" s="155"/>
      <c r="C107" s="138" t="s">
        <v>274</v>
      </c>
      <c r="D107" s="149"/>
      <c r="E107" s="151">
        <v>0</v>
      </c>
      <c r="F107" s="151">
        <v>0</v>
      </c>
      <c r="G107" s="151">
        <v>0</v>
      </c>
      <c r="H107" s="151">
        <v>0</v>
      </c>
      <c r="I107" s="151">
        <v>4804</v>
      </c>
      <c r="J107" s="151">
        <v>0</v>
      </c>
      <c r="K107" s="152">
        <v>4804</v>
      </c>
      <c r="L107" s="151">
        <v>220</v>
      </c>
      <c r="M107" s="151">
        <v>49</v>
      </c>
      <c r="N107" s="151">
        <v>127</v>
      </c>
      <c r="O107" s="151">
        <v>454</v>
      </c>
      <c r="P107" s="152">
        <v>849</v>
      </c>
      <c r="Q107" s="151">
        <v>0</v>
      </c>
      <c r="R107" s="151">
        <v>0</v>
      </c>
      <c r="S107" s="151">
        <v>0</v>
      </c>
      <c r="T107" s="151">
        <v>0</v>
      </c>
      <c r="U107" s="151">
        <v>0</v>
      </c>
      <c r="V107" s="151">
        <v>847</v>
      </c>
      <c r="W107" s="151">
        <v>0</v>
      </c>
      <c r="X107" s="151">
        <v>0</v>
      </c>
      <c r="Y107" s="151">
        <v>0</v>
      </c>
      <c r="Z107" s="152">
        <v>847</v>
      </c>
      <c r="AA107" s="151">
        <v>410</v>
      </c>
      <c r="AB107" s="152">
        <v>410</v>
      </c>
      <c r="AC107" s="151">
        <v>0</v>
      </c>
      <c r="AD107" s="151">
        <v>0</v>
      </c>
      <c r="AE107" s="152">
        <v>0</v>
      </c>
      <c r="AF107" s="151">
        <v>72</v>
      </c>
      <c r="AG107" s="152">
        <v>72</v>
      </c>
      <c r="AH107" s="152">
        <v>6982</v>
      </c>
    </row>
    <row r="108" spans="1:34" ht="14.25" x14ac:dyDescent="0.2">
      <c r="A108" s="153"/>
      <c r="B108" s="156"/>
      <c r="C108" s="138" t="s">
        <v>275</v>
      </c>
      <c r="D108" s="149"/>
      <c r="E108" s="151">
        <v>0</v>
      </c>
      <c r="F108" s="151">
        <v>0</v>
      </c>
      <c r="G108" s="151">
        <v>0</v>
      </c>
      <c r="H108" s="151">
        <v>0</v>
      </c>
      <c r="I108" s="151">
        <v>391</v>
      </c>
      <c r="J108" s="151">
        <v>0</v>
      </c>
      <c r="K108" s="152">
        <v>391</v>
      </c>
      <c r="L108" s="151">
        <v>29</v>
      </c>
      <c r="M108" s="151">
        <v>10</v>
      </c>
      <c r="N108" s="151">
        <v>62</v>
      </c>
      <c r="O108" s="151">
        <v>60</v>
      </c>
      <c r="P108" s="152">
        <v>161</v>
      </c>
      <c r="Q108" s="151">
        <v>0</v>
      </c>
      <c r="R108" s="151">
        <v>0</v>
      </c>
      <c r="S108" s="151">
        <v>0</v>
      </c>
      <c r="T108" s="151">
        <v>0</v>
      </c>
      <c r="U108" s="151">
        <v>0</v>
      </c>
      <c r="V108" s="151">
        <v>53</v>
      </c>
      <c r="W108" s="151">
        <v>0</v>
      </c>
      <c r="X108" s="151">
        <v>0</v>
      </c>
      <c r="Y108" s="151">
        <v>0</v>
      </c>
      <c r="Z108" s="152">
        <v>53</v>
      </c>
      <c r="AA108" s="151">
        <v>-23</v>
      </c>
      <c r="AB108" s="152">
        <v>-23</v>
      </c>
      <c r="AC108" s="151">
        <v>0</v>
      </c>
      <c r="AD108" s="151">
        <v>0</v>
      </c>
      <c r="AE108" s="152">
        <v>0</v>
      </c>
      <c r="AF108" s="151">
        <v>4</v>
      </c>
      <c r="AG108" s="152">
        <v>4</v>
      </c>
      <c r="AH108" s="152">
        <v>585</v>
      </c>
    </row>
    <row r="109" spans="1:34" ht="14.25" x14ac:dyDescent="0.2">
      <c r="A109" s="153"/>
      <c r="B109" s="154" t="s">
        <v>276</v>
      </c>
      <c r="C109" s="138" t="s">
        <v>277</v>
      </c>
      <c r="D109" s="149"/>
      <c r="E109" s="151">
        <v>0</v>
      </c>
      <c r="F109" s="151">
        <v>0</v>
      </c>
      <c r="G109" s="151">
        <v>0</v>
      </c>
      <c r="H109" s="151">
        <v>0</v>
      </c>
      <c r="I109" s="151">
        <v>657</v>
      </c>
      <c r="J109" s="151">
        <v>0</v>
      </c>
      <c r="K109" s="152">
        <v>657</v>
      </c>
      <c r="L109" s="151">
        <v>32</v>
      </c>
      <c r="M109" s="151">
        <v>10</v>
      </c>
      <c r="N109" s="151">
        <v>44</v>
      </c>
      <c r="O109" s="151">
        <v>68</v>
      </c>
      <c r="P109" s="152">
        <v>154</v>
      </c>
      <c r="Q109" s="151">
        <v>0</v>
      </c>
      <c r="R109" s="151">
        <v>0</v>
      </c>
      <c r="S109" s="151">
        <v>0</v>
      </c>
      <c r="T109" s="151">
        <v>0</v>
      </c>
      <c r="U109" s="151">
        <v>0</v>
      </c>
      <c r="V109" s="151">
        <v>909</v>
      </c>
      <c r="W109" s="151">
        <v>0</v>
      </c>
      <c r="X109" s="151">
        <v>0</v>
      </c>
      <c r="Y109" s="151">
        <v>0</v>
      </c>
      <c r="Z109" s="152">
        <v>909</v>
      </c>
      <c r="AA109" s="151">
        <v>43</v>
      </c>
      <c r="AB109" s="152">
        <v>43</v>
      </c>
      <c r="AC109" s="151">
        <v>0</v>
      </c>
      <c r="AD109" s="151">
        <v>0</v>
      </c>
      <c r="AE109" s="152">
        <v>0</v>
      </c>
      <c r="AF109" s="151">
        <v>57</v>
      </c>
      <c r="AG109" s="152">
        <v>57</v>
      </c>
      <c r="AH109" s="152">
        <v>1819</v>
      </c>
    </row>
    <row r="110" spans="1:34" ht="14.25" x14ac:dyDescent="0.2">
      <c r="A110" s="153"/>
      <c r="B110" s="156"/>
      <c r="C110" s="138" t="s">
        <v>332</v>
      </c>
      <c r="D110" s="149"/>
      <c r="E110" s="151">
        <v>0</v>
      </c>
      <c r="F110" s="151">
        <v>0</v>
      </c>
      <c r="G110" s="151">
        <v>0</v>
      </c>
      <c r="H110" s="151">
        <v>0</v>
      </c>
      <c r="I110" s="151">
        <v>3957</v>
      </c>
      <c r="J110" s="151">
        <v>0</v>
      </c>
      <c r="K110" s="152">
        <v>3957</v>
      </c>
      <c r="L110" s="151">
        <v>211</v>
      </c>
      <c r="M110" s="151">
        <v>46</v>
      </c>
      <c r="N110" s="151">
        <v>233</v>
      </c>
      <c r="O110" s="151">
        <v>402</v>
      </c>
      <c r="P110" s="152">
        <v>892</v>
      </c>
      <c r="Q110" s="151">
        <v>0</v>
      </c>
      <c r="R110" s="151">
        <v>0</v>
      </c>
      <c r="S110" s="151">
        <v>0</v>
      </c>
      <c r="T110" s="151">
        <v>0</v>
      </c>
      <c r="U110" s="151">
        <v>0</v>
      </c>
      <c r="V110" s="151">
        <v>285</v>
      </c>
      <c r="W110" s="151">
        <v>0</v>
      </c>
      <c r="X110" s="151">
        <v>0</v>
      </c>
      <c r="Y110" s="151">
        <v>0</v>
      </c>
      <c r="Z110" s="152">
        <v>285</v>
      </c>
      <c r="AA110" s="151">
        <v>232</v>
      </c>
      <c r="AB110" s="152">
        <v>232</v>
      </c>
      <c r="AC110" s="151">
        <v>0</v>
      </c>
      <c r="AD110" s="151">
        <v>0</v>
      </c>
      <c r="AE110" s="152">
        <v>0</v>
      </c>
      <c r="AF110" s="151">
        <v>20</v>
      </c>
      <c r="AG110" s="152">
        <v>20</v>
      </c>
      <c r="AH110" s="152">
        <v>5387</v>
      </c>
    </row>
    <row r="111" spans="1:34" ht="14.25" x14ac:dyDescent="0.2">
      <c r="A111" s="153"/>
      <c r="B111" s="154" t="s">
        <v>278</v>
      </c>
      <c r="C111" s="138" t="s">
        <v>279</v>
      </c>
      <c r="D111" s="149"/>
      <c r="E111" s="151">
        <v>0</v>
      </c>
      <c r="F111" s="151">
        <v>0</v>
      </c>
      <c r="G111" s="151">
        <v>-38545</v>
      </c>
      <c r="H111" s="151">
        <v>0</v>
      </c>
      <c r="I111" s="151">
        <v>0</v>
      </c>
      <c r="J111" s="151">
        <v>0</v>
      </c>
      <c r="K111" s="152">
        <v>-38545</v>
      </c>
      <c r="L111" s="151">
        <v>-1163</v>
      </c>
      <c r="M111" s="151">
        <v>-432</v>
      </c>
      <c r="N111" s="151">
        <v>1364</v>
      </c>
      <c r="O111" s="151">
        <v>-3633</v>
      </c>
      <c r="P111" s="152">
        <v>-3864</v>
      </c>
      <c r="Q111" s="151">
        <v>0</v>
      </c>
      <c r="R111" s="151">
        <v>0</v>
      </c>
      <c r="S111" s="151">
        <v>0</v>
      </c>
      <c r="T111" s="151">
        <v>0</v>
      </c>
      <c r="U111" s="151">
        <v>0</v>
      </c>
      <c r="V111" s="151">
        <v>0</v>
      </c>
      <c r="W111" s="151">
        <v>0</v>
      </c>
      <c r="X111" s="151">
        <v>0</v>
      </c>
      <c r="Y111" s="151">
        <v>0</v>
      </c>
      <c r="Z111" s="152">
        <v>0</v>
      </c>
      <c r="AA111" s="151">
        <v>-4436</v>
      </c>
      <c r="AB111" s="152">
        <v>-4436</v>
      </c>
      <c r="AC111" s="151">
        <v>0</v>
      </c>
      <c r="AD111" s="151">
        <v>0</v>
      </c>
      <c r="AE111" s="152">
        <v>0</v>
      </c>
      <c r="AF111" s="151">
        <v>0</v>
      </c>
      <c r="AG111" s="152">
        <v>0</v>
      </c>
      <c r="AH111" s="152">
        <v>-46845</v>
      </c>
    </row>
    <row r="112" spans="1:34" ht="14.25" x14ac:dyDescent="0.2">
      <c r="A112" s="153"/>
      <c r="B112" s="156"/>
      <c r="C112" s="138" t="s">
        <v>280</v>
      </c>
      <c r="D112" s="149"/>
      <c r="E112" s="151">
        <v>0</v>
      </c>
      <c r="F112" s="151">
        <v>0</v>
      </c>
      <c r="G112" s="151">
        <v>0</v>
      </c>
      <c r="H112" s="151">
        <v>0</v>
      </c>
      <c r="I112" s="151">
        <v>16211</v>
      </c>
      <c r="J112" s="151">
        <v>0</v>
      </c>
      <c r="K112" s="152">
        <v>16211</v>
      </c>
      <c r="L112" s="151">
        <v>767</v>
      </c>
      <c r="M112" s="151">
        <v>205</v>
      </c>
      <c r="N112" s="151">
        <v>844</v>
      </c>
      <c r="O112" s="151">
        <v>1577</v>
      </c>
      <c r="P112" s="152">
        <v>3392</v>
      </c>
      <c r="Q112" s="151">
        <v>0</v>
      </c>
      <c r="R112" s="151">
        <v>0</v>
      </c>
      <c r="S112" s="151">
        <v>0</v>
      </c>
      <c r="T112" s="151">
        <v>0</v>
      </c>
      <c r="U112" s="151">
        <v>0</v>
      </c>
      <c r="V112" s="151">
        <v>2101</v>
      </c>
      <c r="W112" s="151">
        <v>0</v>
      </c>
      <c r="X112" s="151">
        <v>0</v>
      </c>
      <c r="Y112" s="151">
        <v>0</v>
      </c>
      <c r="Z112" s="152">
        <v>2101</v>
      </c>
      <c r="AA112" s="151">
        <v>1261</v>
      </c>
      <c r="AB112" s="152">
        <v>1261</v>
      </c>
      <c r="AC112" s="151">
        <v>0</v>
      </c>
      <c r="AD112" s="151">
        <v>0</v>
      </c>
      <c r="AE112" s="152">
        <v>0</v>
      </c>
      <c r="AF112" s="151">
        <v>177</v>
      </c>
      <c r="AG112" s="152">
        <v>177</v>
      </c>
      <c r="AH112" s="152">
        <v>23142</v>
      </c>
    </row>
    <row r="113" spans="1:44" ht="14.25" x14ac:dyDescent="0.2">
      <c r="A113" s="153"/>
      <c r="B113" s="154" t="s">
        <v>281</v>
      </c>
      <c r="C113" s="138" t="s">
        <v>282</v>
      </c>
      <c r="D113" s="149"/>
      <c r="E113" s="151">
        <v>-1395922</v>
      </c>
      <c r="F113" s="151">
        <v>0</v>
      </c>
      <c r="G113" s="151">
        <v>0</v>
      </c>
      <c r="H113" s="151">
        <v>0</v>
      </c>
      <c r="I113" s="151">
        <v>0</v>
      </c>
      <c r="J113" s="151">
        <v>0</v>
      </c>
      <c r="K113" s="152">
        <v>-1395922</v>
      </c>
      <c r="L113" s="151">
        <v>-63841</v>
      </c>
      <c r="M113" s="151">
        <v>-14423</v>
      </c>
      <c r="N113" s="151">
        <v>-32084</v>
      </c>
      <c r="O113" s="151">
        <v>-134516</v>
      </c>
      <c r="P113" s="152">
        <v>-244865</v>
      </c>
      <c r="Q113" s="151">
        <v>0</v>
      </c>
      <c r="R113" s="151">
        <v>0</v>
      </c>
      <c r="S113" s="151">
        <v>0</v>
      </c>
      <c r="T113" s="151">
        <v>0</v>
      </c>
      <c r="U113" s="151">
        <v>0</v>
      </c>
      <c r="V113" s="151">
        <v>0</v>
      </c>
      <c r="W113" s="151">
        <v>0</v>
      </c>
      <c r="X113" s="151">
        <v>0</v>
      </c>
      <c r="Y113" s="151">
        <v>0</v>
      </c>
      <c r="Z113" s="152">
        <v>0</v>
      </c>
      <c r="AA113" s="151">
        <v>-159947</v>
      </c>
      <c r="AB113" s="152">
        <v>-159947</v>
      </c>
      <c r="AC113" s="151">
        <v>0</v>
      </c>
      <c r="AD113" s="151">
        <v>0</v>
      </c>
      <c r="AE113" s="152">
        <v>0</v>
      </c>
      <c r="AF113" s="151">
        <v>0</v>
      </c>
      <c r="AG113" s="152">
        <v>0</v>
      </c>
      <c r="AH113" s="152">
        <v>-1800734</v>
      </c>
    </row>
    <row r="114" spans="1:44" ht="14.25" x14ac:dyDescent="0.2">
      <c r="A114" s="153"/>
      <c r="B114" s="156"/>
      <c r="C114" s="138" t="s">
        <v>283</v>
      </c>
      <c r="D114" s="149"/>
      <c r="E114" s="151">
        <v>-1411</v>
      </c>
      <c r="F114" s="151">
        <v>-3721</v>
      </c>
      <c r="G114" s="151">
        <v>-187395</v>
      </c>
      <c r="H114" s="151">
        <v>-7</v>
      </c>
      <c r="I114" s="151">
        <v>-22535</v>
      </c>
      <c r="J114" s="151">
        <v>-1349</v>
      </c>
      <c r="K114" s="152">
        <v>-216418</v>
      </c>
      <c r="L114" s="151">
        <v>-9947</v>
      </c>
      <c r="M114" s="151">
        <v>-2087</v>
      </c>
      <c r="N114" s="151">
        <v>-5068</v>
      </c>
      <c r="O114" s="151">
        <v>-20525</v>
      </c>
      <c r="P114" s="152">
        <v>-37627</v>
      </c>
      <c r="Q114" s="151">
        <v>-59</v>
      </c>
      <c r="R114" s="151">
        <v>-153</v>
      </c>
      <c r="S114" s="151">
        <v>0</v>
      </c>
      <c r="T114" s="151">
        <v>0</v>
      </c>
      <c r="U114" s="151">
        <v>0</v>
      </c>
      <c r="V114" s="151">
        <v>-770</v>
      </c>
      <c r="W114" s="151">
        <v>-43</v>
      </c>
      <c r="X114" s="151">
        <v>-837</v>
      </c>
      <c r="Y114" s="151">
        <v>-12</v>
      </c>
      <c r="Z114" s="152">
        <v>-1874</v>
      </c>
      <c r="AA114" s="151">
        <v>-24834</v>
      </c>
      <c r="AB114" s="152">
        <v>-24834</v>
      </c>
      <c r="AC114" s="151">
        <v>0</v>
      </c>
      <c r="AD114" s="151">
        <v>0</v>
      </c>
      <c r="AE114" s="152">
        <v>0</v>
      </c>
      <c r="AF114" s="151">
        <v>-88</v>
      </c>
      <c r="AG114" s="152">
        <v>-88</v>
      </c>
      <c r="AH114" s="152">
        <v>-280841</v>
      </c>
    </row>
    <row r="115" spans="1:44" ht="14.25" x14ac:dyDescent="0.2">
      <c r="A115" s="153"/>
      <c r="B115" s="148" t="s">
        <v>284</v>
      </c>
      <c r="C115" s="138" t="s">
        <v>285</v>
      </c>
      <c r="D115" s="149"/>
      <c r="E115" s="151">
        <v>0</v>
      </c>
      <c r="F115" s="151">
        <v>272</v>
      </c>
      <c r="G115" s="151">
        <v>0</v>
      </c>
      <c r="H115" s="151">
        <v>0</v>
      </c>
      <c r="I115" s="151">
        <v>2158</v>
      </c>
      <c r="J115" s="151">
        <v>0</v>
      </c>
      <c r="K115" s="152">
        <v>2431</v>
      </c>
      <c r="L115" s="151">
        <v>113</v>
      </c>
      <c r="M115" s="151">
        <v>28</v>
      </c>
      <c r="N115" s="151">
        <v>104</v>
      </c>
      <c r="O115" s="151">
        <v>229</v>
      </c>
      <c r="P115" s="152">
        <v>473</v>
      </c>
      <c r="Q115" s="151">
        <v>0</v>
      </c>
      <c r="R115" s="151">
        <v>0</v>
      </c>
      <c r="S115" s="151">
        <v>0</v>
      </c>
      <c r="T115" s="151">
        <v>0</v>
      </c>
      <c r="U115" s="151">
        <v>0</v>
      </c>
      <c r="V115" s="151">
        <v>0</v>
      </c>
      <c r="W115" s="151">
        <v>0</v>
      </c>
      <c r="X115" s="151">
        <v>0</v>
      </c>
      <c r="Y115" s="151">
        <v>0</v>
      </c>
      <c r="Z115" s="152">
        <v>0</v>
      </c>
      <c r="AA115" s="151">
        <v>205</v>
      </c>
      <c r="AB115" s="152">
        <v>205</v>
      </c>
      <c r="AC115" s="151">
        <v>0</v>
      </c>
      <c r="AD115" s="151">
        <v>0</v>
      </c>
      <c r="AE115" s="152">
        <v>0</v>
      </c>
      <c r="AF115" s="151">
        <v>0</v>
      </c>
      <c r="AG115" s="152">
        <v>0</v>
      </c>
      <c r="AH115" s="152">
        <v>3109</v>
      </c>
    </row>
    <row r="116" spans="1:44" ht="14.25" x14ac:dyDescent="0.2">
      <c r="A116" s="153"/>
      <c r="B116" s="154" t="s">
        <v>286</v>
      </c>
      <c r="C116" s="138" t="s">
        <v>287</v>
      </c>
      <c r="D116" s="149"/>
      <c r="E116" s="151">
        <v>0</v>
      </c>
      <c r="F116" s="151">
        <v>0</v>
      </c>
      <c r="G116" s="151">
        <v>0</v>
      </c>
      <c r="H116" s="151">
        <v>0</v>
      </c>
      <c r="I116" s="151">
        <v>0</v>
      </c>
      <c r="J116" s="151">
        <v>0</v>
      </c>
      <c r="K116" s="152">
        <v>0</v>
      </c>
      <c r="L116" s="151">
        <v>0</v>
      </c>
      <c r="M116" s="151">
        <v>0</v>
      </c>
      <c r="N116" s="151">
        <v>0</v>
      </c>
      <c r="O116" s="151">
        <v>0</v>
      </c>
      <c r="P116" s="152">
        <v>0</v>
      </c>
      <c r="Q116" s="151">
        <v>0</v>
      </c>
      <c r="R116" s="151">
        <v>0</v>
      </c>
      <c r="S116" s="151">
        <v>0</v>
      </c>
      <c r="T116" s="151">
        <v>0</v>
      </c>
      <c r="U116" s="151">
        <v>0</v>
      </c>
      <c r="V116" s="151">
        <v>0</v>
      </c>
      <c r="W116" s="151">
        <v>0</v>
      </c>
      <c r="X116" s="151">
        <v>0</v>
      </c>
      <c r="Y116" s="151">
        <v>0</v>
      </c>
      <c r="Z116" s="152">
        <v>0</v>
      </c>
      <c r="AA116" s="151">
        <v>0</v>
      </c>
      <c r="AB116" s="152">
        <v>0</v>
      </c>
      <c r="AC116" s="151">
        <v>1899475</v>
      </c>
      <c r="AD116" s="151">
        <v>0</v>
      </c>
      <c r="AE116" s="152">
        <v>1899475</v>
      </c>
      <c r="AF116" s="151">
        <v>0</v>
      </c>
      <c r="AG116" s="152">
        <v>0</v>
      </c>
      <c r="AH116" s="152">
        <v>1899475</v>
      </c>
    </row>
    <row r="117" spans="1:44" ht="14.25" x14ac:dyDescent="0.2">
      <c r="A117" s="153"/>
      <c r="B117" s="156"/>
      <c r="C117" s="138" t="s">
        <v>288</v>
      </c>
      <c r="D117" s="149"/>
      <c r="E117" s="151">
        <v>0</v>
      </c>
      <c r="F117" s="151">
        <v>0</v>
      </c>
      <c r="G117" s="151">
        <v>0</v>
      </c>
      <c r="H117" s="151">
        <v>0</v>
      </c>
      <c r="I117" s="151">
        <v>0</v>
      </c>
      <c r="J117" s="151">
        <v>0</v>
      </c>
      <c r="K117" s="152">
        <v>0</v>
      </c>
      <c r="L117" s="151">
        <v>0</v>
      </c>
      <c r="M117" s="151">
        <v>0</v>
      </c>
      <c r="N117" s="151">
        <v>0</v>
      </c>
      <c r="O117" s="151">
        <v>0</v>
      </c>
      <c r="P117" s="152">
        <v>0</v>
      </c>
      <c r="Q117" s="151">
        <v>0</v>
      </c>
      <c r="R117" s="151">
        <v>0</v>
      </c>
      <c r="S117" s="151">
        <v>0</v>
      </c>
      <c r="T117" s="151">
        <v>0</v>
      </c>
      <c r="U117" s="151">
        <v>0</v>
      </c>
      <c r="V117" s="151">
        <v>0</v>
      </c>
      <c r="W117" s="151">
        <v>0</v>
      </c>
      <c r="X117" s="151">
        <v>0</v>
      </c>
      <c r="Y117" s="151">
        <v>0</v>
      </c>
      <c r="Z117" s="152">
        <v>0</v>
      </c>
      <c r="AA117" s="151">
        <v>0</v>
      </c>
      <c r="AB117" s="152">
        <v>0</v>
      </c>
      <c r="AC117" s="151">
        <v>0</v>
      </c>
      <c r="AD117" s="151">
        <v>225022</v>
      </c>
      <c r="AE117" s="152">
        <v>225022</v>
      </c>
      <c r="AF117" s="151">
        <v>0</v>
      </c>
      <c r="AG117" s="152">
        <v>0</v>
      </c>
      <c r="AH117" s="152">
        <v>225022</v>
      </c>
    </row>
    <row r="118" spans="1:44" ht="14.25" x14ac:dyDescent="0.2">
      <c r="A118" s="153"/>
      <c r="B118" s="154" t="s">
        <v>290</v>
      </c>
      <c r="C118" s="138" t="s">
        <v>291</v>
      </c>
      <c r="D118" s="149"/>
      <c r="E118" s="151">
        <v>0</v>
      </c>
      <c r="F118" s="151">
        <v>0</v>
      </c>
      <c r="G118" s="151">
        <v>0</v>
      </c>
      <c r="H118" s="151">
        <v>0</v>
      </c>
      <c r="I118" s="151">
        <v>243664</v>
      </c>
      <c r="J118" s="151">
        <v>0</v>
      </c>
      <c r="K118" s="152">
        <v>243664</v>
      </c>
      <c r="L118" s="151">
        <v>11579</v>
      </c>
      <c r="M118" s="151">
        <v>3036</v>
      </c>
      <c r="N118" s="151">
        <v>12478</v>
      </c>
      <c r="O118" s="151">
        <v>23753</v>
      </c>
      <c r="P118" s="152">
        <v>50845</v>
      </c>
      <c r="Q118" s="151">
        <v>0</v>
      </c>
      <c r="R118" s="151">
        <v>0</v>
      </c>
      <c r="S118" s="151">
        <v>0</v>
      </c>
      <c r="T118" s="151">
        <v>0</v>
      </c>
      <c r="U118" s="151">
        <v>0</v>
      </c>
      <c r="V118" s="151">
        <v>37193</v>
      </c>
      <c r="W118" s="151">
        <v>0</v>
      </c>
      <c r="X118" s="151">
        <v>0</v>
      </c>
      <c r="Y118" s="151">
        <v>0</v>
      </c>
      <c r="Z118" s="152">
        <v>37193</v>
      </c>
      <c r="AA118" s="151">
        <v>18702</v>
      </c>
      <c r="AB118" s="152">
        <v>18702</v>
      </c>
      <c r="AC118" s="151">
        <v>0</v>
      </c>
      <c r="AD118" s="151">
        <v>0</v>
      </c>
      <c r="AE118" s="152">
        <v>0</v>
      </c>
      <c r="AF118" s="151">
        <v>2885</v>
      </c>
      <c r="AG118" s="152">
        <v>2885</v>
      </c>
      <c r="AH118" s="152">
        <v>353289</v>
      </c>
    </row>
    <row r="119" spans="1:44" ht="14.25" x14ac:dyDescent="0.2">
      <c r="A119" s="153"/>
      <c r="B119" s="155"/>
      <c r="C119" s="138" t="s">
        <v>292</v>
      </c>
      <c r="D119" s="149"/>
      <c r="E119" s="151">
        <v>0</v>
      </c>
      <c r="F119" s="151">
        <v>272</v>
      </c>
      <c r="G119" s="151">
        <v>0</v>
      </c>
      <c r="H119" s="151">
        <v>0</v>
      </c>
      <c r="I119" s="151">
        <v>0</v>
      </c>
      <c r="J119" s="151">
        <v>0</v>
      </c>
      <c r="K119" s="152">
        <v>272</v>
      </c>
      <c r="L119" s="151">
        <v>12</v>
      </c>
      <c r="M119" s="151">
        <v>3</v>
      </c>
      <c r="N119" s="151">
        <v>13</v>
      </c>
      <c r="O119" s="151">
        <v>25</v>
      </c>
      <c r="P119" s="152">
        <v>54</v>
      </c>
      <c r="Q119" s="151">
        <v>0</v>
      </c>
      <c r="R119" s="151">
        <v>0</v>
      </c>
      <c r="S119" s="151">
        <v>0</v>
      </c>
      <c r="T119" s="151">
        <v>0</v>
      </c>
      <c r="U119" s="151">
        <v>0</v>
      </c>
      <c r="V119" s="151">
        <v>0</v>
      </c>
      <c r="W119" s="151">
        <v>0</v>
      </c>
      <c r="X119" s="151">
        <v>0</v>
      </c>
      <c r="Y119" s="151">
        <v>0</v>
      </c>
      <c r="Z119" s="152">
        <v>0</v>
      </c>
      <c r="AA119" s="151">
        <v>24</v>
      </c>
      <c r="AB119" s="152">
        <v>24</v>
      </c>
      <c r="AC119" s="151">
        <v>0</v>
      </c>
      <c r="AD119" s="151">
        <v>0</v>
      </c>
      <c r="AE119" s="152">
        <v>0</v>
      </c>
      <c r="AF119" s="151">
        <v>0</v>
      </c>
      <c r="AG119" s="152">
        <v>0</v>
      </c>
      <c r="AH119" s="152">
        <v>351</v>
      </c>
    </row>
    <row r="120" spans="1:44" ht="14.25" x14ac:dyDescent="0.2">
      <c r="A120" s="153"/>
      <c r="B120" s="156"/>
      <c r="C120" s="138" t="s">
        <v>293</v>
      </c>
      <c r="D120" s="149"/>
      <c r="E120" s="151">
        <v>0</v>
      </c>
      <c r="F120" s="151">
        <v>0</v>
      </c>
      <c r="G120" s="151">
        <v>0</v>
      </c>
      <c r="H120" s="151">
        <v>253</v>
      </c>
      <c r="I120" s="151">
        <v>71</v>
      </c>
      <c r="J120" s="151">
        <v>0</v>
      </c>
      <c r="K120" s="152">
        <v>324</v>
      </c>
      <c r="L120" s="151">
        <v>14</v>
      </c>
      <c r="M120" s="151">
        <v>4</v>
      </c>
      <c r="N120" s="151">
        <v>16</v>
      </c>
      <c r="O120" s="151">
        <v>30</v>
      </c>
      <c r="P120" s="152">
        <v>64</v>
      </c>
      <c r="Q120" s="151">
        <v>0</v>
      </c>
      <c r="R120" s="151">
        <v>0</v>
      </c>
      <c r="S120" s="151">
        <v>0</v>
      </c>
      <c r="T120" s="151">
        <v>0</v>
      </c>
      <c r="U120" s="151">
        <v>0</v>
      </c>
      <c r="V120" s="151">
        <v>353</v>
      </c>
      <c r="W120" s="151">
        <v>0</v>
      </c>
      <c r="X120" s="151">
        <v>0</v>
      </c>
      <c r="Y120" s="151">
        <v>0</v>
      </c>
      <c r="Z120" s="152">
        <v>353</v>
      </c>
      <c r="AA120" s="151">
        <v>29</v>
      </c>
      <c r="AB120" s="152">
        <v>29</v>
      </c>
      <c r="AC120" s="151">
        <v>0</v>
      </c>
      <c r="AD120" s="151">
        <v>0</v>
      </c>
      <c r="AE120" s="152">
        <v>0</v>
      </c>
      <c r="AF120" s="151">
        <v>21</v>
      </c>
      <c r="AG120" s="152">
        <v>21</v>
      </c>
      <c r="AH120" s="152">
        <v>791</v>
      </c>
    </row>
    <row r="121" spans="1:44" ht="14.25" x14ac:dyDescent="0.2">
      <c r="A121" s="157"/>
      <c r="B121" s="158" t="s">
        <v>107</v>
      </c>
      <c r="C121" s="159"/>
      <c r="D121" s="149"/>
      <c r="E121" s="152">
        <v>-1199541</v>
      </c>
      <c r="F121" s="152">
        <v>4125353</v>
      </c>
      <c r="G121" s="152">
        <v>5696025</v>
      </c>
      <c r="H121" s="152">
        <v>20912635</v>
      </c>
      <c r="I121" s="152">
        <v>4018915</v>
      </c>
      <c r="J121" s="152">
        <v>-2132</v>
      </c>
      <c r="K121" s="152">
        <v>33551255</v>
      </c>
      <c r="L121" s="152">
        <v>1607154</v>
      </c>
      <c r="M121" s="152">
        <v>433341</v>
      </c>
      <c r="N121" s="152">
        <v>1827024</v>
      </c>
      <c r="O121" s="152">
        <v>3282337</v>
      </c>
      <c r="P121" s="152">
        <v>7149855</v>
      </c>
      <c r="Q121" s="152">
        <v>327111</v>
      </c>
      <c r="R121" s="152">
        <v>1526830</v>
      </c>
      <c r="S121" s="152">
        <v>259</v>
      </c>
      <c r="T121" s="152">
        <v>1097084</v>
      </c>
      <c r="U121" s="152">
        <v>6252785</v>
      </c>
      <c r="V121" s="152">
        <v>569837</v>
      </c>
      <c r="W121" s="152">
        <v>315426</v>
      </c>
      <c r="X121" s="152">
        <v>23354</v>
      </c>
      <c r="Y121" s="152">
        <v>-14</v>
      </c>
      <c r="Z121" s="152">
        <v>10112673</v>
      </c>
      <c r="AA121" s="152">
        <v>2723844</v>
      </c>
      <c r="AB121" s="152">
        <v>2723844</v>
      </c>
      <c r="AC121" s="152">
        <v>1899475</v>
      </c>
      <c r="AD121" s="152">
        <v>225022</v>
      </c>
      <c r="AE121" s="152">
        <v>2124496</v>
      </c>
      <c r="AF121" s="152">
        <v>758182</v>
      </c>
      <c r="AG121" s="152">
        <v>758182</v>
      </c>
      <c r="AH121" s="152">
        <v>56420306</v>
      </c>
      <c r="AJ121" s="9"/>
      <c r="AK121" s="9"/>
      <c r="AL121" s="9"/>
      <c r="AM121" s="9"/>
      <c r="AN121" s="93"/>
      <c r="AO121" s="9"/>
      <c r="AP121" s="9"/>
      <c r="AQ121" s="9"/>
      <c r="AR121" s="9"/>
    </row>
    <row r="122" spans="1:44" ht="14.25" x14ac:dyDescent="0.2">
      <c r="A122" s="158" t="s">
        <v>107</v>
      </c>
      <c r="B122" s="160"/>
      <c r="C122" s="159"/>
      <c r="D122" s="149"/>
      <c r="E122" s="152">
        <v>-258586</v>
      </c>
      <c r="F122" s="152">
        <v>7721413</v>
      </c>
      <c r="G122" s="152">
        <v>10256832</v>
      </c>
      <c r="H122" s="152">
        <v>29048939</v>
      </c>
      <c r="I122" s="152">
        <v>5108517</v>
      </c>
      <c r="J122" s="152">
        <v>0</v>
      </c>
      <c r="K122" s="152">
        <v>51877114</v>
      </c>
      <c r="L122" s="152">
        <v>2506031</v>
      </c>
      <c r="M122" s="152">
        <v>654722</v>
      </c>
      <c r="N122" s="152">
        <v>2763759</v>
      </c>
      <c r="O122" s="152">
        <v>5584975</v>
      </c>
      <c r="P122" s="152">
        <v>11509488</v>
      </c>
      <c r="Q122" s="152">
        <v>677993</v>
      </c>
      <c r="R122" s="152">
        <v>2089953</v>
      </c>
      <c r="S122" s="152">
        <v>0</v>
      </c>
      <c r="T122" s="152">
        <v>2252330</v>
      </c>
      <c r="U122" s="152">
        <v>7611687</v>
      </c>
      <c r="V122" s="152">
        <v>669918</v>
      </c>
      <c r="W122" s="152">
        <v>388106</v>
      </c>
      <c r="X122" s="152">
        <v>81081</v>
      </c>
      <c r="Y122" s="152">
        <v>0</v>
      </c>
      <c r="Z122" s="152">
        <v>13771068</v>
      </c>
      <c r="AA122" s="152">
        <v>4202845</v>
      </c>
      <c r="AB122" s="152">
        <v>4202845</v>
      </c>
      <c r="AC122" s="152">
        <v>2928367</v>
      </c>
      <c r="AD122" s="152">
        <v>356071</v>
      </c>
      <c r="AE122" s="152">
        <v>3284438</v>
      </c>
      <c r="AF122" s="152">
        <v>1026001</v>
      </c>
      <c r="AG122" s="152">
        <v>1026001</v>
      </c>
      <c r="AH122" s="152">
        <v>85670954</v>
      </c>
      <c r="AJ122" s="200">
        <f>K122+P122+Z122+AB122+AG122-X122</f>
        <v>82305435</v>
      </c>
      <c r="AK122" s="9"/>
      <c r="AL122" s="9"/>
      <c r="AM122" s="9"/>
      <c r="AN122" s="189"/>
      <c r="AO122" s="9"/>
      <c r="AP122" s="9"/>
      <c r="AQ122" s="9"/>
      <c r="AR122" s="9"/>
    </row>
    <row r="123" spans="1:44" s="21" customFormat="1" x14ac:dyDescent="0.2">
      <c r="E123" s="197"/>
      <c r="O123" s="197"/>
      <c r="T123" s="198"/>
      <c r="U123" s="198"/>
      <c r="AJ123" s="46"/>
      <c r="AK123" s="46"/>
      <c r="AL123" s="46"/>
      <c r="AM123" s="46"/>
      <c r="AN123" s="201"/>
      <c r="AO123" s="46"/>
      <c r="AP123" s="46"/>
      <c r="AQ123" s="46"/>
      <c r="AR123" s="46"/>
    </row>
    <row r="124" spans="1:44" s="21" customFormat="1" x14ac:dyDescent="0.2">
      <c r="E124" s="199"/>
      <c r="O124" s="199"/>
      <c r="AJ124" s="202"/>
      <c r="AK124" s="203"/>
      <c r="AL124" s="46"/>
      <c r="AM124" s="46"/>
      <c r="AN124" s="46"/>
      <c r="AO124" s="46"/>
      <c r="AP124" s="46"/>
      <c r="AQ124" s="46"/>
      <c r="AR124" s="46"/>
    </row>
    <row r="125" spans="1:44" x14ac:dyDescent="0.2">
      <c r="AJ125" s="200"/>
      <c r="AK125" s="9"/>
      <c r="AL125" s="9"/>
      <c r="AM125" s="9"/>
      <c r="AN125" s="9"/>
      <c r="AO125" s="9"/>
      <c r="AP125" s="9"/>
      <c r="AQ125" s="9"/>
      <c r="AR125" s="9"/>
    </row>
  </sheetData>
  <pageMargins left="0" right="0.75" top="0.98645833333333299" bottom="1" header="0.5" footer="0.75"/>
  <pageSetup scale="39" fitToWidth="3" fitToHeight="8" orientation="landscape" r:id="rId1"/>
  <headerFooter scaleWithDoc="0" alignWithMargins="0">
    <oddFooter>&amp;L&amp;P OF &amp;N&amp;R&amp;Z&amp;F&amp;A</oddFooter>
  </headerFooter>
  <colBreaks count="1" manualBreakCount="1">
    <brk id="9" min="2" max="11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AE124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M121" sqref="AM121"/>
    </sheetView>
  </sheetViews>
  <sheetFormatPr defaultRowHeight="12.75" x14ac:dyDescent="0.2"/>
  <cols>
    <col min="1" max="1" width="19" bestFit="1" customWidth="1"/>
    <col min="2" max="2" width="6.85546875" customWidth="1"/>
    <col min="3" max="3" width="8.5703125" customWidth="1"/>
    <col min="4" max="4" width="22.42578125" bestFit="1" customWidth="1"/>
    <col min="5" max="5" width="53.7109375" bestFit="1" customWidth="1"/>
    <col min="6" max="6" width="18.7109375" bestFit="1" customWidth="1"/>
    <col min="7" max="7" width="49.5703125" bestFit="1" customWidth="1"/>
    <col min="8" max="8" width="51.7109375" bestFit="1" customWidth="1"/>
    <col min="9" max="9" width="41.5703125" bestFit="1" customWidth="1"/>
    <col min="10" max="10" width="11.28515625" bestFit="1" customWidth="1"/>
    <col min="11" max="11" width="25.28515625" bestFit="1" customWidth="1"/>
    <col min="12" max="12" width="35.28515625" bestFit="1" customWidth="1"/>
    <col min="13" max="13" width="21.140625" bestFit="1" customWidth="1"/>
    <col min="14" max="14" width="26.85546875" bestFit="1" customWidth="1"/>
    <col min="15" max="15" width="10.140625" bestFit="1" customWidth="1"/>
    <col min="16" max="16" width="23.7109375" bestFit="1" customWidth="1"/>
    <col min="17" max="17" width="46.7109375" bestFit="1" customWidth="1"/>
    <col min="18" max="18" width="21.140625" bestFit="1" customWidth="1"/>
    <col min="19" max="19" width="23.7109375" bestFit="1" customWidth="1"/>
    <col min="20" max="20" width="36.5703125" bestFit="1" customWidth="1"/>
    <col min="21" max="21" width="8.42578125" customWidth="1"/>
    <col min="22" max="22" width="42.42578125" bestFit="1" customWidth="1"/>
    <col min="23" max="23" width="10.140625" bestFit="1" customWidth="1"/>
    <col min="24" max="24" width="21.140625" bestFit="1" customWidth="1"/>
    <col min="25" max="25" width="39.140625" bestFit="1" customWidth="1"/>
    <col min="26" max="26" width="10.140625" bestFit="1" customWidth="1"/>
    <col min="27" max="27" width="46.7109375" bestFit="1" customWidth="1"/>
    <col min="28" max="28" width="7.28515625" customWidth="1"/>
    <col min="29" max="29" width="11.28515625" bestFit="1" customWidth="1"/>
    <col min="31" max="31" width="10.140625" bestFit="1" customWidth="1"/>
  </cols>
  <sheetData>
    <row r="1" spans="1:29" x14ac:dyDescent="0.2">
      <c r="A1" t="s">
        <v>459</v>
      </c>
    </row>
    <row r="3" spans="1:29" x14ac:dyDescent="0.2">
      <c r="A3" s="127" t="s">
        <v>100</v>
      </c>
    </row>
    <row r="5" spans="1:29" x14ac:dyDescent="0.2">
      <c r="A5" s="128">
        <v>0</v>
      </c>
      <c r="B5" s="129">
        <v>0</v>
      </c>
      <c r="C5" s="130">
        <v>0</v>
      </c>
      <c r="D5" s="131">
        <v>0</v>
      </c>
      <c r="E5" s="132" t="s">
        <v>101</v>
      </c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4"/>
    </row>
    <row r="6" spans="1:29" ht="14.25" x14ac:dyDescent="0.2">
      <c r="A6" s="135"/>
      <c r="B6" s="136"/>
      <c r="C6" s="137"/>
      <c r="D6" s="138" t="s">
        <v>45</v>
      </c>
      <c r="E6" s="139" t="s">
        <v>102</v>
      </c>
      <c r="F6" s="140"/>
      <c r="G6" s="140"/>
      <c r="H6" s="140"/>
      <c r="I6" s="140"/>
      <c r="J6" s="141"/>
      <c r="K6" s="139" t="s">
        <v>103</v>
      </c>
      <c r="L6" s="140"/>
      <c r="M6" s="140"/>
      <c r="N6" s="140"/>
      <c r="O6" s="141"/>
      <c r="P6" s="139" t="s">
        <v>104</v>
      </c>
      <c r="Q6" s="140"/>
      <c r="R6" s="140"/>
      <c r="S6" s="140"/>
      <c r="T6" s="140"/>
      <c r="U6" s="141"/>
      <c r="V6" s="139" t="s">
        <v>105</v>
      </c>
      <c r="W6" s="141"/>
      <c r="X6" s="139" t="s">
        <v>106</v>
      </c>
      <c r="Y6" s="140"/>
      <c r="Z6" s="141"/>
      <c r="AA6" s="139" t="s">
        <v>460</v>
      </c>
      <c r="AB6" s="141"/>
      <c r="AC6" s="142" t="s">
        <v>107</v>
      </c>
    </row>
    <row r="7" spans="1:29" ht="14.25" x14ac:dyDescent="0.2">
      <c r="A7" s="135"/>
      <c r="B7" s="136"/>
      <c r="C7" s="137"/>
      <c r="D7" s="138" t="s">
        <v>108</v>
      </c>
      <c r="E7" s="138" t="s">
        <v>97</v>
      </c>
      <c r="F7" s="138" t="s">
        <v>79</v>
      </c>
      <c r="G7" s="138" t="s">
        <v>87</v>
      </c>
      <c r="H7" s="138" t="s">
        <v>84</v>
      </c>
      <c r="I7" s="138" t="s">
        <v>91</v>
      </c>
      <c r="J7" s="142" t="s">
        <v>107</v>
      </c>
      <c r="K7" s="138" t="s">
        <v>109</v>
      </c>
      <c r="L7" s="138" t="s">
        <v>110</v>
      </c>
      <c r="M7" s="138" t="s">
        <v>111</v>
      </c>
      <c r="N7" s="138" t="s">
        <v>112</v>
      </c>
      <c r="O7" s="142" t="s">
        <v>107</v>
      </c>
      <c r="P7" s="138" t="s">
        <v>94</v>
      </c>
      <c r="Q7" s="138" t="s">
        <v>86</v>
      </c>
      <c r="R7" s="138" t="s">
        <v>93</v>
      </c>
      <c r="S7" s="138" t="s">
        <v>96</v>
      </c>
      <c r="T7" s="138" t="s">
        <v>92</v>
      </c>
      <c r="U7" s="142" t="s">
        <v>107</v>
      </c>
      <c r="V7" s="138" t="s">
        <v>113</v>
      </c>
      <c r="W7" s="142" t="s">
        <v>107</v>
      </c>
      <c r="X7" s="138" t="s">
        <v>114</v>
      </c>
      <c r="Y7" s="138" t="s">
        <v>115</v>
      </c>
      <c r="Z7" s="142" t="s">
        <v>107</v>
      </c>
      <c r="AA7" s="138" t="s">
        <v>461</v>
      </c>
      <c r="AB7" s="142" t="s">
        <v>107</v>
      </c>
      <c r="AC7" s="143"/>
    </row>
    <row r="8" spans="1:29" ht="14.25" x14ac:dyDescent="0.2">
      <c r="A8" s="144"/>
      <c r="B8" s="145"/>
      <c r="C8" s="146"/>
      <c r="D8" s="138" t="s">
        <v>45</v>
      </c>
      <c r="E8" s="138" t="s">
        <v>116</v>
      </c>
      <c r="F8" s="138" t="s">
        <v>117</v>
      </c>
      <c r="G8" s="138" t="s">
        <v>118</v>
      </c>
      <c r="H8" s="138" t="s">
        <v>119</v>
      </c>
      <c r="I8" s="138" t="s">
        <v>120</v>
      </c>
      <c r="J8" s="147"/>
      <c r="K8" s="138" t="s">
        <v>121</v>
      </c>
      <c r="L8" s="138" t="s">
        <v>122</v>
      </c>
      <c r="M8" s="138" t="s">
        <v>123</v>
      </c>
      <c r="N8" s="138" t="s">
        <v>124</v>
      </c>
      <c r="O8" s="147"/>
      <c r="P8" s="138" t="s">
        <v>70</v>
      </c>
      <c r="Q8" s="138" t="s">
        <v>50</v>
      </c>
      <c r="R8" s="138" t="s">
        <v>51</v>
      </c>
      <c r="S8" s="138" t="s">
        <v>52</v>
      </c>
      <c r="T8" s="138" t="s">
        <v>54</v>
      </c>
      <c r="U8" s="147"/>
      <c r="V8" s="138" t="s">
        <v>125</v>
      </c>
      <c r="W8" s="147"/>
      <c r="X8" s="138" t="s">
        <v>58</v>
      </c>
      <c r="Y8" s="138" t="s">
        <v>59</v>
      </c>
      <c r="Z8" s="147"/>
      <c r="AA8" s="138" t="s">
        <v>462</v>
      </c>
      <c r="AB8" s="147"/>
      <c r="AC8" s="147"/>
    </row>
    <row r="9" spans="1:29" ht="14.25" x14ac:dyDescent="0.2">
      <c r="A9" s="138" t="s">
        <v>126</v>
      </c>
      <c r="B9" s="148" t="s">
        <v>127</v>
      </c>
      <c r="C9" s="138" t="s">
        <v>128</v>
      </c>
      <c r="D9" s="149">
        <v>0</v>
      </c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</row>
    <row r="10" spans="1:29" ht="14.25" x14ac:dyDescent="0.2">
      <c r="A10" s="150" t="s">
        <v>3</v>
      </c>
      <c r="B10" s="148" t="s">
        <v>129</v>
      </c>
      <c r="C10" s="138" t="s">
        <v>130</v>
      </c>
      <c r="D10" s="149"/>
      <c r="E10" s="151">
        <v>3112</v>
      </c>
      <c r="F10" s="151">
        <v>4737833</v>
      </c>
      <c r="G10" s="151">
        <v>0</v>
      </c>
      <c r="H10" s="151">
        <v>274896</v>
      </c>
      <c r="I10" s="151">
        <v>6611</v>
      </c>
      <c r="J10" s="152">
        <v>5022453</v>
      </c>
      <c r="K10" s="151">
        <v>233648</v>
      </c>
      <c r="L10" s="151">
        <v>54183</v>
      </c>
      <c r="M10" s="151">
        <v>118588</v>
      </c>
      <c r="N10" s="151">
        <v>504487</v>
      </c>
      <c r="O10" s="152">
        <v>910906</v>
      </c>
      <c r="P10" s="151">
        <v>0</v>
      </c>
      <c r="Q10" s="151">
        <v>61010</v>
      </c>
      <c r="R10" s="151">
        <v>145</v>
      </c>
      <c r="S10" s="151">
        <v>0</v>
      </c>
      <c r="T10" s="151">
        <v>-537</v>
      </c>
      <c r="U10" s="152">
        <v>60618</v>
      </c>
      <c r="V10" s="151">
        <v>555097</v>
      </c>
      <c r="W10" s="152">
        <v>555097</v>
      </c>
      <c r="X10" s="151">
        <v>216260</v>
      </c>
      <c r="Y10" s="151">
        <v>41293</v>
      </c>
      <c r="Z10" s="152">
        <v>257552</v>
      </c>
      <c r="AA10" s="151">
        <v>7059</v>
      </c>
      <c r="AB10" s="152">
        <v>7059</v>
      </c>
      <c r="AC10" s="152">
        <v>6813685</v>
      </c>
    </row>
    <row r="11" spans="1:29" ht="14.25" x14ac:dyDescent="0.2">
      <c r="A11" s="153"/>
      <c r="B11" s="148" t="s">
        <v>131</v>
      </c>
      <c r="C11" s="138" t="s">
        <v>132</v>
      </c>
      <c r="D11" s="149"/>
      <c r="E11" s="151">
        <v>0</v>
      </c>
      <c r="F11" s="151">
        <v>133845</v>
      </c>
      <c r="G11" s="151">
        <v>0</v>
      </c>
      <c r="H11" s="151">
        <v>7645</v>
      </c>
      <c r="I11" s="151">
        <v>0</v>
      </c>
      <c r="J11" s="152">
        <v>141489</v>
      </c>
      <c r="K11" s="151">
        <v>6582</v>
      </c>
      <c r="L11" s="151">
        <v>1490</v>
      </c>
      <c r="M11" s="151">
        <v>3207</v>
      </c>
      <c r="N11" s="151">
        <v>13679</v>
      </c>
      <c r="O11" s="152">
        <v>24958</v>
      </c>
      <c r="P11" s="151">
        <v>0</v>
      </c>
      <c r="Q11" s="151">
        <v>4769</v>
      </c>
      <c r="R11" s="151">
        <v>0</v>
      </c>
      <c r="S11" s="151">
        <v>0</v>
      </c>
      <c r="T11" s="151">
        <v>0</v>
      </c>
      <c r="U11" s="152">
        <v>4769</v>
      </c>
      <c r="V11" s="151">
        <v>16340</v>
      </c>
      <c r="W11" s="152">
        <v>16340</v>
      </c>
      <c r="X11" s="151">
        <v>6385</v>
      </c>
      <c r="Y11" s="151">
        <v>1100</v>
      </c>
      <c r="Z11" s="152">
        <v>7485</v>
      </c>
      <c r="AA11" s="151">
        <v>626</v>
      </c>
      <c r="AB11" s="152">
        <v>626</v>
      </c>
      <c r="AC11" s="152">
        <v>195667</v>
      </c>
    </row>
    <row r="12" spans="1:29" ht="14.25" x14ac:dyDescent="0.2">
      <c r="A12" s="153"/>
      <c r="B12" s="154" t="s">
        <v>133</v>
      </c>
      <c r="C12" s="138" t="s">
        <v>136</v>
      </c>
      <c r="D12" s="149"/>
      <c r="E12" s="151">
        <v>0</v>
      </c>
      <c r="F12" s="151">
        <v>857</v>
      </c>
      <c r="G12" s="151">
        <v>0</v>
      </c>
      <c r="H12" s="151">
        <v>0</v>
      </c>
      <c r="I12" s="151">
        <v>0</v>
      </c>
      <c r="J12" s="152">
        <v>857</v>
      </c>
      <c r="K12" s="151">
        <v>42</v>
      </c>
      <c r="L12" s="151">
        <v>7</v>
      </c>
      <c r="M12" s="151">
        <v>16</v>
      </c>
      <c r="N12" s="151">
        <v>68</v>
      </c>
      <c r="O12" s="152">
        <v>133</v>
      </c>
      <c r="P12" s="151">
        <v>0</v>
      </c>
      <c r="Q12" s="151">
        <v>0</v>
      </c>
      <c r="R12" s="151">
        <v>0</v>
      </c>
      <c r="S12" s="151">
        <v>0</v>
      </c>
      <c r="T12" s="151">
        <v>0</v>
      </c>
      <c r="U12" s="152">
        <v>0</v>
      </c>
      <c r="V12" s="151">
        <v>111</v>
      </c>
      <c r="W12" s="152">
        <v>111</v>
      </c>
      <c r="X12" s="151">
        <v>47</v>
      </c>
      <c r="Y12" s="151">
        <v>6</v>
      </c>
      <c r="Z12" s="152">
        <v>52</v>
      </c>
      <c r="AA12" s="151">
        <v>0</v>
      </c>
      <c r="AB12" s="152">
        <v>0</v>
      </c>
      <c r="AC12" s="152">
        <v>1153</v>
      </c>
    </row>
    <row r="13" spans="1:29" ht="14.25" x14ac:dyDescent="0.2">
      <c r="A13" s="153"/>
      <c r="B13" s="156"/>
      <c r="C13" s="138" t="s">
        <v>137</v>
      </c>
      <c r="D13" s="149"/>
      <c r="E13" s="151">
        <v>0</v>
      </c>
      <c r="F13" s="151">
        <v>3684</v>
      </c>
      <c r="G13" s="151">
        <v>0</v>
      </c>
      <c r="H13" s="151">
        <v>0</v>
      </c>
      <c r="I13" s="151">
        <v>0</v>
      </c>
      <c r="J13" s="152">
        <v>3684</v>
      </c>
      <c r="K13" s="151">
        <v>161</v>
      </c>
      <c r="L13" s="151">
        <v>38</v>
      </c>
      <c r="M13" s="151">
        <v>89</v>
      </c>
      <c r="N13" s="151">
        <v>331</v>
      </c>
      <c r="O13" s="152">
        <v>618</v>
      </c>
      <c r="P13" s="151">
        <v>0</v>
      </c>
      <c r="Q13" s="151">
        <v>0</v>
      </c>
      <c r="R13" s="151">
        <v>0</v>
      </c>
      <c r="S13" s="151">
        <v>0</v>
      </c>
      <c r="T13" s="151">
        <v>0</v>
      </c>
      <c r="U13" s="152">
        <v>0</v>
      </c>
      <c r="V13" s="151">
        <v>504</v>
      </c>
      <c r="W13" s="152">
        <v>504</v>
      </c>
      <c r="X13" s="151">
        <v>187</v>
      </c>
      <c r="Y13" s="151">
        <v>22</v>
      </c>
      <c r="Z13" s="152">
        <v>209</v>
      </c>
      <c r="AA13" s="151">
        <v>0</v>
      </c>
      <c r="AB13" s="152">
        <v>0</v>
      </c>
      <c r="AC13" s="152">
        <v>5015</v>
      </c>
    </row>
    <row r="14" spans="1:29" ht="14.25" x14ac:dyDescent="0.2">
      <c r="A14" s="153"/>
      <c r="B14" s="154" t="s">
        <v>140</v>
      </c>
      <c r="C14" s="138" t="s">
        <v>141</v>
      </c>
      <c r="D14" s="149"/>
      <c r="E14" s="151">
        <v>0</v>
      </c>
      <c r="F14" s="151">
        <v>6311</v>
      </c>
      <c r="G14" s="151">
        <v>0</v>
      </c>
      <c r="H14" s="151">
        <v>18778</v>
      </c>
      <c r="I14" s="151">
        <v>0</v>
      </c>
      <c r="J14" s="152">
        <v>25090</v>
      </c>
      <c r="K14" s="151">
        <v>1156</v>
      </c>
      <c r="L14" s="151">
        <v>263</v>
      </c>
      <c r="M14" s="151">
        <v>548</v>
      </c>
      <c r="N14" s="151">
        <v>2359</v>
      </c>
      <c r="O14" s="152">
        <v>4326</v>
      </c>
      <c r="P14" s="151">
        <v>0</v>
      </c>
      <c r="Q14" s="151">
        <v>0</v>
      </c>
      <c r="R14" s="151">
        <v>0</v>
      </c>
      <c r="S14" s="151">
        <v>0</v>
      </c>
      <c r="T14" s="151">
        <v>0</v>
      </c>
      <c r="U14" s="152">
        <v>0</v>
      </c>
      <c r="V14" s="151">
        <v>2988</v>
      </c>
      <c r="W14" s="152">
        <v>2988</v>
      </c>
      <c r="X14" s="151">
        <v>1159</v>
      </c>
      <c r="Y14" s="151">
        <v>184</v>
      </c>
      <c r="Z14" s="152">
        <v>1343</v>
      </c>
      <c r="AA14" s="151">
        <v>0</v>
      </c>
      <c r="AB14" s="152">
        <v>0</v>
      </c>
      <c r="AC14" s="152">
        <v>33746</v>
      </c>
    </row>
    <row r="15" spans="1:29" ht="14.25" x14ac:dyDescent="0.2">
      <c r="A15" s="153"/>
      <c r="B15" s="156"/>
      <c r="C15" s="138" t="s">
        <v>142</v>
      </c>
      <c r="D15" s="149"/>
      <c r="E15" s="151">
        <v>0</v>
      </c>
      <c r="F15" s="151">
        <v>244601</v>
      </c>
      <c r="G15" s="151">
        <v>0</v>
      </c>
      <c r="H15" s="151">
        <v>0</v>
      </c>
      <c r="I15" s="151">
        <v>0</v>
      </c>
      <c r="J15" s="152">
        <v>244601</v>
      </c>
      <c r="K15" s="151">
        <v>11408</v>
      </c>
      <c r="L15" s="151">
        <v>2592</v>
      </c>
      <c r="M15" s="151">
        <v>5757</v>
      </c>
      <c r="N15" s="151">
        <v>24168</v>
      </c>
      <c r="O15" s="152">
        <v>43924</v>
      </c>
      <c r="P15" s="151">
        <v>0</v>
      </c>
      <c r="Q15" s="151">
        <v>0</v>
      </c>
      <c r="R15" s="151">
        <v>0</v>
      </c>
      <c r="S15" s="151">
        <v>0</v>
      </c>
      <c r="T15" s="151">
        <v>0</v>
      </c>
      <c r="U15" s="152">
        <v>0</v>
      </c>
      <c r="V15" s="151">
        <v>27699</v>
      </c>
      <c r="W15" s="152">
        <v>27699</v>
      </c>
      <c r="X15" s="151">
        <v>10836</v>
      </c>
      <c r="Y15" s="151">
        <v>1965</v>
      </c>
      <c r="Z15" s="152">
        <v>12801</v>
      </c>
      <c r="AA15" s="151">
        <v>0</v>
      </c>
      <c r="AB15" s="152">
        <v>0</v>
      </c>
      <c r="AC15" s="152">
        <v>329025</v>
      </c>
    </row>
    <row r="16" spans="1:29" ht="14.25" x14ac:dyDescent="0.2">
      <c r="A16" s="153"/>
      <c r="B16" s="148" t="s">
        <v>143</v>
      </c>
      <c r="C16" s="138" t="s">
        <v>144</v>
      </c>
      <c r="D16" s="149"/>
      <c r="E16" s="151">
        <v>-10792</v>
      </c>
      <c r="F16" s="151">
        <v>6149</v>
      </c>
      <c r="G16" s="151">
        <v>0</v>
      </c>
      <c r="H16" s="151">
        <v>0</v>
      </c>
      <c r="I16" s="151">
        <v>0</v>
      </c>
      <c r="J16" s="152">
        <v>-4642</v>
      </c>
      <c r="K16" s="151">
        <v>281</v>
      </c>
      <c r="L16" s="151">
        <v>57</v>
      </c>
      <c r="M16" s="151">
        <v>150</v>
      </c>
      <c r="N16" s="151">
        <v>533</v>
      </c>
      <c r="O16" s="152">
        <v>1020</v>
      </c>
      <c r="P16" s="151">
        <v>0</v>
      </c>
      <c r="Q16" s="151">
        <v>0</v>
      </c>
      <c r="R16" s="151">
        <v>0</v>
      </c>
      <c r="S16" s="151">
        <v>0</v>
      </c>
      <c r="T16" s="151">
        <v>0</v>
      </c>
      <c r="U16" s="152">
        <v>0</v>
      </c>
      <c r="V16" s="151">
        <v>800</v>
      </c>
      <c r="W16" s="152">
        <v>800</v>
      </c>
      <c r="X16" s="151">
        <v>315</v>
      </c>
      <c r="Y16" s="151">
        <v>37</v>
      </c>
      <c r="Z16" s="152">
        <v>352</v>
      </c>
      <c r="AA16" s="151">
        <v>0</v>
      </c>
      <c r="AB16" s="152">
        <v>0</v>
      </c>
      <c r="AC16" s="152">
        <v>-2470</v>
      </c>
    </row>
    <row r="17" spans="1:29" ht="14.25" x14ac:dyDescent="0.2">
      <c r="A17" s="153"/>
      <c r="B17" s="154" t="s">
        <v>145</v>
      </c>
      <c r="C17" s="138" t="s">
        <v>294</v>
      </c>
      <c r="D17" s="149"/>
      <c r="E17" s="151">
        <v>0</v>
      </c>
      <c r="F17" s="151">
        <v>76604</v>
      </c>
      <c r="G17" s="151">
        <v>0</v>
      </c>
      <c r="H17" s="151">
        <v>0</v>
      </c>
      <c r="I17" s="151">
        <v>0</v>
      </c>
      <c r="J17" s="152">
        <v>76604</v>
      </c>
      <c r="K17" s="151">
        <v>3588</v>
      </c>
      <c r="L17" s="151">
        <v>812</v>
      </c>
      <c r="M17" s="151">
        <v>1765</v>
      </c>
      <c r="N17" s="151">
        <v>7547</v>
      </c>
      <c r="O17" s="152">
        <v>13713</v>
      </c>
      <c r="P17" s="151">
        <v>0</v>
      </c>
      <c r="Q17" s="151">
        <v>0</v>
      </c>
      <c r="R17" s="151">
        <v>0</v>
      </c>
      <c r="S17" s="151">
        <v>0</v>
      </c>
      <c r="T17" s="151">
        <v>0</v>
      </c>
      <c r="U17" s="152">
        <v>0</v>
      </c>
      <c r="V17" s="151">
        <v>8582</v>
      </c>
      <c r="W17" s="152">
        <v>8582</v>
      </c>
      <c r="X17" s="151">
        <v>3376</v>
      </c>
      <c r="Y17" s="151">
        <v>619</v>
      </c>
      <c r="Z17" s="152">
        <v>3995</v>
      </c>
      <c r="AA17" s="151">
        <v>0</v>
      </c>
      <c r="AB17" s="152">
        <v>0</v>
      </c>
      <c r="AC17" s="152">
        <v>102893</v>
      </c>
    </row>
    <row r="18" spans="1:29" ht="14.25" x14ac:dyDescent="0.2">
      <c r="A18" s="153"/>
      <c r="B18" s="155"/>
      <c r="C18" s="138" t="s">
        <v>295</v>
      </c>
      <c r="D18" s="149"/>
      <c r="E18" s="151">
        <v>0</v>
      </c>
      <c r="F18" s="151">
        <v>95149</v>
      </c>
      <c r="G18" s="151">
        <v>0</v>
      </c>
      <c r="H18" s="151">
        <v>54806</v>
      </c>
      <c r="I18" s="151">
        <v>1822</v>
      </c>
      <c r="J18" s="152">
        <v>151777</v>
      </c>
      <c r="K18" s="151">
        <v>6857</v>
      </c>
      <c r="L18" s="151">
        <v>1538</v>
      </c>
      <c r="M18" s="151">
        <v>3394</v>
      </c>
      <c r="N18" s="151">
        <v>13865</v>
      </c>
      <c r="O18" s="152">
        <v>25653</v>
      </c>
      <c r="P18" s="151">
        <v>0</v>
      </c>
      <c r="Q18" s="151">
        <v>241</v>
      </c>
      <c r="R18" s="151">
        <v>107</v>
      </c>
      <c r="S18" s="151">
        <v>0</v>
      </c>
      <c r="T18" s="151">
        <v>0</v>
      </c>
      <c r="U18" s="152">
        <v>348</v>
      </c>
      <c r="V18" s="151">
        <v>18530</v>
      </c>
      <c r="W18" s="152">
        <v>18530</v>
      </c>
      <c r="X18" s="151">
        <v>7092</v>
      </c>
      <c r="Y18" s="151">
        <v>1044</v>
      </c>
      <c r="Z18" s="152">
        <v>8135</v>
      </c>
      <c r="AA18" s="151">
        <v>32</v>
      </c>
      <c r="AB18" s="152">
        <v>32</v>
      </c>
      <c r="AC18" s="152">
        <v>204475</v>
      </c>
    </row>
    <row r="19" spans="1:29" ht="14.25" x14ac:dyDescent="0.2">
      <c r="A19" s="153"/>
      <c r="B19" s="155"/>
      <c r="C19" s="138" t="s">
        <v>296</v>
      </c>
      <c r="D19" s="149"/>
      <c r="E19" s="151">
        <v>0</v>
      </c>
      <c r="F19" s="151">
        <v>232845</v>
      </c>
      <c r="G19" s="151">
        <v>0</v>
      </c>
      <c r="H19" s="151">
        <v>5293</v>
      </c>
      <c r="I19" s="151">
        <v>0</v>
      </c>
      <c r="J19" s="152">
        <v>238138</v>
      </c>
      <c r="K19" s="151">
        <v>11034</v>
      </c>
      <c r="L19" s="151">
        <v>2488</v>
      </c>
      <c r="M19" s="151">
        <v>5512</v>
      </c>
      <c r="N19" s="151">
        <v>22933</v>
      </c>
      <c r="O19" s="152">
        <v>41966</v>
      </c>
      <c r="P19" s="151">
        <v>0</v>
      </c>
      <c r="Q19" s="151">
        <v>0</v>
      </c>
      <c r="R19" s="151">
        <v>0</v>
      </c>
      <c r="S19" s="151">
        <v>0</v>
      </c>
      <c r="T19" s="151">
        <v>0</v>
      </c>
      <c r="U19" s="152">
        <v>0</v>
      </c>
      <c r="V19" s="151">
        <v>27838</v>
      </c>
      <c r="W19" s="152">
        <v>27838</v>
      </c>
      <c r="X19" s="151">
        <v>10852</v>
      </c>
      <c r="Y19" s="151">
        <v>1819</v>
      </c>
      <c r="Z19" s="152">
        <v>12671</v>
      </c>
      <c r="AA19" s="151">
        <v>0</v>
      </c>
      <c r="AB19" s="152">
        <v>0</v>
      </c>
      <c r="AC19" s="152">
        <v>320613</v>
      </c>
    </row>
    <row r="20" spans="1:29" ht="14.25" x14ac:dyDescent="0.2">
      <c r="A20" s="153"/>
      <c r="B20" s="155"/>
      <c r="C20" s="138" t="s">
        <v>146</v>
      </c>
      <c r="D20" s="149"/>
      <c r="E20" s="151">
        <v>4286</v>
      </c>
      <c r="F20" s="151">
        <v>2421858</v>
      </c>
      <c r="G20" s="151">
        <v>0</v>
      </c>
      <c r="H20" s="151">
        <v>89518</v>
      </c>
      <c r="I20" s="151">
        <v>0</v>
      </c>
      <c r="J20" s="152">
        <v>2515662</v>
      </c>
      <c r="K20" s="151">
        <v>116372</v>
      </c>
      <c r="L20" s="151">
        <v>26278</v>
      </c>
      <c r="M20" s="151">
        <v>57973</v>
      </c>
      <c r="N20" s="151">
        <v>241938</v>
      </c>
      <c r="O20" s="152">
        <v>442561</v>
      </c>
      <c r="P20" s="151">
        <v>0</v>
      </c>
      <c r="Q20" s="151">
        <v>3327</v>
      </c>
      <c r="R20" s="151">
        <v>0</v>
      </c>
      <c r="S20" s="151">
        <v>0</v>
      </c>
      <c r="T20" s="151">
        <v>0</v>
      </c>
      <c r="U20" s="152">
        <v>3327</v>
      </c>
      <c r="V20" s="151">
        <v>292960</v>
      </c>
      <c r="W20" s="152">
        <v>292960</v>
      </c>
      <c r="X20" s="151">
        <v>114210</v>
      </c>
      <c r="Y20" s="151">
        <v>19201</v>
      </c>
      <c r="Z20" s="152">
        <v>133411</v>
      </c>
      <c r="AA20" s="151">
        <v>413</v>
      </c>
      <c r="AB20" s="152">
        <v>413</v>
      </c>
      <c r="AC20" s="152">
        <v>3388333</v>
      </c>
    </row>
    <row r="21" spans="1:29" ht="14.25" x14ac:dyDescent="0.2">
      <c r="A21" s="153"/>
      <c r="B21" s="156"/>
      <c r="C21" s="138" t="s">
        <v>147</v>
      </c>
      <c r="D21" s="149"/>
      <c r="E21" s="151">
        <v>0</v>
      </c>
      <c r="F21" s="151">
        <v>1149787</v>
      </c>
      <c r="G21" s="151">
        <v>0</v>
      </c>
      <c r="H21" s="151">
        <v>62461</v>
      </c>
      <c r="I21" s="151">
        <v>0</v>
      </c>
      <c r="J21" s="152">
        <v>1212249</v>
      </c>
      <c r="K21" s="151">
        <v>56336</v>
      </c>
      <c r="L21" s="151">
        <v>12635</v>
      </c>
      <c r="M21" s="151">
        <v>27866</v>
      </c>
      <c r="N21" s="151">
        <v>116583</v>
      </c>
      <c r="O21" s="152">
        <v>213421</v>
      </c>
      <c r="P21" s="151">
        <v>0</v>
      </c>
      <c r="Q21" s="151">
        <v>0</v>
      </c>
      <c r="R21" s="151">
        <v>0</v>
      </c>
      <c r="S21" s="151">
        <v>0</v>
      </c>
      <c r="T21" s="151">
        <v>0</v>
      </c>
      <c r="U21" s="152">
        <v>0</v>
      </c>
      <c r="V21" s="151">
        <v>141212</v>
      </c>
      <c r="W21" s="152">
        <v>141212</v>
      </c>
      <c r="X21" s="151">
        <v>55234</v>
      </c>
      <c r="Y21" s="151">
        <v>9306</v>
      </c>
      <c r="Z21" s="152">
        <v>64540</v>
      </c>
      <c r="AA21" s="151">
        <v>0</v>
      </c>
      <c r="AB21" s="152">
        <v>0</v>
      </c>
      <c r="AC21" s="152">
        <v>1631421</v>
      </c>
    </row>
    <row r="22" spans="1:29" ht="14.25" x14ac:dyDescent="0.2">
      <c r="A22" s="153"/>
      <c r="B22" s="154" t="s">
        <v>297</v>
      </c>
      <c r="C22" s="138" t="s">
        <v>298</v>
      </c>
      <c r="D22" s="149"/>
      <c r="E22" s="151">
        <v>44349</v>
      </c>
      <c r="F22" s="151">
        <v>0</v>
      </c>
      <c r="G22" s="151">
        <v>0</v>
      </c>
      <c r="H22" s="151">
        <v>0</v>
      </c>
      <c r="I22" s="151">
        <v>0</v>
      </c>
      <c r="J22" s="152">
        <v>44349</v>
      </c>
      <c r="K22" s="151">
        <v>0</v>
      </c>
      <c r="L22" s="151">
        <v>0</v>
      </c>
      <c r="M22" s="151">
        <v>0</v>
      </c>
      <c r="N22" s="151">
        <v>0</v>
      </c>
      <c r="O22" s="152">
        <v>0</v>
      </c>
      <c r="P22" s="151">
        <v>0</v>
      </c>
      <c r="Q22" s="151">
        <v>0</v>
      </c>
      <c r="R22" s="151">
        <v>0</v>
      </c>
      <c r="S22" s="151">
        <v>0</v>
      </c>
      <c r="T22" s="151">
        <v>0</v>
      </c>
      <c r="U22" s="152">
        <v>0</v>
      </c>
      <c r="V22" s="151">
        <v>0</v>
      </c>
      <c r="W22" s="152">
        <v>0</v>
      </c>
      <c r="X22" s="151">
        <v>0</v>
      </c>
      <c r="Y22" s="151">
        <v>0</v>
      </c>
      <c r="Z22" s="152">
        <v>0</v>
      </c>
      <c r="AA22" s="151">
        <v>0</v>
      </c>
      <c r="AB22" s="152">
        <v>0</v>
      </c>
      <c r="AC22" s="152">
        <v>44349</v>
      </c>
    </row>
    <row r="23" spans="1:29" ht="14.25" x14ac:dyDescent="0.2">
      <c r="A23" s="153"/>
      <c r="B23" s="156"/>
      <c r="C23" s="138" t="s">
        <v>445</v>
      </c>
      <c r="D23" s="149"/>
      <c r="E23" s="151">
        <v>0</v>
      </c>
      <c r="F23" s="151">
        <v>145</v>
      </c>
      <c r="G23" s="151">
        <v>0</v>
      </c>
      <c r="H23" s="151">
        <v>0</v>
      </c>
      <c r="I23" s="151">
        <v>0</v>
      </c>
      <c r="J23" s="152">
        <v>145</v>
      </c>
      <c r="K23" s="151">
        <v>0</v>
      </c>
      <c r="L23" s="151">
        <v>0</v>
      </c>
      <c r="M23" s="151">
        <v>0</v>
      </c>
      <c r="N23" s="151">
        <v>0</v>
      </c>
      <c r="O23" s="152">
        <v>0</v>
      </c>
      <c r="P23" s="151">
        <v>0</v>
      </c>
      <c r="Q23" s="151">
        <v>0</v>
      </c>
      <c r="R23" s="151">
        <v>0</v>
      </c>
      <c r="S23" s="151">
        <v>0</v>
      </c>
      <c r="T23" s="151">
        <v>0</v>
      </c>
      <c r="U23" s="152">
        <v>0</v>
      </c>
      <c r="V23" s="151">
        <v>0</v>
      </c>
      <c r="W23" s="152">
        <v>0</v>
      </c>
      <c r="X23" s="151">
        <v>0</v>
      </c>
      <c r="Y23" s="151">
        <v>0</v>
      </c>
      <c r="Z23" s="152">
        <v>0</v>
      </c>
      <c r="AA23" s="151">
        <v>0</v>
      </c>
      <c r="AB23" s="152">
        <v>0</v>
      </c>
      <c r="AC23" s="152">
        <v>145</v>
      </c>
    </row>
    <row r="24" spans="1:29" ht="14.25" x14ac:dyDescent="0.2">
      <c r="A24" s="153"/>
      <c r="B24" s="154" t="s">
        <v>299</v>
      </c>
      <c r="C24" s="138" t="s">
        <v>300</v>
      </c>
      <c r="D24" s="149"/>
      <c r="E24" s="151">
        <v>-526339</v>
      </c>
      <c r="F24" s="151">
        <v>0</v>
      </c>
      <c r="G24" s="151">
        <v>0</v>
      </c>
      <c r="H24" s="151">
        <v>0</v>
      </c>
      <c r="I24" s="151">
        <v>0</v>
      </c>
      <c r="J24" s="152">
        <v>-526339</v>
      </c>
      <c r="K24" s="151">
        <v>0</v>
      </c>
      <c r="L24" s="151">
        <v>0</v>
      </c>
      <c r="M24" s="151">
        <v>0</v>
      </c>
      <c r="N24" s="151">
        <v>0</v>
      </c>
      <c r="O24" s="152">
        <v>0</v>
      </c>
      <c r="P24" s="151">
        <v>0</v>
      </c>
      <c r="Q24" s="151">
        <v>0</v>
      </c>
      <c r="R24" s="151">
        <v>0</v>
      </c>
      <c r="S24" s="151">
        <v>0</v>
      </c>
      <c r="T24" s="151">
        <v>0</v>
      </c>
      <c r="U24" s="152">
        <v>0</v>
      </c>
      <c r="V24" s="151">
        <v>0</v>
      </c>
      <c r="W24" s="152">
        <v>0</v>
      </c>
      <c r="X24" s="151">
        <v>0</v>
      </c>
      <c r="Y24" s="151">
        <v>0</v>
      </c>
      <c r="Z24" s="152">
        <v>0</v>
      </c>
      <c r="AA24" s="151">
        <v>0</v>
      </c>
      <c r="AB24" s="152">
        <v>0</v>
      </c>
      <c r="AC24" s="152">
        <v>-526339</v>
      </c>
    </row>
    <row r="25" spans="1:29" ht="14.25" x14ac:dyDescent="0.2">
      <c r="A25" s="153"/>
      <c r="B25" s="156"/>
      <c r="C25" s="138" t="s">
        <v>301</v>
      </c>
      <c r="D25" s="149"/>
      <c r="E25" s="151">
        <v>-37436</v>
      </c>
      <c r="F25" s="151">
        <v>0</v>
      </c>
      <c r="G25" s="151">
        <v>0</v>
      </c>
      <c r="H25" s="151">
        <v>0</v>
      </c>
      <c r="I25" s="151">
        <v>0</v>
      </c>
      <c r="J25" s="152">
        <v>-37436</v>
      </c>
      <c r="K25" s="151">
        <v>0</v>
      </c>
      <c r="L25" s="151">
        <v>0</v>
      </c>
      <c r="M25" s="151">
        <v>0</v>
      </c>
      <c r="N25" s="151">
        <v>0</v>
      </c>
      <c r="O25" s="152">
        <v>0</v>
      </c>
      <c r="P25" s="151">
        <v>0</v>
      </c>
      <c r="Q25" s="151">
        <v>0</v>
      </c>
      <c r="R25" s="151">
        <v>0</v>
      </c>
      <c r="S25" s="151">
        <v>0</v>
      </c>
      <c r="T25" s="151">
        <v>0</v>
      </c>
      <c r="U25" s="152">
        <v>0</v>
      </c>
      <c r="V25" s="151">
        <v>0</v>
      </c>
      <c r="W25" s="152">
        <v>0</v>
      </c>
      <c r="X25" s="151">
        <v>0</v>
      </c>
      <c r="Y25" s="151">
        <v>0</v>
      </c>
      <c r="Z25" s="152">
        <v>0</v>
      </c>
      <c r="AA25" s="151">
        <v>0</v>
      </c>
      <c r="AB25" s="152">
        <v>0</v>
      </c>
      <c r="AC25" s="152">
        <v>-37436</v>
      </c>
    </row>
    <row r="26" spans="1:29" ht="14.25" x14ac:dyDescent="0.2">
      <c r="A26" s="153"/>
      <c r="B26" s="148" t="s">
        <v>302</v>
      </c>
      <c r="C26" s="138" t="s">
        <v>303</v>
      </c>
      <c r="D26" s="149"/>
      <c r="E26" s="151">
        <v>6</v>
      </c>
      <c r="F26" s="151">
        <v>0</v>
      </c>
      <c r="G26" s="151">
        <v>0</v>
      </c>
      <c r="H26" s="151">
        <v>0</v>
      </c>
      <c r="I26" s="151">
        <v>0</v>
      </c>
      <c r="J26" s="152">
        <v>6</v>
      </c>
      <c r="K26" s="151">
        <v>0</v>
      </c>
      <c r="L26" s="151">
        <v>0</v>
      </c>
      <c r="M26" s="151">
        <v>0</v>
      </c>
      <c r="N26" s="151">
        <v>0</v>
      </c>
      <c r="O26" s="152">
        <v>0</v>
      </c>
      <c r="P26" s="151">
        <v>0</v>
      </c>
      <c r="Q26" s="151">
        <v>0</v>
      </c>
      <c r="R26" s="151">
        <v>0</v>
      </c>
      <c r="S26" s="151">
        <v>0</v>
      </c>
      <c r="T26" s="151">
        <v>0</v>
      </c>
      <c r="U26" s="152">
        <v>0</v>
      </c>
      <c r="V26" s="151">
        <v>0</v>
      </c>
      <c r="W26" s="152">
        <v>0</v>
      </c>
      <c r="X26" s="151">
        <v>0</v>
      </c>
      <c r="Y26" s="151">
        <v>0</v>
      </c>
      <c r="Z26" s="152">
        <v>0</v>
      </c>
      <c r="AA26" s="151">
        <v>0</v>
      </c>
      <c r="AB26" s="152">
        <v>0</v>
      </c>
      <c r="AC26" s="152">
        <v>6</v>
      </c>
    </row>
    <row r="27" spans="1:29" ht="14.25" x14ac:dyDescent="0.2">
      <c r="A27" s="153"/>
      <c r="B27" s="154" t="s">
        <v>304</v>
      </c>
      <c r="C27" s="138" t="s">
        <v>305</v>
      </c>
      <c r="D27" s="149"/>
      <c r="E27" s="151">
        <v>0</v>
      </c>
      <c r="F27" s="151">
        <v>2289</v>
      </c>
      <c r="G27" s="151">
        <v>0</v>
      </c>
      <c r="H27" s="151">
        <v>0</v>
      </c>
      <c r="I27" s="151">
        <v>0</v>
      </c>
      <c r="J27" s="152">
        <v>2289</v>
      </c>
      <c r="K27" s="151">
        <v>100</v>
      </c>
      <c r="L27" s="151">
        <v>23</v>
      </c>
      <c r="M27" s="151">
        <v>55</v>
      </c>
      <c r="N27" s="151">
        <v>205</v>
      </c>
      <c r="O27" s="152">
        <v>384</v>
      </c>
      <c r="P27" s="151">
        <v>0</v>
      </c>
      <c r="Q27" s="151">
        <v>0</v>
      </c>
      <c r="R27" s="151">
        <v>0</v>
      </c>
      <c r="S27" s="151">
        <v>0</v>
      </c>
      <c r="T27" s="151">
        <v>0</v>
      </c>
      <c r="U27" s="152">
        <v>0</v>
      </c>
      <c r="V27" s="151">
        <v>313</v>
      </c>
      <c r="W27" s="152">
        <v>313</v>
      </c>
      <c r="X27" s="151">
        <v>116</v>
      </c>
      <c r="Y27" s="151">
        <v>14</v>
      </c>
      <c r="Z27" s="152">
        <v>130</v>
      </c>
      <c r="AA27" s="151">
        <v>0</v>
      </c>
      <c r="AB27" s="152">
        <v>0</v>
      </c>
      <c r="AC27" s="152">
        <v>3116</v>
      </c>
    </row>
    <row r="28" spans="1:29" ht="14.25" x14ac:dyDescent="0.2">
      <c r="A28" s="153"/>
      <c r="B28" s="155"/>
      <c r="C28" s="138" t="s">
        <v>306</v>
      </c>
      <c r="D28" s="149"/>
      <c r="E28" s="151">
        <v>0</v>
      </c>
      <c r="F28" s="151">
        <v>398098</v>
      </c>
      <c r="G28" s="151">
        <v>0</v>
      </c>
      <c r="H28" s="151">
        <v>28286</v>
      </c>
      <c r="I28" s="151">
        <v>0</v>
      </c>
      <c r="J28" s="152">
        <v>426384</v>
      </c>
      <c r="K28" s="151">
        <v>19809</v>
      </c>
      <c r="L28" s="151">
        <v>4469</v>
      </c>
      <c r="M28" s="151">
        <v>9894</v>
      </c>
      <c r="N28" s="151">
        <v>41337</v>
      </c>
      <c r="O28" s="152">
        <v>75509</v>
      </c>
      <c r="P28" s="151">
        <v>0</v>
      </c>
      <c r="Q28" s="151">
        <v>1817</v>
      </c>
      <c r="R28" s="151">
        <v>0</v>
      </c>
      <c r="S28" s="151">
        <v>0</v>
      </c>
      <c r="T28" s="151">
        <v>0</v>
      </c>
      <c r="U28" s="152">
        <v>1817</v>
      </c>
      <c r="V28" s="151">
        <v>49385</v>
      </c>
      <c r="W28" s="152">
        <v>49385</v>
      </c>
      <c r="X28" s="151">
        <v>19282</v>
      </c>
      <c r="Y28" s="151">
        <v>3308</v>
      </c>
      <c r="Z28" s="152">
        <v>22590</v>
      </c>
      <c r="AA28" s="151">
        <v>245</v>
      </c>
      <c r="AB28" s="152">
        <v>245</v>
      </c>
      <c r="AC28" s="152">
        <v>575930</v>
      </c>
    </row>
    <row r="29" spans="1:29" ht="14.25" x14ac:dyDescent="0.2">
      <c r="A29" s="153"/>
      <c r="B29" s="155"/>
      <c r="C29" s="138" t="s">
        <v>307</v>
      </c>
      <c r="D29" s="149"/>
      <c r="E29" s="151">
        <v>0</v>
      </c>
      <c r="F29" s="151">
        <v>4876</v>
      </c>
      <c r="G29" s="151">
        <v>0</v>
      </c>
      <c r="H29" s="151">
        <v>0</v>
      </c>
      <c r="I29" s="151">
        <v>0</v>
      </c>
      <c r="J29" s="152">
        <v>4876</v>
      </c>
      <c r="K29" s="151">
        <v>226</v>
      </c>
      <c r="L29" s="151">
        <v>50</v>
      </c>
      <c r="M29" s="151">
        <v>108</v>
      </c>
      <c r="N29" s="151">
        <v>453</v>
      </c>
      <c r="O29" s="152">
        <v>837</v>
      </c>
      <c r="P29" s="151">
        <v>0</v>
      </c>
      <c r="Q29" s="151">
        <v>0</v>
      </c>
      <c r="R29" s="151">
        <v>0</v>
      </c>
      <c r="S29" s="151">
        <v>0</v>
      </c>
      <c r="T29" s="151">
        <v>0</v>
      </c>
      <c r="U29" s="152">
        <v>0</v>
      </c>
      <c r="V29" s="151">
        <v>597</v>
      </c>
      <c r="W29" s="152">
        <v>597</v>
      </c>
      <c r="X29" s="151">
        <v>232</v>
      </c>
      <c r="Y29" s="151">
        <v>35</v>
      </c>
      <c r="Z29" s="152">
        <v>267</v>
      </c>
      <c r="AA29" s="151">
        <v>0</v>
      </c>
      <c r="AB29" s="152">
        <v>0</v>
      </c>
      <c r="AC29" s="152">
        <v>6577</v>
      </c>
    </row>
    <row r="30" spans="1:29" ht="14.25" x14ac:dyDescent="0.2">
      <c r="A30" s="153"/>
      <c r="B30" s="156"/>
      <c r="C30" s="138" t="s">
        <v>308</v>
      </c>
      <c r="D30" s="149"/>
      <c r="E30" s="151">
        <v>4766</v>
      </c>
      <c r="F30" s="151">
        <v>10022</v>
      </c>
      <c r="G30" s="151">
        <v>0</v>
      </c>
      <c r="H30" s="151">
        <v>183</v>
      </c>
      <c r="I30" s="151">
        <v>0</v>
      </c>
      <c r="J30" s="152">
        <v>14971</v>
      </c>
      <c r="K30" s="151">
        <v>467</v>
      </c>
      <c r="L30" s="151">
        <v>104</v>
      </c>
      <c r="M30" s="151">
        <v>244</v>
      </c>
      <c r="N30" s="151">
        <v>962</v>
      </c>
      <c r="O30" s="152">
        <v>1778</v>
      </c>
      <c r="P30" s="151">
        <v>0</v>
      </c>
      <c r="Q30" s="151">
        <v>0</v>
      </c>
      <c r="R30" s="151">
        <v>0</v>
      </c>
      <c r="S30" s="151">
        <v>0</v>
      </c>
      <c r="T30" s="151">
        <v>0</v>
      </c>
      <c r="U30" s="152">
        <v>0</v>
      </c>
      <c r="V30" s="151">
        <v>1237</v>
      </c>
      <c r="W30" s="152">
        <v>1237</v>
      </c>
      <c r="X30" s="151">
        <v>479</v>
      </c>
      <c r="Y30" s="151">
        <v>73</v>
      </c>
      <c r="Z30" s="152">
        <v>552</v>
      </c>
      <c r="AA30" s="151">
        <v>0</v>
      </c>
      <c r="AB30" s="152">
        <v>0</v>
      </c>
      <c r="AC30" s="152">
        <v>18538</v>
      </c>
    </row>
    <row r="31" spans="1:29" ht="14.25" x14ac:dyDescent="0.2">
      <c r="A31" s="153"/>
      <c r="B31" s="148" t="s">
        <v>309</v>
      </c>
      <c r="C31" s="138" t="s">
        <v>310</v>
      </c>
      <c r="D31" s="149"/>
      <c r="E31" s="151">
        <v>0</v>
      </c>
      <c r="F31" s="151">
        <v>516932</v>
      </c>
      <c r="G31" s="151">
        <v>0</v>
      </c>
      <c r="H31" s="151">
        <v>87049</v>
      </c>
      <c r="I31" s="151">
        <v>0</v>
      </c>
      <c r="J31" s="152">
        <v>603981</v>
      </c>
      <c r="K31" s="151">
        <v>28135</v>
      </c>
      <c r="L31" s="151">
        <v>6338</v>
      </c>
      <c r="M31" s="151">
        <v>13946</v>
      </c>
      <c r="N31" s="151">
        <v>58676</v>
      </c>
      <c r="O31" s="152">
        <v>107095</v>
      </c>
      <c r="P31" s="151">
        <v>0</v>
      </c>
      <c r="Q31" s="151">
        <v>42</v>
      </c>
      <c r="R31" s="151">
        <v>0</v>
      </c>
      <c r="S31" s="151">
        <v>0</v>
      </c>
      <c r="T31" s="151">
        <v>0</v>
      </c>
      <c r="U31" s="152">
        <v>42</v>
      </c>
      <c r="V31" s="151">
        <v>69437</v>
      </c>
      <c r="W31" s="152">
        <v>69437</v>
      </c>
      <c r="X31" s="151">
        <v>27187</v>
      </c>
      <c r="Y31" s="151">
        <v>4727</v>
      </c>
      <c r="Z31" s="152">
        <v>31914</v>
      </c>
      <c r="AA31" s="151">
        <v>5</v>
      </c>
      <c r="AB31" s="152">
        <v>5</v>
      </c>
      <c r="AC31" s="152">
        <v>812473</v>
      </c>
    </row>
    <row r="32" spans="1:29" ht="14.25" x14ac:dyDescent="0.2">
      <c r="A32" s="157"/>
      <c r="B32" s="158" t="s">
        <v>107</v>
      </c>
      <c r="C32" s="159"/>
      <c r="D32" s="149"/>
      <c r="E32" s="152">
        <v>-518048</v>
      </c>
      <c r="F32" s="152">
        <v>10041885</v>
      </c>
      <c r="G32" s="152">
        <v>0</v>
      </c>
      <c r="H32" s="152">
        <v>628916</v>
      </c>
      <c r="I32" s="152">
        <v>8433</v>
      </c>
      <c r="J32" s="152">
        <v>10161186</v>
      </c>
      <c r="K32" s="152">
        <v>496200</v>
      </c>
      <c r="L32" s="152">
        <v>113364</v>
      </c>
      <c r="M32" s="152">
        <v>249113</v>
      </c>
      <c r="N32" s="152">
        <v>1050125</v>
      </c>
      <c r="O32" s="152">
        <v>1908802</v>
      </c>
      <c r="P32" s="152">
        <v>0</v>
      </c>
      <c r="Q32" s="152">
        <v>71206</v>
      </c>
      <c r="R32" s="152">
        <v>252</v>
      </c>
      <c r="S32" s="152">
        <v>0</v>
      </c>
      <c r="T32" s="152">
        <v>-537</v>
      </c>
      <c r="U32" s="152">
        <v>70920</v>
      </c>
      <c r="V32" s="152">
        <v>1213628</v>
      </c>
      <c r="W32" s="152">
        <v>1213628</v>
      </c>
      <c r="X32" s="152">
        <v>473247</v>
      </c>
      <c r="Y32" s="152">
        <v>84754</v>
      </c>
      <c r="Z32" s="152">
        <v>558001</v>
      </c>
      <c r="AA32" s="152">
        <v>8379</v>
      </c>
      <c r="AB32" s="152">
        <v>8379</v>
      </c>
      <c r="AC32" s="152">
        <v>13920915</v>
      </c>
    </row>
    <row r="33" spans="1:29" ht="14.25" x14ac:dyDescent="0.2">
      <c r="A33" s="150" t="s">
        <v>0</v>
      </c>
      <c r="B33" s="154" t="s">
        <v>150</v>
      </c>
      <c r="C33" s="138" t="s">
        <v>151</v>
      </c>
      <c r="D33" s="149"/>
      <c r="E33" s="151">
        <v>0</v>
      </c>
      <c r="F33" s="151">
        <v>122849</v>
      </c>
      <c r="G33" s="151">
        <v>0</v>
      </c>
      <c r="H33" s="151">
        <v>1972</v>
      </c>
      <c r="I33" s="151">
        <v>447</v>
      </c>
      <c r="J33" s="152">
        <v>125268</v>
      </c>
      <c r="K33" s="151">
        <v>5790</v>
      </c>
      <c r="L33" s="151">
        <v>1288</v>
      </c>
      <c r="M33" s="151">
        <v>2789</v>
      </c>
      <c r="N33" s="151">
        <v>11747</v>
      </c>
      <c r="O33" s="152">
        <v>21613</v>
      </c>
      <c r="P33" s="151">
        <v>0</v>
      </c>
      <c r="Q33" s="151">
        <v>0</v>
      </c>
      <c r="R33" s="151">
        <v>0</v>
      </c>
      <c r="S33" s="151">
        <v>0</v>
      </c>
      <c r="T33" s="151">
        <v>0</v>
      </c>
      <c r="U33" s="152">
        <v>0</v>
      </c>
      <c r="V33" s="151">
        <v>14879</v>
      </c>
      <c r="W33" s="152">
        <v>14879</v>
      </c>
      <c r="X33" s="151">
        <v>0</v>
      </c>
      <c r="Y33" s="151">
        <v>0</v>
      </c>
      <c r="Z33" s="152">
        <v>0</v>
      </c>
      <c r="AA33" s="151">
        <v>0</v>
      </c>
      <c r="AB33" s="152">
        <v>0</v>
      </c>
      <c r="AC33" s="152">
        <v>161760</v>
      </c>
    </row>
    <row r="34" spans="1:29" ht="14.25" x14ac:dyDescent="0.2">
      <c r="A34" s="153"/>
      <c r="B34" s="156"/>
      <c r="C34" s="138" t="s">
        <v>152</v>
      </c>
      <c r="D34" s="149"/>
      <c r="E34" s="151">
        <v>6018</v>
      </c>
      <c r="F34" s="151">
        <v>1353856</v>
      </c>
      <c r="G34" s="151">
        <v>0</v>
      </c>
      <c r="H34" s="151">
        <v>237025</v>
      </c>
      <c r="I34" s="151">
        <v>13220</v>
      </c>
      <c r="J34" s="152">
        <v>1610119</v>
      </c>
      <c r="K34" s="151">
        <v>73890</v>
      </c>
      <c r="L34" s="151">
        <v>16466</v>
      </c>
      <c r="M34" s="151">
        <v>36343</v>
      </c>
      <c r="N34" s="151">
        <v>151614</v>
      </c>
      <c r="O34" s="152">
        <v>278313</v>
      </c>
      <c r="P34" s="151">
        <v>0</v>
      </c>
      <c r="Q34" s="151">
        <v>10260</v>
      </c>
      <c r="R34" s="151">
        <v>4</v>
      </c>
      <c r="S34" s="151">
        <v>0</v>
      </c>
      <c r="T34" s="151">
        <v>91</v>
      </c>
      <c r="U34" s="152">
        <v>10355</v>
      </c>
      <c r="V34" s="151">
        <v>186323</v>
      </c>
      <c r="W34" s="152">
        <v>186323</v>
      </c>
      <c r="X34" s="151">
        <v>0</v>
      </c>
      <c r="Y34" s="151">
        <v>0</v>
      </c>
      <c r="Z34" s="152">
        <v>0</v>
      </c>
      <c r="AA34" s="151">
        <v>1218</v>
      </c>
      <c r="AB34" s="152">
        <v>1218</v>
      </c>
      <c r="AC34" s="152">
        <v>2086328</v>
      </c>
    </row>
    <row r="35" spans="1:29" ht="14.25" x14ac:dyDescent="0.2">
      <c r="A35" s="153"/>
      <c r="B35" s="154" t="s">
        <v>153</v>
      </c>
      <c r="C35" s="138" t="s">
        <v>154</v>
      </c>
      <c r="D35" s="149"/>
      <c r="E35" s="151">
        <v>0</v>
      </c>
      <c r="F35" s="151">
        <v>278255</v>
      </c>
      <c r="G35" s="151">
        <v>0</v>
      </c>
      <c r="H35" s="151">
        <v>75684</v>
      </c>
      <c r="I35" s="151">
        <v>0</v>
      </c>
      <c r="J35" s="152">
        <v>353939</v>
      </c>
      <c r="K35" s="151">
        <v>16439</v>
      </c>
      <c r="L35" s="151">
        <v>3724</v>
      </c>
      <c r="M35" s="151">
        <v>8239</v>
      </c>
      <c r="N35" s="151">
        <v>34458</v>
      </c>
      <c r="O35" s="152">
        <v>62860</v>
      </c>
      <c r="P35" s="151">
        <v>0</v>
      </c>
      <c r="Q35" s="151">
        <v>2965</v>
      </c>
      <c r="R35" s="151">
        <v>0</v>
      </c>
      <c r="S35" s="151">
        <v>0</v>
      </c>
      <c r="T35" s="151">
        <v>0</v>
      </c>
      <c r="U35" s="152">
        <v>2965</v>
      </c>
      <c r="V35" s="151">
        <v>40782</v>
      </c>
      <c r="W35" s="152">
        <v>40782</v>
      </c>
      <c r="X35" s="151">
        <v>0</v>
      </c>
      <c r="Y35" s="151">
        <v>0</v>
      </c>
      <c r="Z35" s="152">
        <v>0</v>
      </c>
      <c r="AA35" s="151">
        <v>384</v>
      </c>
      <c r="AB35" s="152">
        <v>384</v>
      </c>
      <c r="AC35" s="152">
        <v>460930</v>
      </c>
    </row>
    <row r="36" spans="1:29" ht="14.25" x14ac:dyDescent="0.2">
      <c r="A36" s="153"/>
      <c r="B36" s="156"/>
      <c r="C36" s="138" t="s">
        <v>311</v>
      </c>
      <c r="D36" s="149"/>
      <c r="E36" s="151">
        <v>0</v>
      </c>
      <c r="F36" s="151">
        <v>420887</v>
      </c>
      <c r="G36" s="151">
        <v>0</v>
      </c>
      <c r="H36" s="151">
        <v>65735</v>
      </c>
      <c r="I36" s="151">
        <v>0</v>
      </c>
      <c r="J36" s="152">
        <v>486623</v>
      </c>
      <c r="K36" s="151">
        <v>22608</v>
      </c>
      <c r="L36" s="151">
        <v>5071</v>
      </c>
      <c r="M36" s="151">
        <v>11172</v>
      </c>
      <c r="N36" s="151">
        <v>46752</v>
      </c>
      <c r="O36" s="152">
        <v>85603</v>
      </c>
      <c r="P36" s="151">
        <v>0</v>
      </c>
      <c r="Q36" s="151">
        <v>2739</v>
      </c>
      <c r="R36" s="151">
        <v>0</v>
      </c>
      <c r="S36" s="151">
        <v>0</v>
      </c>
      <c r="T36" s="151">
        <v>0</v>
      </c>
      <c r="U36" s="152">
        <v>2739</v>
      </c>
      <c r="V36" s="151">
        <v>56599</v>
      </c>
      <c r="W36" s="152">
        <v>56599</v>
      </c>
      <c r="X36" s="151">
        <v>0</v>
      </c>
      <c r="Y36" s="151">
        <v>0</v>
      </c>
      <c r="Z36" s="152">
        <v>0</v>
      </c>
      <c r="AA36" s="151">
        <v>187</v>
      </c>
      <c r="AB36" s="152">
        <v>187</v>
      </c>
      <c r="AC36" s="152">
        <v>631751</v>
      </c>
    </row>
    <row r="37" spans="1:29" ht="14.25" x14ac:dyDescent="0.2">
      <c r="A37" s="153"/>
      <c r="B37" s="154" t="s">
        <v>155</v>
      </c>
      <c r="C37" s="138" t="s">
        <v>158</v>
      </c>
      <c r="D37" s="149"/>
      <c r="E37" s="151">
        <v>0</v>
      </c>
      <c r="F37" s="151">
        <v>313</v>
      </c>
      <c r="G37" s="151">
        <v>0</v>
      </c>
      <c r="H37" s="151">
        <v>0</v>
      </c>
      <c r="I37" s="151">
        <v>0</v>
      </c>
      <c r="J37" s="152">
        <v>313</v>
      </c>
      <c r="K37" s="151">
        <v>14</v>
      </c>
      <c r="L37" s="151">
        <v>3</v>
      </c>
      <c r="M37" s="151">
        <v>8</v>
      </c>
      <c r="N37" s="151">
        <v>28</v>
      </c>
      <c r="O37" s="152">
        <v>52</v>
      </c>
      <c r="P37" s="151">
        <v>0</v>
      </c>
      <c r="Q37" s="151">
        <v>0</v>
      </c>
      <c r="R37" s="151">
        <v>0</v>
      </c>
      <c r="S37" s="151">
        <v>0</v>
      </c>
      <c r="T37" s="151">
        <v>0</v>
      </c>
      <c r="U37" s="152">
        <v>0</v>
      </c>
      <c r="V37" s="151">
        <v>43</v>
      </c>
      <c r="W37" s="152">
        <v>43</v>
      </c>
      <c r="X37" s="151">
        <v>0</v>
      </c>
      <c r="Y37" s="151">
        <v>0</v>
      </c>
      <c r="Z37" s="152">
        <v>0</v>
      </c>
      <c r="AA37" s="151">
        <v>0</v>
      </c>
      <c r="AB37" s="152">
        <v>0</v>
      </c>
      <c r="AC37" s="152">
        <v>408</v>
      </c>
    </row>
    <row r="38" spans="1:29" ht="14.25" x14ac:dyDescent="0.2">
      <c r="A38" s="153"/>
      <c r="B38" s="156"/>
      <c r="C38" s="138" t="s">
        <v>159</v>
      </c>
      <c r="D38" s="149"/>
      <c r="E38" s="151">
        <v>0</v>
      </c>
      <c r="F38" s="151">
        <v>51635</v>
      </c>
      <c r="G38" s="151">
        <v>0</v>
      </c>
      <c r="H38" s="151">
        <v>35136</v>
      </c>
      <c r="I38" s="151">
        <v>0</v>
      </c>
      <c r="J38" s="152">
        <v>86771</v>
      </c>
      <c r="K38" s="151">
        <v>4012</v>
      </c>
      <c r="L38" s="151">
        <v>900</v>
      </c>
      <c r="M38" s="151">
        <v>1967</v>
      </c>
      <c r="N38" s="151">
        <v>8221</v>
      </c>
      <c r="O38" s="152">
        <v>15101</v>
      </c>
      <c r="P38" s="151">
        <v>0</v>
      </c>
      <c r="Q38" s="151">
        <v>1485</v>
      </c>
      <c r="R38" s="151">
        <v>0</v>
      </c>
      <c r="S38" s="151">
        <v>0</v>
      </c>
      <c r="T38" s="151">
        <v>0</v>
      </c>
      <c r="U38" s="152">
        <v>1485</v>
      </c>
      <c r="V38" s="151">
        <v>10222</v>
      </c>
      <c r="W38" s="152">
        <v>10222</v>
      </c>
      <c r="X38" s="151">
        <v>0</v>
      </c>
      <c r="Y38" s="151">
        <v>0</v>
      </c>
      <c r="Z38" s="152">
        <v>0</v>
      </c>
      <c r="AA38" s="151">
        <v>170</v>
      </c>
      <c r="AB38" s="152">
        <v>170</v>
      </c>
      <c r="AC38" s="152">
        <v>113748</v>
      </c>
    </row>
    <row r="39" spans="1:29" ht="14.25" x14ac:dyDescent="0.2">
      <c r="A39" s="153"/>
      <c r="B39" s="148" t="s">
        <v>160</v>
      </c>
      <c r="C39" s="138" t="s">
        <v>161</v>
      </c>
      <c r="D39" s="149"/>
      <c r="E39" s="151">
        <v>0</v>
      </c>
      <c r="F39" s="151">
        <v>313</v>
      </c>
      <c r="G39" s="151">
        <v>0</v>
      </c>
      <c r="H39" s="151">
        <v>0</v>
      </c>
      <c r="I39" s="151">
        <v>0</v>
      </c>
      <c r="J39" s="152">
        <v>313</v>
      </c>
      <c r="K39" s="151">
        <v>14</v>
      </c>
      <c r="L39" s="151">
        <v>3</v>
      </c>
      <c r="M39" s="151">
        <v>8</v>
      </c>
      <c r="N39" s="151">
        <v>28</v>
      </c>
      <c r="O39" s="152">
        <v>52</v>
      </c>
      <c r="P39" s="151">
        <v>0</v>
      </c>
      <c r="Q39" s="151">
        <v>0</v>
      </c>
      <c r="R39" s="151">
        <v>0</v>
      </c>
      <c r="S39" s="151">
        <v>0</v>
      </c>
      <c r="T39" s="151">
        <v>0</v>
      </c>
      <c r="U39" s="152">
        <v>0</v>
      </c>
      <c r="V39" s="151">
        <v>43</v>
      </c>
      <c r="W39" s="152">
        <v>43</v>
      </c>
      <c r="X39" s="151">
        <v>0</v>
      </c>
      <c r="Y39" s="151">
        <v>0</v>
      </c>
      <c r="Z39" s="152">
        <v>0</v>
      </c>
      <c r="AA39" s="151">
        <v>0</v>
      </c>
      <c r="AB39" s="152">
        <v>0</v>
      </c>
      <c r="AC39" s="152">
        <v>408</v>
      </c>
    </row>
    <row r="40" spans="1:29" ht="14.25" x14ac:dyDescent="0.2">
      <c r="A40" s="153"/>
      <c r="B40" s="154" t="s">
        <v>162</v>
      </c>
      <c r="C40" s="138" t="s">
        <v>164</v>
      </c>
      <c r="D40" s="149"/>
      <c r="E40" s="151">
        <v>0</v>
      </c>
      <c r="F40" s="151">
        <v>769</v>
      </c>
      <c r="G40" s="151">
        <v>0</v>
      </c>
      <c r="H40" s="151">
        <v>0</v>
      </c>
      <c r="I40" s="151">
        <v>0</v>
      </c>
      <c r="J40" s="152">
        <v>769</v>
      </c>
      <c r="K40" s="151">
        <v>35</v>
      </c>
      <c r="L40" s="151">
        <v>8</v>
      </c>
      <c r="M40" s="151">
        <v>18</v>
      </c>
      <c r="N40" s="151">
        <v>74</v>
      </c>
      <c r="O40" s="152">
        <v>135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2">
        <v>0</v>
      </c>
      <c r="V40" s="151">
        <v>89</v>
      </c>
      <c r="W40" s="152">
        <v>89</v>
      </c>
      <c r="X40" s="151">
        <v>0</v>
      </c>
      <c r="Y40" s="151">
        <v>0</v>
      </c>
      <c r="Z40" s="152">
        <v>0</v>
      </c>
      <c r="AA40" s="151">
        <v>0</v>
      </c>
      <c r="AB40" s="152">
        <v>0</v>
      </c>
      <c r="AC40" s="152">
        <v>993</v>
      </c>
    </row>
    <row r="41" spans="1:29" ht="14.25" x14ac:dyDescent="0.2">
      <c r="A41" s="153"/>
      <c r="B41" s="156"/>
      <c r="C41" s="138" t="s">
        <v>165</v>
      </c>
      <c r="D41" s="149"/>
      <c r="E41" s="151">
        <v>0</v>
      </c>
      <c r="F41" s="151">
        <v>208</v>
      </c>
      <c r="G41" s="151">
        <v>0</v>
      </c>
      <c r="H41" s="151">
        <v>0</v>
      </c>
      <c r="I41" s="151">
        <v>0</v>
      </c>
      <c r="J41" s="152">
        <v>208</v>
      </c>
      <c r="K41" s="151">
        <v>9</v>
      </c>
      <c r="L41" s="151">
        <v>2</v>
      </c>
      <c r="M41" s="151">
        <v>5</v>
      </c>
      <c r="N41" s="151">
        <v>19</v>
      </c>
      <c r="O41" s="152">
        <v>35</v>
      </c>
      <c r="P41" s="151">
        <v>0</v>
      </c>
      <c r="Q41" s="151">
        <v>0</v>
      </c>
      <c r="R41" s="151">
        <v>0</v>
      </c>
      <c r="S41" s="151">
        <v>0</v>
      </c>
      <c r="T41" s="151">
        <v>0</v>
      </c>
      <c r="U41" s="152">
        <v>0</v>
      </c>
      <c r="V41" s="151">
        <v>29</v>
      </c>
      <c r="W41" s="152">
        <v>29</v>
      </c>
      <c r="X41" s="151">
        <v>0</v>
      </c>
      <c r="Y41" s="151">
        <v>0</v>
      </c>
      <c r="Z41" s="152">
        <v>0</v>
      </c>
      <c r="AA41" s="151">
        <v>0</v>
      </c>
      <c r="AB41" s="152">
        <v>0</v>
      </c>
      <c r="AC41" s="152">
        <v>272</v>
      </c>
    </row>
    <row r="42" spans="1:29" ht="14.25" x14ac:dyDescent="0.2">
      <c r="A42" s="153"/>
      <c r="B42" s="148" t="s">
        <v>167</v>
      </c>
      <c r="C42" s="138" t="s">
        <v>168</v>
      </c>
      <c r="D42" s="149"/>
      <c r="E42" s="151">
        <v>338</v>
      </c>
      <c r="F42" s="151">
        <v>558245</v>
      </c>
      <c r="G42" s="151">
        <v>0</v>
      </c>
      <c r="H42" s="151">
        <v>133139</v>
      </c>
      <c r="I42" s="151">
        <v>17248</v>
      </c>
      <c r="J42" s="152">
        <v>708970</v>
      </c>
      <c r="K42" s="151">
        <v>32003</v>
      </c>
      <c r="L42" s="151">
        <v>7349</v>
      </c>
      <c r="M42" s="151">
        <v>16274</v>
      </c>
      <c r="N42" s="151">
        <v>67932</v>
      </c>
      <c r="O42" s="152">
        <v>123557</v>
      </c>
      <c r="P42" s="151">
        <v>0</v>
      </c>
      <c r="Q42" s="151">
        <v>6482</v>
      </c>
      <c r="R42" s="151">
        <v>246</v>
      </c>
      <c r="S42" s="151">
        <v>0</v>
      </c>
      <c r="T42" s="151">
        <v>1138</v>
      </c>
      <c r="U42" s="152">
        <v>7865</v>
      </c>
      <c r="V42" s="151">
        <v>81538</v>
      </c>
      <c r="W42" s="152">
        <v>81538</v>
      </c>
      <c r="X42" s="151">
        <v>0</v>
      </c>
      <c r="Y42" s="151">
        <v>0</v>
      </c>
      <c r="Z42" s="152">
        <v>0</v>
      </c>
      <c r="AA42" s="151">
        <v>948</v>
      </c>
      <c r="AB42" s="152">
        <v>948</v>
      </c>
      <c r="AC42" s="152">
        <v>922878</v>
      </c>
    </row>
    <row r="43" spans="1:29" ht="14.25" x14ac:dyDescent="0.2">
      <c r="A43" s="153"/>
      <c r="B43" s="148" t="s">
        <v>169</v>
      </c>
      <c r="C43" s="138" t="s">
        <v>170</v>
      </c>
      <c r="D43" s="149"/>
      <c r="E43" s="151">
        <v>0</v>
      </c>
      <c r="F43" s="151">
        <v>502</v>
      </c>
      <c r="G43" s="151">
        <v>0</v>
      </c>
      <c r="H43" s="151">
        <v>0</v>
      </c>
      <c r="I43" s="151">
        <v>0</v>
      </c>
      <c r="J43" s="152">
        <v>502</v>
      </c>
      <c r="K43" s="151">
        <v>23</v>
      </c>
      <c r="L43" s="151">
        <v>4</v>
      </c>
      <c r="M43" s="151">
        <v>13</v>
      </c>
      <c r="N43" s="151">
        <v>43</v>
      </c>
      <c r="O43" s="152">
        <v>83</v>
      </c>
      <c r="P43" s="151">
        <v>0</v>
      </c>
      <c r="Q43" s="151">
        <v>0</v>
      </c>
      <c r="R43" s="151">
        <v>0</v>
      </c>
      <c r="S43" s="151">
        <v>0</v>
      </c>
      <c r="T43" s="151">
        <v>0</v>
      </c>
      <c r="U43" s="152">
        <v>0</v>
      </c>
      <c r="V43" s="151">
        <v>63</v>
      </c>
      <c r="W43" s="152">
        <v>63</v>
      </c>
      <c r="X43" s="151">
        <v>0</v>
      </c>
      <c r="Y43" s="151">
        <v>0</v>
      </c>
      <c r="Z43" s="152">
        <v>0</v>
      </c>
      <c r="AA43" s="151">
        <v>0</v>
      </c>
      <c r="AB43" s="152">
        <v>0</v>
      </c>
      <c r="AC43" s="152">
        <v>649</v>
      </c>
    </row>
    <row r="44" spans="1:29" ht="14.25" x14ac:dyDescent="0.2">
      <c r="A44" s="153"/>
      <c r="B44" s="154" t="s">
        <v>171</v>
      </c>
      <c r="C44" s="138" t="s">
        <v>172</v>
      </c>
      <c r="D44" s="149"/>
      <c r="E44" s="151">
        <v>0</v>
      </c>
      <c r="F44" s="151">
        <v>4329</v>
      </c>
      <c r="G44" s="151">
        <v>0</v>
      </c>
      <c r="H44" s="151">
        <v>0</v>
      </c>
      <c r="I44" s="151">
        <v>0</v>
      </c>
      <c r="J44" s="152">
        <v>4329</v>
      </c>
      <c r="K44" s="151">
        <v>196</v>
      </c>
      <c r="L44" s="151">
        <v>51</v>
      </c>
      <c r="M44" s="151">
        <v>115</v>
      </c>
      <c r="N44" s="151">
        <v>477</v>
      </c>
      <c r="O44" s="152">
        <v>839</v>
      </c>
      <c r="P44" s="151">
        <v>0</v>
      </c>
      <c r="Q44" s="151">
        <v>0</v>
      </c>
      <c r="R44" s="151">
        <v>0</v>
      </c>
      <c r="S44" s="151">
        <v>0</v>
      </c>
      <c r="T44" s="151">
        <v>0</v>
      </c>
      <c r="U44" s="152">
        <v>0</v>
      </c>
      <c r="V44" s="151">
        <v>460</v>
      </c>
      <c r="W44" s="152">
        <v>460</v>
      </c>
      <c r="X44" s="151">
        <v>0</v>
      </c>
      <c r="Y44" s="151">
        <v>0</v>
      </c>
      <c r="Z44" s="152">
        <v>0</v>
      </c>
      <c r="AA44" s="151">
        <v>0</v>
      </c>
      <c r="AB44" s="152">
        <v>0</v>
      </c>
      <c r="AC44" s="152">
        <v>5628</v>
      </c>
    </row>
    <row r="45" spans="1:29" ht="14.25" x14ac:dyDescent="0.2">
      <c r="A45" s="153"/>
      <c r="B45" s="156"/>
      <c r="C45" s="138" t="s">
        <v>176</v>
      </c>
      <c r="D45" s="149"/>
      <c r="E45" s="151">
        <v>0</v>
      </c>
      <c r="F45" s="151">
        <v>152</v>
      </c>
      <c r="G45" s="151">
        <v>0</v>
      </c>
      <c r="H45" s="151">
        <v>0</v>
      </c>
      <c r="I45" s="151">
        <v>0</v>
      </c>
      <c r="J45" s="152">
        <v>152</v>
      </c>
      <c r="K45" s="151">
        <v>9</v>
      </c>
      <c r="L45" s="151">
        <v>3</v>
      </c>
      <c r="M45" s="151">
        <v>7</v>
      </c>
      <c r="N45" s="151">
        <v>38</v>
      </c>
      <c r="O45" s="152">
        <v>57</v>
      </c>
      <c r="P45" s="151">
        <v>0</v>
      </c>
      <c r="Q45" s="151">
        <v>0</v>
      </c>
      <c r="R45" s="151">
        <v>0</v>
      </c>
      <c r="S45" s="151">
        <v>0</v>
      </c>
      <c r="T45" s="151">
        <v>0</v>
      </c>
      <c r="U45" s="152">
        <v>0</v>
      </c>
      <c r="V45" s="151">
        <v>-16</v>
      </c>
      <c r="W45" s="152">
        <v>-16</v>
      </c>
      <c r="X45" s="151">
        <v>0</v>
      </c>
      <c r="Y45" s="151">
        <v>0</v>
      </c>
      <c r="Z45" s="152">
        <v>0</v>
      </c>
      <c r="AA45" s="151">
        <v>0</v>
      </c>
      <c r="AB45" s="152">
        <v>0</v>
      </c>
      <c r="AC45" s="152">
        <v>194</v>
      </c>
    </row>
    <row r="46" spans="1:29" ht="14.25" x14ac:dyDescent="0.2">
      <c r="A46" s="153"/>
      <c r="B46" s="154" t="s">
        <v>179</v>
      </c>
      <c r="C46" s="138" t="s">
        <v>180</v>
      </c>
      <c r="D46" s="149"/>
      <c r="E46" s="151">
        <v>0</v>
      </c>
      <c r="F46" s="151">
        <v>29889</v>
      </c>
      <c r="G46" s="151">
        <v>0</v>
      </c>
      <c r="H46" s="151">
        <v>0</v>
      </c>
      <c r="I46" s="151">
        <v>0</v>
      </c>
      <c r="J46" s="152">
        <v>29889</v>
      </c>
      <c r="K46" s="151">
        <v>1363</v>
      </c>
      <c r="L46" s="151">
        <v>306</v>
      </c>
      <c r="M46" s="151">
        <v>544</v>
      </c>
      <c r="N46" s="151">
        <v>2545</v>
      </c>
      <c r="O46" s="152">
        <v>4757</v>
      </c>
      <c r="P46" s="151">
        <v>0</v>
      </c>
      <c r="Q46" s="151">
        <v>73</v>
      </c>
      <c r="R46" s="151">
        <v>0</v>
      </c>
      <c r="S46" s="151">
        <v>0</v>
      </c>
      <c r="T46" s="151">
        <v>0</v>
      </c>
      <c r="U46" s="152">
        <v>73</v>
      </c>
      <c r="V46" s="151">
        <v>3854</v>
      </c>
      <c r="W46" s="152">
        <v>3854</v>
      </c>
      <c r="X46" s="151">
        <v>0</v>
      </c>
      <c r="Y46" s="151">
        <v>0</v>
      </c>
      <c r="Z46" s="152">
        <v>0</v>
      </c>
      <c r="AA46" s="151">
        <v>10</v>
      </c>
      <c r="AB46" s="152">
        <v>10</v>
      </c>
      <c r="AC46" s="152">
        <v>38583</v>
      </c>
    </row>
    <row r="47" spans="1:29" ht="14.25" x14ac:dyDescent="0.2">
      <c r="A47" s="153"/>
      <c r="B47" s="156"/>
      <c r="C47" s="138" t="s">
        <v>181</v>
      </c>
      <c r="D47" s="149"/>
      <c r="E47" s="151">
        <v>294</v>
      </c>
      <c r="F47" s="151">
        <v>55148</v>
      </c>
      <c r="G47" s="151">
        <v>0</v>
      </c>
      <c r="H47" s="151">
        <v>0</v>
      </c>
      <c r="I47" s="151">
        <v>0</v>
      </c>
      <c r="J47" s="152">
        <v>55441</v>
      </c>
      <c r="K47" s="151">
        <v>2588</v>
      </c>
      <c r="L47" s="151">
        <v>640</v>
      </c>
      <c r="M47" s="151">
        <v>1459</v>
      </c>
      <c r="N47" s="151">
        <v>6186</v>
      </c>
      <c r="O47" s="152">
        <v>10873</v>
      </c>
      <c r="P47" s="151">
        <v>0</v>
      </c>
      <c r="Q47" s="151">
        <v>0</v>
      </c>
      <c r="R47" s="151">
        <v>0</v>
      </c>
      <c r="S47" s="151">
        <v>0</v>
      </c>
      <c r="T47" s="151">
        <v>0</v>
      </c>
      <c r="U47" s="152">
        <v>0</v>
      </c>
      <c r="V47" s="151">
        <v>5346</v>
      </c>
      <c r="W47" s="152">
        <v>5346</v>
      </c>
      <c r="X47" s="151">
        <v>0</v>
      </c>
      <c r="Y47" s="151">
        <v>0</v>
      </c>
      <c r="Z47" s="152">
        <v>0</v>
      </c>
      <c r="AA47" s="151">
        <v>0</v>
      </c>
      <c r="AB47" s="152">
        <v>0</v>
      </c>
      <c r="AC47" s="152">
        <v>71660</v>
      </c>
    </row>
    <row r="48" spans="1:29" ht="14.25" x14ac:dyDescent="0.2">
      <c r="A48" s="153"/>
      <c r="B48" s="148" t="s">
        <v>182</v>
      </c>
      <c r="C48" s="138" t="s">
        <v>183</v>
      </c>
      <c r="D48" s="149"/>
      <c r="E48" s="151">
        <v>0</v>
      </c>
      <c r="F48" s="151">
        <v>698</v>
      </c>
      <c r="G48" s="151">
        <v>0</v>
      </c>
      <c r="H48" s="151">
        <v>0</v>
      </c>
      <c r="I48" s="151">
        <v>0</v>
      </c>
      <c r="J48" s="152">
        <v>698</v>
      </c>
      <c r="K48" s="151">
        <v>30</v>
      </c>
      <c r="L48" s="151">
        <v>7</v>
      </c>
      <c r="M48" s="151">
        <v>17</v>
      </c>
      <c r="N48" s="151">
        <v>63</v>
      </c>
      <c r="O48" s="152">
        <v>117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2">
        <v>0</v>
      </c>
      <c r="V48" s="151">
        <v>96</v>
      </c>
      <c r="W48" s="152">
        <v>96</v>
      </c>
      <c r="X48" s="151">
        <v>0</v>
      </c>
      <c r="Y48" s="151">
        <v>0</v>
      </c>
      <c r="Z48" s="152">
        <v>0</v>
      </c>
      <c r="AA48" s="151">
        <v>0</v>
      </c>
      <c r="AB48" s="152">
        <v>0</v>
      </c>
      <c r="AC48" s="152">
        <v>911</v>
      </c>
    </row>
    <row r="49" spans="1:29" ht="14.25" x14ac:dyDescent="0.2">
      <c r="A49" s="153"/>
      <c r="B49" s="154" t="s">
        <v>208</v>
      </c>
      <c r="C49" s="138" t="s">
        <v>209</v>
      </c>
      <c r="D49" s="149"/>
      <c r="E49" s="151">
        <v>0</v>
      </c>
      <c r="F49" s="151">
        <v>69471</v>
      </c>
      <c r="G49" s="151">
        <v>0</v>
      </c>
      <c r="H49" s="151">
        <v>0</v>
      </c>
      <c r="I49" s="151">
        <v>0</v>
      </c>
      <c r="J49" s="152">
        <v>69471</v>
      </c>
      <c r="K49" s="151">
        <v>3230</v>
      </c>
      <c r="L49" s="151">
        <v>744</v>
      </c>
      <c r="M49" s="151">
        <v>1609</v>
      </c>
      <c r="N49" s="151">
        <v>6863</v>
      </c>
      <c r="O49" s="152">
        <v>12446</v>
      </c>
      <c r="P49" s="151">
        <v>0</v>
      </c>
      <c r="Q49" s="151">
        <v>0</v>
      </c>
      <c r="R49" s="151">
        <v>0</v>
      </c>
      <c r="S49" s="151">
        <v>0</v>
      </c>
      <c r="T49" s="151">
        <v>0</v>
      </c>
      <c r="U49" s="152">
        <v>0</v>
      </c>
      <c r="V49" s="151">
        <v>7844</v>
      </c>
      <c r="W49" s="152">
        <v>7844</v>
      </c>
      <c r="X49" s="151">
        <v>0</v>
      </c>
      <c r="Y49" s="151">
        <v>0</v>
      </c>
      <c r="Z49" s="152">
        <v>0</v>
      </c>
      <c r="AA49" s="151">
        <v>0</v>
      </c>
      <c r="AB49" s="152">
        <v>0</v>
      </c>
      <c r="AC49" s="152">
        <v>89761</v>
      </c>
    </row>
    <row r="50" spans="1:29" ht="14.25" x14ac:dyDescent="0.2">
      <c r="A50" s="153"/>
      <c r="B50" s="156"/>
      <c r="C50" s="138" t="s">
        <v>312</v>
      </c>
      <c r="D50" s="149"/>
      <c r="E50" s="151">
        <v>0</v>
      </c>
      <c r="F50" s="151">
        <v>1260457</v>
      </c>
      <c r="G50" s="151">
        <v>0</v>
      </c>
      <c r="H50" s="151">
        <v>0</v>
      </c>
      <c r="I50" s="151">
        <v>0</v>
      </c>
      <c r="J50" s="152">
        <v>1260457</v>
      </c>
      <c r="K50" s="151">
        <v>58631</v>
      </c>
      <c r="L50" s="151">
        <v>13300</v>
      </c>
      <c r="M50" s="151">
        <v>29332</v>
      </c>
      <c r="N50" s="151">
        <v>123204</v>
      </c>
      <c r="O50" s="152">
        <v>224467</v>
      </c>
      <c r="P50" s="151">
        <v>0</v>
      </c>
      <c r="Q50" s="151">
        <v>0</v>
      </c>
      <c r="R50" s="151">
        <v>0</v>
      </c>
      <c r="S50" s="151">
        <v>0</v>
      </c>
      <c r="T50" s="151">
        <v>0</v>
      </c>
      <c r="U50" s="152">
        <v>0</v>
      </c>
      <c r="V50" s="151">
        <v>144267</v>
      </c>
      <c r="W50" s="152">
        <v>144267</v>
      </c>
      <c r="X50" s="151">
        <v>0</v>
      </c>
      <c r="Y50" s="151">
        <v>0</v>
      </c>
      <c r="Z50" s="152">
        <v>0</v>
      </c>
      <c r="AA50" s="151">
        <v>0</v>
      </c>
      <c r="AB50" s="152">
        <v>0</v>
      </c>
      <c r="AC50" s="152">
        <v>1629191</v>
      </c>
    </row>
    <row r="51" spans="1:29" ht="14.25" x14ac:dyDescent="0.2">
      <c r="A51" s="153"/>
      <c r="B51" s="154" t="s">
        <v>210</v>
      </c>
      <c r="C51" s="138" t="s">
        <v>211</v>
      </c>
      <c r="D51" s="149"/>
      <c r="E51" s="151">
        <v>0</v>
      </c>
      <c r="F51" s="151">
        <v>23830</v>
      </c>
      <c r="G51" s="151">
        <v>0</v>
      </c>
      <c r="H51" s="151">
        <v>10081</v>
      </c>
      <c r="I51" s="151">
        <v>0</v>
      </c>
      <c r="J51" s="152">
        <v>33911</v>
      </c>
      <c r="K51" s="151">
        <v>1565</v>
      </c>
      <c r="L51" s="151">
        <v>353</v>
      </c>
      <c r="M51" s="151">
        <v>766</v>
      </c>
      <c r="N51" s="151">
        <v>3211</v>
      </c>
      <c r="O51" s="152">
        <v>5895</v>
      </c>
      <c r="P51" s="151">
        <v>0</v>
      </c>
      <c r="Q51" s="151">
        <v>24</v>
      </c>
      <c r="R51" s="151">
        <v>0</v>
      </c>
      <c r="S51" s="151">
        <v>0</v>
      </c>
      <c r="T51" s="151">
        <v>0</v>
      </c>
      <c r="U51" s="152">
        <v>24</v>
      </c>
      <c r="V51" s="151">
        <v>4053</v>
      </c>
      <c r="W51" s="152">
        <v>4053</v>
      </c>
      <c r="X51" s="151">
        <v>0</v>
      </c>
      <c r="Y51" s="151">
        <v>0</v>
      </c>
      <c r="Z51" s="152">
        <v>0</v>
      </c>
      <c r="AA51" s="151">
        <v>3</v>
      </c>
      <c r="AB51" s="152">
        <v>3</v>
      </c>
      <c r="AC51" s="152">
        <v>43886</v>
      </c>
    </row>
    <row r="52" spans="1:29" ht="14.25" x14ac:dyDescent="0.2">
      <c r="A52" s="153"/>
      <c r="B52" s="156"/>
      <c r="C52" s="138" t="s">
        <v>212</v>
      </c>
      <c r="D52" s="149"/>
      <c r="E52" s="151">
        <v>0</v>
      </c>
      <c r="F52" s="151">
        <v>826052</v>
      </c>
      <c r="G52" s="151">
        <v>0</v>
      </c>
      <c r="H52" s="151">
        <v>71852</v>
      </c>
      <c r="I52" s="151">
        <v>86025</v>
      </c>
      <c r="J52" s="152">
        <v>983928</v>
      </c>
      <c r="K52" s="151">
        <v>41648</v>
      </c>
      <c r="L52" s="151">
        <v>9411</v>
      </c>
      <c r="M52" s="151">
        <v>20661</v>
      </c>
      <c r="N52" s="151">
        <v>86630</v>
      </c>
      <c r="O52" s="152">
        <v>158350</v>
      </c>
      <c r="P52" s="151">
        <v>0</v>
      </c>
      <c r="Q52" s="151">
        <v>215</v>
      </c>
      <c r="R52" s="151">
        <v>0</v>
      </c>
      <c r="S52" s="151">
        <v>0</v>
      </c>
      <c r="T52" s="151">
        <v>0</v>
      </c>
      <c r="U52" s="152">
        <v>215</v>
      </c>
      <c r="V52" s="151">
        <v>114192</v>
      </c>
      <c r="W52" s="152">
        <v>114192</v>
      </c>
      <c r="X52" s="151">
        <v>0</v>
      </c>
      <c r="Y52" s="151">
        <v>0</v>
      </c>
      <c r="Z52" s="152">
        <v>0</v>
      </c>
      <c r="AA52" s="151">
        <v>28</v>
      </c>
      <c r="AB52" s="152">
        <v>28</v>
      </c>
      <c r="AC52" s="152">
        <v>1256714</v>
      </c>
    </row>
    <row r="53" spans="1:29" ht="14.25" x14ac:dyDescent="0.2">
      <c r="A53" s="153"/>
      <c r="B53" s="154" t="s">
        <v>213</v>
      </c>
      <c r="C53" s="138" t="s">
        <v>313</v>
      </c>
      <c r="D53" s="149"/>
      <c r="E53" s="151">
        <v>0</v>
      </c>
      <c r="F53" s="151">
        <v>33093</v>
      </c>
      <c r="G53" s="151">
        <v>0</v>
      </c>
      <c r="H53" s="151">
        <v>0</v>
      </c>
      <c r="I53" s="151">
        <v>0</v>
      </c>
      <c r="J53" s="152">
        <v>33093</v>
      </c>
      <c r="K53" s="151">
        <v>1493</v>
      </c>
      <c r="L53" s="151">
        <v>362</v>
      </c>
      <c r="M53" s="151">
        <v>826</v>
      </c>
      <c r="N53" s="151">
        <v>3323</v>
      </c>
      <c r="O53" s="152">
        <v>6004</v>
      </c>
      <c r="P53" s="151">
        <v>0</v>
      </c>
      <c r="Q53" s="151">
        <v>0</v>
      </c>
      <c r="R53" s="151">
        <v>0</v>
      </c>
      <c r="S53" s="151">
        <v>0</v>
      </c>
      <c r="T53" s="151">
        <v>0</v>
      </c>
      <c r="U53" s="152">
        <v>0</v>
      </c>
      <c r="V53" s="151">
        <v>3859</v>
      </c>
      <c r="W53" s="152">
        <v>3859</v>
      </c>
      <c r="X53" s="151">
        <v>0</v>
      </c>
      <c r="Y53" s="151">
        <v>0</v>
      </c>
      <c r="Z53" s="152">
        <v>0</v>
      </c>
      <c r="AA53" s="151">
        <v>0</v>
      </c>
      <c r="AB53" s="152">
        <v>0</v>
      </c>
      <c r="AC53" s="152">
        <v>42956</v>
      </c>
    </row>
    <row r="54" spans="1:29" ht="14.25" x14ac:dyDescent="0.2">
      <c r="A54" s="153"/>
      <c r="B54" s="155"/>
      <c r="C54" s="138" t="s">
        <v>214</v>
      </c>
      <c r="D54" s="149"/>
      <c r="E54" s="151">
        <v>2275</v>
      </c>
      <c r="F54" s="151">
        <v>1035912</v>
      </c>
      <c r="G54" s="151">
        <v>0</v>
      </c>
      <c r="H54" s="151">
        <v>0</v>
      </c>
      <c r="I54" s="151">
        <v>0</v>
      </c>
      <c r="J54" s="152">
        <v>1038187</v>
      </c>
      <c r="K54" s="151">
        <v>49145</v>
      </c>
      <c r="L54" s="151">
        <v>11208</v>
      </c>
      <c r="M54" s="151">
        <v>24053</v>
      </c>
      <c r="N54" s="151">
        <v>105636</v>
      </c>
      <c r="O54" s="152">
        <v>190043</v>
      </c>
      <c r="P54" s="151">
        <v>0</v>
      </c>
      <c r="Q54" s="151">
        <v>0</v>
      </c>
      <c r="R54" s="151">
        <v>8645</v>
      </c>
      <c r="S54" s="151">
        <v>0</v>
      </c>
      <c r="T54" s="151">
        <v>0</v>
      </c>
      <c r="U54" s="152">
        <v>8645</v>
      </c>
      <c r="V54" s="151">
        <v>110663</v>
      </c>
      <c r="W54" s="152">
        <v>110663</v>
      </c>
      <c r="X54" s="151">
        <v>0</v>
      </c>
      <c r="Y54" s="151">
        <v>0</v>
      </c>
      <c r="Z54" s="152">
        <v>0</v>
      </c>
      <c r="AA54" s="151">
        <v>0</v>
      </c>
      <c r="AB54" s="152">
        <v>0</v>
      </c>
      <c r="AC54" s="152">
        <v>1347539</v>
      </c>
    </row>
    <row r="55" spans="1:29" ht="14.25" x14ac:dyDescent="0.2">
      <c r="A55" s="153"/>
      <c r="B55" s="155"/>
      <c r="C55" s="138" t="s">
        <v>314</v>
      </c>
      <c r="D55" s="149"/>
      <c r="E55" s="151">
        <v>18040</v>
      </c>
      <c r="F55" s="151">
        <v>540549</v>
      </c>
      <c r="G55" s="151">
        <v>0</v>
      </c>
      <c r="H55" s="151">
        <v>3588</v>
      </c>
      <c r="I55" s="151">
        <v>0</v>
      </c>
      <c r="J55" s="152">
        <v>562177</v>
      </c>
      <c r="K55" s="151">
        <v>25190</v>
      </c>
      <c r="L55" s="151">
        <v>5706</v>
      </c>
      <c r="M55" s="151">
        <v>12428</v>
      </c>
      <c r="N55" s="151">
        <v>52262</v>
      </c>
      <c r="O55" s="152">
        <v>95586</v>
      </c>
      <c r="P55" s="151">
        <v>0</v>
      </c>
      <c r="Q55" s="151">
        <v>158</v>
      </c>
      <c r="R55" s="151">
        <v>0</v>
      </c>
      <c r="S55" s="151">
        <v>0</v>
      </c>
      <c r="T55" s="151">
        <v>0</v>
      </c>
      <c r="U55" s="152">
        <v>158</v>
      </c>
      <c r="V55" s="151">
        <v>63589</v>
      </c>
      <c r="W55" s="152">
        <v>63589</v>
      </c>
      <c r="X55" s="151">
        <v>0</v>
      </c>
      <c r="Y55" s="151">
        <v>0</v>
      </c>
      <c r="Z55" s="152">
        <v>0</v>
      </c>
      <c r="AA55" s="151">
        <v>20</v>
      </c>
      <c r="AB55" s="152">
        <v>20</v>
      </c>
      <c r="AC55" s="152">
        <v>721531</v>
      </c>
    </row>
    <row r="56" spans="1:29" ht="14.25" x14ac:dyDescent="0.2">
      <c r="A56" s="153"/>
      <c r="B56" s="155"/>
      <c r="C56" s="138" t="s">
        <v>315</v>
      </c>
      <c r="D56" s="149"/>
      <c r="E56" s="151">
        <v>0</v>
      </c>
      <c r="F56" s="151">
        <v>23018</v>
      </c>
      <c r="G56" s="151">
        <v>0</v>
      </c>
      <c r="H56" s="151">
        <v>167</v>
      </c>
      <c r="I56" s="151">
        <v>0</v>
      </c>
      <c r="J56" s="152">
        <v>23185</v>
      </c>
      <c r="K56" s="151">
        <v>1036</v>
      </c>
      <c r="L56" s="151">
        <v>227</v>
      </c>
      <c r="M56" s="151">
        <v>539</v>
      </c>
      <c r="N56" s="151">
        <v>2028</v>
      </c>
      <c r="O56" s="152">
        <v>3830</v>
      </c>
      <c r="P56" s="151">
        <v>0</v>
      </c>
      <c r="Q56" s="151">
        <v>0</v>
      </c>
      <c r="R56" s="151">
        <v>0</v>
      </c>
      <c r="S56" s="151">
        <v>0</v>
      </c>
      <c r="T56" s="151">
        <v>0</v>
      </c>
      <c r="U56" s="152">
        <v>0</v>
      </c>
      <c r="V56" s="151">
        <v>3084</v>
      </c>
      <c r="W56" s="152">
        <v>3084</v>
      </c>
      <c r="X56" s="151">
        <v>0</v>
      </c>
      <c r="Y56" s="151">
        <v>0</v>
      </c>
      <c r="Z56" s="152">
        <v>0</v>
      </c>
      <c r="AA56" s="151">
        <v>0</v>
      </c>
      <c r="AB56" s="152">
        <v>0</v>
      </c>
      <c r="AC56" s="152">
        <v>30099</v>
      </c>
    </row>
    <row r="57" spans="1:29" ht="14.25" x14ac:dyDescent="0.2">
      <c r="A57" s="153"/>
      <c r="B57" s="156"/>
      <c r="C57" s="138" t="s">
        <v>316</v>
      </c>
      <c r="D57" s="149"/>
      <c r="E57" s="151">
        <v>0</v>
      </c>
      <c r="F57" s="151">
        <v>383478</v>
      </c>
      <c r="G57" s="151">
        <v>0</v>
      </c>
      <c r="H57" s="151">
        <v>3920</v>
      </c>
      <c r="I57" s="151">
        <v>0</v>
      </c>
      <c r="J57" s="152">
        <v>387398</v>
      </c>
      <c r="K57" s="151">
        <v>17260</v>
      </c>
      <c r="L57" s="151">
        <v>3839</v>
      </c>
      <c r="M57" s="151">
        <v>8865</v>
      </c>
      <c r="N57" s="151">
        <v>33868</v>
      </c>
      <c r="O57" s="152">
        <v>63833</v>
      </c>
      <c r="P57" s="151">
        <v>0</v>
      </c>
      <c r="Q57" s="151">
        <v>0</v>
      </c>
      <c r="R57" s="151">
        <v>8598</v>
      </c>
      <c r="S57" s="151">
        <v>0</v>
      </c>
      <c r="T57" s="151">
        <v>0</v>
      </c>
      <c r="U57" s="152">
        <v>8598</v>
      </c>
      <c r="V57" s="151">
        <v>50506</v>
      </c>
      <c r="W57" s="152">
        <v>50506</v>
      </c>
      <c r="X57" s="151">
        <v>0</v>
      </c>
      <c r="Y57" s="151">
        <v>0</v>
      </c>
      <c r="Z57" s="152">
        <v>0</v>
      </c>
      <c r="AA57" s="151">
        <v>0</v>
      </c>
      <c r="AB57" s="152">
        <v>0</v>
      </c>
      <c r="AC57" s="152">
        <v>510335</v>
      </c>
    </row>
    <row r="58" spans="1:29" ht="14.25" x14ac:dyDescent="0.2">
      <c r="A58" s="153"/>
      <c r="B58" s="148" t="s">
        <v>215</v>
      </c>
      <c r="C58" s="138" t="s">
        <v>216</v>
      </c>
      <c r="D58" s="149"/>
      <c r="E58" s="151">
        <v>0</v>
      </c>
      <c r="F58" s="151">
        <v>0</v>
      </c>
      <c r="G58" s="151">
        <v>0</v>
      </c>
      <c r="H58" s="151">
        <v>102</v>
      </c>
      <c r="I58" s="151">
        <v>0</v>
      </c>
      <c r="J58" s="152">
        <v>102</v>
      </c>
      <c r="K58" s="151">
        <v>5</v>
      </c>
      <c r="L58" s="151">
        <v>1</v>
      </c>
      <c r="M58" s="151">
        <v>2</v>
      </c>
      <c r="N58" s="151">
        <v>8</v>
      </c>
      <c r="O58" s="152">
        <v>16</v>
      </c>
      <c r="P58" s="151">
        <v>0</v>
      </c>
      <c r="Q58" s="151">
        <v>0</v>
      </c>
      <c r="R58" s="151">
        <v>0</v>
      </c>
      <c r="S58" s="151">
        <v>0</v>
      </c>
      <c r="T58" s="151">
        <v>0</v>
      </c>
      <c r="U58" s="152">
        <v>0</v>
      </c>
      <c r="V58" s="151">
        <v>13</v>
      </c>
      <c r="W58" s="152">
        <v>13</v>
      </c>
      <c r="X58" s="151">
        <v>0</v>
      </c>
      <c r="Y58" s="151">
        <v>0</v>
      </c>
      <c r="Z58" s="152">
        <v>0</v>
      </c>
      <c r="AA58" s="151">
        <v>0</v>
      </c>
      <c r="AB58" s="152">
        <v>0</v>
      </c>
      <c r="AC58" s="152">
        <v>131</v>
      </c>
    </row>
    <row r="59" spans="1:29" ht="14.25" x14ac:dyDescent="0.2">
      <c r="A59" s="153"/>
      <c r="B59" s="148" t="s">
        <v>317</v>
      </c>
      <c r="C59" s="138" t="s">
        <v>318</v>
      </c>
      <c r="D59" s="149"/>
      <c r="E59" s="151">
        <v>568</v>
      </c>
      <c r="F59" s="151">
        <v>53267</v>
      </c>
      <c r="G59" s="151">
        <v>0</v>
      </c>
      <c r="H59" s="151">
        <v>0</v>
      </c>
      <c r="I59" s="151">
        <v>0</v>
      </c>
      <c r="J59" s="152">
        <v>53835</v>
      </c>
      <c r="K59" s="151">
        <v>2457</v>
      </c>
      <c r="L59" s="151">
        <v>548</v>
      </c>
      <c r="M59" s="151">
        <v>1235</v>
      </c>
      <c r="N59" s="151">
        <v>5032</v>
      </c>
      <c r="O59" s="152">
        <v>9272</v>
      </c>
      <c r="P59" s="151">
        <v>0</v>
      </c>
      <c r="Q59" s="151">
        <v>0</v>
      </c>
      <c r="R59" s="151">
        <v>0</v>
      </c>
      <c r="S59" s="151">
        <v>0</v>
      </c>
      <c r="T59" s="151">
        <v>0</v>
      </c>
      <c r="U59" s="152">
        <v>0</v>
      </c>
      <c r="V59" s="151">
        <v>6321</v>
      </c>
      <c r="W59" s="152">
        <v>6321</v>
      </c>
      <c r="X59" s="151">
        <v>0</v>
      </c>
      <c r="Y59" s="151">
        <v>0</v>
      </c>
      <c r="Z59" s="152">
        <v>0</v>
      </c>
      <c r="AA59" s="151">
        <v>0</v>
      </c>
      <c r="AB59" s="152">
        <v>0</v>
      </c>
      <c r="AC59" s="152">
        <v>69428</v>
      </c>
    </row>
    <row r="60" spans="1:29" ht="14.25" x14ac:dyDescent="0.2">
      <c r="A60" s="153"/>
      <c r="B60" s="154" t="s">
        <v>217</v>
      </c>
      <c r="C60" s="138" t="s">
        <v>218</v>
      </c>
      <c r="D60" s="149"/>
      <c r="E60" s="151">
        <v>0</v>
      </c>
      <c r="F60" s="151">
        <v>16523</v>
      </c>
      <c r="G60" s="151">
        <v>0</v>
      </c>
      <c r="H60" s="151">
        <v>5935</v>
      </c>
      <c r="I60" s="151">
        <v>0</v>
      </c>
      <c r="J60" s="152">
        <v>22458</v>
      </c>
      <c r="K60" s="151">
        <v>1053</v>
      </c>
      <c r="L60" s="151">
        <v>241</v>
      </c>
      <c r="M60" s="151">
        <v>503</v>
      </c>
      <c r="N60" s="151">
        <v>2220</v>
      </c>
      <c r="O60" s="152">
        <v>4017</v>
      </c>
      <c r="P60" s="151">
        <v>0</v>
      </c>
      <c r="Q60" s="151">
        <v>7294</v>
      </c>
      <c r="R60" s="151">
        <v>0</v>
      </c>
      <c r="S60" s="151">
        <v>0</v>
      </c>
      <c r="T60" s="151">
        <v>0</v>
      </c>
      <c r="U60" s="152">
        <v>7294</v>
      </c>
      <c r="V60" s="151">
        <v>2520</v>
      </c>
      <c r="W60" s="152">
        <v>2520</v>
      </c>
      <c r="X60" s="151">
        <v>0</v>
      </c>
      <c r="Y60" s="151">
        <v>0</v>
      </c>
      <c r="Z60" s="152">
        <v>0</v>
      </c>
      <c r="AA60" s="151">
        <v>915</v>
      </c>
      <c r="AB60" s="152">
        <v>915</v>
      </c>
      <c r="AC60" s="152">
        <v>37205</v>
      </c>
    </row>
    <row r="61" spans="1:29" ht="14.25" x14ac:dyDescent="0.2">
      <c r="A61" s="153"/>
      <c r="B61" s="156"/>
      <c r="C61" s="138" t="s">
        <v>219</v>
      </c>
      <c r="D61" s="149"/>
      <c r="E61" s="151">
        <v>0</v>
      </c>
      <c r="F61" s="151">
        <v>16052</v>
      </c>
      <c r="G61" s="151">
        <v>0</v>
      </c>
      <c r="H61" s="151">
        <v>29554</v>
      </c>
      <c r="I61" s="151">
        <v>0</v>
      </c>
      <c r="J61" s="152">
        <v>45606</v>
      </c>
      <c r="K61" s="151">
        <v>2105</v>
      </c>
      <c r="L61" s="151">
        <v>461</v>
      </c>
      <c r="M61" s="151">
        <v>1035</v>
      </c>
      <c r="N61" s="151">
        <v>4215</v>
      </c>
      <c r="O61" s="152">
        <v>7816</v>
      </c>
      <c r="P61" s="151">
        <v>0</v>
      </c>
      <c r="Q61" s="151">
        <v>0</v>
      </c>
      <c r="R61" s="151">
        <v>0</v>
      </c>
      <c r="S61" s="151">
        <v>0</v>
      </c>
      <c r="T61" s="151">
        <v>0</v>
      </c>
      <c r="U61" s="152">
        <v>0</v>
      </c>
      <c r="V61" s="151">
        <v>5582</v>
      </c>
      <c r="W61" s="152">
        <v>5582</v>
      </c>
      <c r="X61" s="151">
        <v>0</v>
      </c>
      <c r="Y61" s="151">
        <v>0</v>
      </c>
      <c r="Z61" s="152">
        <v>0</v>
      </c>
      <c r="AA61" s="151">
        <v>0</v>
      </c>
      <c r="AB61" s="152">
        <v>0</v>
      </c>
      <c r="AC61" s="152">
        <v>59004</v>
      </c>
    </row>
    <row r="62" spans="1:29" ht="14.25" x14ac:dyDescent="0.2">
      <c r="A62" s="153"/>
      <c r="B62" s="148" t="s">
        <v>220</v>
      </c>
      <c r="C62" s="138" t="s">
        <v>221</v>
      </c>
      <c r="D62" s="149"/>
      <c r="E62" s="151">
        <v>0</v>
      </c>
      <c r="F62" s="151">
        <v>9452</v>
      </c>
      <c r="G62" s="151">
        <v>0</v>
      </c>
      <c r="H62" s="151">
        <v>182891</v>
      </c>
      <c r="I62" s="151">
        <v>0</v>
      </c>
      <c r="J62" s="152">
        <v>192344</v>
      </c>
      <c r="K62" s="151">
        <v>9012</v>
      </c>
      <c r="L62" s="151">
        <v>2061</v>
      </c>
      <c r="M62" s="151">
        <v>4439</v>
      </c>
      <c r="N62" s="151">
        <v>19145</v>
      </c>
      <c r="O62" s="152">
        <v>34657</v>
      </c>
      <c r="P62" s="151">
        <v>0</v>
      </c>
      <c r="Q62" s="151">
        <v>32361</v>
      </c>
      <c r="R62" s="151">
        <v>0</v>
      </c>
      <c r="S62" s="151">
        <v>0</v>
      </c>
      <c r="T62" s="151">
        <v>0</v>
      </c>
      <c r="U62" s="152">
        <v>32361</v>
      </c>
      <c r="V62" s="151">
        <v>21327</v>
      </c>
      <c r="W62" s="152">
        <v>21327</v>
      </c>
      <c r="X62" s="151">
        <v>0</v>
      </c>
      <c r="Y62" s="151">
        <v>0</v>
      </c>
      <c r="Z62" s="152">
        <v>0</v>
      </c>
      <c r="AA62" s="151">
        <v>3619</v>
      </c>
      <c r="AB62" s="152">
        <v>3619</v>
      </c>
      <c r="AC62" s="152">
        <v>284308</v>
      </c>
    </row>
    <row r="63" spans="1:29" ht="14.25" x14ac:dyDescent="0.2">
      <c r="A63" s="153"/>
      <c r="B63" s="148" t="s">
        <v>222</v>
      </c>
      <c r="C63" s="138" t="s">
        <v>223</v>
      </c>
      <c r="D63" s="149"/>
      <c r="E63" s="151">
        <v>568</v>
      </c>
      <c r="F63" s="151">
        <v>115711</v>
      </c>
      <c r="G63" s="151">
        <v>0</v>
      </c>
      <c r="H63" s="151">
        <v>0</v>
      </c>
      <c r="I63" s="151">
        <v>0</v>
      </c>
      <c r="J63" s="152">
        <v>116279</v>
      </c>
      <c r="K63" s="151">
        <v>5374</v>
      </c>
      <c r="L63" s="151">
        <v>1193</v>
      </c>
      <c r="M63" s="151">
        <v>2561</v>
      </c>
      <c r="N63" s="151">
        <v>10862</v>
      </c>
      <c r="O63" s="152">
        <v>19990</v>
      </c>
      <c r="P63" s="151">
        <v>0</v>
      </c>
      <c r="Q63" s="151">
        <v>0</v>
      </c>
      <c r="R63" s="151">
        <v>0</v>
      </c>
      <c r="S63" s="151">
        <v>0</v>
      </c>
      <c r="T63" s="151">
        <v>0</v>
      </c>
      <c r="U63" s="152">
        <v>0</v>
      </c>
      <c r="V63" s="151">
        <v>13800</v>
      </c>
      <c r="W63" s="152">
        <v>13800</v>
      </c>
      <c r="X63" s="151">
        <v>0</v>
      </c>
      <c r="Y63" s="151">
        <v>0</v>
      </c>
      <c r="Z63" s="152">
        <v>0</v>
      </c>
      <c r="AA63" s="151">
        <v>0</v>
      </c>
      <c r="AB63" s="152">
        <v>0</v>
      </c>
      <c r="AC63" s="152">
        <v>150069</v>
      </c>
    </row>
    <row r="64" spans="1:29" ht="14.25" x14ac:dyDescent="0.2">
      <c r="A64" s="153"/>
      <c r="B64" s="148" t="s">
        <v>224</v>
      </c>
      <c r="C64" s="138" t="s">
        <v>225</v>
      </c>
      <c r="D64" s="149"/>
      <c r="E64" s="151">
        <v>0</v>
      </c>
      <c r="F64" s="151">
        <v>7407</v>
      </c>
      <c r="G64" s="151">
        <v>0</v>
      </c>
      <c r="H64" s="151">
        <v>12021</v>
      </c>
      <c r="I64" s="151">
        <v>0</v>
      </c>
      <c r="J64" s="152">
        <v>19428</v>
      </c>
      <c r="K64" s="151">
        <v>883</v>
      </c>
      <c r="L64" s="151">
        <v>193</v>
      </c>
      <c r="M64" s="151">
        <v>420</v>
      </c>
      <c r="N64" s="151">
        <v>1706</v>
      </c>
      <c r="O64" s="152">
        <v>3202</v>
      </c>
      <c r="P64" s="151">
        <v>0</v>
      </c>
      <c r="Q64" s="151">
        <v>6145</v>
      </c>
      <c r="R64" s="151">
        <v>0</v>
      </c>
      <c r="S64" s="151">
        <v>0</v>
      </c>
      <c r="T64" s="151">
        <v>0</v>
      </c>
      <c r="U64" s="152">
        <v>6145</v>
      </c>
      <c r="V64" s="151">
        <v>2617</v>
      </c>
      <c r="W64" s="152">
        <v>2617</v>
      </c>
      <c r="X64" s="151">
        <v>0</v>
      </c>
      <c r="Y64" s="151">
        <v>0</v>
      </c>
      <c r="Z64" s="152">
        <v>0</v>
      </c>
      <c r="AA64" s="151">
        <v>692</v>
      </c>
      <c r="AB64" s="152">
        <v>692</v>
      </c>
      <c r="AC64" s="152">
        <v>32084</v>
      </c>
    </row>
    <row r="65" spans="1:29" ht="14.25" x14ac:dyDescent="0.2">
      <c r="A65" s="153"/>
      <c r="B65" s="154" t="s">
        <v>226</v>
      </c>
      <c r="C65" s="138" t="s">
        <v>227</v>
      </c>
      <c r="D65" s="149"/>
      <c r="E65" s="151">
        <v>14542</v>
      </c>
      <c r="F65" s="151">
        <v>575471</v>
      </c>
      <c r="G65" s="151">
        <v>0</v>
      </c>
      <c r="H65" s="151">
        <v>71053</v>
      </c>
      <c r="I65" s="151">
        <v>0</v>
      </c>
      <c r="J65" s="152">
        <v>661066</v>
      </c>
      <c r="K65" s="151">
        <v>30000</v>
      </c>
      <c r="L65" s="151">
        <v>6779</v>
      </c>
      <c r="M65" s="151">
        <v>14955</v>
      </c>
      <c r="N65" s="151">
        <v>62538</v>
      </c>
      <c r="O65" s="152">
        <v>114271</v>
      </c>
      <c r="P65" s="151">
        <v>0</v>
      </c>
      <c r="Q65" s="151">
        <v>9427</v>
      </c>
      <c r="R65" s="151">
        <v>3421</v>
      </c>
      <c r="S65" s="151">
        <v>0</v>
      </c>
      <c r="T65" s="151">
        <v>0</v>
      </c>
      <c r="U65" s="152">
        <v>12848</v>
      </c>
      <c r="V65" s="151">
        <v>75476</v>
      </c>
      <c r="W65" s="152">
        <v>75476</v>
      </c>
      <c r="X65" s="151">
        <v>0</v>
      </c>
      <c r="Y65" s="151">
        <v>0</v>
      </c>
      <c r="Z65" s="152">
        <v>0</v>
      </c>
      <c r="AA65" s="151">
        <v>1342</v>
      </c>
      <c r="AB65" s="152">
        <v>1342</v>
      </c>
      <c r="AC65" s="152">
        <v>865003</v>
      </c>
    </row>
    <row r="66" spans="1:29" ht="14.25" x14ac:dyDescent="0.2">
      <c r="A66" s="153"/>
      <c r="B66" s="156"/>
      <c r="C66" s="138" t="s">
        <v>319</v>
      </c>
      <c r="D66" s="149"/>
      <c r="E66" s="151">
        <v>0</v>
      </c>
      <c r="F66" s="151">
        <v>130591</v>
      </c>
      <c r="G66" s="151">
        <v>0</v>
      </c>
      <c r="H66" s="151">
        <v>21370</v>
      </c>
      <c r="I66" s="151">
        <v>0</v>
      </c>
      <c r="J66" s="152">
        <v>151961</v>
      </c>
      <c r="K66" s="151">
        <v>6996</v>
      </c>
      <c r="L66" s="151">
        <v>1575</v>
      </c>
      <c r="M66" s="151">
        <v>3492</v>
      </c>
      <c r="N66" s="151">
        <v>14386</v>
      </c>
      <c r="O66" s="152">
        <v>26448</v>
      </c>
      <c r="P66" s="151">
        <v>0</v>
      </c>
      <c r="Q66" s="151">
        <v>0</v>
      </c>
      <c r="R66" s="151">
        <v>0</v>
      </c>
      <c r="S66" s="151">
        <v>0</v>
      </c>
      <c r="T66" s="151">
        <v>0</v>
      </c>
      <c r="U66" s="152">
        <v>0</v>
      </c>
      <c r="V66" s="151">
        <v>18146</v>
      </c>
      <c r="W66" s="152">
        <v>18146</v>
      </c>
      <c r="X66" s="151">
        <v>0</v>
      </c>
      <c r="Y66" s="151">
        <v>0</v>
      </c>
      <c r="Z66" s="152">
        <v>0</v>
      </c>
      <c r="AA66" s="151">
        <v>0</v>
      </c>
      <c r="AB66" s="152">
        <v>0</v>
      </c>
      <c r="AC66" s="152">
        <v>196556</v>
      </c>
    </row>
    <row r="67" spans="1:29" ht="14.25" x14ac:dyDescent="0.2">
      <c r="A67" s="153"/>
      <c r="B67" s="148" t="s">
        <v>320</v>
      </c>
      <c r="C67" s="138" t="s">
        <v>321</v>
      </c>
      <c r="D67" s="149"/>
      <c r="E67" s="151">
        <v>0</v>
      </c>
      <c r="F67" s="151">
        <v>578479</v>
      </c>
      <c r="G67" s="151">
        <v>0</v>
      </c>
      <c r="H67" s="151">
        <v>2613</v>
      </c>
      <c r="I67" s="151">
        <v>0</v>
      </c>
      <c r="J67" s="152">
        <v>581092</v>
      </c>
      <c r="K67" s="151">
        <v>27186</v>
      </c>
      <c r="L67" s="151">
        <v>6126</v>
      </c>
      <c r="M67" s="151">
        <v>13499</v>
      </c>
      <c r="N67" s="151">
        <v>57086</v>
      </c>
      <c r="O67" s="152">
        <v>103898</v>
      </c>
      <c r="P67" s="151">
        <v>0</v>
      </c>
      <c r="Q67" s="151">
        <v>0</v>
      </c>
      <c r="R67" s="151">
        <v>10727</v>
      </c>
      <c r="S67" s="151">
        <v>0</v>
      </c>
      <c r="T67" s="151">
        <v>0</v>
      </c>
      <c r="U67" s="152">
        <v>10727</v>
      </c>
      <c r="V67" s="151">
        <v>66730</v>
      </c>
      <c r="W67" s="152">
        <v>66730</v>
      </c>
      <c r="X67" s="151">
        <v>0</v>
      </c>
      <c r="Y67" s="151">
        <v>0</v>
      </c>
      <c r="Z67" s="152">
        <v>0</v>
      </c>
      <c r="AA67" s="151">
        <v>0</v>
      </c>
      <c r="AB67" s="152">
        <v>0</v>
      </c>
      <c r="AC67" s="152">
        <v>762447</v>
      </c>
    </row>
    <row r="68" spans="1:29" ht="14.25" x14ac:dyDescent="0.2">
      <c r="A68" s="153"/>
      <c r="B68" s="148" t="s">
        <v>237</v>
      </c>
      <c r="C68" s="138" t="s">
        <v>238</v>
      </c>
      <c r="D68" s="149"/>
      <c r="E68" s="151">
        <v>0</v>
      </c>
      <c r="F68" s="151">
        <v>222717</v>
      </c>
      <c r="G68" s="151">
        <v>0</v>
      </c>
      <c r="H68" s="151">
        <v>185060</v>
      </c>
      <c r="I68" s="151">
        <v>0</v>
      </c>
      <c r="J68" s="152">
        <v>407777</v>
      </c>
      <c r="K68" s="151">
        <v>18956</v>
      </c>
      <c r="L68" s="151">
        <v>4250</v>
      </c>
      <c r="M68" s="151">
        <v>9640</v>
      </c>
      <c r="N68" s="151">
        <v>39641</v>
      </c>
      <c r="O68" s="152">
        <v>72487</v>
      </c>
      <c r="P68" s="151">
        <v>0</v>
      </c>
      <c r="Q68" s="151">
        <v>12360</v>
      </c>
      <c r="R68" s="151">
        <v>0</v>
      </c>
      <c r="S68" s="151">
        <v>0</v>
      </c>
      <c r="T68" s="151">
        <v>0</v>
      </c>
      <c r="U68" s="152">
        <v>12360</v>
      </c>
      <c r="V68" s="151">
        <v>47199</v>
      </c>
      <c r="W68" s="152">
        <v>47199</v>
      </c>
      <c r="X68" s="151">
        <v>0</v>
      </c>
      <c r="Y68" s="151">
        <v>0</v>
      </c>
      <c r="Z68" s="152">
        <v>0</v>
      </c>
      <c r="AA68" s="151">
        <v>1413</v>
      </c>
      <c r="AB68" s="152">
        <v>1413</v>
      </c>
      <c r="AC68" s="152">
        <v>541237</v>
      </c>
    </row>
    <row r="69" spans="1:29" ht="14.25" x14ac:dyDescent="0.2">
      <c r="A69" s="153"/>
      <c r="B69" s="154" t="s">
        <v>241</v>
      </c>
      <c r="C69" s="138" t="s">
        <v>242</v>
      </c>
      <c r="D69" s="149"/>
      <c r="E69" s="151">
        <v>0</v>
      </c>
      <c r="F69" s="151">
        <v>228931</v>
      </c>
      <c r="G69" s="151">
        <v>0</v>
      </c>
      <c r="H69" s="151">
        <v>61767</v>
      </c>
      <c r="I69" s="151">
        <v>0</v>
      </c>
      <c r="J69" s="152">
        <v>290697</v>
      </c>
      <c r="K69" s="151">
        <v>13535</v>
      </c>
      <c r="L69" s="151">
        <v>3075</v>
      </c>
      <c r="M69" s="151">
        <v>6832</v>
      </c>
      <c r="N69" s="151">
        <v>28608</v>
      </c>
      <c r="O69" s="152">
        <v>52050</v>
      </c>
      <c r="P69" s="151">
        <v>0</v>
      </c>
      <c r="Q69" s="151">
        <v>14758</v>
      </c>
      <c r="R69" s="151">
        <v>0</v>
      </c>
      <c r="S69" s="151">
        <v>0</v>
      </c>
      <c r="T69" s="151">
        <v>0</v>
      </c>
      <c r="U69" s="152">
        <v>14758</v>
      </c>
      <c r="V69" s="151">
        <v>33008</v>
      </c>
      <c r="W69" s="152">
        <v>33008</v>
      </c>
      <c r="X69" s="151">
        <v>0</v>
      </c>
      <c r="Y69" s="151">
        <v>0</v>
      </c>
      <c r="Z69" s="152">
        <v>0</v>
      </c>
      <c r="AA69" s="151">
        <v>1872</v>
      </c>
      <c r="AB69" s="152">
        <v>1872</v>
      </c>
      <c r="AC69" s="152">
        <v>392386</v>
      </c>
    </row>
    <row r="70" spans="1:29" ht="14.25" x14ac:dyDescent="0.2">
      <c r="A70" s="153"/>
      <c r="B70" s="156"/>
      <c r="C70" s="138" t="s">
        <v>243</v>
      </c>
      <c r="D70" s="149"/>
      <c r="E70" s="151">
        <v>0</v>
      </c>
      <c r="F70" s="151">
        <v>93913</v>
      </c>
      <c r="G70" s="151">
        <v>0</v>
      </c>
      <c r="H70" s="151">
        <v>8440</v>
      </c>
      <c r="I70" s="151">
        <v>0</v>
      </c>
      <c r="J70" s="152">
        <v>102354</v>
      </c>
      <c r="K70" s="151">
        <v>4736</v>
      </c>
      <c r="L70" s="151">
        <v>1059</v>
      </c>
      <c r="M70" s="151">
        <v>2304</v>
      </c>
      <c r="N70" s="151">
        <v>9660</v>
      </c>
      <c r="O70" s="152">
        <v>17759</v>
      </c>
      <c r="P70" s="151">
        <v>0</v>
      </c>
      <c r="Q70" s="151">
        <v>4001</v>
      </c>
      <c r="R70" s="151">
        <v>0</v>
      </c>
      <c r="S70" s="151">
        <v>0</v>
      </c>
      <c r="T70" s="151">
        <v>0</v>
      </c>
      <c r="U70" s="152">
        <v>4001</v>
      </c>
      <c r="V70" s="151">
        <v>12144</v>
      </c>
      <c r="W70" s="152">
        <v>12144</v>
      </c>
      <c r="X70" s="151">
        <v>0</v>
      </c>
      <c r="Y70" s="151">
        <v>0</v>
      </c>
      <c r="Z70" s="152">
        <v>0</v>
      </c>
      <c r="AA70" s="151">
        <v>363</v>
      </c>
      <c r="AB70" s="152">
        <v>363</v>
      </c>
      <c r="AC70" s="152">
        <v>136620</v>
      </c>
    </row>
    <row r="71" spans="1:29" ht="14.25" x14ac:dyDescent="0.2">
      <c r="A71" s="153"/>
      <c r="B71" s="148" t="s">
        <v>244</v>
      </c>
      <c r="C71" s="138" t="s">
        <v>245</v>
      </c>
      <c r="D71" s="149"/>
      <c r="E71" s="151">
        <v>0</v>
      </c>
      <c r="F71" s="151">
        <v>4407</v>
      </c>
      <c r="G71" s="151">
        <v>0</v>
      </c>
      <c r="H71" s="151">
        <v>0</v>
      </c>
      <c r="I71" s="151">
        <v>0</v>
      </c>
      <c r="J71" s="152">
        <v>4407</v>
      </c>
      <c r="K71" s="151">
        <v>208</v>
      </c>
      <c r="L71" s="151">
        <v>50</v>
      </c>
      <c r="M71" s="151">
        <v>106</v>
      </c>
      <c r="N71" s="151">
        <v>471</v>
      </c>
      <c r="O71" s="152">
        <v>834</v>
      </c>
      <c r="P71" s="151">
        <v>0</v>
      </c>
      <c r="Q71" s="151">
        <v>0</v>
      </c>
      <c r="R71" s="151">
        <v>0</v>
      </c>
      <c r="S71" s="151">
        <v>0</v>
      </c>
      <c r="T71" s="151">
        <v>0</v>
      </c>
      <c r="U71" s="152">
        <v>0</v>
      </c>
      <c r="V71" s="151">
        <v>441</v>
      </c>
      <c r="W71" s="152">
        <v>441</v>
      </c>
      <c r="X71" s="151">
        <v>0</v>
      </c>
      <c r="Y71" s="151">
        <v>0</v>
      </c>
      <c r="Z71" s="152">
        <v>0</v>
      </c>
      <c r="AA71" s="151">
        <v>0</v>
      </c>
      <c r="AB71" s="152">
        <v>0</v>
      </c>
      <c r="AC71" s="152">
        <v>5682</v>
      </c>
    </row>
    <row r="72" spans="1:29" ht="14.25" x14ac:dyDescent="0.2">
      <c r="A72" s="153"/>
      <c r="B72" s="148" t="s">
        <v>246</v>
      </c>
      <c r="C72" s="138" t="s">
        <v>247</v>
      </c>
      <c r="D72" s="149"/>
      <c r="E72" s="151">
        <v>0</v>
      </c>
      <c r="F72" s="151">
        <v>467</v>
      </c>
      <c r="G72" s="151">
        <v>0</v>
      </c>
      <c r="H72" s="151">
        <v>0</v>
      </c>
      <c r="I72" s="151">
        <v>0</v>
      </c>
      <c r="J72" s="152">
        <v>467</v>
      </c>
      <c r="K72" s="151">
        <v>23</v>
      </c>
      <c r="L72" s="151">
        <v>4</v>
      </c>
      <c r="M72" s="151">
        <v>9</v>
      </c>
      <c r="N72" s="151">
        <v>37</v>
      </c>
      <c r="O72" s="152">
        <v>72</v>
      </c>
      <c r="P72" s="151">
        <v>0</v>
      </c>
      <c r="Q72" s="151">
        <v>0</v>
      </c>
      <c r="R72" s="151">
        <v>0</v>
      </c>
      <c r="S72" s="151">
        <v>0</v>
      </c>
      <c r="T72" s="151">
        <v>0</v>
      </c>
      <c r="U72" s="152">
        <v>0</v>
      </c>
      <c r="V72" s="151">
        <v>61</v>
      </c>
      <c r="W72" s="152">
        <v>61</v>
      </c>
      <c r="X72" s="151">
        <v>0</v>
      </c>
      <c r="Y72" s="151">
        <v>0</v>
      </c>
      <c r="Z72" s="152">
        <v>0</v>
      </c>
      <c r="AA72" s="151">
        <v>0</v>
      </c>
      <c r="AB72" s="152">
        <v>0</v>
      </c>
      <c r="AC72" s="152">
        <v>600</v>
      </c>
    </row>
    <row r="73" spans="1:29" ht="14.25" x14ac:dyDescent="0.2">
      <c r="A73" s="153"/>
      <c r="B73" s="154" t="s">
        <v>248</v>
      </c>
      <c r="C73" s="138" t="s">
        <v>250</v>
      </c>
      <c r="D73" s="149"/>
      <c r="E73" s="151">
        <v>0</v>
      </c>
      <c r="F73" s="151">
        <v>776</v>
      </c>
      <c r="G73" s="151">
        <v>0</v>
      </c>
      <c r="H73" s="151">
        <v>0</v>
      </c>
      <c r="I73" s="151">
        <v>0</v>
      </c>
      <c r="J73" s="152">
        <v>776</v>
      </c>
      <c r="K73" s="151">
        <v>38</v>
      </c>
      <c r="L73" s="151">
        <v>7</v>
      </c>
      <c r="M73" s="151">
        <v>14</v>
      </c>
      <c r="N73" s="151">
        <v>62</v>
      </c>
      <c r="O73" s="152">
        <v>120</v>
      </c>
      <c r="P73" s="151">
        <v>0</v>
      </c>
      <c r="Q73" s="151">
        <v>0</v>
      </c>
      <c r="R73" s="151">
        <v>0</v>
      </c>
      <c r="S73" s="151">
        <v>0</v>
      </c>
      <c r="T73" s="151">
        <v>0</v>
      </c>
      <c r="U73" s="152">
        <v>0</v>
      </c>
      <c r="V73" s="151">
        <v>101</v>
      </c>
      <c r="W73" s="152">
        <v>101</v>
      </c>
      <c r="X73" s="151">
        <v>0</v>
      </c>
      <c r="Y73" s="151">
        <v>0</v>
      </c>
      <c r="Z73" s="152">
        <v>0</v>
      </c>
      <c r="AA73" s="151">
        <v>0</v>
      </c>
      <c r="AB73" s="152">
        <v>0</v>
      </c>
      <c r="AC73" s="152">
        <v>997</v>
      </c>
    </row>
    <row r="74" spans="1:29" ht="14.25" x14ac:dyDescent="0.2">
      <c r="A74" s="153"/>
      <c r="B74" s="156"/>
      <c r="C74" s="138" t="s">
        <v>252</v>
      </c>
      <c r="D74" s="149"/>
      <c r="E74" s="151">
        <v>0</v>
      </c>
      <c r="F74" s="151">
        <v>77213</v>
      </c>
      <c r="G74" s="151">
        <v>0</v>
      </c>
      <c r="H74" s="151">
        <v>0</v>
      </c>
      <c r="I74" s="151">
        <v>0</v>
      </c>
      <c r="J74" s="152">
        <v>77213</v>
      </c>
      <c r="K74" s="151">
        <v>3588</v>
      </c>
      <c r="L74" s="151">
        <v>800</v>
      </c>
      <c r="M74" s="151">
        <v>1772</v>
      </c>
      <c r="N74" s="151">
        <v>7378</v>
      </c>
      <c r="O74" s="152">
        <v>13538</v>
      </c>
      <c r="P74" s="151">
        <v>0</v>
      </c>
      <c r="Q74" s="151">
        <v>0</v>
      </c>
      <c r="R74" s="151">
        <v>0</v>
      </c>
      <c r="S74" s="151">
        <v>0</v>
      </c>
      <c r="T74" s="151">
        <v>0</v>
      </c>
      <c r="U74" s="152">
        <v>0</v>
      </c>
      <c r="V74" s="151">
        <v>9050</v>
      </c>
      <c r="W74" s="152">
        <v>9050</v>
      </c>
      <c r="X74" s="151">
        <v>0</v>
      </c>
      <c r="Y74" s="151">
        <v>0</v>
      </c>
      <c r="Z74" s="152">
        <v>0</v>
      </c>
      <c r="AA74" s="151">
        <v>0</v>
      </c>
      <c r="AB74" s="152">
        <v>0</v>
      </c>
      <c r="AC74" s="152">
        <v>99801</v>
      </c>
    </row>
    <row r="75" spans="1:29" ht="14.25" x14ac:dyDescent="0.2">
      <c r="A75" s="153"/>
      <c r="B75" s="148" t="s">
        <v>258</v>
      </c>
      <c r="C75" s="138" t="s">
        <v>259</v>
      </c>
      <c r="D75" s="149"/>
      <c r="E75" s="151">
        <v>0</v>
      </c>
      <c r="F75" s="151">
        <v>10509</v>
      </c>
      <c r="G75" s="151">
        <v>0</v>
      </c>
      <c r="H75" s="151">
        <v>355</v>
      </c>
      <c r="I75" s="151">
        <v>0</v>
      </c>
      <c r="J75" s="152">
        <v>10864</v>
      </c>
      <c r="K75" s="151">
        <v>502</v>
      </c>
      <c r="L75" s="151">
        <v>108</v>
      </c>
      <c r="M75" s="151">
        <v>181</v>
      </c>
      <c r="N75" s="151">
        <v>886</v>
      </c>
      <c r="O75" s="152">
        <v>1677</v>
      </c>
      <c r="P75" s="151">
        <v>0</v>
      </c>
      <c r="Q75" s="151">
        <v>866</v>
      </c>
      <c r="R75" s="151">
        <v>0</v>
      </c>
      <c r="S75" s="151">
        <v>0</v>
      </c>
      <c r="T75" s="151">
        <v>0</v>
      </c>
      <c r="U75" s="152">
        <v>866</v>
      </c>
      <c r="V75" s="151">
        <v>1412</v>
      </c>
      <c r="W75" s="152">
        <v>1412</v>
      </c>
      <c r="X75" s="151">
        <v>0</v>
      </c>
      <c r="Y75" s="151">
        <v>0</v>
      </c>
      <c r="Z75" s="152">
        <v>0</v>
      </c>
      <c r="AA75" s="151">
        <v>112</v>
      </c>
      <c r="AB75" s="152">
        <v>112</v>
      </c>
      <c r="AC75" s="152">
        <v>14931</v>
      </c>
    </row>
    <row r="76" spans="1:29" ht="14.25" x14ac:dyDescent="0.2">
      <c r="A76" s="153"/>
      <c r="B76" s="154" t="s">
        <v>260</v>
      </c>
      <c r="C76" s="138" t="s">
        <v>261</v>
      </c>
      <c r="D76" s="149"/>
      <c r="E76" s="151">
        <v>0</v>
      </c>
      <c r="F76" s="151">
        <v>1225601</v>
      </c>
      <c r="G76" s="151">
        <v>0</v>
      </c>
      <c r="H76" s="151">
        <v>44151</v>
      </c>
      <c r="I76" s="151">
        <v>8675</v>
      </c>
      <c r="J76" s="152">
        <v>1278427</v>
      </c>
      <c r="K76" s="151">
        <v>58833</v>
      </c>
      <c r="L76" s="151">
        <v>13201</v>
      </c>
      <c r="M76" s="151">
        <v>29208</v>
      </c>
      <c r="N76" s="151">
        <v>121453</v>
      </c>
      <c r="O76" s="152">
        <v>222694</v>
      </c>
      <c r="P76" s="151">
        <v>0</v>
      </c>
      <c r="Q76" s="151">
        <v>807</v>
      </c>
      <c r="R76" s="151">
        <v>0</v>
      </c>
      <c r="S76" s="151">
        <v>0</v>
      </c>
      <c r="T76" s="151">
        <v>0</v>
      </c>
      <c r="U76" s="152">
        <v>807</v>
      </c>
      <c r="V76" s="151">
        <v>148665</v>
      </c>
      <c r="W76" s="152">
        <v>148665</v>
      </c>
      <c r="X76" s="151">
        <v>0</v>
      </c>
      <c r="Y76" s="151">
        <v>0</v>
      </c>
      <c r="Z76" s="152">
        <v>0</v>
      </c>
      <c r="AA76" s="151">
        <v>109</v>
      </c>
      <c r="AB76" s="152">
        <v>109</v>
      </c>
      <c r="AC76" s="152">
        <v>1650702</v>
      </c>
    </row>
    <row r="77" spans="1:29" ht="14.25" x14ac:dyDescent="0.2">
      <c r="A77" s="153"/>
      <c r="B77" s="156"/>
      <c r="C77" s="138" t="s">
        <v>322</v>
      </c>
      <c r="D77" s="149"/>
      <c r="E77" s="151">
        <v>1500</v>
      </c>
      <c r="F77" s="151">
        <v>214347</v>
      </c>
      <c r="G77" s="151">
        <v>0</v>
      </c>
      <c r="H77" s="151">
        <v>1238</v>
      </c>
      <c r="I77" s="151">
        <v>0</v>
      </c>
      <c r="J77" s="152">
        <v>217085</v>
      </c>
      <c r="K77" s="151">
        <v>10005</v>
      </c>
      <c r="L77" s="151">
        <v>2247</v>
      </c>
      <c r="M77" s="151">
        <v>4955</v>
      </c>
      <c r="N77" s="151">
        <v>20702</v>
      </c>
      <c r="O77" s="152">
        <v>37910</v>
      </c>
      <c r="P77" s="151">
        <v>0</v>
      </c>
      <c r="Q77" s="151">
        <v>324</v>
      </c>
      <c r="R77" s="151">
        <v>75</v>
      </c>
      <c r="S77" s="151">
        <v>0</v>
      </c>
      <c r="T77" s="151">
        <v>0</v>
      </c>
      <c r="U77" s="152">
        <v>399</v>
      </c>
      <c r="V77" s="151">
        <v>25208</v>
      </c>
      <c r="W77" s="152">
        <v>25208</v>
      </c>
      <c r="X77" s="151">
        <v>0</v>
      </c>
      <c r="Y77" s="151">
        <v>0</v>
      </c>
      <c r="Z77" s="152">
        <v>0</v>
      </c>
      <c r="AA77" s="151">
        <v>42</v>
      </c>
      <c r="AB77" s="152">
        <v>42</v>
      </c>
      <c r="AC77" s="152">
        <v>280643</v>
      </c>
    </row>
    <row r="78" spans="1:29" ht="14.25" x14ac:dyDescent="0.2">
      <c r="A78" s="153"/>
      <c r="B78" s="148" t="s">
        <v>262</v>
      </c>
      <c r="C78" s="138" t="s">
        <v>263</v>
      </c>
      <c r="D78" s="149"/>
      <c r="E78" s="151">
        <v>0</v>
      </c>
      <c r="F78" s="151">
        <v>40258</v>
      </c>
      <c r="G78" s="151">
        <v>0</v>
      </c>
      <c r="H78" s="151">
        <v>62972</v>
      </c>
      <c r="I78" s="151">
        <v>0</v>
      </c>
      <c r="J78" s="152">
        <v>103230</v>
      </c>
      <c r="K78" s="151">
        <v>4813</v>
      </c>
      <c r="L78" s="151">
        <v>1093</v>
      </c>
      <c r="M78" s="151">
        <v>2482</v>
      </c>
      <c r="N78" s="151">
        <v>10270</v>
      </c>
      <c r="O78" s="152">
        <v>18659</v>
      </c>
      <c r="P78" s="151">
        <v>0</v>
      </c>
      <c r="Q78" s="151">
        <v>3344</v>
      </c>
      <c r="R78" s="151">
        <v>0</v>
      </c>
      <c r="S78" s="151">
        <v>0</v>
      </c>
      <c r="T78" s="151">
        <v>0</v>
      </c>
      <c r="U78" s="152">
        <v>3344</v>
      </c>
      <c r="V78" s="151">
        <v>11635</v>
      </c>
      <c r="W78" s="152">
        <v>11635</v>
      </c>
      <c r="X78" s="151">
        <v>0</v>
      </c>
      <c r="Y78" s="151">
        <v>0</v>
      </c>
      <c r="Z78" s="152">
        <v>0</v>
      </c>
      <c r="AA78" s="151">
        <v>431</v>
      </c>
      <c r="AB78" s="152">
        <v>431</v>
      </c>
      <c r="AC78" s="152">
        <v>137299</v>
      </c>
    </row>
    <row r="79" spans="1:29" ht="14.25" x14ac:dyDescent="0.2">
      <c r="A79" s="153"/>
      <c r="B79" s="154" t="s">
        <v>265</v>
      </c>
      <c r="C79" s="138" t="s">
        <v>266</v>
      </c>
      <c r="D79" s="149"/>
      <c r="E79" s="151">
        <v>0</v>
      </c>
      <c r="F79" s="151">
        <v>18343</v>
      </c>
      <c r="G79" s="151">
        <v>0</v>
      </c>
      <c r="H79" s="151">
        <v>386154</v>
      </c>
      <c r="I79" s="151">
        <v>3216</v>
      </c>
      <c r="J79" s="152">
        <v>407713</v>
      </c>
      <c r="K79" s="151">
        <v>18949</v>
      </c>
      <c r="L79" s="151">
        <v>4211</v>
      </c>
      <c r="M79" s="151">
        <v>9681</v>
      </c>
      <c r="N79" s="151">
        <v>39795</v>
      </c>
      <c r="O79" s="152">
        <v>72636</v>
      </c>
      <c r="P79" s="151">
        <v>0</v>
      </c>
      <c r="Q79" s="151">
        <v>66808</v>
      </c>
      <c r="R79" s="151">
        <v>0</v>
      </c>
      <c r="S79" s="151">
        <v>0</v>
      </c>
      <c r="T79" s="151">
        <v>0</v>
      </c>
      <c r="U79" s="152">
        <v>66808</v>
      </c>
      <c r="V79" s="151">
        <v>46299</v>
      </c>
      <c r="W79" s="152">
        <v>46299</v>
      </c>
      <c r="X79" s="151">
        <v>0</v>
      </c>
      <c r="Y79" s="151">
        <v>0</v>
      </c>
      <c r="Z79" s="152">
        <v>0</v>
      </c>
      <c r="AA79" s="151">
        <v>6701</v>
      </c>
      <c r="AB79" s="152">
        <v>6701</v>
      </c>
      <c r="AC79" s="152">
        <v>600157</v>
      </c>
    </row>
    <row r="80" spans="1:29" ht="14.25" x14ac:dyDescent="0.2">
      <c r="A80" s="153"/>
      <c r="B80" s="155"/>
      <c r="C80" s="138" t="s">
        <v>267</v>
      </c>
      <c r="D80" s="149"/>
      <c r="E80" s="151">
        <v>0</v>
      </c>
      <c r="F80" s="151">
        <v>742</v>
      </c>
      <c r="G80" s="151">
        <v>0</v>
      </c>
      <c r="H80" s="151">
        <v>-790</v>
      </c>
      <c r="I80" s="151">
        <v>0</v>
      </c>
      <c r="J80" s="152">
        <v>-48</v>
      </c>
      <c r="K80" s="151">
        <v>3</v>
      </c>
      <c r="L80" s="151">
        <v>4</v>
      </c>
      <c r="M80" s="151">
        <v>7</v>
      </c>
      <c r="N80" s="151">
        <v>60</v>
      </c>
      <c r="O80" s="152">
        <v>74</v>
      </c>
      <c r="P80" s="151">
        <v>0</v>
      </c>
      <c r="Q80" s="151">
        <v>0</v>
      </c>
      <c r="R80" s="151">
        <v>0</v>
      </c>
      <c r="S80" s="151">
        <v>0</v>
      </c>
      <c r="T80" s="151">
        <v>0</v>
      </c>
      <c r="U80" s="152">
        <v>0</v>
      </c>
      <c r="V80" s="151">
        <v>-102</v>
      </c>
      <c r="W80" s="152">
        <v>-102</v>
      </c>
      <c r="X80" s="151">
        <v>0</v>
      </c>
      <c r="Y80" s="151">
        <v>0</v>
      </c>
      <c r="Z80" s="152">
        <v>0</v>
      </c>
      <c r="AA80" s="151">
        <v>0</v>
      </c>
      <c r="AB80" s="152">
        <v>0</v>
      </c>
      <c r="AC80" s="152">
        <v>-77</v>
      </c>
    </row>
    <row r="81" spans="1:29" ht="14.25" x14ac:dyDescent="0.2">
      <c r="A81" s="153"/>
      <c r="B81" s="155"/>
      <c r="C81" s="138" t="s">
        <v>268</v>
      </c>
      <c r="D81" s="149"/>
      <c r="E81" s="151">
        <v>0</v>
      </c>
      <c r="F81" s="151">
        <v>5760</v>
      </c>
      <c r="G81" s="151">
        <v>0</v>
      </c>
      <c r="H81" s="151">
        <v>-42</v>
      </c>
      <c r="I81" s="151">
        <v>0</v>
      </c>
      <c r="J81" s="152">
        <v>5718</v>
      </c>
      <c r="K81" s="151">
        <v>263</v>
      </c>
      <c r="L81" s="151">
        <v>57</v>
      </c>
      <c r="M81" s="151">
        <v>95</v>
      </c>
      <c r="N81" s="151">
        <v>467</v>
      </c>
      <c r="O81" s="152">
        <v>882</v>
      </c>
      <c r="P81" s="151">
        <v>0</v>
      </c>
      <c r="Q81" s="151">
        <v>0</v>
      </c>
      <c r="R81" s="151">
        <v>0</v>
      </c>
      <c r="S81" s="151">
        <v>0</v>
      </c>
      <c r="T81" s="151">
        <v>0</v>
      </c>
      <c r="U81" s="152">
        <v>0</v>
      </c>
      <c r="V81" s="151">
        <v>740</v>
      </c>
      <c r="W81" s="152">
        <v>740</v>
      </c>
      <c r="X81" s="151">
        <v>0</v>
      </c>
      <c r="Y81" s="151">
        <v>0</v>
      </c>
      <c r="Z81" s="152">
        <v>0</v>
      </c>
      <c r="AA81" s="151">
        <v>0</v>
      </c>
      <c r="AB81" s="152">
        <v>0</v>
      </c>
      <c r="AC81" s="152">
        <v>7339</v>
      </c>
    </row>
    <row r="82" spans="1:29" ht="14.25" x14ac:dyDescent="0.2">
      <c r="A82" s="153"/>
      <c r="B82" s="155"/>
      <c r="C82" s="138" t="s">
        <v>323</v>
      </c>
      <c r="D82" s="149"/>
      <c r="E82" s="151">
        <v>0</v>
      </c>
      <c r="F82" s="151">
        <v>60500</v>
      </c>
      <c r="G82" s="151">
        <v>0</v>
      </c>
      <c r="H82" s="151">
        <v>0</v>
      </c>
      <c r="I82" s="151">
        <v>0</v>
      </c>
      <c r="J82" s="152">
        <v>60500</v>
      </c>
      <c r="K82" s="151">
        <v>2786</v>
      </c>
      <c r="L82" s="151">
        <v>623</v>
      </c>
      <c r="M82" s="151">
        <v>1390</v>
      </c>
      <c r="N82" s="151">
        <v>5694</v>
      </c>
      <c r="O82" s="152">
        <v>10493</v>
      </c>
      <c r="P82" s="151">
        <v>0</v>
      </c>
      <c r="Q82" s="151">
        <v>0</v>
      </c>
      <c r="R82" s="151">
        <v>0</v>
      </c>
      <c r="S82" s="151">
        <v>1875</v>
      </c>
      <c r="T82" s="151">
        <v>0</v>
      </c>
      <c r="U82" s="152">
        <v>1875</v>
      </c>
      <c r="V82" s="151">
        <v>7520</v>
      </c>
      <c r="W82" s="152">
        <v>7520</v>
      </c>
      <c r="X82" s="151">
        <v>0</v>
      </c>
      <c r="Y82" s="151">
        <v>0</v>
      </c>
      <c r="Z82" s="152">
        <v>0</v>
      </c>
      <c r="AA82" s="151">
        <v>0</v>
      </c>
      <c r="AB82" s="152">
        <v>0</v>
      </c>
      <c r="AC82" s="152">
        <v>80388</v>
      </c>
    </row>
    <row r="83" spans="1:29" ht="14.25" x14ac:dyDescent="0.2">
      <c r="A83" s="153"/>
      <c r="B83" s="155"/>
      <c r="C83" s="138" t="s">
        <v>270</v>
      </c>
      <c r="D83" s="149"/>
      <c r="E83" s="151">
        <v>0</v>
      </c>
      <c r="F83" s="151">
        <v>54689</v>
      </c>
      <c r="G83" s="151">
        <v>0</v>
      </c>
      <c r="H83" s="151">
        <v>321984</v>
      </c>
      <c r="I83" s="151">
        <v>0</v>
      </c>
      <c r="J83" s="152">
        <v>376673</v>
      </c>
      <c r="K83" s="151">
        <v>17558</v>
      </c>
      <c r="L83" s="151">
        <v>3919</v>
      </c>
      <c r="M83" s="151">
        <v>9019</v>
      </c>
      <c r="N83" s="151">
        <v>36850</v>
      </c>
      <c r="O83" s="152">
        <v>67346</v>
      </c>
      <c r="P83" s="151">
        <v>0</v>
      </c>
      <c r="Q83" s="151">
        <v>1870</v>
      </c>
      <c r="R83" s="151">
        <v>0</v>
      </c>
      <c r="S83" s="151">
        <v>0</v>
      </c>
      <c r="T83" s="151">
        <v>0</v>
      </c>
      <c r="U83" s="152">
        <v>1870</v>
      </c>
      <c r="V83" s="151">
        <v>43375</v>
      </c>
      <c r="W83" s="152">
        <v>43375</v>
      </c>
      <c r="X83" s="151">
        <v>0</v>
      </c>
      <c r="Y83" s="151">
        <v>0</v>
      </c>
      <c r="Z83" s="152">
        <v>0</v>
      </c>
      <c r="AA83" s="151">
        <v>241</v>
      </c>
      <c r="AB83" s="152">
        <v>241</v>
      </c>
      <c r="AC83" s="152">
        <v>489504</v>
      </c>
    </row>
    <row r="84" spans="1:29" ht="14.25" x14ac:dyDescent="0.2">
      <c r="A84" s="153"/>
      <c r="B84" s="155"/>
      <c r="C84" s="138" t="s">
        <v>271</v>
      </c>
      <c r="D84" s="149"/>
      <c r="E84" s="151">
        <v>0</v>
      </c>
      <c r="F84" s="151">
        <v>0</v>
      </c>
      <c r="G84" s="151">
        <v>0</v>
      </c>
      <c r="H84" s="151">
        <v>750</v>
      </c>
      <c r="I84" s="151">
        <v>0</v>
      </c>
      <c r="J84" s="152">
        <v>750</v>
      </c>
      <c r="K84" s="151">
        <v>35</v>
      </c>
      <c r="L84" s="151">
        <v>6</v>
      </c>
      <c r="M84" s="151">
        <v>19</v>
      </c>
      <c r="N84" s="151">
        <v>64</v>
      </c>
      <c r="O84" s="152">
        <v>125</v>
      </c>
      <c r="P84" s="151">
        <v>0</v>
      </c>
      <c r="Q84" s="151">
        <v>0</v>
      </c>
      <c r="R84" s="151">
        <v>0</v>
      </c>
      <c r="S84" s="151">
        <v>0</v>
      </c>
      <c r="T84" s="151">
        <v>0</v>
      </c>
      <c r="U84" s="152">
        <v>0</v>
      </c>
      <c r="V84" s="151">
        <v>94</v>
      </c>
      <c r="W84" s="152">
        <v>94</v>
      </c>
      <c r="X84" s="151">
        <v>0</v>
      </c>
      <c r="Y84" s="151">
        <v>0</v>
      </c>
      <c r="Z84" s="152">
        <v>0</v>
      </c>
      <c r="AA84" s="151">
        <v>0</v>
      </c>
      <c r="AB84" s="152">
        <v>0</v>
      </c>
      <c r="AC84" s="152">
        <v>969</v>
      </c>
    </row>
    <row r="85" spans="1:29" ht="14.25" x14ac:dyDescent="0.2">
      <c r="A85" s="153"/>
      <c r="B85" s="155"/>
      <c r="C85" s="138" t="s">
        <v>273</v>
      </c>
      <c r="D85" s="149"/>
      <c r="E85" s="151">
        <v>0</v>
      </c>
      <c r="F85" s="151">
        <v>30350</v>
      </c>
      <c r="G85" s="151">
        <v>0</v>
      </c>
      <c r="H85" s="151">
        <v>1008</v>
      </c>
      <c r="I85" s="151">
        <v>0</v>
      </c>
      <c r="J85" s="152">
        <v>31357</v>
      </c>
      <c r="K85" s="151">
        <v>1454</v>
      </c>
      <c r="L85" s="151">
        <v>335</v>
      </c>
      <c r="M85" s="151">
        <v>741</v>
      </c>
      <c r="N85" s="151">
        <v>3101</v>
      </c>
      <c r="O85" s="152">
        <v>5631</v>
      </c>
      <c r="P85" s="151">
        <v>0</v>
      </c>
      <c r="Q85" s="151">
        <v>320</v>
      </c>
      <c r="R85" s="151">
        <v>0</v>
      </c>
      <c r="S85" s="151">
        <v>938</v>
      </c>
      <c r="T85" s="151">
        <v>0</v>
      </c>
      <c r="U85" s="152">
        <v>1257</v>
      </c>
      <c r="V85" s="151">
        <v>3679</v>
      </c>
      <c r="W85" s="152">
        <v>3679</v>
      </c>
      <c r="X85" s="151">
        <v>0</v>
      </c>
      <c r="Y85" s="151">
        <v>0</v>
      </c>
      <c r="Z85" s="152">
        <v>0</v>
      </c>
      <c r="AA85" s="151">
        <v>14</v>
      </c>
      <c r="AB85" s="152">
        <v>14</v>
      </c>
      <c r="AC85" s="152">
        <v>41939</v>
      </c>
    </row>
    <row r="86" spans="1:29" ht="14.25" x14ac:dyDescent="0.2">
      <c r="A86" s="153"/>
      <c r="B86" s="155"/>
      <c r="C86" s="138" t="s">
        <v>324</v>
      </c>
      <c r="D86" s="149"/>
      <c r="E86" s="151">
        <v>0</v>
      </c>
      <c r="F86" s="151">
        <v>48221</v>
      </c>
      <c r="G86" s="151">
        <v>0</v>
      </c>
      <c r="H86" s="151">
        <v>7721</v>
      </c>
      <c r="I86" s="151">
        <v>0</v>
      </c>
      <c r="J86" s="152">
        <v>55943</v>
      </c>
      <c r="K86" s="151">
        <v>2591</v>
      </c>
      <c r="L86" s="151">
        <v>577</v>
      </c>
      <c r="M86" s="151">
        <v>1288</v>
      </c>
      <c r="N86" s="151">
        <v>5318</v>
      </c>
      <c r="O86" s="152">
        <v>9775</v>
      </c>
      <c r="P86" s="151">
        <v>0</v>
      </c>
      <c r="Q86" s="151">
        <v>0</v>
      </c>
      <c r="R86" s="151">
        <v>0</v>
      </c>
      <c r="S86" s="151">
        <v>0</v>
      </c>
      <c r="T86" s="151">
        <v>0</v>
      </c>
      <c r="U86" s="152">
        <v>0</v>
      </c>
      <c r="V86" s="151">
        <v>6596</v>
      </c>
      <c r="W86" s="152">
        <v>6596</v>
      </c>
      <c r="X86" s="151">
        <v>0</v>
      </c>
      <c r="Y86" s="151">
        <v>0</v>
      </c>
      <c r="Z86" s="152">
        <v>0</v>
      </c>
      <c r="AA86" s="151">
        <v>0</v>
      </c>
      <c r="AB86" s="152">
        <v>0</v>
      </c>
      <c r="AC86" s="152">
        <v>72314</v>
      </c>
    </row>
    <row r="87" spans="1:29" ht="14.25" x14ac:dyDescent="0.2">
      <c r="A87" s="153"/>
      <c r="B87" s="155"/>
      <c r="C87" s="138" t="s">
        <v>274</v>
      </c>
      <c r="D87" s="149"/>
      <c r="E87" s="151">
        <v>0</v>
      </c>
      <c r="F87" s="151">
        <v>0</v>
      </c>
      <c r="G87" s="151">
        <v>0</v>
      </c>
      <c r="H87" s="151">
        <v>23826</v>
      </c>
      <c r="I87" s="151">
        <v>0</v>
      </c>
      <c r="J87" s="152">
        <v>23826</v>
      </c>
      <c r="K87" s="151">
        <v>1117</v>
      </c>
      <c r="L87" s="151">
        <v>240</v>
      </c>
      <c r="M87" s="151">
        <v>568</v>
      </c>
      <c r="N87" s="151">
        <v>2278</v>
      </c>
      <c r="O87" s="152">
        <v>4204</v>
      </c>
      <c r="P87" s="151">
        <v>0</v>
      </c>
      <c r="Q87" s="151">
        <v>0</v>
      </c>
      <c r="R87" s="151">
        <v>0</v>
      </c>
      <c r="S87" s="151">
        <v>0</v>
      </c>
      <c r="T87" s="151">
        <v>0</v>
      </c>
      <c r="U87" s="152">
        <v>0</v>
      </c>
      <c r="V87" s="151">
        <v>2765</v>
      </c>
      <c r="W87" s="152">
        <v>2765</v>
      </c>
      <c r="X87" s="151">
        <v>0</v>
      </c>
      <c r="Y87" s="151">
        <v>0</v>
      </c>
      <c r="Z87" s="152">
        <v>0</v>
      </c>
      <c r="AA87" s="151">
        <v>0</v>
      </c>
      <c r="AB87" s="152">
        <v>0</v>
      </c>
      <c r="AC87" s="152">
        <v>30794</v>
      </c>
    </row>
    <row r="88" spans="1:29" ht="14.25" x14ac:dyDescent="0.2">
      <c r="A88" s="153"/>
      <c r="B88" s="155"/>
      <c r="C88" s="138" t="s">
        <v>325</v>
      </c>
      <c r="D88" s="149"/>
      <c r="E88" s="151">
        <v>0</v>
      </c>
      <c r="F88" s="151">
        <v>152272</v>
      </c>
      <c r="G88" s="151">
        <v>0</v>
      </c>
      <c r="H88" s="151">
        <v>0</v>
      </c>
      <c r="I88" s="151">
        <v>0</v>
      </c>
      <c r="J88" s="152">
        <v>152272</v>
      </c>
      <c r="K88" s="151">
        <v>7018</v>
      </c>
      <c r="L88" s="151">
        <v>1574</v>
      </c>
      <c r="M88" s="151">
        <v>3510</v>
      </c>
      <c r="N88" s="151">
        <v>14416</v>
      </c>
      <c r="O88" s="152">
        <v>26518</v>
      </c>
      <c r="P88" s="151">
        <v>0</v>
      </c>
      <c r="Q88" s="151">
        <v>0</v>
      </c>
      <c r="R88" s="151">
        <v>0</v>
      </c>
      <c r="S88" s="151">
        <v>4688</v>
      </c>
      <c r="T88" s="151">
        <v>0</v>
      </c>
      <c r="U88" s="152">
        <v>4688</v>
      </c>
      <c r="V88" s="151">
        <v>18804</v>
      </c>
      <c r="W88" s="152">
        <v>18804</v>
      </c>
      <c r="X88" s="151">
        <v>0</v>
      </c>
      <c r="Y88" s="151">
        <v>0</v>
      </c>
      <c r="Z88" s="152">
        <v>0</v>
      </c>
      <c r="AA88" s="151">
        <v>0</v>
      </c>
      <c r="AB88" s="152">
        <v>0</v>
      </c>
      <c r="AC88" s="152">
        <v>202281</v>
      </c>
    </row>
    <row r="89" spans="1:29" ht="14.25" x14ac:dyDescent="0.2">
      <c r="A89" s="153"/>
      <c r="B89" s="155"/>
      <c r="C89" s="138" t="s">
        <v>326</v>
      </c>
      <c r="D89" s="149"/>
      <c r="E89" s="151">
        <v>0</v>
      </c>
      <c r="F89" s="151">
        <v>0</v>
      </c>
      <c r="G89" s="151">
        <v>0</v>
      </c>
      <c r="H89" s="151">
        <v>24901</v>
      </c>
      <c r="I89" s="151">
        <v>0</v>
      </c>
      <c r="J89" s="152">
        <v>24901</v>
      </c>
      <c r="K89" s="151">
        <v>1156</v>
      </c>
      <c r="L89" s="151">
        <v>261</v>
      </c>
      <c r="M89" s="151">
        <v>580</v>
      </c>
      <c r="N89" s="151">
        <v>2412</v>
      </c>
      <c r="O89" s="152">
        <v>4408</v>
      </c>
      <c r="P89" s="151">
        <v>0</v>
      </c>
      <c r="Q89" s="151">
        <v>1826</v>
      </c>
      <c r="R89" s="151">
        <v>0</v>
      </c>
      <c r="S89" s="151">
        <v>0</v>
      </c>
      <c r="T89" s="151">
        <v>0</v>
      </c>
      <c r="U89" s="152">
        <v>1826</v>
      </c>
      <c r="V89" s="151">
        <v>2889</v>
      </c>
      <c r="W89" s="152">
        <v>2889</v>
      </c>
      <c r="X89" s="151">
        <v>0</v>
      </c>
      <c r="Y89" s="151">
        <v>0</v>
      </c>
      <c r="Z89" s="152">
        <v>0</v>
      </c>
      <c r="AA89" s="151">
        <v>178</v>
      </c>
      <c r="AB89" s="152">
        <v>178</v>
      </c>
      <c r="AC89" s="152">
        <v>34201</v>
      </c>
    </row>
    <row r="90" spans="1:29" ht="14.25" x14ac:dyDescent="0.2">
      <c r="A90" s="153"/>
      <c r="B90" s="155"/>
      <c r="C90" s="138" t="s">
        <v>327</v>
      </c>
      <c r="D90" s="149"/>
      <c r="E90" s="151">
        <v>0</v>
      </c>
      <c r="F90" s="151">
        <v>121308</v>
      </c>
      <c r="G90" s="151">
        <v>0</v>
      </c>
      <c r="H90" s="151">
        <v>24490</v>
      </c>
      <c r="I90" s="151">
        <v>0</v>
      </c>
      <c r="J90" s="152">
        <v>145797</v>
      </c>
      <c r="K90" s="151">
        <v>6828</v>
      </c>
      <c r="L90" s="151">
        <v>1494</v>
      </c>
      <c r="M90" s="151">
        <v>3363</v>
      </c>
      <c r="N90" s="151">
        <v>13953</v>
      </c>
      <c r="O90" s="152">
        <v>25638</v>
      </c>
      <c r="P90" s="151">
        <v>0</v>
      </c>
      <c r="Q90" s="151">
        <v>12101</v>
      </c>
      <c r="R90" s="151">
        <v>0</v>
      </c>
      <c r="S90" s="151">
        <v>0</v>
      </c>
      <c r="T90" s="151">
        <v>0</v>
      </c>
      <c r="U90" s="152">
        <v>12101</v>
      </c>
      <c r="V90" s="151">
        <v>16980</v>
      </c>
      <c r="W90" s="152">
        <v>16980</v>
      </c>
      <c r="X90" s="151">
        <v>0</v>
      </c>
      <c r="Y90" s="151">
        <v>0</v>
      </c>
      <c r="Z90" s="152">
        <v>0</v>
      </c>
      <c r="AA90" s="151">
        <v>1441</v>
      </c>
      <c r="AB90" s="152">
        <v>1441</v>
      </c>
      <c r="AC90" s="152">
        <v>201957</v>
      </c>
    </row>
    <row r="91" spans="1:29" ht="14.25" x14ac:dyDescent="0.2">
      <c r="A91" s="153"/>
      <c r="B91" s="155"/>
      <c r="C91" s="138" t="s">
        <v>328</v>
      </c>
      <c r="D91" s="149"/>
      <c r="E91" s="151">
        <v>0</v>
      </c>
      <c r="F91" s="151">
        <v>232</v>
      </c>
      <c r="G91" s="151">
        <v>0</v>
      </c>
      <c r="H91" s="151">
        <v>7205</v>
      </c>
      <c r="I91" s="151">
        <v>0</v>
      </c>
      <c r="J91" s="152">
        <v>7437</v>
      </c>
      <c r="K91" s="151">
        <v>351</v>
      </c>
      <c r="L91" s="151">
        <v>79</v>
      </c>
      <c r="M91" s="151">
        <v>172</v>
      </c>
      <c r="N91" s="151">
        <v>739</v>
      </c>
      <c r="O91" s="152">
        <v>1341</v>
      </c>
      <c r="P91" s="151">
        <v>0</v>
      </c>
      <c r="Q91" s="151">
        <v>0</v>
      </c>
      <c r="R91" s="151">
        <v>0</v>
      </c>
      <c r="S91" s="151">
        <v>0</v>
      </c>
      <c r="T91" s="151">
        <v>0</v>
      </c>
      <c r="U91" s="152">
        <v>0</v>
      </c>
      <c r="V91" s="151">
        <v>821</v>
      </c>
      <c r="W91" s="152">
        <v>821</v>
      </c>
      <c r="X91" s="151">
        <v>0</v>
      </c>
      <c r="Y91" s="151">
        <v>0</v>
      </c>
      <c r="Z91" s="152">
        <v>0</v>
      </c>
      <c r="AA91" s="151">
        <v>0</v>
      </c>
      <c r="AB91" s="152">
        <v>0</v>
      </c>
      <c r="AC91" s="152">
        <v>9598</v>
      </c>
    </row>
    <row r="92" spans="1:29" ht="14.25" x14ac:dyDescent="0.2">
      <c r="A92" s="153"/>
      <c r="B92" s="155"/>
      <c r="C92" s="138" t="s">
        <v>329</v>
      </c>
      <c r="D92" s="149"/>
      <c r="E92" s="151">
        <v>0</v>
      </c>
      <c r="F92" s="151">
        <v>6381</v>
      </c>
      <c r="G92" s="151">
        <v>0</v>
      </c>
      <c r="H92" s="151">
        <v>151986</v>
      </c>
      <c r="I92" s="151">
        <v>8213</v>
      </c>
      <c r="J92" s="152">
        <v>166580</v>
      </c>
      <c r="K92" s="151">
        <v>7406</v>
      </c>
      <c r="L92" s="151">
        <v>1690</v>
      </c>
      <c r="M92" s="151">
        <v>3696</v>
      </c>
      <c r="N92" s="151">
        <v>15737</v>
      </c>
      <c r="O92" s="152">
        <v>28529</v>
      </c>
      <c r="P92" s="151">
        <v>-56</v>
      </c>
      <c r="Q92" s="151">
        <v>49820</v>
      </c>
      <c r="R92" s="151">
        <v>1275</v>
      </c>
      <c r="S92" s="151">
        <v>0</v>
      </c>
      <c r="T92" s="151">
        <v>985</v>
      </c>
      <c r="U92" s="152">
        <v>52023</v>
      </c>
      <c r="V92" s="151">
        <v>18472</v>
      </c>
      <c r="W92" s="152">
        <v>18472</v>
      </c>
      <c r="X92" s="151">
        <v>0</v>
      </c>
      <c r="Y92" s="151">
        <v>0</v>
      </c>
      <c r="Z92" s="152">
        <v>0</v>
      </c>
      <c r="AA92" s="151">
        <v>5716</v>
      </c>
      <c r="AB92" s="152">
        <v>5716</v>
      </c>
      <c r="AC92" s="152">
        <v>271321</v>
      </c>
    </row>
    <row r="93" spans="1:29" ht="14.25" x14ac:dyDescent="0.2">
      <c r="A93" s="153"/>
      <c r="B93" s="155"/>
      <c r="C93" s="138" t="s">
        <v>275</v>
      </c>
      <c r="D93" s="149"/>
      <c r="E93" s="151">
        <v>0</v>
      </c>
      <c r="F93" s="151">
        <v>34775</v>
      </c>
      <c r="G93" s="151">
        <v>0</v>
      </c>
      <c r="H93" s="151">
        <v>1781305</v>
      </c>
      <c r="I93" s="151">
        <v>0</v>
      </c>
      <c r="J93" s="152">
        <v>1816080</v>
      </c>
      <c r="K93" s="151">
        <v>84843</v>
      </c>
      <c r="L93" s="151">
        <v>19128</v>
      </c>
      <c r="M93" s="151">
        <v>42224</v>
      </c>
      <c r="N93" s="151">
        <v>178023</v>
      </c>
      <c r="O93" s="152">
        <v>324218</v>
      </c>
      <c r="P93" s="151">
        <v>0</v>
      </c>
      <c r="Q93" s="151">
        <v>274403</v>
      </c>
      <c r="R93" s="151">
        <v>6481</v>
      </c>
      <c r="S93" s="151">
        <v>0</v>
      </c>
      <c r="T93" s="151">
        <v>0</v>
      </c>
      <c r="U93" s="152">
        <v>280884</v>
      </c>
      <c r="V93" s="151">
        <v>203472</v>
      </c>
      <c r="W93" s="152">
        <v>203472</v>
      </c>
      <c r="X93" s="151">
        <v>0</v>
      </c>
      <c r="Y93" s="151">
        <v>0</v>
      </c>
      <c r="Z93" s="152">
        <v>0</v>
      </c>
      <c r="AA93" s="151">
        <v>31552</v>
      </c>
      <c r="AB93" s="152">
        <v>31552</v>
      </c>
      <c r="AC93" s="152">
        <v>2656205</v>
      </c>
    </row>
    <row r="94" spans="1:29" ht="14.25" x14ac:dyDescent="0.2">
      <c r="A94" s="153"/>
      <c r="B94" s="155"/>
      <c r="C94" s="138" t="s">
        <v>330</v>
      </c>
      <c r="D94" s="149"/>
      <c r="E94" s="151">
        <v>0</v>
      </c>
      <c r="F94" s="151">
        <v>0</v>
      </c>
      <c r="G94" s="151">
        <v>0</v>
      </c>
      <c r="H94" s="151">
        <v>30579</v>
      </c>
      <c r="I94" s="151">
        <v>0</v>
      </c>
      <c r="J94" s="152">
        <v>30579</v>
      </c>
      <c r="K94" s="151">
        <v>1417</v>
      </c>
      <c r="L94" s="151">
        <v>324</v>
      </c>
      <c r="M94" s="151">
        <v>714</v>
      </c>
      <c r="N94" s="151">
        <v>2989</v>
      </c>
      <c r="O94" s="152">
        <v>5443</v>
      </c>
      <c r="P94" s="151">
        <v>0</v>
      </c>
      <c r="Q94" s="151">
        <v>99</v>
      </c>
      <c r="R94" s="151">
        <v>0</v>
      </c>
      <c r="S94" s="151">
        <v>0</v>
      </c>
      <c r="T94" s="151">
        <v>0</v>
      </c>
      <c r="U94" s="152">
        <v>99</v>
      </c>
      <c r="V94" s="151">
        <v>3514</v>
      </c>
      <c r="W94" s="152">
        <v>3514</v>
      </c>
      <c r="X94" s="151">
        <v>0</v>
      </c>
      <c r="Y94" s="151">
        <v>0</v>
      </c>
      <c r="Z94" s="152">
        <v>0</v>
      </c>
      <c r="AA94" s="151">
        <v>13</v>
      </c>
      <c r="AB94" s="152">
        <v>13</v>
      </c>
      <c r="AC94" s="152">
        <v>39648</v>
      </c>
    </row>
    <row r="95" spans="1:29" ht="14.25" x14ac:dyDescent="0.2">
      <c r="A95" s="153"/>
      <c r="B95" s="156"/>
      <c r="C95" s="138" t="s">
        <v>331</v>
      </c>
      <c r="D95" s="149"/>
      <c r="E95" s="151">
        <v>0</v>
      </c>
      <c r="F95" s="151">
        <v>40359</v>
      </c>
      <c r="G95" s="151">
        <v>0</v>
      </c>
      <c r="H95" s="151">
        <v>65599</v>
      </c>
      <c r="I95" s="151">
        <v>0</v>
      </c>
      <c r="J95" s="152">
        <v>105958</v>
      </c>
      <c r="K95" s="151">
        <v>4921</v>
      </c>
      <c r="L95" s="151">
        <v>1122</v>
      </c>
      <c r="M95" s="151">
        <v>2467</v>
      </c>
      <c r="N95" s="151">
        <v>10371</v>
      </c>
      <c r="O95" s="152">
        <v>18881</v>
      </c>
      <c r="P95" s="151">
        <v>0</v>
      </c>
      <c r="Q95" s="151">
        <v>3246</v>
      </c>
      <c r="R95" s="151">
        <v>0</v>
      </c>
      <c r="S95" s="151">
        <v>0</v>
      </c>
      <c r="T95" s="151">
        <v>0</v>
      </c>
      <c r="U95" s="152">
        <v>3246</v>
      </c>
      <c r="V95" s="151">
        <v>12130</v>
      </c>
      <c r="W95" s="152">
        <v>12130</v>
      </c>
      <c r="X95" s="151">
        <v>0</v>
      </c>
      <c r="Y95" s="151">
        <v>0</v>
      </c>
      <c r="Z95" s="152">
        <v>0</v>
      </c>
      <c r="AA95" s="151">
        <v>378</v>
      </c>
      <c r="AB95" s="152">
        <v>378</v>
      </c>
      <c r="AC95" s="152">
        <v>140593</v>
      </c>
    </row>
    <row r="96" spans="1:29" ht="14.25" x14ac:dyDescent="0.2">
      <c r="A96" s="153"/>
      <c r="B96" s="154" t="s">
        <v>276</v>
      </c>
      <c r="C96" s="138" t="s">
        <v>277</v>
      </c>
      <c r="D96" s="149"/>
      <c r="E96" s="151">
        <v>0</v>
      </c>
      <c r="F96" s="151">
        <v>246292</v>
      </c>
      <c r="G96" s="151">
        <v>0</v>
      </c>
      <c r="H96" s="151">
        <v>4433</v>
      </c>
      <c r="I96" s="151">
        <v>0</v>
      </c>
      <c r="J96" s="152">
        <v>250726</v>
      </c>
      <c r="K96" s="151">
        <v>11632</v>
      </c>
      <c r="L96" s="151">
        <v>2631</v>
      </c>
      <c r="M96" s="151">
        <v>5810</v>
      </c>
      <c r="N96" s="151">
        <v>24286</v>
      </c>
      <c r="O96" s="152">
        <v>44359</v>
      </c>
      <c r="P96" s="151">
        <v>0</v>
      </c>
      <c r="Q96" s="151">
        <v>3527</v>
      </c>
      <c r="R96" s="151">
        <v>0</v>
      </c>
      <c r="S96" s="151">
        <v>0</v>
      </c>
      <c r="T96" s="151">
        <v>0</v>
      </c>
      <c r="U96" s="152">
        <v>3527</v>
      </c>
      <c r="V96" s="151">
        <v>29085</v>
      </c>
      <c r="W96" s="152">
        <v>29085</v>
      </c>
      <c r="X96" s="151">
        <v>0</v>
      </c>
      <c r="Y96" s="151">
        <v>0</v>
      </c>
      <c r="Z96" s="152">
        <v>0</v>
      </c>
      <c r="AA96" s="151">
        <v>461</v>
      </c>
      <c r="AB96" s="152">
        <v>461</v>
      </c>
      <c r="AC96" s="152">
        <v>328159</v>
      </c>
    </row>
    <row r="97" spans="1:29" ht="14.25" x14ac:dyDescent="0.2">
      <c r="A97" s="153"/>
      <c r="B97" s="156"/>
      <c r="C97" s="138" t="s">
        <v>332</v>
      </c>
      <c r="D97" s="149"/>
      <c r="E97" s="151">
        <v>0</v>
      </c>
      <c r="F97" s="151">
        <v>57563</v>
      </c>
      <c r="G97" s="151">
        <v>0</v>
      </c>
      <c r="H97" s="151">
        <v>13306</v>
      </c>
      <c r="I97" s="151">
        <v>0</v>
      </c>
      <c r="J97" s="152">
        <v>70869</v>
      </c>
      <c r="K97" s="151">
        <v>3281</v>
      </c>
      <c r="L97" s="151">
        <v>743</v>
      </c>
      <c r="M97" s="151">
        <v>1625</v>
      </c>
      <c r="N97" s="151">
        <v>6819</v>
      </c>
      <c r="O97" s="152">
        <v>12468</v>
      </c>
      <c r="P97" s="151">
        <v>0</v>
      </c>
      <c r="Q97" s="151">
        <v>21091</v>
      </c>
      <c r="R97" s="151">
        <v>0</v>
      </c>
      <c r="S97" s="151">
        <v>0</v>
      </c>
      <c r="T97" s="151">
        <v>0</v>
      </c>
      <c r="U97" s="152">
        <v>21091</v>
      </c>
      <c r="V97" s="151">
        <v>8285</v>
      </c>
      <c r="W97" s="152">
        <v>8285</v>
      </c>
      <c r="X97" s="151">
        <v>0</v>
      </c>
      <c r="Y97" s="151">
        <v>0</v>
      </c>
      <c r="Z97" s="152">
        <v>0</v>
      </c>
      <c r="AA97" s="151">
        <v>2449</v>
      </c>
      <c r="AB97" s="152">
        <v>2449</v>
      </c>
      <c r="AC97" s="152">
        <v>115162</v>
      </c>
    </row>
    <row r="98" spans="1:29" ht="14.25" x14ac:dyDescent="0.2">
      <c r="A98" s="153"/>
      <c r="B98" s="154" t="s">
        <v>333</v>
      </c>
      <c r="C98" s="138" t="s">
        <v>334</v>
      </c>
      <c r="D98" s="149"/>
      <c r="E98" s="151">
        <v>0</v>
      </c>
      <c r="F98" s="151">
        <v>0</v>
      </c>
      <c r="G98" s="151">
        <v>0</v>
      </c>
      <c r="H98" s="151">
        <v>23321</v>
      </c>
      <c r="I98" s="151">
        <v>0</v>
      </c>
      <c r="J98" s="152">
        <v>23321</v>
      </c>
      <c r="K98" s="151">
        <v>1085</v>
      </c>
      <c r="L98" s="151">
        <v>244</v>
      </c>
      <c r="M98" s="151">
        <v>541</v>
      </c>
      <c r="N98" s="151">
        <v>2264</v>
      </c>
      <c r="O98" s="152">
        <v>4134</v>
      </c>
      <c r="P98" s="151">
        <v>0</v>
      </c>
      <c r="Q98" s="151">
        <v>807</v>
      </c>
      <c r="R98" s="151">
        <v>0</v>
      </c>
      <c r="S98" s="151">
        <v>0</v>
      </c>
      <c r="T98" s="151">
        <v>0</v>
      </c>
      <c r="U98" s="152">
        <v>807</v>
      </c>
      <c r="V98" s="151">
        <v>2680</v>
      </c>
      <c r="W98" s="152">
        <v>2680</v>
      </c>
      <c r="X98" s="151">
        <v>0</v>
      </c>
      <c r="Y98" s="151">
        <v>0</v>
      </c>
      <c r="Z98" s="152">
        <v>0</v>
      </c>
      <c r="AA98" s="151">
        <v>110</v>
      </c>
      <c r="AB98" s="152">
        <v>110</v>
      </c>
      <c r="AC98" s="152">
        <v>31052</v>
      </c>
    </row>
    <row r="99" spans="1:29" ht="14.25" x14ac:dyDescent="0.2">
      <c r="A99" s="153"/>
      <c r="B99" s="156"/>
      <c r="C99" s="138" t="s">
        <v>335</v>
      </c>
      <c r="D99" s="149"/>
      <c r="E99" s="151">
        <v>0</v>
      </c>
      <c r="F99" s="151">
        <v>115544</v>
      </c>
      <c r="G99" s="151">
        <v>0</v>
      </c>
      <c r="H99" s="151">
        <v>0</v>
      </c>
      <c r="I99" s="151">
        <v>0</v>
      </c>
      <c r="J99" s="152">
        <v>115544</v>
      </c>
      <c r="K99" s="151">
        <v>5344</v>
      </c>
      <c r="L99" s="151">
        <v>1190</v>
      </c>
      <c r="M99" s="151">
        <v>2678</v>
      </c>
      <c r="N99" s="151">
        <v>10974</v>
      </c>
      <c r="O99" s="152">
        <v>20187</v>
      </c>
      <c r="P99" s="151">
        <v>0</v>
      </c>
      <c r="Q99" s="151">
        <v>0</v>
      </c>
      <c r="R99" s="151">
        <v>0</v>
      </c>
      <c r="S99" s="151">
        <v>0</v>
      </c>
      <c r="T99" s="151">
        <v>0</v>
      </c>
      <c r="U99" s="152">
        <v>0</v>
      </c>
      <c r="V99" s="151">
        <v>13724</v>
      </c>
      <c r="W99" s="152">
        <v>13724</v>
      </c>
      <c r="X99" s="151">
        <v>0</v>
      </c>
      <c r="Y99" s="151">
        <v>0</v>
      </c>
      <c r="Z99" s="152">
        <v>0</v>
      </c>
      <c r="AA99" s="151">
        <v>0</v>
      </c>
      <c r="AB99" s="152">
        <v>0</v>
      </c>
      <c r="AC99" s="152">
        <v>149456</v>
      </c>
    </row>
    <row r="100" spans="1:29" ht="14.25" x14ac:dyDescent="0.2">
      <c r="A100" s="153"/>
      <c r="B100" s="148" t="s">
        <v>309</v>
      </c>
      <c r="C100" s="138" t="s">
        <v>336</v>
      </c>
      <c r="D100" s="149"/>
      <c r="E100" s="151">
        <v>0</v>
      </c>
      <c r="F100" s="151">
        <v>123863</v>
      </c>
      <c r="G100" s="151">
        <v>0</v>
      </c>
      <c r="H100" s="151">
        <v>0</v>
      </c>
      <c r="I100" s="151">
        <v>0</v>
      </c>
      <c r="J100" s="152">
        <v>123863</v>
      </c>
      <c r="K100" s="151">
        <v>5806</v>
      </c>
      <c r="L100" s="151">
        <v>1291</v>
      </c>
      <c r="M100" s="151">
        <v>2836</v>
      </c>
      <c r="N100" s="151">
        <v>12009</v>
      </c>
      <c r="O100" s="152">
        <v>21942</v>
      </c>
      <c r="P100" s="151">
        <v>0</v>
      </c>
      <c r="Q100" s="151">
        <v>0</v>
      </c>
      <c r="R100" s="151">
        <v>0</v>
      </c>
      <c r="S100" s="151">
        <v>0</v>
      </c>
      <c r="T100" s="151">
        <v>0</v>
      </c>
      <c r="U100" s="152">
        <v>0</v>
      </c>
      <c r="V100" s="151">
        <v>14165</v>
      </c>
      <c r="W100" s="152">
        <v>14165</v>
      </c>
      <c r="X100" s="151">
        <v>0</v>
      </c>
      <c r="Y100" s="151">
        <v>0</v>
      </c>
      <c r="Z100" s="152">
        <v>0</v>
      </c>
      <c r="AA100" s="151">
        <v>0</v>
      </c>
      <c r="AB100" s="152">
        <v>0</v>
      </c>
      <c r="AC100" s="152">
        <v>159971</v>
      </c>
    </row>
    <row r="101" spans="1:29" ht="14.25" x14ac:dyDescent="0.2">
      <c r="A101" s="153"/>
      <c r="B101" s="154" t="s">
        <v>278</v>
      </c>
      <c r="C101" s="138" t="s">
        <v>279</v>
      </c>
      <c r="D101" s="149"/>
      <c r="E101" s="151">
        <v>28802</v>
      </c>
      <c r="F101" s="151">
        <v>1828980</v>
      </c>
      <c r="G101" s="151">
        <v>0</v>
      </c>
      <c r="H101" s="151">
        <v>174951</v>
      </c>
      <c r="I101" s="151">
        <v>35212</v>
      </c>
      <c r="J101" s="152">
        <v>2067945</v>
      </c>
      <c r="K101" s="151">
        <v>92932</v>
      </c>
      <c r="L101" s="151">
        <v>21020</v>
      </c>
      <c r="M101" s="151">
        <v>46313</v>
      </c>
      <c r="N101" s="151">
        <v>193725</v>
      </c>
      <c r="O101" s="152">
        <v>353990</v>
      </c>
      <c r="P101" s="151">
        <v>0</v>
      </c>
      <c r="Q101" s="151">
        <v>20174</v>
      </c>
      <c r="R101" s="151">
        <v>0</v>
      </c>
      <c r="S101" s="151">
        <v>73745</v>
      </c>
      <c r="T101" s="151">
        <v>1175</v>
      </c>
      <c r="U101" s="152">
        <v>95094</v>
      </c>
      <c r="V101" s="151">
        <v>246456</v>
      </c>
      <c r="W101" s="152">
        <v>246456</v>
      </c>
      <c r="X101" s="151">
        <v>0</v>
      </c>
      <c r="Y101" s="151">
        <v>0</v>
      </c>
      <c r="Z101" s="152">
        <v>0</v>
      </c>
      <c r="AA101" s="151">
        <v>2315</v>
      </c>
      <c r="AB101" s="152">
        <v>2315</v>
      </c>
      <c r="AC101" s="152">
        <v>2765800</v>
      </c>
    </row>
    <row r="102" spans="1:29" ht="14.25" x14ac:dyDescent="0.2">
      <c r="A102" s="153"/>
      <c r="B102" s="156"/>
      <c r="C102" s="138" t="s">
        <v>280</v>
      </c>
      <c r="D102" s="149"/>
      <c r="E102" s="151">
        <v>33841</v>
      </c>
      <c r="F102" s="151">
        <v>13085273</v>
      </c>
      <c r="G102" s="151">
        <v>2048</v>
      </c>
      <c r="H102" s="151">
        <v>1525250</v>
      </c>
      <c r="I102" s="151">
        <v>93799</v>
      </c>
      <c r="J102" s="152">
        <v>14740211</v>
      </c>
      <c r="K102" s="151">
        <v>678914</v>
      </c>
      <c r="L102" s="151">
        <v>152382</v>
      </c>
      <c r="M102" s="151">
        <v>339447</v>
      </c>
      <c r="N102" s="151">
        <v>1411011</v>
      </c>
      <c r="O102" s="152">
        <v>2581754</v>
      </c>
      <c r="P102" s="151">
        <v>0</v>
      </c>
      <c r="Q102" s="151">
        <v>61427</v>
      </c>
      <c r="R102" s="151">
        <v>4</v>
      </c>
      <c r="S102" s="151">
        <v>0</v>
      </c>
      <c r="T102" s="151">
        <v>961</v>
      </c>
      <c r="U102" s="152">
        <v>62392</v>
      </c>
      <c r="V102" s="151">
        <v>1691292</v>
      </c>
      <c r="W102" s="152">
        <v>1691292</v>
      </c>
      <c r="X102" s="151">
        <v>0</v>
      </c>
      <c r="Y102" s="151">
        <v>0</v>
      </c>
      <c r="Z102" s="152">
        <v>0</v>
      </c>
      <c r="AA102" s="151">
        <v>6877</v>
      </c>
      <c r="AB102" s="152">
        <v>6877</v>
      </c>
      <c r="AC102" s="152">
        <v>19082526</v>
      </c>
    </row>
    <row r="103" spans="1:29" ht="14.25" x14ac:dyDescent="0.2">
      <c r="A103" s="153"/>
      <c r="B103" s="148" t="s">
        <v>359</v>
      </c>
      <c r="C103" s="138" t="s">
        <v>470</v>
      </c>
      <c r="D103" s="149"/>
      <c r="E103" s="151">
        <v>35250</v>
      </c>
      <c r="F103" s="151">
        <v>0</v>
      </c>
      <c r="G103" s="151">
        <v>0</v>
      </c>
      <c r="H103" s="151">
        <v>0</v>
      </c>
      <c r="I103" s="151">
        <v>0</v>
      </c>
      <c r="J103" s="152">
        <v>35250</v>
      </c>
      <c r="K103" s="151">
        <v>0</v>
      </c>
      <c r="L103" s="151">
        <v>0</v>
      </c>
      <c r="M103" s="151">
        <v>0</v>
      </c>
      <c r="N103" s="151">
        <v>0</v>
      </c>
      <c r="O103" s="152">
        <v>0</v>
      </c>
      <c r="P103" s="151">
        <v>0</v>
      </c>
      <c r="Q103" s="151">
        <v>0</v>
      </c>
      <c r="R103" s="151">
        <v>0</v>
      </c>
      <c r="S103" s="151">
        <v>0</v>
      </c>
      <c r="T103" s="151">
        <v>0</v>
      </c>
      <c r="U103" s="152">
        <v>0</v>
      </c>
      <c r="V103" s="151">
        <v>0</v>
      </c>
      <c r="W103" s="152">
        <v>0</v>
      </c>
      <c r="X103" s="151">
        <v>0</v>
      </c>
      <c r="Y103" s="151">
        <v>0</v>
      </c>
      <c r="Z103" s="152">
        <v>0</v>
      </c>
      <c r="AA103" s="151">
        <v>0</v>
      </c>
      <c r="AB103" s="152">
        <v>0</v>
      </c>
      <c r="AC103" s="152">
        <v>35250</v>
      </c>
    </row>
    <row r="104" spans="1:29" ht="14.25" x14ac:dyDescent="0.2">
      <c r="A104" s="153"/>
      <c r="B104" s="148" t="s">
        <v>284</v>
      </c>
      <c r="C104" s="138" t="s">
        <v>285</v>
      </c>
      <c r="D104" s="149"/>
      <c r="E104" s="151">
        <v>0</v>
      </c>
      <c r="F104" s="151">
        <v>33257</v>
      </c>
      <c r="G104" s="151">
        <v>0</v>
      </c>
      <c r="H104" s="151">
        <v>0</v>
      </c>
      <c r="I104" s="151">
        <v>0</v>
      </c>
      <c r="J104" s="152">
        <v>33257</v>
      </c>
      <c r="K104" s="151">
        <v>1545</v>
      </c>
      <c r="L104" s="151">
        <v>350</v>
      </c>
      <c r="M104" s="151">
        <v>770</v>
      </c>
      <c r="N104" s="151">
        <v>3231</v>
      </c>
      <c r="O104" s="152">
        <v>5896</v>
      </c>
      <c r="P104" s="151">
        <v>0</v>
      </c>
      <c r="Q104" s="151">
        <v>0</v>
      </c>
      <c r="R104" s="151">
        <v>0</v>
      </c>
      <c r="S104" s="151">
        <v>0</v>
      </c>
      <c r="T104" s="151">
        <v>0</v>
      </c>
      <c r="U104" s="152">
        <v>0</v>
      </c>
      <c r="V104" s="151">
        <v>3841</v>
      </c>
      <c r="W104" s="152">
        <v>3841</v>
      </c>
      <c r="X104" s="151">
        <v>0</v>
      </c>
      <c r="Y104" s="151">
        <v>0</v>
      </c>
      <c r="Z104" s="152">
        <v>0</v>
      </c>
      <c r="AA104" s="151">
        <v>0</v>
      </c>
      <c r="AB104" s="152">
        <v>0</v>
      </c>
      <c r="AC104" s="152">
        <v>42994</v>
      </c>
    </row>
    <row r="105" spans="1:29" ht="14.25" x14ac:dyDescent="0.2">
      <c r="A105" s="153"/>
      <c r="B105" s="154" t="s">
        <v>286</v>
      </c>
      <c r="C105" s="138" t="s">
        <v>337</v>
      </c>
      <c r="D105" s="149"/>
      <c r="E105" s="151">
        <v>7</v>
      </c>
      <c r="F105" s="151">
        <v>0</v>
      </c>
      <c r="G105" s="151">
        <v>0</v>
      </c>
      <c r="H105" s="151">
        <v>0</v>
      </c>
      <c r="I105" s="151">
        <v>0</v>
      </c>
      <c r="J105" s="152">
        <v>7</v>
      </c>
      <c r="K105" s="151">
        <v>0</v>
      </c>
      <c r="L105" s="151">
        <v>0</v>
      </c>
      <c r="M105" s="151">
        <v>0</v>
      </c>
      <c r="N105" s="151">
        <v>0</v>
      </c>
      <c r="O105" s="152">
        <v>0</v>
      </c>
      <c r="P105" s="151">
        <v>0</v>
      </c>
      <c r="Q105" s="151">
        <v>0</v>
      </c>
      <c r="R105" s="151">
        <v>0</v>
      </c>
      <c r="S105" s="151">
        <v>0</v>
      </c>
      <c r="T105" s="151">
        <v>0</v>
      </c>
      <c r="U105" s="152">
        <v>0</v>
      </c>
      <c r="V105" s="151">
        <v>0</v>
      </c>
      <c r="W105" s="152">
        <v>0</v>
      </c>
      <c r="X105" s="151">
        <v>0</v>
      </c>
      <c r="Y105" s="151">
        <v>0</v>
      </c>
      <c r="Z105" s="152">
        <v>0</v>
      </c>
      <c r="AA105" s="151">
        <v>0</v>
      </c>
      <c r="AB105" s="152">
        <v>0</v>
      </c>
      <c r="AC105" s="152">
        <v>7</v>
      </c>
    </row>
    <row r="106" spans="1:29" ht="14.25" x14ac:dyDescent="0.2">
      <c r="A106" s="153"/>
      <c r="B106" s="155"/>
      <c r="C106" s="138" t="s">
        <v>338</v>
      </c>
      <c r="D106" s="149"/>
      <c r="E106" s="151">
        <v>1</v>
      </c>
      <c r="F106" s="151">
        <v>0</v>
      </c>
      <c r="G106" s="151">
        <v>0</v>
      </c>
      <c r="H106" s="151">
        <v>0</v>
      </c>
      <c r="I106" s="151">
        <v>0</v>
      </c>
      <c r="J106" s="152">
        <v>1</v>
      </c>
      <c r="K106" s="151">
        <v>0</v>
      </c>
      <c r="L106" s="151">
        <v>0</v>
      </c>
      <c r="M106" s="151">
        <v>0</v>
      </c>
      <c r="N106" s="151">
        <v>0</v>
      </c>
      <c r="O106" s="152">
        <v>0</v>
      </c>
      <c r="P106" s="151">
        <v>0</v>
      </c>
      <c r="Q106" s="151">
        <v>0</v>
      </c>
      <c r="R106" s="151">
        <v>0</v>
      </c>
      <c r="S106" s="151">
        <v>0</v>
      </c>
      <c r="T106" s="151">
        <v>0</v>
      </c>
      <c r="U106" s="152">
        <v>0</v>
      </c>
      <c r="V106" s="151">
        <v>0</v>
      </c>
      <c r="W106" s="152">
        <v>0</v>
      </c>
      <c r="X106" s="151">
        <v>0</v>
      </c>
      <c r="Y106" s="151">
        <v>0</v>
      </c>
      <c r="Z106" s="152">
        <v>0</v>
      </c>
      <c r="AA106" s="151">
        <v>0</v>
      </c>
      <c r="AB106" s="152">
        <v>0</v>
      </c>
      <c r="AC106" s="152">
        <v>1</v>
      </c>
    </row>
    <row r="107" spans="1:29" ht="14.25" x14ac:dyDescent="0.2">
      <c r="A107" s="153"/>
      <c r="B107" s="155"/>
      <c r="C107" s="138" t="s">
        <v>339</v>
      </c>
      <c r="D107" s="149"/>
      <c r="E107" s="151">
        <v>17</v>
      </c>
      <c r="F107" s="151">
        <v>0</v>
      </c>
      <c r="G107" s="151">
        <v>0</v>
      </c>
      <c r="H107" s="151">
        <v>0</v>
      </c>
      <c r="I107" s="151">
        <v>0</v>
      </c>
      <c r="J107" s="152">
        <v>17</v>
      </c>
      <c r="K107" s="151">
        <v>0</v>
      </c>
      <c r="L107" s="151">
        <v>0</v>
      </c>
      <c r="M107" s="151">
        <v>0</v>
      </c>
      <c r="N107" s="151">
        <v>0</v>
      </c>
      <c r="O107" s="152">
        <v>0</v>
      </c>
      <c r="P107" s="151">
        <v>0</v>
      </c>
      <c r="Q107" s="151">
        <v>0</v>
      </c>
      <c r="R107" s="151">
        <v>0</v>
      </c>
      <c r="S107" s="151">
        <v>0</v>
      </c>
      <c r="T107" s="151">
        <v>0</v>
      </c>
      <c r="U107" s="152">
        <v>0</v>
      </c>
      <c r="V107" s="151">
        <v>0</v>
      </c>
      <c r="W107" s="152">
        <v>0</v>
      </c>
      <c r="X107" s="151">
        <v>0</v>
      </c>
      <c r="Y107" s="151">
        <v>0</v>
      </c>
      <c r="Z107" s="152">
        <v>0</v>
      </c>
      <c r="AA107" s="151">
        <v>0</v>
      </c>
      <c r="AB107" s="152">
        <v>0</v>
      </c>
      <c r="AC107" s="152">
        <v>17</v>
      </c>
    </row>
    <row r="108" spans="1:29" ht="14.25" x14ac:dyDescent="0.2">
      <c r="A108" s="153"/>
      <c r="B108" s="155"/>
      <c r="C108" s="138" t="s">
        <v>287</v>
      </c>
      <c r="D108" s="149"/>
      <c r="E108" s="151">
        <v>3</v>
      </c>
      <c r="F108" s="151">
        <v>0</v>
      </c>
      <c r="G108" s="151">
        <v>0</v>
      </c>
      <c r="H108" s="151">
        <v>0</v>
      </c>
      <c r="I108" s="151">
        <v>0</v>
      </c>
      <c r="J108" s="152">
        <v>3</v>
      </c>
      <c r="K108" s="151">
        <v>0</v>
      </c>
      <c r="L108" s="151">
        <v>0</v>
      </c>
      <c r="M108" s="151">
        <v>0</v>
      </c>
      <c r="N108" s="151">
        <v>0</v>
      </c>
      <c r="O108" s="152">
        <v>0</v>
      </c>
      <c r="P108" s="151">
        <v>0</v>
      </c>
      <c r="Q108" s="151">
        <v>0</v>
      </c>
      <c r="R108" s="151">
        <v>0</v>
      </c>
      <c r="S108" s="151">
        <v>0</v>
      </c>
      <c r="T108" s="151">
        <v>0</v>
      </c>
      <c r="U108" s="152">
        <v>0</v>
      </c>
      <c r="V108" s="151">
        <v>0</v>
      </c>
      <c r="W108" s="152">
        <v>0</v>
      </c>
      <c r="X108" s="151">
        <v>612025</v>
      </c>
      <c r="Y108" s="151">
        <v>0</v>
      </c>
      <c r="Z108" s="152">
        <v>612025</v>
      </c>
      <c r="AA108" s="151">
        <v>0</v>
      </c>
      <c r="AB108" s="152">
        <v>0</v>
      </c>
      <c r="AC108" s="152">
        <v>612028</v>
      </c>
    </row>
    <row r="109" spans="1:29" ht="14.25" x14ac:dyDescent="0.2">
      <c r="A109" s="153"/>
      <c r="B109" s="155"/>
      <c r="C109" s="138" t="s">
        <v>340</v>
      </c>
      <c r="D109" s="149"/>
      <c r="E109" s="151">
        <v>1</v>
      </c>
      <c r="F109" s="151">
        <v>0</v>
      </c>
      <c r="G109" s="151">
        <v>0</v>
      </c>
      <c r="H109" s="151">
        <v>0</v>
      </c>
      <c r="I109" s="151">
        <v>0</v>
      </c>
      <c r="J109" s="152">
        <v>1</v>
      </c>
      <c r="K109" s="151">
        <v>0</v>
      </c>
      <c r="L109" s="151">
        <v>0</v>
      </c>
      <c r="M109" s="151">
        <v>0</v>
      </c>
      <c r="N109" s="151">
        <v>0</v>
      </c>
      <c r="O109" s="152">
        <v>0</v>
      </c>
      <c r="P109" s="151">
        <v>0</v>
      </c>
      <c r="Q109" s="151">
        <v>0</v>
      </c>
      <c r="R109" s="151">
        <v>0</v>
      </c>
      <c r="S109" s="151">
        <v>0</v>
      </c>
      <c r="T109" s="151">
        <v>0</v>
      </c>
      <c r="U109" s="152">
        <v>0</v>
      </c>
      <c r="V109" s="151">
        <v>0</v>
      </c>
      <c r="W109" s="152">
        <v>0</v>
      </c>
      <c r="X109" s="151">
        <v>0</v>
      </c>
      <c r="Y109" s="151">
        <v>0</v>
      </c>
      <c r="Z109" s="152">
        <v>0</v>
      </c>
      <c r="AA109" s="151">
        <v>0</v>
      </c>
      <c r="AB109" s="152">
        <v>0</v>
      </c>
      <c r="AC109" s="152">
        <v>1</v>
      </c>
    </row>
    <row r="110" spans="1:29" ht="14.25" x14ac:dyDescent="0.2">
      <c r="A110" s="153"/>
      <c r="B110" s="155"/>
      <c r="C110" s="138" t="s">
        <v>288</v>
      </c>
      <c r="D110" s="149"/>
      <c r="E110" s="151">
        <v>0</v>
      </c>
      <c r="F110" s="151">
        <v>0</v>
      </c>
      <c r="G110" s="151">
        <v>0</v>
      </c>
      <c r="H110" s="151">
        <v>0</v>
      </c>
      <c r="I110" s="151">
        <v>0</v>
      </c>
      <c r="J110" s="152">
        <v>0</v>
      </c>
      <c r="K110" s="151">
        <v>0</v>
      </c>
      <c r="L110" s="151">
        <v>0</v>
      </c>
      <c r="M110" s="151">
        <v>0</v>
      </c>
      <c r="N110" s="151">
        <v>0</v>
      </c>
      <c r="O110" s="152">
        <v>0</v>
      </c>
      <c r="P110" s="151">
        <v>0</v>
      </c>
      <c r="Q110" s="151">
        <v>0</v>
      </c>
      <c r="R110" s="151">
        <v>0</v>
      </c>
      <c r="S110" s="151">
        <v>0</v>
      </c>
      <c r="T110" s="151">
        <v>0</v>
      </c>
      <c r="U110" s="152">
        <v>0</v>
      </c>
      <c r="V110" s="151">
        <v>0</v>
      </c>
      <c r="W110" s="152">
        <v>0</v>
      </c>
      <c r="X110" s="151">
        <v>0</v>
      </c>
      <c r="Y110" s="151">
        <v>100277</v>
      </c>
      <c r="Z110" s="152">
        <v>100277</v>
      </c>
      <c r="AA110" s="151">
        <v>0</v>
      </c>
      <c r="AB110" s="152">
        <v>0</v>
      </c>
      <c r="AC110" s="152">
        <v>100277</v>
      </c>
    </row>
    <row r="111" spans="1:29" ht="14.25" x14ac:dyDescent="0.2">
      <c r="A111" s="153"/>
      <c r="B111" s="155"/>
      <c r="C111" s="138" t="s">
        <v>341</v>
      </c>
      <c r="D111" s="149"/>
      <c r="E111" s="151">
        <v>596</v>
      </c>
      <c r="F111" s="151">
        <v>0</v>
      </c>
      <c r="G111" s="151">
        <v>0</v>
      </c>
      <c r="H111" s="151">
        <v>0</v>
      </c>
      <c r="I111" s="151">
        <v>0</v>
      </c>
      <c r="J111" s="152">
        <v>596</v>
      </c>
      <c r="K111" s="151">
        <v>0</v>
      </c>
      <c r="L111" s="151">
        <v>0</v>
      </c>
      <c r="M111" s="151">
        <v>0</v>
      </c>
      <c r="N111" s="151">
        <v>0</v>
      </c>
      <c r="O111" s="152">
        <v>0</v>
      </c>
      <c r="P111" s="151">
        <v>0</v>
      </c>
      <c r="Q111" s="151">
        <v>0</v>
      </c>
      <c r="R111" s="151">
        <v>0</v>
      </c>
      <c r="S111" s="151">
        <v>0</v>
      </c>
      <c r="T111" s="151">
        <v>0</v>
      </c>
      <c r="U111" s="152">
        <v>0</v>
      </c>
      <c r="V111" s="151">
        <v>0</v>
      </c>
      <c r="W111" s="152">
        <v>0</v>
      </c>
      <c r="X111" s="151">
        <v>0</v>
      </c>
      <c r="Y111" s="151">
        <v>0</v>
      </c>
      <c r="Z111" s="152">
        <v>0</v>
      </c>
      <c r="AA111" s="151">
        <v>0</v>
      </c>
      <c r="AB111" s="152">
        <v>0</v>
      </c>
      <c r="AC111" s="152">
        <v>596</v>
      </c>
    </row>
    <row r="112" spans="1:29" ht="14.25" x14ac:dyDescent="0.2">
      <c r="A112" s="153"/>
      <c r="B112" s="155"/>
      <c r="C112" s="138" t="s">
        <v>342</v>
      </c>
      <c r="D112" s="149"/>
      <c r="E112" s="151">
        <v>0</v>
      </c>
      <c r="F112" s="151">
        <v>0</v>
      </c>
      <c r="G112" s="151">
        <v>0</v>
      </c>
      <c r="H112" s="151">
        <v>0</v>
      </c>
      <c r="I112" s="151">
        <v>0</v>
      </c>
      <c r="J112" s="152">
        <v>0</v>
      </c>
      <c r="K112" s="151">
        <v>0</v>
      </c>
      <c r="L112" s="151">
        <v>0</v>
      </c>
      <c r="M112" s="151">
        <v>0</v>
      </c>
      <c r="N112" s="151">
        <v>0</v>
      </c>
      <c r="O112" s="152">
        <v>0</v>
      </c>
      <c r="P112" s="151">
        <v>0</v>
      </c>
      <c r="Q112" s="151">
        <v>0</v>
      </c>
      <c r="R112" s="151">
        <v>0</v>
      </c>
      <c r="S112" s="151">
        <v>0</v>
      </c>
      <c r="T112" s="151">
        <v>0</v>
      </c>
      <c r="U112" s="152">
        <v>0</v>
      </c>
      <c r="V112" s="151">
        <v>0</v>
      </c>
      <c r="W112" s="152">
        <v>0</v>
      </c>
      <c r="X112" s="151">
        <v>1036852</v>
      </c>
      <c r="Y112" s="151">
        <v>0</v>
      </c>
      <c r="Z112" s="152">
        <v>1036852</v>
      </c>
      <c r="AA112" s="151">
        <v>0</v>
      </c>
      <c r="AB112" s="152">
        <v>0</v>
      </c>
      <c r="AC112" s="152">
        <v>1036852</v>
      </c>
    </row>
    <row r="113" spans="1:31" ht="14.25" x14ac:dyDescent="0.2">
      <c r="A113" s="153"/>
      <c r="B113" s="156"/>
      <c r="C113" s="138" t="s">
        <v>343</v>
      </c>
      <c r="D113" s="149"/>
      <c r="E113" s="151">
        <v>0</v>
      </c>
      <c r="F113" s="151">
        <v>0</v>
      </c>
      <c r="G113" s="151">
        <v>0</v>
      </c>
      <c r="H113" s="151">
        <v>0</v>
      </c>
      <c r="I113" s="151">
        <v>0</v>
      </c>
      <c r="J113" s="152">
        <v>0</v>
      </c>
      <c r="K113" s="151">
        <v>0</v>
      </c>
      <c r="L113" s="151">
        <v>0</v>
      </c>
      <c r="M113" s="151">
        <v>0</v>
      </c>
      <c r="N113" s="151">
        <v>0</v>
      </c>
      <c r="O113" s="152">
        <v>0</v>
      </c>
      <c r="P113" s="151">
        <v>0</v>
      </c>
      <c r="Q113" s="151">
        <v>0</v>
      </c>
      <c r="R113" s="151">
        <v>0</v>
      </c>
      <c r="S113" s="151">
        <v>0</v>
      </c>
      <c r="T113" s="151">
        <v>0</v>
      </c>
      <c r="U113" s="152">
        <v>0</v>
      </c>
      <c r="V113" s="151">
        <v>0</v>
      </c>
      <c r="W113" s="152">
        <v>0</v>
      </c>
      <c r="X113" s="151">
        <v>0</v>
      </c>
      <c r="Y113" s="151">
        <v>178431</v>
      </c>
      <c r="Z113" s="152">
        <v>178431</v>
      </c>
      <c r="AA113" s="151">
        <v>0</v>
      </c>
      <c r="AB113" s="152">
        <v>0</v>
      </c>
      <c r="AC113" s="152">
        <v>178431</v>
      </c>
    </row>
    <row r="114" spans="1:31" ht="14.25" x14ac:dyDescent="0.2">
      <c r="A114" s="153"/>
      <c r="B114" s="148" t="s">
        <v>289</v>
      </c>
      <c r="C114" s="138" t="s">
        <v>446</v>
      </c>
      <c r="D114" s="149"/>
      <c r="E114" s="151">
        <v>0</v>
      </c>
      <c r="F114" s="151">
        <v>25245</v>
      </c>
      <c r="G114" s="151">
        <v>0</v>
      </c>
      <c r="H114" s="151">
        <v>1719</v>
      </c>
      <c r="I114" s="151">
        <v>0</v>
      </c>
      <c r="J114" s="152">
        <v>26964</v>
      </c>
      <c r="K114" s="151">
        <v>1288</v>
      </c>
      <c r="L114" s="151">
        <v>281</v>
      </c>
      <c r="M114" s="151">
        <v>607</v>
      </c>
      <c r="N114" s="151">
        <v>2654</v>
      </c>
      <c r="O114" s="152">
        <v>4830</v>
      </c>
      <c r="P114" s="151">
        <v>0</v>
      </c>
      <c r="Q114" s="151">
        <v>0</v>
      </c>
      <c r="R114" s="151">
        <v>0</v>
      </c>
      <c r="S114" s="151">
        <v>0</v>
      </c>
      <c r="T114" s="151">
        <v>0</v>
      </c>
      <c r="U114" s="152">
        <v>0</v>
      </c>
      <c r="V114" s="151">
        <v>2988</v>
      </c>
      <c r="W114" s="152">
        <v>2988</v>
      </c>
      <c r="X114" s="151">
        <v>0</v>
      </c>
      <c r="Y114" s="151">
        <v>0</v>
      </c>
      <c r="Z114" s="152">
        <v>0</v>
      </c>
      <c r="AA114" s="151">
        <v>0</v>
      </c>
      <c r="AB114" s="152">
        <v>0</v>
      </c>
      <c r="AC114" s="152">
        <v>34781</v>
      </c>
    </row>
    <row r="115" spans="1:31" ht="14.25" x14ac:dyDescent="0.2">
      <c r="A115" s="153"/>
      <c r="B115" s="154" t="s">
        <v>290</v>
      </c>
      <c r="C115" s="138" t="s">
        <v>291</v>
      </c>
      <c r="D115" s="149"/>
      <c r="E115" s="151">
        <v>0</v>
      </c>
      <c r="F115" s="151">
        <v>380345</v>
      </c>
      <c r="G115" s="151">
        <v>0</v>
      </c>
      <c r="H115" s="151">
        <v>4000</v>
      </c>
      <c r="I115" s="151">
        <v>0</v>
      </c>
      <c r="J115" s="152">
        <v>384345</v>
      </c>
      <c r="K115" s="151">
        <v>17840</v>
      </c>
      <c r="L115" s="151">
        <v>3980</v>
      </c>
      <c r="M115" s="151">
        <v>8733</v>
      </c>
      <c r="N115" s="151">
        <v>36543</v>
      </c>
      <c r="O115" s="152">
        <v>67097</v>
      </c>
      <c r="P115" s="151">
        <v>0</v>
      </c>
      <c r="Q115" s="151">
        <v>0</v>
      </c>
      <c r="R115" s="151">
        <v>0</v>
      </c>
      <c r="S115" s="151">
        <v>0</v>
      </c>
      <c r="T115" s="151">
        <v>0</v>
      </c>
      <c r="U115" s="152">
        <v>0</v>
      </c>
      <c r="V115" s="151">
        <v>45242</v>
      </c>
      <c r="W115" s="152">
        <v>45242</v>
      </c>
      <c r="X115" s="151">
        <v>0</v>
      </c>
      <c r="Y115" s="151">
        <v>0</v>
      </c>
      <c r="Z115" s="152">
        <v>0</v>
      </c>
      <c r="AA115" s="151">
        <v>0</v>
      </c>
      <c r="AB115" s="152">
        <v>0</v>
      </c>
      <c r="AC115" s="152">
        <v>496684</v>
      </c>
    </row>
    <row r="116" spans="1:31" ht="14.25" x14ac:dyDescent="0.2">
      <c r="A116" s="153"/>
      <c r="B116" s="155"/>
      <c r="C116" s="138" t="s">
        <v>344</v>
      </c>
      <c r="D116" s="149"/>
      <c r="E116" s="151">
        <v>0</v>
      </c>
      <c r="F116" s="151">
        <v>7619</v>
      </c>
      <c r="G116" s="151">
        <v>0</v>
      </c>
      <c r="H116" s="151">
        <v>0</v>
      </c>
      <c r="I116" s="151">
        <v>0</v>
      </c>
      <c r="J116" s="152">
        <v>7619</v>
      </c>
      <c r="K116" s="151">
        <v>362</v>
      </c>
      <c r="L116" s="151">
        <v>87</v>
      </c>
      <c r="M116" s="151">
        <v>189</v>
      </c>
      <c r="N116" s="151">
        <v>834</v>
      </c>
      <c r="O116" s="152">
        <v>1472</v>
      </c>
      <c r="P116" s="151">
        <v>0</v>
      </c>
      <c r="Q116" s="151">
        <v>0</v>
      </c>
      <c r="R116" s="151">
        <v>0</v>
      </c>
      <c r="S116" s="151">
        <v>0</v>
      </c>
      <c r="T116" s="151">
        <v>0</v>
      </c>
      <c r="U116" s="152">
        <v>0</v>
      </c>
      <c r="V116" s="151">
        <v>746</v>
      </c>
      <c r="W116" s="152">
        <v>746</v>
      </c>
      <c r="X116" s="151">
        <v>0</v>
      </c>
      <c r="Y116" s="151">
        <v>0</v>
      </c>
      <c r="Z116" s="152">
        <v>0</v>
      </c>
      <c r="AA116" s="151">
        <v>0</v>
      </c>
      <c r="AB116" s="152">
        <v>0</v>
      </c>
      <c r="AC116" s="152">
        <v>9837</v>
      </c>
    </row>
    <row r="117" spans="1:31" ht="14.25" x14ac:dyDescent="0.2">
      <c r="A117" s="153"/>
      <c r="B117" s="156"/>
      <c r="C117" s="138" t="s">
        <v>345</v>
      </c>
      <c r="D117" s="149"/>
      <c r="E117" s="151">
        <v>9211</v>
      </c>
      <c r="F117" s="151">
        <v>3266199</v>
      </c>
      <c r="G117" s="151">
        <v>0</v>
      </c>
      <c r="H117" s="151">
        <v>176982</v>
      </c>
      <c r="I117" s="151">
        <v>18666</v>
      </c>
      <c r="J117" s="152">
        <v>3471059</v>
      </c>
      <c r="K117" s="151">
        <v>159223</v>
      </c>
      <c r="L117" s="151">
        <v>34982</v>
      </c>
      <c r="M117" s="151">
        <v>77822</v>
      </c>
      <c r="N117" s="151">
        <v>319955</v>
      </c>
      <c r="O117" s="152">
        <v>591983</v>
      </c>
      <c r="P117" s="151">
        <v>0</v>
      </c>
      <c r="Q117" s="151">
        <v>11527</v>
      </c>
      <c r="R117" s="151">
        <v>3084</v>
      </c>
      <c r="S117" s="151">
        <v>0</v>
      </c>
      <c r="T117" s="151">
        <v>159</v>
      </c>
      <c r="U117" s="152">
        <v>14770</v>
      </c>
      <c r="V117" s="151">
        <v>415632</v>
      </c>
      <c r="W117" s="152">
        <v>415632</v>
      </c>
      <c r="X117" s="151">
        <v>0</v>
      </c>
      <c r="Y117" s="151">
        <v>0</v>
      </c>
      <c r="Z117" s="152">
        <v>0</v>
      </c>
      <c r="AA117" s="151">
        <v>1163</v>
      </c>
      <c r="AB117" s="152">
        <v>1163</v>
      </c>
      <c r="AC117" s="152">
        <v>4494607</v>
      </c>
    </row>
    <row r="118" spans="1:31" ht="14.25" x14ac:dyDescent="0.2">
      <c r="A118" s="157"/>
      <c r="B118" s="158" t="s">
        <v>107</v>
      </c>
      <c r="C118" s="159"/>
      <c r="D118" s="149"/>
      <c r="E118" s="152">
        <v>151872</v>
      </c>
      <c r="F118" s="152">
        <v>30440115</v>
      </c>
      <c r="G118" s="152">
        <v>2048</v>
      </c>
      <c r="H118" s="152">
        <v>6078459</v>
      </c>
      <c r="I118" s="152">
        <v>284721</v>
      </c>
      <c r="J118" s="152">
        <v>36957215</v>
      </c>
      <c r="K118" s="152">
        <v>1696483</v>
      </c>
      <c r="L118" s="152">
        <v>380871</v>
      </c>
      <c r="M118" s="152">
        <v>844601</v>
      </c>
      <c r="N118" s="152">
        <v>3520186</v>
      </c>
      <c r="O118" s="152">
        <v>6442141</v>
      </c>
      <c r="P118" s="152">
        <v>-56</v>
      </c>
      <c r="Q118" s="152">
        <v>645134</v>
      </c>
      <c r="R118" s="152">
        <v>42559</v>
      </c>
      <c r="S118" s="152">
        <v>81245</v>
      </c>
      <c r="T118" s="152">
        <v>4508</v>
      </c>
      <c r="U118" s="152">
        <v>773390</v>
      </c>
      <c r="V118" s="152">
        <v>4266045</v>
      </c>
      <c r="W118" s="152">
        <v>4266045</v>
      </c>
      <c r="X118" s="152">
        <v>1648877</v>
      </c>
      <c r="Y118" s="152">
        <v>278708</v>
      </c>
      <c r="Z118" s="152">
        <v>1927585</v>
      </c>
      <c r="AA118" s="152">
        <v>73486</v>
      </c>
      <c r="AB118" s="152">
        <v>73486</v>
      </c>
      <c r="AC118" s="152">
        <v>50439861</v>
      </c>
    </row>
    <row r="119" spans="1:31" ht="14.25" x14ac:dyDescent="0.2">
      <c r="A119" s="204" t="s">
        <v>107</v>
      </c>
      <c r="B119" s="205"/>
      <c r="C119" s="206"/>
      <c r="D119" s="207"/>
      <c r="E119" s="208">
        <v>-366175</v>
      </c>
      <c r="F119" s="208">
        <v>40481999</v>
      </c>
      <c r="G119" s="208">
        <v>2048</v>
      </c>
      <c r="H119" s="208">
        <v>6707374</v>
      </c>
      <c r="I119" s="209">
        <v>293154</v>
      </c>
      <c r="J119" s="208">
        <v>47118400</v>
      </c>
      <c r="K119" s="208">
        <v>2192683</v>
      </c>
      <c r="L119" s="208">
        <v>494235</v>
      </c>
      <c r="M119" s="208">
        <v>1093714</v>
      </c>
      <c r="N119" s="208">
        <v>4570311</v>
      </c>
      <c r="O119" s="208">
        <v>8350943</v>
      </c>
      <c r="P119" s="208">
        <v>-56</v>
      </c>
      <c r="Q119" s="208">
        <v>716340</v>
      </c>
      <c r="R119" s="209">
        <v>42811</v>
      </c>
      <c r="S119" s="209">
        <v>81245</v>
      </c>
      <c r="T119" s="209">
        <v>3971</v>
      </c>
      <c r="U119" s="208">
        <v>844310</v>
      </c>
      <c r="V119" s="208">
        <v>5479674</v>
      </c>
      <c r="W119" s="208">
        <v>5479674</v>
      </c>
      <c r="X119" s="208">
        <v>2122124</v>
      </c>
      <c r="Y119" s="208">
        <v>363462</v>
      </c>
      <c r="Z119" s="208">
        <v>2485585</v>
      </c>
      <c r="AA119" s="208">
        <v>81865</v>
      </c>
      <c r="AB119" s="208">
        <v>81865</v>
      </c>
      <c r="AC119" s="208">
        <v>64360777</v>
      </c>
      <c r="AE119" s="165">
        <f>F119+G119+H119+I119+E119+N119+K119+M119+L119+Q119+R119+T119+V119+AA119+P119</f>
        <v>61793948</v>
      </c>
    </row>
    <row r="120" spans="1:31" x14ac:dyDescent="0.2">
      <c r="A120" s="203"/>
      <c r="B120" s="46"/>
      <c r="C120" s="46"/>
      <c r="D120" s="46"/>
      <c r="E120" s="210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</row>
    <row r="121" spans="1:31" x14ac:dyDescent="0.2">
      <c r="A121" s="203"/>
      <c r="B121" s="46"/>
      <c r="C121" s="46"/>
      <c r="D121" s="46"/>
      <c r="E121" s="210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</row>
    <row r="122" spans="1:31" x14ac:dyDescent="0.2">
      <c r="A122" s="46"/>
      <c r="B122" s="46"/>
      <c r="C122" s="46"/>
      <c r="D122" s="46"/>
      <c r="E122" s="211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</row>
    <row r="123" spans="1:31" x14ac:dyDescent="0.2">
      <c r="A123" s="46"/>
      <c r="B123" s="46"/>
      <c r="C123" s="46"/>
      <c r="D123" s="46"/>
      <c r="E123" s="211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</row>
    <row r="124" spans="1:31" x14ac:dyDescent="0.2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</row>
  </sheetData>
  <pageMargins left="0.7" right="0.7" top="0.75" bottom="0.75" header="0.3" footer="0.3"/>
  <pageSetup scale="30" fitToWidth="4" orientation="landscape" r:id="rId1"/>
  <headerFooter>
    <oddFooter>&amp;L&amp;P OF &amp;N&amp;R&amp;Z&amp;F&amp;A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AJ132"/>
  <sheetViews>
    <sheetView topLeftCell="A82" workbookViewId="0">
      <selection activeCell="E14" sqref="E14"/>
    </sheetView>
  </sheetViews>
  <sheetFormatPr defaultRowHeight="12.75" x14ac:dyDescent="0.2"/>
  <cols>
    <col min="1" max="1" width="10" bestFit="1" customWidth="1"/>
    <col min="2" max="2" width="6" customWidth="1"/>
    <col min="3" max="3" width="8.5703125" customWidth="1"/>
    <col min="4" max="4" width="22.42578125" bestFit="1" customWidth="1"/>
    <col min="5" max="5" width="28.7109375" bestFit="1" customWidth="1"/>
    <col min="6" max="6" width="53.7109375" bestFit="1" customWidth="1"/>
    <col min="7" max="7" width="46.28515625" bestFit="1" customWidth="1"/>
    <col min="8" max="8" width="18.7109375" bestFit="1" customWidth="1"/>
    <col min="9" max="9" width="49.5703125" bestFit="1" customWidth="1"/>
    <col min="10" max="10" width="51.7109375" bestFit="1" customWidth="1"/>
    <col min="11" max="11" width="41.5703125" bestFit="1" customWidth="1"/>
    <col min="12" max="12" width="8.42578125" customWidth="1"/>
    <col min="13" max="13" width="25.28515625" bestFit="1" customWidth="1"/>
    <col min="14" max="14" width="35.28515625" bestFit="1" customWidth="1"/>
    <col min="15" max="15" width="21.140625" bestFit="1" customWidth="1"/>
    <col min="16" max="16" width="26.85546875" bestFit="1" customWidth="1"/>
    <col min="17" max="17" width="8.42578125" customWidth="1"/>
    <col min="18" max="18" width="48.28515625" bestFit="1" customWidth="1"/>
    <col min="19" max="19" width="44" bestFit="1" customWidth="1"/>
    <col min="20" max="20" width="41.140625" bestFit="1" customWidth="1"/>
    <col min="21" max="21" width="47.42578125" bestFit="1" customWidth="1"/>
    <col min="22" max="22" width="44.5703125" bestFit="1" customWidth="1"/>
    <col min="23" max="23" width="46.7109375" bestFit="1" customWidth="1"/>
    <col min="24" max="24" width="21.140625" bestFit="1" customWidth="1"/>
    <col min="25" max="25" width="36.5703125" bestFit="1" customWidth="1"/>
    <col min="26" max="26" width="8.42578125" customWidth="1"/>
    <col min="27" max="27" width="42.42578125" bestFit="1" customWidth="1"/>
    <col min="28" max="28" width="7.28515625" customWidth="1"/>
    <col min="29" max="29" width="21.140625" bestFit="1" customWidth="1"/>
    <col min="30" max="30" width="39.140625" bestFit="1" customWidth="1"/>
    <col min="31" max="31" width="7.28515625" customWidth="1"/>
    <col min="32" max="32" width="46.7109375" bestFit="1" customWidth="1"/>
    <col min="33" max="33" width="7.28515625" customWidth="1"/>
    <col min="34" max="34" width="10.140625" bestFit="1" customWidth="1"/>
  </cols>
  <sheetData>
    <row r="1" spans="1:34" x14ac:dyDescent="0.2">
      <c r="A1" t="s">
        <v>459</v>
      </c>
    </row>
    <row r="3" spans="1:34" x14ac:dyDescent="0.2">
      <c r="A3" s="128">
        <v>0</v>
      </c>
      <c r="B3" s="129">
        <v>0</v>
      </c>
      <c r="C3" s="130">
        <v>0</v>
      </c>
      <c r="D3" s="131">
        <v>0</v>
      </c>
      <c r="E3" s="132" t="s">
        <v>101</v>
      </c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4"/>
    </row>
    <row r="4" spans="1:34" ht="14.25" x14ac:dyDescent="0.2">
      <c r="A4" s="135"/>
      <c r="B4" s="136"/>
      <c r="C4" s="137"/>
      <c r="D4" s="138" t="s">
        <v>45</v>
      </c>
      <c r="E4" s="139" t="s">
        <v>102</v>
      </c>
      <c r="F4" s="140"/>
      <c r="G4" s="140"/>
      <c r="H4" s="140"/>
      <c r="I4" s="140"/>
      <c r="J4" s="140"/>
      <c r="K4" s="140"/>
      <c r="L4" s="141"/>
      <c r="M4" s="139" t="s">
        <v>103</v>
      </c>
      <c r="N4" s="140"/>
      <c r="O4" s="140"/>
      <c r="P4" s="140"/>
      <c r="Q4" s="141"/>
      <c r="R4" s="139" t="s">
        <v>104</v>
      </c>
      <c r="S4" s="140"/>
      <c r="T4" s="140"/>
      <c r="U4" s="140"/>
      <c r="V4" s="140"/>
      <c r="W4" s="140"/>
      <c r="X4" s="140"/>
      <c r="Y4" s="140"/>
      <c r="Z4" s="141"/>
      <c r="AA4" s="139" t="s">
        <v>105</v>
      </c>
      <c r="AB4" s="141"/>
      <c r="AC4" s="139" t="s">
        <v>106</v>
      </c>
      <c r="AD4" s="140"/>
      <c r="AE4" s="141"/>
      <c r="AF4" s="139" t="s">
        <v>460</v>
      </c>
      <c r="AG4" s="141"/>
      <c r="AH4" s="142" t="s">
        <v>107</v>
      </c>
    </row>
    <row r="5" spans="1:34" ht="14.25" x14ac:dyDescent="0.2">
      <c r="A5" s="135"/>
      <c r="B5" s="136"/>
      <c r="C5" s="137"/>
      <c r="D5" s="138" t="s">
        <v>108</v>
      </c>
      <c r="E5" s="138" t="s">
        <v>95</v>
      </c>
      <c r="F5" s="138" t="s">
        <v>97</v>
      </c>
      <c r="G5" s="138" t="s">
        <v>81</v>
      </c>
      <c r="H5" s="138" t="s">
        <v>79</v>
      </c>
      <c r="I5" s="138" t="s">
        <v>87</v>
      </c>
      <c r="J5" s="138" t="s">
        <v>84</v>
      </c>
      <c r="K5" s="138" t="s">
        <v>91</v>
      </c>
      <c r="L5" s="142" t="s">
        <v>107</v>
      </c>
      <c r="M5" s="138" t="s">
        <v>109</v>
      </c>
      <c r="N5" s="138" t="s">
        <v>110</v>
      </c>
      <c r="O5" s="138" t="s">
        <v>111</v>
      </c>
      <c r="P5" s="138" t="s">
        <v>112</v>
      </c>
      <c r="Q5" s="142" t="s">
        <v>107</v>
      </c>
      <c r="R5" s="138" t="s">
        <v>346</v>
      </c>
      <c r="S5" s="138" t="s">
        <v>83</v>
      </c>
      <c r="T5" s="138" t="s">
        <v>82</v>
      </c>
      <c r="U5" s="138" t="s">
        <v>90</v>
      </c>
      <c r="V5" s="138" t="s">
        <v>89</v>
      </c>
      <c r="W5" s="138" t="s">
        <v>86</v>
      </c>
      <c r="X5" s="138" t="s">
        <v>93</v>
      </c>
      <c r="Y5" s="138" t="s">
        <v>92</v>
      </c>
      <c r="Z5" s="142" t="s">
        <v>107</v>
      </c>
      <c r="AA5" s="138" t="s">
        <v>113</v>
      </c>
      <c r="AB5" s="142" t="s">
        <v>107</v>
      </c>
      <c r="AC5" s="138" t="s">
        <v>114</v>
      </c>
      <c r="AD5" s="138" t="s">
        <v>115</v>
      </c>
      <c r="AE5" s="142" t="s">
        <v>107</v>
      </c>
      <c r="AF5" s="138" t="s">
        <v>461</v>
      </c>
      <c r="AG5" s="142" t="s">
        <v>107</v>
      </c>
      <c r="AH5" s="143"/>
    </row>
    <row r="6" spans="1:34" ht="14.25" x14ac:dyDescent="0.2">
      <c r="A6" s="144"/>
      <c r="B6" s="145"/>
      <c r="C6" s="146"/>
      <c r="D6" s="138" t="s">
        <v>45</v>
      </c>
      <c r="E6" s="138" t="s">
        <v>347</v>
      </c>
      <c r="F6" s="138" t="s">
        <v>116</v>
      </c>
      <c r="G6" s="138" t="s">
        <v>68</v>
      </c>
      <c r="H6" s="138" t="s">
        <v>117</v>
      </c>
      <c r="I6" s="138" t="s">
        <v>118</v>
      </c>
      <c r="J6" s="138" t="s">
        <v>119</v>
      </c>
      <c r="K6" s="138" t="s">
        <v>120</v>
      </c>
      <c r="L6" s="147"/>
      <c r="M6" s="138" t="s">
        <v>121</v>
      </c>
      <c r="N6" s="138" t="s">
        <v>122</v>
      </c>
      <c r="O6" s="138" t="s">
        <v>123</v>
      </c>
      <c r="P6" s="138" t="s">
        <v>124</v>
      </c>
      <c r="Q6" s="147"/>
      <c r="R6" s="138" t="s">
        <v>53</v>
      </c>
      <c r="S6" s="138" t="s">
        <v>46</v>
      </c>
      <c r="T6" s="138" t="s">
        <v>47</v>
      </c>
      <c r="U6" s="138" t="s">
        <v>48</v>
      </c>
      <c r="V6" s="138" t="s">
        <v>49</v>
      </c>
      <c r="W6" s="138" t="s">
        <v>50</v>
      </c>
      <c r="X6" s="138" t="s">
        <v>51</v>
      </c>
      <c r="Y6" s="138" t="s">
        <v>54</v>
      </c>
      <c r="Z6" s="147"/>
      <c r="AA6" s="138" t="s">
        <v>125</v>
      </c>
      <c r="AB6" s="147"/>
      <c r="AC6" s="138" t="s">
        <v>58</v>
      </c>
      <c r="AD6" s="138" t="s">
        <v>59</v>
      </c>
      <c r="AE6" s="147"/>
      <c r="AF6" s="138" t="s">
        <v>462</v>
      </c>
      <c r="AG6" s="147"/>
      <c r="AH6" s="147"/>
    </row>
    <row r="7" spans="1:34" ht="14.25" x14ac:dyDescent="0.2">
      <c r="A7" s="138" t="s">
        <v>348</v>
      </c>
      <c r="B7" s="161" t="s">
        <v>127</v>
      </c>
      <c r="C7" s="138" t="s">
        <v>128</v>
      </c>
      <c r="D7" s="149">
        <v>0</v>
      </c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</row>
    <row r="8" spans="1:34" ht="14.25" x14ac:dyDescent="0.2">
      <c r="A8" s="150" t="s">
        <v>349</v>
      </c>
      <c r="B8" s="161" t="s">
        <v>129</v>
      </c>
      <c r="C8" s="138" t="s">
        <v>130</v>
      </c>
      <c r="D8" s="149"/>
      <c r="E8" s="151">
        <v>0</v>
      </c>
      <c r="F8" s="151">
        <v>0</v>
      </c>
      <c r="G8" s="151">
        <v>0</v>
      </c>
      <c r="H8" s="151">
        <v>0</v>
      </c>
      <c r="I8" s="151">
        <v>0</v>
      </c>
      <c r="J8" s="151">
        <v>0</v>
      </c>
      <c r="K8" s="151">
        <v>0</v>
      </c>
      <c r="L8" s="152">
        <v>0</v>
      </c>
      <c r="M8" s="151">
        <v>0</v>
      </c>
      <c r="N8" s="151">
        <v>0</v>
      </c>
      <c r="O8" s="151">
        <v>0</v>
      </c>
      <c r="P8" s="151">
        <v>0</v>
      </c>
      <c r="Q8" s="152">
        <v>0</v>
      </c>
      <c r="R8" s="151">
        <v>0</v>
      </c>
      <c r="S8" s="151">
        <v>0</v>
      </c>
      <c r="T8" s="151">
        <v>0</v>
      </c>
      <c r="U8" s="151">
        <v>0</v>
      </c>
      <c r="V8" s="151">
        <v>0</v>
      </c>
      <c r="W8" s="151">
        <v>0</v>
      </c>
      <c r="X8" s="151">
        <v>0</v>
      </c>
      <c r="Y8" s="151">
        <v>0</v>
      </c>
      <c r="Z8" s="152">
        <v>0</v>
      </c>
      <c r="AA8" s="151">
        <v>0</v>
      </c>
      <c r="AB8" s="152">
        <v>0</v>
      </c>
      <c r="AC8" s="151">
        <v>0</v>
      </c>
      <c r="AD8" s="151">
        <v>0</v>
      </c>
      <c r="AE8" s="152">
        <v>0</v>
      </c>
      <c r="AF8" s="151">
        <v>0</v>
      </c>
      <c r="AG8" s="152">
        <v>0</v>
      </c>
      <c r="AH8" s="152">
        <v>0</v>
      </c>
    </row>
    <row r="9" spans="1:34" ht="14.25" x14ac:dyDescent="0.2">
      <c r="A9" s="153"/>
      <c r="B9" s="161" t="s">
        <v>304</v>
      </c>
      <c r="C9" s="138" t="s">
        <v>307</v>
      </c>
      <c r="D9" s="149"/>
      <c r="E9" s="151">
        <v>0</v>
      </c>
      <c r="F9" s="151">
        <v>0</v>
      </c>
      <c r="G9" s="151">
        <v>0</v>
      </c>
      <c r="H9" s="151">
        <v>0</v>
      </c>
      <c r="I9" s="151">
        <v>0</v>
      </c>
      <c r="J9" s="151">
        <v>0</v>
      </c>
      <c r="K9" s="151">
        <v>0</v>
      </c>
      <c r="L9" s="152">
        <v>0</v>
      </c>
      <c r="M9" s="151">
        <v>0</v>
      </c>
      <c r="N9" s="151">
        <v>0</v>
      </c>
      <c r="O9" s="151">
        <v>0</v>
      </c>
      <c r="P9" s="151">
        <v>0</v>
      </c>
      <c r="Q9" s="152">
        <v>0</v>
      </c>
      <c r="R9" s="151">
        <v>0</v>
      </c>
      <c r="S9" s="151">
        <v>0</v>
      </c>
      <c r="T9" s="151">
        <v>0</v>
      </c>
      <c r="U9" s="151">
        <v>0</v>
      </c>
      <c r="V9" s="151">
        <v>0</v>
      </c>
      <c r="W9" s="151">
        <v>0</v>
      </c>
      <c r="X9" s="151">
        <v>0</v>
      </c>
      <c r="Y9" s="151">
        <v>0</v>
      </c>
      <c r="Z9" s="152">
        <v>0</v>
      </c>
      <c r="AA9" s="151">
        <v>0</v>
      </c>
      <c r="AB9" s="152">
        <v>0</v>
      </c>
      <c r="AC9" s="151">
        <v>0</v>
      </c>
      <c r="AD9" s="151">
        <v>0</v>
      </c>
      <c r="AE9" s="152">
        <v>0</v>
      </c>
      <c r="AF9" s="151">
        <v>0</v>
      </c>
      <c r="AG9" s="152">
        <v>0</v>
      </c>
      <c r="AH9" s="152">
        <v>0</v>
      </c>
    </row>
    <row r="10" spans="1:34" ht="14.25" x14ac:dyDescent="0.2">
      <c r="A10" s="153"/>
      <c r="B10" s="162" t="s">
        <v>278</v>
      </c>
      <c r="C10" s="138" t="s">
        <v>279</v>
      </c>
      <c r="D10" s="149"/>
      <c r="E10" s="151">
        <v>0</v>
      </c>
      <c r="F10" s="151">
        <v>0</v>
      </c>
      <c r="G10" s="151">
        <v>0</v>
      </c>
      <c r="H10" s="151">
        <v>0</v>
      </c>
      <c r="I10" s="151">
        <v>0</v>
      </c>
      <c r="J10" s="151">
        <v>0</v>
      </c>
      <c r="K10" s="151">
        <v>0</v>
      </c>
      <c r="L10" s="152">
        <v>0</v>
      </c>
      <c r="M10" s="151">
        <v>0</v>
      </c>
      <c r="N10" s="151">
        <v>0</v>
      </c>
      <c r="O10" s="151">
        <v>0</v>
      </c>
      <c r="P10" s="151">
        <v>0</v>
      </c>
      <c r="Q10" s="152">
        <v>0</v>
      </c>
      <c r="R10" s="151">
        <v>0</v>
      </c>
      <c r="S10" s="151">
        <v>0</v>
      </c>
      <c r="T10" s="151">
        <v>0</v>
      </c>
      <c r="U10" s="151">
        <v>0</v>
      </c>
      <c r="V10" s="151">
        <v>0</v>
      </c>
      <c r="W10" s="151">
        <v>0</v>
      </c>
      <c r="X10" s="151">
        <v>0</v>
      </c>
      <c r="Y10" s="151">
        <v>0</v>
      </c>
      <c r="Z10" s="152">
        <v>0</v>
      </c>
      <c r="AA10" s="151">
        <v>0</v>
      </c>
      <c r="AB10" s="152">
        <v>0</v>
      </c>
      <c r="AC10" s="151">
        <v>0</v>
      </c>
      <c r="AD10" s="151">
        <v>0</v>
      </c>
      <c r="AE10" s="152">
        <v>0</v>
      </c>
      <c r="AF10" s="151">
        <v>0</v>
      </c>
      <c r="AG10" s="152">
        <v>0</v>
      </c>
      <c r="AH10" s="152">
        <v>0</v>
      </c>
    </row>
    <row r="11" spans="1:34" ht="14.25" x14ac:dyDescent="0.2">
      <c r="A11" s="153"/>
      <c r="B11" s="163"/>
      <c r="C11" s="138" t="s">
        <v>280</v>
      </c>
      <c r="D11" s="149"/>
      <c r="E11" s="151">
        <v>0</v>
      </c>
      <c r="F11" s="151">
        <v>0</v>
      </c>
      <c r="G11" s="151">
        <v>0</v>
      </c>
      <c r="H11" s="151">
        <v>0</v>
      </c>
      <c r="I11" s="151">
        <v>0</v>
      </c>
      <c r="J11" s="151">
        <v>732</v>
      </c>
      <c r="K11" s="151">
        <v>0</v>
      </c>
      <c r="L11" s="152">
        <v>732</v>
      </c>
      <c r="M11" s="151">
        <v>35</v>
      </c>
      <c r="N11" s="151">
        <v>8</v>
      </c>
      <c r="O11" s="151">
        <v>36</v>
      </c>
      <c r="P11" s="151">
        <v>71</v>
      </c>
      <c r="Q11" s="152">
        <v>150</v>
      </c>
      <c r="R11" s="151">
        <v>0</v>
      </c>
      <c r="S11" s="151">
        <v>0</v>
      </c>
      <c r="T11" s="151">
        <v>0</v>
      </c>
      <c r="U11" s="151">
        <v>0</v>
      </c>
      <c r="V11" s="151">
        <v>0</v>
      </c>
      <c r="W11" s="151">
        <v>231</v>
      </c>
      <c r="X11" s="151">
        <v>0</v>
      </c>
      <c r="Y11" s="151">
        <v>0</v>
      </c>
      <c r="Z11" s="152">
        <v>231</v>
      </c>
      <c r="AA11" s="151">
        <v>56</v>
      </c>
      <c r="AB11" s="152">
        <v>56</v>
      </c>
      <c r="AC11" s="151">
        <v>0</v>
      </c>
      <c r="AD11" s="151">
        <v>0</v>
      </c>
      <c r="AE11" s="152">
        <v>0</v>
      </c>
      <c r="AF11" s="151">
        <v>18</v>
      </c>
      <c r="AG11" s="152">
        <v>18</v>
      </c>
      <c r="AH11" s="152">
        <v>1187</v>
      </c>
    </row>
    <row r="12" spans="1:34" ht="14.25" x14ac:dyDescent="0.2">
      <c r="A12" s="153"/>
      <c r="B12" s="162" t="s">
        <v>286</v>
      </c>
      <c r="C12" s="138" t="s">
        <v>287</v>
      </c>
      <c r="D12" s="149"/>
      <c r="E12" s="151">
        <v>0</v>
      </c>
      <c r="F12" s="151">
        <v>0</v>
      </c>
      <c r="G12" s="151">
        <v>0</v>
      </c>
      <c r="H12" s="151">
        <v>0</v>
      </c>
      <c r="I12" s="151">
        <v>0</v>
      </c>
      <c r="J12" s="151">
        <v>0</v>
      </c>
      <c r="K12" s="151">
        <v>0</v>
      </c>
      <c r="L12" s="152">
        <v>0</v>
      </c>
      <c r="M12" s="151">
        <v>0</v>
      </c>
      <c r="N12" s="151">
        <v>0</v>
      </c>
      <c r="O12" s="151">
        <v>0</v>
      </c>
      <c r="P12" s="151">
        <v>0</v>
      </c>
      <c r="Q12" s="152">
        <v>0</v>
      </c>
      <c r="R12" s="151">
        <v>0</v>
      </c>
      <c r="S12" s="151">
        <v>0</v>
      </c>
      <c r="T12" s="151">
        <v>0</v>
      </c>
      <c r="U12" s="151">
        <v>0</v>
      </c>
      <c r="V12" s="151">
        <v>0</v>
      </c>
      <c r="W12" s="151">
        <v>0</v>
      </c>
      <c r="X12" s="151">
        <v>0</v>
      </c>
      <c r="Y12" s="151">
        <v>0</v>
      </c>
      <c r="Z12" s="152">
        <v>0</v>
      </c>
      <c r="AA12" s="151">
        <v>0</v>
      </c>
      <c r="AB12" s="152">
        <v>0</v>
      </c>
      <c r="AC12" s="151">
        <v>502</v>
      </c>
      <c r="AD12" s="151">
        <v>0</v>
      </c>
      <c r="AE12" s="152">
        <v>502</v>
      </c>
      <c r="AF12" s="151">
        <v>0</v>
      </c>
      <c r="AG12" s="152">
        <v>0</v>
      </c>
      <c r="AH12" s="152">
        <v>502</v>
      </c>
    </row>
    <row r="13" spans="1:34" ht="14.25" x14ac:dyDescent="0.2">
      <c r="A13" s="153"/>
      <c r="B13" s="164"/>
      <c r="C13" s="138" t="s">
        <v>288</v>
      </c>
      <c r="D13" s="149"/>
      <c r="E13" s="151">
        <v>0</v>
      </c>
      <c r="F13" s="151">
        <v>0</v>
      </c>
      <c r="G13" s="151">
        <v>0</v>
      </c>
      <c r="H13" s="151">
        <v>0</v>
      </c>
      <c r="I13" s="151">
        <v>0</v>
      </c>
      <c r="J13" s="151">
        <v>0</v>
      </c>
      <c r="K13" s="151">
        <v>0</v>
      </c>
      <c r="L13" s="152">
        <v>0</v>
      </c>
      <c r="M13" s="151">
        <v>0</v>
      </c>
      <c r="N13" s="151">
        <v>0</v>
      </c>
      <c r="O13" s="151">
        <v>0</v>
      </c>
      <c r="P13" s="151">
        <v>0</v>
      </c>
      <c r="Q13" s="152">
        <v>0</v>
      </c>
      <c r="R13" s="151">
        <v>0</v>
      </c>
      <c r="S13" s="151">
        <v>0</v>
      </c>
      <c r="T13" s="151">
        <v>0</v>
      </c>
      <c r="U13" s="151">
        <v>0</v>
      </c>
      <c r="V13" s="151">
        <v>0</v>
      </c>
      <c r="W13" s="151">
        <v>0</v>
      </c>
      <c r="X13" s="151">
        <v>0</v>
      </c>
      <c r="Y13" s="151">
        <v>0</v>
      </c>
      <c r="Z13" s="152">
        <v>0</v>
      </c>
      <c r="AA13" s="151">
        <v>0</v>
      </c>
      <c r="AB13" s="152">
        <v>0</v>
      </c>
      <c r="AC13" s="151">
        <v>0</v>
      </c>
      <c r="AD13" s="151">
        <v>59</v>
      </c>
      <c r="AE13" s="152">
        <v>59</v>
      </c>
      <c r="AF13" s="151">
        <v>0</v>
      </c>
      <c r="AG13" s="152">
        <v>0</v>
      </c>
      <c r="AH13" s="152">
        <v>59</v>
      </c>
    </row>
    <row r="14" spans="1:34" ht="14.25" x14ac:dyDescent="0.2">
      <c r="A14" s="153"/>
      <c r="B14" s="164"/>
      <c r="C14" s="138" t="s">
        <v>350</v>
      </c>
      <c r="D14" s="149"/>
      <c r="E14" s="151">
        <v>0</v>
      </c>
      <c r="F14" s="151">
        <v>0</v>
      </c>
      <c r="G14" s="151">
        <v>0</v>
      </c>
      <c r="H14" s="151">
        <v>0</v>
      </c>
      <c r="I14" s="151">
        <v>0</v>
      </c>
      <c r="J14" s="151">
        <v>0</v>
      </c>
      <c r="K14" s="151">
        <v>0</v>
      </c>
      <c r="L14" s="152">
        <v>0</v>
      </c>
      <c r="M14" s="151">
        <v>0</v>
      </c>
      <c r="N14" s="151">
        <v>0</v>
      </c>
      <c r="O14" s="151">
        <v>0</v>
      </c>
      <c r="P14" s="151">
        <v>0</v>
      </c>
      <c r="Q14" s="152">
        <v>0</v>
      </c>
      <c r="R14" s="151">
        <v>0</v>
      </c>
      <c r="S14" s="151">
        <v>0</v>
      </c>
      <c r="T14" s="151">
        <v>0</v>
      </c>
      <c r="U14" s="151">
        <v>0</v>
      </c>
      <c r="V14" s="151">
        <v>0</v>
      </c>
      <c r="W14" s="151">
        <v>0</v>
      </c>
      <c r="X14" s="151">
        <v>0</v>
      </c>
      <c r="Y14" s="151">
        <v>0</v>
      </c>
      <c r="Z14" s="152">
        <v>0</v>
      </c>
      <c r="AA14" s="151">
        <v>0</v>
      </c>
      <c r="AB14" s="152">
        <v>0</v>
      </c>
      <c r="AC14" s="151">
        <v>0</v>
      </c>
      <c r="AD14" s="151">
        <v>0</v>
      </c>
      <c r="AE14" s="152">
        <v>0</v>
      </c>
      <c r="AF14" s="151">
        <v>0</v>
      </c>
      <c r="AG14" s="152">
        <v>0</v>
      </c>
      <c r="AH14" s="152">
        <v>0</v>
      </c>
    </row>
    <row r="15" spans="1:34" ht="14.25" x14ac:dyDescent="0.2">
      <c r="A15" s="153"/>
      <c r="B15" s="163"/>
      <c r="C15" s="138" t="s">
        <v>351</v>
      </c>
      <c r="D15" s="149"/>
      <c r="E15" s="151">
        <v>0</v>
      </c>
      <c r="F15" s="151">
        <v>0</v>
      </c>
      <c r="G15" s="151">
        <v>0</v>
      </c>
      <c r="H15" s="151">
        <v>0</v>
      </c>
      <c r="I15" s="151">
        <v>0</v>
      </c>
      <c r="J15" s="151">
        <v>0</v>
      </c>
      <c r="K15" s="151">
        <v>0</v>
      </c>
      <c r="L15" s="152">
        <v>0</v>
      </c>
      <c r="M15" s="151">
        <v>0</v>
      </c>
      <c r="N15" s="151">
        <v>0</v>
      </c>
      <c r="O15" s="151">
        <v>0</v>
      </c>
      <c r="P15" s="151">
        <v>0</v>
      </c>
      <c r="Q15" s="152">
        <v>0</v>
      </c>
      <c r="R15" s="151">
        <v>0</v>
      </c>
      <c r="S15" s="151">
        <v>0</v>
      </c>
      <c r="T15" s="151">
        <v>0</v>
      </c>
      <c r="U15" s="151">
        <v>0</v>
      </c>
      <c r="V15" s="151">
        <v>0</v>
      </c>
      <c r="W15" s="151">
        <v>0</v>
      </c>
      <c r="X15" s="151">
        <v>0</v>
      </c>
      <c r="Y15" s="151">
        <v>0</v>
      </c>
      <c r="Z15" s="152">
        <v>0</v>
      </c>
      <c r="AA15" s="151">
        <v>0</v>
      </c>
      <c r="AB15" s="152">
        <v>0</v>
      </c>
      <c r="AC15" s="151">
        <v>0</v>
      </c>
      <c r="AD15" s="151">
        <v>0</v>
      </c>
      <c r="AE15" s="152">
        <v>0</v>
      </c>
      <c r="AF15" s="151">
        <v>0</v>
      </c>
      <c r="AG15" s="152">
        <v>0</v>
      </c>
      <c r="AH15" s="152">
        <v>0</v>
      </c>
    </row>
    <row r="16" spans="1:34" ht="14.25" x14ac:dyDescent="0.2">
      <c r="A16" s="157"/>
      <c r="B16" s="161" t="s">
        <v>290</v>
      </c>
      <c r="C16" s="138" t="s">
        <v>291</v>
      </c>
      <c r="D16" s="149"/>
      <c r="E16" s="151">
        <v>0</v>
      </c>
      <c r="F16" s="151">
        <v>0</v>
      </c>
      <c r="G16" s="151">
        <v>0</v>
      </c>
      <c r="H16" s="151">
        <v>0</v>
      </c>
      <c r="I16" s="151">
        <v>0</v>
      </c>
      <c r="J16" s="151">
        <v>8302</v>
      </c>
      <c r="K16" s="151">
        <v>0</v>
      </c>
      <c r="L16" s="152">
        <v>8302</v>
      </c>
      <c r="M16" s="151">
        <v>391</v>
      </c>
      <c r="N16" s="151">
        <v>106</v>
      </c>
      <c r="O16" s="151">
        <v>432</v>
      </c>
      <c r="P16" s="151">
        <v>811</v>
      </c>
      <c r="Q16" s="152">
        <v>1739</v>
      </c>
      <c r="R16" s="151">
        <v>0</v>
      </c>
      <c r="S16" s="151">
        <v>0</v>
      </c>
      <c r="T16" s="151">
        <v>0</v>
      </c>
      <c r="U16" s="151">
        <v>0</v>
      </c>
      <c r="V16" s="151">
        <v>0</v>
      </c>
      <c r="W16" s="151">
        <v>2253</v>
      </c>
      <c r="X16" s="151">
        <v>0</v>
      </c>
      <c r="Y16" s="151">
        <v>0</v>
      </c>
      <c r="Z16" s="152">
        <v>2253</v>
      </c>
      <c r="AA16" s="151">
        <v>643</v>
      </c>
      <c r="AB16" s="152">
        <v>643</v>
      </c>
      <c r="AC16" s="151">
        <v>0</v>
      </c>
      <c r="AD16" s="151">
        <v>0</v>
      </c>
      <c r="AE16" s="152">
        <v>0</v>
      </c>
      <c r="AF16" s="151">
        <v>176</v>
      </c>
      <c r="AG16" s="152">
        <v>176</v>
      </c>
      <c r="AH16" s="152">
        <v>13114</v>
      </c>
    </row>
    <row r="17" spans="1:34" ht="14.25" x14ac:dyDescent="0.2">
      <c r="A17" s="150" t="s">
        <v>352</v>
      </c>
      <c r="B17" s="161" t="s">
        <v>129</v>
      </c>
      <c r="C17" s="138" t="s">
        <v>130</v>
      </c>
      <c r="D17" s="149"/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51">
        <v>0</v>
      </c>
      <c r="K17" s="151">
        <v>0</v>
      </c>
      <c r="L17" s="152">
        <v>0</v>
      </c>
      <c r="M17" s="151">
        <v>0</v>
      </c>
      <c r="N17" s="151">
        <v>0</v>
      </c>
      <c r="O17" s="151">
        <v>0</v>
      </c>
      <c r="P17" s="151">
        <v>0</v>
      </c>
      <c r="Q17" s="152">
        <v>0</v>
      </c>
      <c r="R17" s="151">
        <v>0</v>
      </c>
      <c r="S17" s="151">
        <v>0</v>
      </c>
      <c r="T17" s="151">
        <v>0</v>
      </c>
      <c r="U17" s="151">
        <v>0</v>
      </c>
      <c r="V17" s="151">
        <v>0</v>
      </c>
      <c r="W17" s="151">
        <v>160</v>
      </c>
      <c r="X17" s="151">
        <v>0</v>
      </c>
      <c r="Y17" s="151">
        <v>0</v>
      </c>
      <c r="Z17" s="152">
        <v>160</v>
      </c>
      <c r="AA17" s="151">
        <v>0</v>
      </c>
      <c r="AB17" s="152">
        <v>0</v>
      </c>
      <c r="AC17" s="151">
        <v>0</v>
      </c>
      <c r="AD17" s="151">
        <v>0</v>
      </c>
      <c r="AE17" s="152">
        <v>0</v>
      </c>
      <c r="AF17" s="151">
        <v>14</v>
      </c>
      <c r="AG17" s="152">
        <v>14</v>
      </c>
      <c r="AH17" s="152">
        <v>174</v>
      </c>
    </row>
    <row r="18" spans="1:34" ht="14.25" x14ac:dyDescent="0.2">
      <c r="A18" s="153"/>
      <c r="B18" s="161" t="s">
        <v>131</v>
      </c>
      <c r="C18" s="138" t="s">
        <v>132</v>
      </c>
      <c r="D18" s="149"/>
      <c r="E18" s="151">
        <v>0</v>
      </c>
      <c r="F18" s="151">
        <v>0</v>
      </c>
      <c r="G18" s="151">
        <v>0</v>
      </c>
      <c r="H18" s="151">
        <v>0</v>
      </c>
      <c r="I18" s="151">
        <v>0</v>
      </c>
      <c r="J18" s="151">
        <v>0</v>
      </c>
      <c r="K18" s="151">
        <v>0</v>
      </c>
      <c r="L18" s="152">
        <v>0</v>
      </c>
      <c r="M18" s="151">
        <v>0</v>
      </c>
      <c r="N18" s="151">
        <v>0</v>
      </c>
      <c r="O18" s="151">
        <v>0</v>
      </c>
      <c r="P18" s="151">
        <v>0</v>
      </c>
      <c r="Q18" s="152">
        <v>0</v>
      </c>
      <c r="R18" s="151">
        <v>0</v>
      </c>
      <c r="S18" s="151">
        <v>0</v>
      </c>
      <c r="T18" s="151">
        <v>0</v>
      </c>
      <c r="U18" s="151">
        <v>0</v>
      </c>
      <c r="V18" s="151">
        <v>0</v>
      </c>
      <c r="W18" s="151">
        <v>0</v>
      </c>
      <c r="X18" s="151">
        <v>0</v>
      </c>
      <c r="Y18" s="151">
        <v>0</v>
      </c>
      <c r="Z18" s="152">
        <v>0</v>
      </c>
      <c r="AA18" s="151">
        <v>0</v>
      </c>
      <c r="AB18" s="152">
        <v>0</v>
      </c>
      <c r="AC18" s="151">
        <v>0</v>
      </c>
      <c r="AD18" s="151">
        <v>0</v>
      </c>
      <c r="AE18" s="152">
        <v>0</v>
      </c>
      <c r="AF18" s="151">
        <v>0</v>
      </c>
      <c r="AG18" s="152">
        <v>0</v>
      </c>
      <c r="AH18" s="152">
        <v>0</v>
      </c>
    </row>
    <row r="19" spans="1:34" ht="14.25" x14ac:dyDescent="0.2">
      <c r="A19" s="153"/>
      <c r="B19" s="162" t="s">
        <v>138</v>
      </c>
      <c r="C19" s="138" t="s">
        <v>353</v>
      </c>
      <c r="D19" s="149"/>
      <c r="E19" s="151">
        <v>0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1">
        <v>0</v>
      </c>
      <c r="L19" s="152">
        <v>0</v>
      </c>
      <c r="M19" s="151">
        <v>0</v>
      </c>
      <c r="N19" s="151">
        <v>0</v>
      </c>
      <c r="O19" s="151">
        <v>0</v>
      </c>
      <c r="P19" s="151">
        <v>0</v>
      </c>
      <c r="Q19" s="152">
        <v>0</v>
      </c>
      <c r="R19" s="151">
        <v>0</v>
      </c>
      <c r="S19" s="151">
        <v>0</v>
      </c>
      <c r="T19" s="151">
        <v>0</v>
      </c>
      <c r="U19" s="151">
        <v>0</v>
      </c>
      <c r="V19" s="151">
        <v>0</v>
      </c>
      <c r="W19" s="151">
        <v>0</v>
      </c>
      <c r="X19" s="151">
        <v>0</v>
      </c>
      <c r="Y19" s="151">
        <v>0</v>
      </c>
      <c r="Z19" s="152">
        <v>0</v>
      </c>
      <c r="AA19" s="151">
        <v>0</v>
      </c>
      <c r="AB19" s="152">
        <v>0</v>
      </c>
      <c r="AC19" s="151">
        <v>0</v>
      </c>
      <c r="AD19" s="151">
        <v>0</v>
      </c>
      <c r="AE19" s="152">
        <v>0</v>
      </c>
      <c r="AF19" s="151">
        <v>0</v>
      </c>
      <c r="AG19" s="152">
        <v>0</v>
      </c>
      <c r="AH19" s="152">
        <v>0</v>
      </c>
    </row>
    <row r="20" spans="1:34" ht="14.25" x14ac:dyDescent="0.2">
      <c r="A20" s="153"/>
      <c r="B20" s="164"/>
      <c r="C20" s="138" t="s">
        <v>354</v>
      </c>
      <c r="D20" s="149"/>
      <c r="E20" s="151">
        <v>0</v>
      </c>
      <c r="F20" s="151">
        <v>0</v>
      </c>
      <c r="G20" s="151">
        <v>0</v>
      </c>
      <c r="H20" s="151">
        <v>0</v>
      </c>
      <c r="I20" s="151">
        <v>0</v>
      </c>
      <c r="J20" s="151">
        <v>0</v>
      </c>
      <c r="K20" s="151">
        <v>0</v>
      </c>
      <c r="L20" s="152">
        <v>0</v>
      </c>
      <c r="M20" s="151">
        <v>0</v>
      </c>
      <c r="N20" s="151">
        <v>0</v>
      </c>
      <c r="O20" s="151">
        <v>0</v>
      </c>
      <c r="P20" s="151">
        <v>0</v>
      </c>
      <c r="Q20" s="152">
        <v>0</v>
      </c>
      <c r="R20" s="151">
        <v>0</v>
      </c>
      <c r="S20" s="151">
        <v>0</v>
      </c>
      <c r="T20" s="151">
        <v>0</v>
      </c>
      <c r="U20" s="151">
        <v>0</v>
      </c>
      <c r="V20" s="151">
        <v>0</v>
      </c>
      <c r="W20" s="151">
        <v>0</v>
      </c>
      <c r="X20" s="151">
        <v>0</v>
      </c>
      <c r="Y20" s="151">
        <v>0</v>
      </c>
      <c r="Z20" s="152">
        <v>0</v>
      </c>
      <c r="AA20" s="151">
        <v>0</v>
      </c>
      <c r="AB20" s="152">
        <v>0</v>
      </c>
      <c r="AC20" s="151">
        <v>0</v>
      </c>
      <c r="AD20" s="151">
        <v>0</v>
      </c>
      <c r="AE20" s="152">
        <v>0</v>
      </c>
      <c r="AF20" s="151">
        <v>0</v>
      </c>
      <c r="AG20" s="152">
        <v>0</v>
      </c>
      <c r="AH20" s="152">
        <v>0</v>
      </c>
    </row>
    <row r="21" spans="1:34" ht="14.25" x14ac:dyDescent="0.2">
      <c r="A21" s="153"/>
      <c r="B21" s="164"/>
      <c r="C21" s="138" t="s">
        <v>355</v>
      </c>
      <c r="D21" s="149"/>
      <c r="E21" s="151">
        <v>0</v>
      </c>
      <c r="F21" s="151">
        <v>0</v>
      </c>
      <c r="G21" s="151">
        <v>0</v>
      </c>
      <c r="H21" s="151">
        <v>0</v>
      </c>
      <c r="I21" s="151">
        <v>0</v>
      </c>
      <c r="J21" s="151">
        <v>0</v>
      </c>
      <c r="K21" s="151">
        <v>0</v>
      </c>
      <c r="L21" s="152">
        <v>0</v>
      </c>
      <c r="M21" s="151">
        <v>0</v>
      </c>
      <c r="N21" s="151">
        <v>0</v>
      </c>
      <c r="O21" s="151">
        <v>0</v>
      </c>
      <c r="P21" s="151">
        <v>0</v>
      </c>
      <c r="Q21" s="152">
        <v>0</v>
      </c>
      <c r="R21" s="151">
        <v>0</v>
      </c>
      <c r="S21" s="151">
        <v>0</v>
      </c>
      <c r="T21" s="151">
        <v>0</v>
      </c>
      <c r="U21" s="151">
        <v>0</v>
      </c>
      <c r="V21" s="151">
        <v>0</v>
      </c>
      <c r="W21" s="151">
        <v>0</v>
      </c>
      <c r="X21" s="151">
        <v>0</v>
      </c>
      <c r="Y21" s="151">
        <v>0</v>
      </c>
      <c r="Z21" s="152">
        <v>0</v>
      </c>
      <c r="AA21" s="151">
        <v>0</v>
      </c>
      <c r="AB21" s="152">
        <v>0</v>
      </c>
      <c r="AC21" s="151">
        <v>0</v>
      </c>
      <c r="AD21" s="151">
        <v>0</v>
      </c>
      <c r="AE21" s="152">
        <v>0</v>
      </c>
      <c r="AF21" s="151">
        <v>0</v>
      </c>
      <c r="AG21" s="152">
        <v>0</v>
      </c>
      <c r="AH21" s="152">
        <v>0</v>
      </c>
    </row>
    <row r="22" spans="1:34" ht="14.25" x14ac:dyDescent="0.2">
      <c r="A22" s="153"/>
      <c r="B22" s="163"/>
      <c r="C22" s="138" t="s">
        <v>356</v>
      </c>
      <c r="D22" s="149"/>
      <c r="E22" s="151">
        <v>0</v>
      </c>
      <c r="F22" s="151">
        <v>0</v>
      </c>
      <c r="G22" s="151">
        <v>0</v>
      </c>
      <c r="H22" s="151">
        <v>0</v>
      </c>
      <c r="I22" s="151">
        <v>0</v>
      </c>
      <c r="J22" s="151">
        <v>0</v>
      </c>
      <c r="K22" s="151">
        <v>0</v>
      </c>
      <c r="L22" s="152">
        <v>0</v>
      </c>
      <c r="M22" s="151">
        <v>0</v>
      </c>
      <c r="N22" s="151">
        <v>0</v>
      </c>
      <c r="O22" s="151">
        <v>0</v>
      </c>
      <c r="P22" s="151">
        <v>0</v>
      </c>
      <c r="Q22" s="152">
        <v>0</v>
      </c>
      <c r="R22" s="151">
        <v>0</v>
      </c>
      <c r="S22" s="151">
        <v>0</v>
      </c>
      <c r="T22" s="151">
        <v>0</v>
      </c>
      <c r="U22" s="151">
        <v>0</v>
      </c>
      <c r="V22" s="151">
        <v>0</v>
      </c>
      <c r="W22" s="151">
        <v>0</v>
      </c>
      <c r="X22" s="151">
        <v>0</v>
      </c>
      <c r="Y22" s="151">
        <v>0</v>
      </c>
      <c r="Z22" s="152">
        <v>0</v>
      </c>
      <c r="AA22" s="151">
        <v>0</v>
      </c>
      <c r="AB22" s="152">
        <v>0</v>
      </c>
      <c r="AC22" s="151">
        <v>0</v>
      </c>
      <c r="AD22" s="151">
        <v>0</v>
      </c>
      <c r="AE22" s="152">
        <v>0</v>
      </c>
      <c r="AF22" s="151">
        <v>0</v>
      </c>
      <c r="AG22" s="152">
        <v>0</v>
      </c>
      <c r="AH22" s="152">
        <v>0</v>
      </c>
    </row>
    <row r="23" spans="1:34" ht="14.25" x14ac:dyDescent="0.2">
      <c r="A23" s="153"/>
      <c r="B23" s="161" t="s">
        <v>357</v>
      </c>
      <c r="C23" s="138" t="s">
        <v>358</v>
      </c>
      <c r="D23" s="149"/>
      <c r="E23" s="151"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0</v>
      </c>
      <c r="K23" s="151">
        <v>0</v>
      </c>
      <c r="L23" s="152">
        <v>0</v>
      </c>
      <c r="M23" s="151">
        <v>0</v>
      </c>
      <c r="N23" s="151">
        <v>0</v>
      </c>
      <c r="O23" s="151">
        <v>0</v>
      </c>
      <c r="P23" s="151">
        <v>0</v>
      </c>
      <c r="Q23" s="152">
        <v>0</v>
      </c>
      <c r="R23" s="151">
        <v>0</v>
      </c>
      <c r="S23" s="151">
        <v>0</v>
      </c>
      <c r="T23" s="151">
        <v>0</v>
      </c>
      <c r="U23" s="151">
        <v>0</v>
      </c>
      <c r="V23" s="151">
        <v>0</v>
      </c>
      <c r="W23" s="151">
        <v>0</v>
      </c>
      <c r="X23" s="151">
        <v>0</v>
      </c>
      <c r="Y23" s="151">
        <v>0</v>
      </c>
      <c r="Z23" s="152">
        <v>0</v>
      </c>
      <c r="AA23" s="151">
        <v>0</v>
      </c>
      <c r="AB23" s="152">
        <v>0</v>
      </c>
      <c r="AC23" s="151">
        <v>0</v>
      </c>
      <c r="AD23" s="151">
        <v>0</v>
      </c>
      <c r="AE23" s="152">
        <v>0</v>
      </c>
      <c r="AF23" s="151">
        <v>0</v>
      </c>
      <c r="AG23" s="152">
        <v>0</v>
      </c>
      <c r="AH23" s="152">
        <v>0</v>
      </c>
    </row>
    <row r="24" spans="1:34" ht="14.25" x14ac:dyDescent="0.2">
      <c r="A24" s="153"/>
      <c r="B24" s="161" t="s">
        <v>278</v>
      </c>
      <c r="C24" s="138" t="s">
        <v>279</v>
      </c>
      <c r="D24" s="149"/>
      <c r="E24" s="151">
        <v>0</v>
      </c>
      <c r="F24" s="151">
        <v>0</v>
      </c>
      <c r="G24" s="151">
        <v>0</v>
      </c>
      <c r="H24" s="151">
        <v>0</v>
      </c>
      <c r="I24" s="151">
        <v>0</v>
      </c>
      <c r="J24" s="151">
        <v>0</v>
      </c>
      <c r="K24" s="151">
        <v>0</v>
      </c>
      <c r="L24" s="152">
        <v>0</v>
      </c>
      <c r="M24" s="151">
        <v>0</v>
      </c>
      <c r="N24" s="151">
        <v>0</v>
      </c>
      <c r="O24" s="151">
        <v>0</v>
      </c>
      <c r="P24" s="151">
        <v>0</v>
      </c>
      <c r="Q24" s="152">
        <v>0</v>
      </c>
      <c r="R24" s="151">
        <v>0</v>
      </c>
      <c r="S24" s="151">
        <v>0</v>
      </c>
      <c r="T24" s="151">
        <v>0</v>
      </c>
      <c r="U24" s="151">
        <v>0</v>
      </c>
      <c r="V24" s="151">
        <v>0</v>
      </c>
      <c r="W24" s="151">
        <v>0</v>
      </c>
      <c r="X24" s="151">
        <v>0</v>
      </c>
      <c r="Y24" s="151">
        <v>0</v>
      </c>
      <c r="Z24" s="152">
        <v>0</v>
      </c>
      <c r="AA24" s="151">
        <v>0</v>
      </c>
      <c r="AB24" s="152">
        <v>0</v>
      </c>
      <c r="AC24" s="151">
        <v>0</v>
      </c>
      <c r="AD24" s="151">
        <v>0</v>
      </c>
      <c r="AE24" s="152">
        <v>0</v>
      </c>
      <c r="AF24" s="151">
        <v>0</v>
      </c>
      <c r="AG24" s="152">
        <v>0</v>
      </c>
      <c r="AH24" s="152">
        <v>0</v>
      </c>
    </row>
    <row r="25" spans="1:34" ht="14.25" x14ac:dyDescent="0.2">
      <c r="A25" s="153"/>
      <c r="B25" s="161" t="s">
        <v>359</v>
      </c>
      <c r="C25" s="138" t="s">
        <v>360</v>
      </c>
      <c r="D25" s="149"/>
      <c r="E25" s="151">
        <v>0</v>
      </c>
      <c r="F25" s="151">
        <v>0</v>
      </c>
      <c r="G25" s="151">
        <v>0</v>
      </c>
      <c r="H25" s="151">
        <v>0</v>
      </c>
      <c r="I25" s="151">
        <v>0</v>
      </c>
      <c r="J25" s="151">
        <v>0</v>
      </c>
      <c r="K25" s="151">
        <v>0</v>
      </c>
      <c r="L25" s="152">
        <v>0</v>
      </c>
      <c r="M25" s="151">
        <v>0</v>
      </c>
      <c r="N25" s="151">
        <v>0</v>
      </c>
      <c r="O25" s="151">
        <v>0</v>
      </c>
      <c r="P25" s="151">
        <v>0</v>
      </c>
      <c r="Q25" s="152">
        <v>0</v>
      </c>
      <c r="R25" s="151">
        <v>0</v>
      </c>
      <c r="S25" s="151">
        <v>0</v>
      </c>
      <c r="T25" s="151">
        <v>0</v>
      </c>
      <c r="U25" s="151">
        <v>0</v>
      </c>
      <c r="V25" s="151">
        <v>0</v>
      </c>
      <c r="W25" s="151">
        <v>0</v>
      </c>
      <c r="X25" s="151">
        <v>0</v>
      </c>
      <c r="Y25" s="151">
        <v>0</v>
      </c>
      <c r="Z25" s="152">
        <v>0</v>
      </c>
      <c r="AA25" s="151">
        <v>0</v>
      </c>
      <c r="AB25" s="152">
        <v>0</v>
      </c>
      <c r="AC25" s="151">
        <v>0</v>
      </c>
      <c r="AD25" s="151">
        <v>0</v>
      </c>
      <c r="AE25" s="152">
        <v>0</v>
      </c>
      <c r="AF25" s="151">
        <v>0</v>
      </c>
      <c r="AG25" s="152">
        <v>0</v>
      </c>
      <c r="AH25" s="152">
        <v>0</v>
      </c>
    </row>
    <row r="26" spans="1:34" ht="14.25" x14ac:dyDescent="0.2">
      <c r="A26" s="153"/>
      <c r="B26" s="161" t="s">
        <v>361</v>
      </c>
      <c r="C26" s="138" t="s">
        <v>362</v>
      </c>
      <c r="D26" s="149"/>
      <c r="E26" s="151">
        <v>0</v>
      </c>
      <c r="F26" s="151">
        <v>0</v>
      </c>
      <c r="G26" s="151">
        <v>0</v>
      </c>
      <c r="H26" s="151">
        <v>0</v>
      </c>
      <c r="I26" s="151">
        <v>0</v>
      </c>
      <c r="J26" s="151">
        <v>0</v>
      </c>
      <c r="K26" s="151">
        <v>0</v>
      </c>
      <c r="L26" s="152">
        <v>0</v>
      </c>
      <c r="M26" s="151">
        <v>0</v>
      </c>
      <c r="N26" s="151">
        <v>0</v>
      </c>
      <c r="O26" s="151">
        <v>0</v>
      </c>
      <c r="P26" s="151">
        <v>0</v>
      </c>
      <c r="Q26" s="152">
        <v>0</v>
      </c>
      <c r="R26" s="151">
        <v>0</v>
      </c>
      <c r="S26" s="151">
        <v>0</v>
      </c>
      <c r="T26" s="151">
        <v>0</v>
      </c>
      <c r="U26" s="151">
        <v>0</v>
      </c>
      <c r="V26" s="151">
        <v>0</v>
      </c>
      <c r="W26" s="151">
        <v>0</v>
      </c>
      <c r="X26" s="151">
        <v>0</v>
      </c>
      <c r="Y26" s="151">
        <v>0</v>
      </c>
      <c r="Z26" s="152">
        <v>0</v>
      </c>
      <c r="AA26" s="151">
        <v>0</v>
      </c>
      <c r="AB26" s="152">
        <v>0</v>
      </c>
      <c r="AC26" s="151">
        <v>0</v>
      </c>
      <c r="AD26" s="151">
        <v>0</v>
      </c>
      <c r="AE26" s="152">
        <v>0</v>
      </c>
      <c r="AF26" s="151">
        <v>0</v>
      </c>
      <c r="AG26" s="152">
        <v>0</v>
      </c>
      <c r="AH26" s="152">
        <v>0</v>
      </c>
    </row>
    <row r="27" spans="1:34" ht="14.25" x14ac:dyDescent="0.2">
      <c r="A27" s="153"/>
      <c r="B27" s="162" t="s">
        <v>286</v>
      </c>
      <c r="C27" s="138" t="s">
        <v>287</v>
      </c>
      <c r="D27" s="149"/>
      <c r="E27" s="151">
        <v>0</v>
      </c>
      <c r="F27" s="151">
        <v>0</v>
      </c>
      <c r="G27" s="151">
        <v>0</v>
      </c>
      <c r="H27" s="151">
        <v>0</v>
      </c>
      <c r="I27" s="151">
        <v>0</v>
      </c>
      <c r="J27" s="151">
        <v>0</v>
      </c>
      <c r="K27" s="151">
        <v>0</v>
      </c>
      <c r="L27" s="152">
        <v>0</v>
      </c>
      <c r="M27" s="151">
        <v>0</v>
      </c>
      <c r="N27" s="151">
        <v>0</v>
      </c>
      <c r="O27" s="151">
        <v>0</v>
      </c>
      <c r="P27" s="151">
        <v>0</v>
      </c>
      <c r="Q27" s="152">
        <v>0</v>
      </c>
      <c r="R27" s="151">
        <v>0</v>
      </c>
      <c r="S27" s="151">
        <v>0</v>
      </c>
      <c r="T27" s="151">
        <v>0</v>
      </c>
      <c r="U27" s="151">
        <v>0</v>
      </c>
      <c r="V27" s="151">
        <v>0</v>
      </c>
      <c r="W27" s="151">
        <v>0</v>
      </c>
      <c r="X27" s="151">
        <v>0</v>
      </c>
      <c r="Y27" s="151">
        <v>0</v>
      </c>
      <c r="Z27" s="152">
        <v>0</v>
      </c>
      <c r="AA27" s="151">
        <v>0</v>
      </c>
      <c r="AB27" s="152">
        <v>0</v>
      </c>
      <c r="AC27" s="151">
        <v>0</v>
      </c>
      <c r="AD27" s="151">
        <v>0</v>
      </c>
      <c r="AE27" s="152">
        <v>0</v>
      </c>
      <c r="AF27" s="151">
        <v>0</v>
      </c>
      <c r="AG27" s="152">
        <v>0</v>
      </c>
      <c r="AH27" s="152">
        <v>0</v>
      </c>
    </row>
    <row r="28" spans="1:34" ht="14.25" x14ac:dyDescent="0.2">
      <c r="A28" s="153"/>
      <c r="B28" s="163"/>
      <c r="C28" s="138" t="s">
        <v>350</v>
      </c>
      <c r="D28" s="149"/>
      <c r="E28" s="151">
        <v>0</v>
      </c>
      <c r="F28" s="151">
        <v>0</v>
      </c>
      <c r="G28" s="151">
        <v>0</v>
      </c>
      <c r="H28" s="151">
        <v>0</v>
      </c>
      <c r="I28" s="151">
        <v>0</v>
      </c>
      <c r="J28" s="151">
        <v>0</v>
      </c>
      <c r="K28" s="151">
        <v>0</v>
      </c>
      <c r="L28" s="152">
        <v>0</v>
      </c>
      <c r="M28" s="151">
        <v>0</v>
      </c>
      <c r="N28" s="151">
        <v>0</v>
      </c>
      <c r="O28" s="151">
        <v>0</v>
      </c>
      <c r="P28" s="151">
        <v>0</v>
      </c>
      <c r="Q28" s="152">
        <v>0</v>
      </c>
      <c r="R28" s="151">
        <v>0</v>
      </c>
      <c r="S28" s="151">
        <v>0</v>
      </c>
      <c r="T28" s="151">
        <v>0</v>
      </c>
      <c r="U28" s="151">
        <v>0</v>
      </c>
      <c r="V28" s="151">
        <v>0</v>
      </c>
      <c r="W28" s="151">
        <v>0</v>
      </c>
      <c r="X28" s="151">
        <v>0</v>
      </c>
      <c r="Y28" s="151">
        <v>0</v>
      </c>
      <c r="Z28" s="152">
        <v>0</v>
      </c>
      <c r="AA28" s="151">
        <v>0</v>
      </c>
      <c r="AB28" s="152">
        <v>0</v>
      </c>
      <c r="AC28" s="151">
        <v>0</v>
      </c>
      <c r="AD28" s="151">
        <v>0</v>
      </c>
      <c r="AE28" s="152">
        <v>0</v>
      </c>
      <c r="AF28" s="151">
        <v>0</v>
      </c>
      <c r="AG28" s="152">
        <v>0</v>
      </c>
      <c r="AH28" s="152">
        <v>0</v>
      </c>
    </row>
    <row r="29" spans="1:34" ht="14.25" x14ac:dyDescent="0.2">
      <c r="A29" s="157"/>
      <c r="B29" s="161" t="s">
        <v>290</v>
      </c>
      <c r="C29" s="138" t="s">
        <v>363</v>
      </c>
      <c r="D29" s="149"/>
      <c r="E29" s="151">
        <v>0</v>
      </c>
      <c r="F29" s="151">
        <v>0</v>
      </c>
      <c r="G29" s="151">
        <v>0</v>
      </c>
      <c r="H29" s="151">
        <v>0</v>
      </c>
      <c r="I29" s="151">
        <v>0</v>
      </c>
      <c r="J29" s="151">
        <v>0</v>
      </c>
      <c r="K29" s="151">
        <v>0</v>
      </c>
      <c r="L29" s="152">
        <v>0</v>
      </c>
      <c r="M29" s="151">
        <v>0</v>
      </c>
      <c r="N29" s="151">
        <v>0</v>
      </c>
      <c r="O29" s="151">
        <v>0</v>
      </c>
      <c r="P29" s="151">
        <v>0</v>
      </c>
      <c r="Q29" s="152">
        <v>0</v>
      </c>
      <c r="R29" s="151">
        <v>0</v>
      </c>
      <c r="S29" s="151">
        <v>0</v>
      </c>
      <c r="T29" s="151">
        <v>0</v>
      </c>
      <c r="U29" s="151">
        <v>0</v>
      </c>
      <c r="V29" s="151">
        <v>0</v>
      </c>
      <c r="W29" s="151">
        <v>0</v>
      </c>
      <c r="X29" s="151">
        <v>0</v>
      </c>
      <c r="Y29" s="151">
        <v>0</v>
      </c>
      <c r="Z29" s="152">
        <v>0</v>
      </c>
      <c r="AA29" s="151">
        <v>0</v>
      </c>
      <c r="AB29" s="152">
        <v>0</v>
      </c>
      <c r="AC29" s="151">
        <v>0</v>
      </c>
      <c r="AD29" s="151">
        <v>0</v>
      </c>
      <c r="AE29" s="152">
        <v>0</v>
      </c>
      <c r="AF29" s="151">
        <v>0</v>
      </c>
      <c r="AG29" s="152">
        <v>0</v>
      </c>
      <c r="AH29" s="152">
        <v>0</v>
      </c>
    </row>
    <row r="30" spans="1:34" ht="14.25" x14ac:dyDescent="0.2">
      <c r="A30" s="150" t="s">
        <v>69</v>
      </c>
      <c r="B30" s="161" t="s">
        <v>129</v>
      </c>
      <c r="C30" s="138" t="s">
        <v>130</v>
      </c>
      <c r="D30" s="149"/>
      <c r="E30" s="151">
        <v>0</v>
      </c>
      <c r="F30" s="151">
        <v>0</v>
      </c>
      <c r="G30" s="151">
        <v>4620</v>
      </c>
      <c r="H30" s="151">
        <v>497</v>
      </c>
      <c r="I30" s="151">
        <v>22346</v>
      </c>
      <c r="J30" s="151">
        <v>10882</v>
      </c>
      <c r="K30" s="151">
        <v>0</v>
      </c>
      <c r="L30" s="152">
        <v>38345</v>
      </c>
      <c r="M30" s="151">
        <v>1845</v>
      </c>
      <c r="N30" s="151">
        <v>471</v>
      </c>
      <c r="O30" s="151">
        <v>1959</v>
      </c>
      <c r="P30" s="151">
        <v>3752</v>
      </c>
      <c r="Q30" s="152">
        <v>8028</v>
      </c>
      <c r="R30" s="151">
        <v>0</v>
      </c>
      <c r="S30" s="151">
        <v>3300</v>
      </c>
      <c r="T30" s="151">
        <v>1140</v>
      </c>
      <c r="U30" s="151">
        <v>43738</v>
      </c>
      <c r="V30" s="151">
        <v>22197</v>
      </c>
      <c r="W30" s="151">
        <v>2600</v>
      </c>
      <c r="X30" s="151">
        <v>88</v>
      </c>
      <c r="Y30" s="151">
        <v>0</v>
      </c>
      <c r="Z30" s="152">
        <v>73063</v>
      </c>
      <c r="AA30" s="151">
        <v>2895</v>
      </c>
      <c r="AB30" s="152">
        <v>2895</v>
      </c>
      <c r="AC30" s="151">
        <v>2116</v>
      </c>
      <c r="AD30" s="151">
        <v>252</v>
      </c>
      <c r="AE30" s="152">
        <v>2368</v>
      </c>
      <c r="AF30" s="151">
        <v>6081</v>
      </c>
      <c r="AG30" s="152">
        <v>6081</v>
      </c>
      <c r="AH30" s="152">
        <v>130781</v>
      </c>
    </row>
    <row r="31" spans="1:34" ht="14.25" x14ac:dyDescent="0.2">
      <c r="A31" s="153"/>
      <c r="B31" s="162" t="s">
        <v>131</v>
      </c>
      <c r="C31" s="138" t="s">
        <v>364</v>
      </c>
      <c r="D31" s="149"/>
      <c r="E31" s="151">
        <v>0</v>
      </c>
      <c r="F31" s="151">
        <v>0</v>
      </c>
      <c r="G31" s="151">
        <v>0</v>
      </c>
      <c r="H31" s="151">
        <v>0</v>
      </c>
      <c r="I31" s="151">
        <v>0</v>
      </c>
      <c r="J31" s="151">
        <v>0</v>
      </c>
      <c r="K31" s="151">
        <v>0</v>
      </c>
      <c r="L31" s="152">
        <v>0</v>
      </c>
      <c r="M31" s="151">
        <v>0</v>
      </c>
      <c r="N31" s="151">
        <v>0</v>
      </c>
      <c r="O31" s="151">
        <v>0</v>
      </c>
      <c r="P31" s="151">
        <v>0</v>
      </c>
      <c r="Q31" s="152">
        <v>0</v>
      </c>
      <c r="R31" s="151">
        <v>0</v>
      </c>
      <c r="S31" s="151">
        <v>0</v>
      </c>
      <c r="T31" s="151">
        <v>0</v>
      </c>
      <c r="U31" s="151">
        <v>0</v>
      </c>
      <c r="V31" s="151">
        <v>0</v>
      </c>
      <c r="W31" s="151">
        <v>0</v>
      </c>
      <c r="X31" s="151">
        <v>0</v>
      </c>
      <c r="Y31" s="151">
        <v>0</v>
      </c>
      <c r="Z31" s="152">
        <v>0</v>
      </c>
      <c r="AA31" s="151">
        <v>0</v>
      </c>
      <c r="AB31" s="152">
        <v>0</v>
      </c>
      <c r="AC31" s="151">
        <v>0</v>
      </c>
      <c r="AD31" s="151">
        <v>0</v>
      </c>
      <c r="AE31" s="152">
        <v>0</v>
      </c>
      <c r="AF31" s="151">
        <v>0</v>
      </c>
      <c r="AG31" s="152">
        <v>0</v>
      </c>
      <c r="AH31" s="152">
        <v>0</v>
      </c>
    </row>
    <row r="32" spans="1:34" ht="14.25" x14ac:dyDescent="0.2">
      <c r="A32" s="153"/>
      <c r="B32" s="163"/>
      <c r="C32" s="138" t="s">
        <v>132</v>
      </c>
      <c r="D32" s="149"/>
      <c r="E32" s="151">
        <v>0</v>
      </c>
      <c r="F32" s="151">
        <v>0</v>
      </c>
      <c r="G32" s="151">
        <v>0</v>
      </c>
      <c r="H32" s="151">
        <v>0</v>
      </c>
      <c r="I32" s="151">
        <v>0</v>
      </c>
      <c r="J32" s="151">
        <v>0</v>
      </c>
      <c r="K32" s="151">
        <v>0</v>
      </c>
      <c r="L32" s="152">
        <v>0</v>
      </c>
      <c r="M32" s="151">
        <v>0</v>
      </c>
      <c r="N32" s="151">
        <v>0</v>
      </c>
      <c r="O32" s="151">
        <v>0</v>
      </c>
      <c r="P32" s="151">
        <v>0</v>
      </c>
      <c r="Q32" s="152">
        <v>0</v>
      </c>
      <c r="R32" s="151">
        <v>0</v>
      </c>
      <c r="S32" s="151">
        <v>0</v>
      </c>
      <c r="T32" s="151">
        <v>0</v>
      </c>
      <c r="U32" s="151">
        <v>7216</v>
      </c>
      <c r="V32" s="151">
        <v>0</v>
      </c>
      <c r="W32" s="151">
        <v>0</v>
      </c>
      <c r="X32" s="151">
        <v>0</v>
      </c>
      <c r="Y32" s="151">
        <v>0</v>
      </c>
      <c r="Z32" s="152">
        <v>7216</v>
      </c>
      <c r="AA32" s="151">
        <v>0</v>
      </c>
      <c r="AB32" s="152">
        <v>0</v>
      </c>
      <c r="AC32" s="151">
        <v>0</v>
      </c>
      <c r="AD32" s="151">
        <v>0</v>
      </c>
      <c r="AE32" s="152">
        <v>0</v>
      </c>
      <c r="AF32" s="151">
        <v>636</v>
      </c>
      <c r="AG32" s="152">
        <v>636</v>
      </c>
      <c r="AH32" s="152">
        <v>7852</v>
      </c>
    </row>
    <row r="33" spans="1:34" ht="14.25" x14ac:dyDescent="0.2">
      <c r="A33" s="153"/>
      <c r="B33" s="161" t="s">
        <v>133</v>
      </c>
      <c r="C33" s="138" t="s">
        <v>136</v>
      </c>
      <c r="D33" s="149"/>
      <c r="E33" s="151">
        <v>0</v>
      </c>
      <c r="F33" s="151">
        <v>0</v>
      </c>
      <c r="G33" s="151">
        <v>0</v>
      </c>
      <c r="H33" s="151">
        <v>0</v>
      </c>
      <c r="I33" s="151">
        <v>0</v>
      </c>
      <c r="J33" s="151">
        <v>0</v>
      </c>
      <c r="K33" s="151">
        <v>0</v>
      </c>
      <c r="L33" s="152">
        <v>0</v>
      </c>
      <c r="M33" s="151">
        <v>0</v>
      </c>
      <c r="N33" s="151">
        <v>0</v>
      </c>
      <c r="O33" s="151">
        <v>0</v>
      </c>
      <c r="P33" s="151">
        <v>0</v>
      </c>
      <c r="Q33" s="152">
        <v>0</v>
      </c>
      <c r="R33" s="151">
        <v>0</v>
      </c>
      <c r="S33" s="151">
        <v>0</v>
      </c>
      <c r="T33" s="151">
        <v>0</v>
      </c>
      <c r="U33" s="151">
        <v>0</v>
      </c>
      <c r="V33" s="151">
        <v>0</v>
      </c>
      <c r="W33" s="151">
        <v>0</v>
      </c>
      <c r="X33" s="151">
        <v>0</v>
      </c>
      <c r="Y33" s="151">
        <v>0</v>
      </c>
      <c r="Z33" s="152">
        <v>0</v>
      </c>
      <c r="AA33" s="151">
        <v>0</v>
      </c>
      <c r="AB33" s="152">
        <v>0</v>
      </c>
      <c r="AC33" s="151">
        <v>0</v>
      </c>
      <c r="AD33" s="151">
        <v>0</v>
      </c>
      <c r="AE33" s="152">
        <v>0</v>
      </c>
      <c r="AF33" s="151">
        <v>0</v>
      </c>
      <c r="AG33" s="152">
        <v>0</v>
      </c>
      <c r="AH33" s="152">
        <v>0</v>
      </c>
    </row>
    <row r="34" spans="1:34" ht="14.25" x14ac:dyDescent="0.2">
      <c r="A34" s="153"/>
      <c r="B34" s="162" t="s">
        <v>145</v>
      </c>
      <c r="C34" s="138" t="s">
        <v>365</v>
      </c>
      <c r="D34" s="149"/>
      <c r="E34" s="151">
        <v>0</v>
      </c>
      <c r="F34" s="151">
        <v>0</v>
      </c>
      <c r="G34" s="151">
        <v>0</v>
      </c>
      <c r="H34" s="151">
        <v>0</v>
      </c>
      <c r="I34" s="151">
        <v>0</v>
      </c>
      <c r="J34" s="151">
        <v>0</v>
      </c>
      <c r="K34" s="151">
        <v>0</v>
      </c>
      <c r="L34" s="152">
        <v>0</v>
      </c>
      <c r="M34" s="151">
        <v>0</v>
      </c>
      <c r="N34" s="151">
        <v>0</v>
      </c>
      <c r="O34" s="151">
        <v>0</v>
      </c>
      <c r="P34" s="151">
        <v>0</v>
      </c>
      <c r="Q34" s="152">
        <v>0</v>
      </c>
      <c r="R34" s="151">
        <v>0</v>
      </c>
      <c r="S34" s="151">
        <v>0</v>
      </c>
      <c r="T34" s="151">
        <v>0</v>
      </c>
      <c r="U34" s="151">
        <v>0</v>
      </c>
      <c r="V34" s="151">
        <v>0</v>
      </c>
      <c r="W34" s="151">
        <v>0</v>
      </c>
      <c r="X34" s="151">
        <v>0</v>
      </c>
      <c r="Y34" s="151">
        <v>0</v>
      </c>
      <c r="Z34" s="152">
        <v>0</v>
      </c>
      <c r="AA34" s="151">
        <v>0</v>
      </c>
      <c r="AB34" s="152">
        <v>0</v>
      </c>
      <c r="AC34" s="151">
        <v>0</v>
      </c>
      <c r="AD34" s="151">
        <v>0</v>
      </c>
      <c r="AE34" s="152">
        <v>0</v>
      </c>
      <c r="AF34" s="151">
        <v>0</v>
      </c>
      <c r="AG34" s="152">
        <v>0</v>
      </c>
      <c r="AH34" s="152">
        <v>0</v>
      </c>
    </row>
    <row r="35" spans="1:34" ht="14.25" x14ac:dyDescent="0.2">
      <c r="A35" s="153"/>
      <c r="B35" s="163"/>
      <c r="C35" s="138" t="s">
        <v>146</v>
      </c>
      <c r="D35" s="149"/>
      <c r="E35" s="151">
        <v>0</v>
      </c>
      <c r="F35" s="151">
        <v>0</v>
      </c>
      <c r="G35" s="151">
        <v>0</v>
      </c>
      <c r="H35" s="151">
        <v>0</v>
      </c>
      <c r="I35" s="151">
        <v>714</v>
      </c>
      <c r="J35" s="151">
        <v>0</v>
      </c>
      <c r="K35" s="151">
        <v>0</v>
      </c>
      <c r="L35" s="152">
        <v>714</v>
      </c>
      <c r="M35" s="151">
        <v>36</v>
      </c>
      <c r="N35" s="151">
        <v>6</v>
      </c>
      <c r="O35" s="151">
        <v>29</v>
      </c>
      <c r="P35" s="151">
        <v>67</v>
      </c>
      <c r="Q35" s="152">
        <v>139</v>
      </c>
      <c r="R35" s="151">
        <v>0</v>
      </c>
      <c r="S35" s="151">
        <v>0</v>
      </c>
      <c r="T35" s="151">
        <v>0</v>
      </c>
      <c r="U35" s="151">
        <v>0</v>
      </c>
      <c r="V35" s="151">
        <v>282</v>
      </c>
      <c r="W35" s="151">
        <v>0</v>
      </c>
      <c r="X35" s="151">
        <v>0</v>
      </c>
      <c r="Y35" s="151">
        <v>0</v>
      </c>
      <c r="Z35" s="152">
        <v>282</v>
      </c>
      <c r="AA35" s="151">
        <v>54</v>
      </c>
      <c r="AB35" s="152">
        <v>54</v>
      </c>
      <c r="AC35" s="151">
        <v>35</v>
      </c>
      <c r="AD35" s="151">
        <v>4</v>
      </c>
      <c r="AE35" s="152">
        <v>39</v>
      </c>
      <c r="AF35" s="151">
        <v>21</v>
      </c>
      <c r="AG35" s="152">
        <v>21</v>
      </c>
      <c r="AH35" s="152">
        <v>1249</v>
      </c>
    </row>
    <row r="36" spans="1:34" ht="14.25" x14ac:dyDescent="0.2">
      <c r="A36" s="153"/>
      <c r="B36" s="161" t="s">
        <v>304</v>
      </c>
      <c r="C36" s="138" t="s">
        <v>305</v>
      </c>
      <c r="D36" s="149"/>
      <c r="E36" s="151">
        <v>0</v>
      </c>
      <c r="F36" s="151">
        <v>0</v>
      </c>
      <c r="G36" s="151">
        <v>0</v>
      </c>
      <c r="H36" s="151">
        <v>0</v>
      </c>
      <c r="I36" s="151">
        <v>0</v>
      </c>
      <c r="J36" s="151">
        <v>0</v>
      </c>
      <c r="K36" s="151">
        <v>0</v>
      </c>
      <c r="L36" s="152">
        <v>0</v>
      </c>
      <c r="M36" s="151">
        <v>0</v>
      </c>
      <c r="N36" s="151">
        <v>0</v>
      </c>
      <c r="O36" s="151">
        <v>0</v>
      </c>
      <c r="P36" s="151">
        <v>0</v>
      </c>
      <c r="Q36" s="152">
        <v>0</v>
      </c>
      <c r="R36" s="151">
        <v>0</v>
      </c>
      <c r="S36" s="151">
        <v>0</v>
      </c>
      <c r="T36" s="151">
        <v>0</v>
      </c>
      <c r="U36" s="151">
        <v>0</v>
      </c>
      <c r="V36" s="151">
        <v>0</v>
      </c>
      <c r="W36" s="151">
        <v>0</v>
      </c>
      <c r="X36" s="151">
        <v>0</v>
      </c>
      <c r="Y36" s="151">
        <v>0</v>
      </c>
      <c r="Z36" s="152">
        <v>0</v>
      </c>
      <c r="AA36" s="151">
        <v>0</v>
      </c>
      <c r="AB36" s="152">
        <v>0</v>
      </c>
      <c r="AC36" s="151">
        <v>0</v>
      </c>
      <c r="AD36" s="151">
        <v>0</v>
      </c>
      <c r="AE36" s="152">
        <v>0</v>
      </c>
      <c r="AF36" s="151">
        <v>0</v>
      </c>
      <c r="AG36" s="152">
        <v>0</v>
      </c>
      <c r="AH36" s="152">
        <v>0</v>
      </c>
    </row>
    <row r="37" spans="1:34" ht="14.25" x14ac:dyDescent="0.2">
      <c r="A37" s="153"/>
      <c r="B37" s="161" t="s">
        <v>150</v>
      </c>
      <c r="C37" s="138" t="s">
        <v>152</v>
      </c>
      <c r="D37" s="149"/>
      <c r="E37" s="151">
        <v>0</v>
      </c>
      <c r="F37" s="151">
        <v>0</v>
      </c>
      <c r="G37" s="151">
        <v>0</v>
      </c>
      <c r="H37" s="151">
        <v>0</v>
      </c>
      <c r="I37" s="151">
        <v>0</v>
      </c>
      <c r="J37" s="151">
        <v>0</v>
      </c>
      <c r="K37" s="151">
        <v>0</v>
      </c>
      <c r="L37" s="152">
        <v>0</v>
      </c>
      <c r="M37" s="151">
        <v>0</v>
      </c>
      <c r="N37" s="151">
        <v>0</v>
      </c>
      <c r="O37" s="151">
        <v>0</v>
      </c>
      <c r="P37" s="151">
        <v>0</v>
      </c>
      <c r="Q37" s="152">
        <v>0</v>
      </c>
      <c r="R37" s="151">
        <v>0</v>
      </c>
      <c r="S37" s="151">
        <v>0</v>
      </c>
      <c r="T37" s="151">
        <v>0</v>
      </c>
      <c r="U37" s="151">
        <v>0</v>
      </c>
      <c r="V37" s="151">
        <v>0</v>
      </c>
      <c r="W37" s="151">
        <v>0</v>
      </c>
      <c r="X37" s="151">
        <v>0</v>
      </c>
      <c r="Y37" s="151">
        <v>0</v>
      </c>
      <c r="Z37" s="152">
        <v>0</v>
      </c>
      <c r="AA37" s="151">
        <v>0</v>
      </c>
      <c r="AB37" s="152">
        <v>0</v>
      </c>
      <c r="AC37" s="151">
        <v>0</v>
      </c>
      <c r="AD37" s="151">
        <v>0</v>
      </c>
      <c r="AE37" s="152">
        <v>0</v>
      </c>
      <c r="AF37" s="151">
        <v>0</v>
      </c>
      <c r="AG37" s="152">
        <v>0</v>
      </c>
      <c r="AH37" s="152">
        <v>0</v>
      </c>
    </row>
    <row r="38" spans="1:34" ht="14.25" x14ac:dyDescent="0.2">
      <c r="A38" s="153"/>
      <c r="B38" s="161" t="s">
        <v>153</v>
      </c>
      <c r="C38" s="138" t="s">
        <v>311</v>
      </c>
      <c r="D38" s="149"/>
      <c r="E38" s="151">
        <v>0</v>
      </c>
      <c r="F38" s="151">
        <v>0</v>
      </c>
      <c r="G38" s="151">
        <v>0</v>
      </c>
      <c r="H38" s="151">
        <v>0</v>
      </c>
      <c r="I38" s="151">
        <v>0</v>
      </c>
      <c r="J38" s="151">
        <v>0</v>
      </c>
      <c r="K38" s="151">
        <v>0</v>
      </c>
      <c r="L38" s="152">
        <v>0</v>
      </c>
      <c r="M38" s="151">
        <v>0</v>
      </c>
      <c r="N38" s="151">
        <v>0</v>
      </c>
      <c r="O38" s="151">
        <v>0</v>
      </c>
      <c r="P38" s="151">
        <v>0</v>
      </c>
      <c r="Q38" s="152">
        <v>0</v>
      </c>
      <c r="R38" s="151">
        <v>0</v>
      </c>
      <c r="S38" s="151">
        <v>0</v>
      </c>
      <c r="T38" s="151">
        <v>0</v>
      </c>
      <c r="U38" s="151">
        <v>0</v>
      </c>
      <c r="V38" s="151">
        <v>0</v>
      </c>
      <c r="W38" s="151">
        <v>0</v>
      </c>
      <c r="X38" s="151">
        <v>0</v>
      </c>
      <c r="Y38" s="151">
        <v>0</v>
      </c>
      <c r="Z38" s="152">
        <v>0</v>
      </c>
      <c r="AA38" s="151">
        <v>0</v>
      </c>
      <c r="AB38" s="152">
        <v>0</v>
      </c>
      <c r="AC38" s="151">
        <v>0</v>
      </c>
      <c r="AD38" s="151">
        <v>0</v>
      </c>
      <c r="AE38" s="152">
        <v>0</v>
      </c>
      <c r="AF38" s="151">
        <v>0</v>
      </c>
      <c r="AG38" s="152">
        <v>0</v>
      </c>
      <c r="AH38" s="152">
        <v>0</v>
      </c>
    </row>
    <row r="39" spans="1:34" ht="14.25" x14ac:dyDescent="0.2">
      <c r="A39" s="153"/>
      <c r="B39" s="161" t="s">
        <v>155</v>
      </c>
      <c r="C39" s="138" t="s">
        <v>159</v>
      </c>
      <c r="D39" s="149"/>
      <c r="E39" s="151">
        <v>0</v>
      </c>
      <c r="F39" s="151">
        <v>0</v>
      </c>
      <c r="G39" s="151">
        <v>0</v>
      </c>
      <c r="H39" s="151">
        <v>0</v>
      </c>
      <c r="I39" s="151">
        <v>0</v>
      </c>
      <c r="J39" s="151">
        <v>0</v>
      </c>
      <c r="K39" s="151">
        <v>0</v>
      </c>
      <c r="L39" s="152">
        <v>0</v>
      </c>
      <c r="M39" s="151">
        <v>0</v>
      </c>
      <c r="N39" s="151">
        <v>0</v>
      </c>
      <c r="O39" s="151">
        <v>0</v>
      </c>
      <c r="P39" s="151">
        <v>0</v>
      </c>
      <c r="Q39" s="152">
        <v>0</v>
      </c>
      <c r="R39" s="151">
        <v>0</v>
      </c>
      <c r="S39" s="151">
        <v>0</v>
      </c>
      <c r="T39" s="151">
        <v>0</v>
      </c>
      <c r="U39" s="151">
        <v>0</v>
      </c>
      <c r="V39" s="151">
        <v>0</v>
      </c>
      <c r="W39" s="151">
        <v>0</v>
      </c>
      <c r="X39" s="151">
        <v>0</v>
      </c>
      <c r="Y39" s="151">
        <v>0</v>
      </c>
      <c r="Z39" s="152">
        <v>0</v>
      </c>
      <c r="AA39" s="151">
        <v>0</v>
      </c>
      <c r="AB39" s="152">
        <v>0</v>
      </c>
      <c r="AC39" s="151">
        <v>0</v>
      </c>
      <c r="AD39" s="151">
        <v>0</v>
      </c>
      <c r="AE39" s="152">
        <v>0</v>
      </c>
      <c r="AF39" s="151">
        <v>0</v>
      </c>
      <c r="AG39" s="152">
        <v>0</v>
      </c>
      <c r="AH39" s="152">
        <v>0</v>
      </c>
    </row>
    <row r="40" spans="1:34" ht="14.25" x14ac:dyDescent="0.2">
      <c r="A40" s="153"/>
      <c r="B40" s="161" t="s">
        <v>162</v>
      </c>
      <c r="C40" s="138" t="s">
        <v>164</v>
      </c>
      <c r="D40" s="149"/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2">
        <v>0</v>
      </c>
      <c r="M40" s="151">
        <v>0</v>
      </c>
      <c r="N40" s="151">
        <v>0</v>
      </c>
      <c r="O40" s="151">
        <v>0</v>
      </c>
      <c r="P40" s="151">
        <v>0</v>
      </c>
      <c r="Q40" s="152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2">
        <v>0</v>
      </c>
      <c r="AA40" s="151">
        <v>0</v>
      </c>
      <c r="AB40" s="152">
        <v>0</v>
      </c>
      <c r="AC40" s="151">
        <v>0</v>
      </c>
      <c r="AD40" s="151">
        <v>0</v>
      </c>
      <c r="AE40" s="152">
        <v>0</v>
      </c>
      <c r="AF40" s="151">
        <v>0</v>
      </c>
      <c r="AG40" s="152">
        <v>0</v>
      </c>
      <c r="AH40" s="152">
        <v>0</v>
      </c>
    </row>
    <row r="41" spans="1:34" ht="14.25" x14ac:dyDescent="0.2">
      <c r="A41" s="153"/>
      <c r="B41" s="161" t="s">
        <v>167</v>
      </c>
      <c r="C41" s="138" t="s">
        <v>168</v>
      </c>
      <c r="D41" s="149"/>
      <c r="E41" s="151">
        <v>0</v>
      </c>
      <c r="F41" s="151">
        <v>0</v>
      </c>
      <c r="G41" s="151">
        <v>0</v>
      </c>
      <c r="H41" s="151">
        <v>0</v>
      </c>
      <c r="I41" s="151">
        <v>0</v>
      </c>
      <c r="J41" s="151">
        <v>0</v>
      </c>
      <c r="K41" s="151">
        <v>0</v>
      </c>
      <c r="L41" s="152">
        <v>0</v>
      </c>
      <c r="M41" s="151">
        <v>0</v>
      </c>
      <c r="N41" s="151">
        <v>0</v>
      </c>
      <c r="O41" s="151">
        <v>0</v>
      </c>
      <c r="P41" s="151">
        <v>0</v>
      </c>
      <c r="Q41" s="152">
        <v>0</v>
      </c>
      <c r="R41" s="151">
        <v>0</v>
      </c>
      <c r="S41" s="151">
        <v>0</v>
      </c>
      <c r="T41" s="151">
        <v>0</v>
      </c>
      <c r="U41" s="151">
        <v>0</v>
      </c>
      <c r="V41" s="151">
        <v>0</v>
      </c>
      <c r="W41" s="151">
        <v>0</v>
      </c>
      <c r="X41" s="151">
        <v>0</v>
      </c>
      <c r="Y41" s="151">
        <v>0</v>
      </c>
      <c r="Z41" s="152">
        <v>0</v>
      </c>
      <c r="AA41" s="151">
        <v>0</v>
      </c>
      <c r="AB41" s="152">
        <v>0</v>
      </c>
      <c r="AC41" s="151">
        <v>0</v>
      </c>
      <c r="AD41" s="151">
        <v>0</v>
      </c>
      <c r="AE41" s="152">
        <v>0</v>
      </c>
      <c r="AF41" s="151">
        <v>0</v>
      </c>
      <c r="AG41" s="152">
        <v>0</v>
      </c>
      <c r="AH41" s="152">
        <v>0</v>
      </c>
    </row>
    <row r="42" spans="1:34" ht="14.25" x14ac:dyDescent="0.2">
      <c r="A42" s="153"/>
      <c r="B42" s="161" t="s">
        <v>184</v>
      </c>
      <c r="C42" s="138" t="s">
        <v>185</v>
      </c>
      <c r="D42" s="149"/>
      <c r="E42" s="151">
        <v>0</v>
      </c>
      <c r="F42" s="151">
        <v>0</v>
      </c>
      <c r="G42" s="151">
        <v>0</v>
      </c>
      <c r="H42" s="151">
        <v>0</v>
      </c>
      <c r="I42" s="151">
        <v>0</v>
      </c>
      <c r="J42" s="151">
        <v>0</v>
      </c>
      <c r="K42" s="151">
        <v>0</v>
      </c>
      <c r="L42" s="152">
        <v>0</v>
      </c>
      <c r="M42" s="151">
        <v>0</v>
      </c>
      <c r="N42" s="151">
        <v>0</v>
      </c>
      <c r="O42" s="151">
        <v>0</v>
      </c>
      <c r="P42" s="151">
        <v>0</v>
      </c>
      <c r="Q42" s="152">
        <v>0</v>
      </c>
      <c r="R42" s="151">
        <v>0</v>
      </c>
      <c r="S42" s="151">
        <v>0</v>
      </c>
      <c r="T42" s="151">
        <v>0</v>
      </c>
      <c r="U42" s="151">
        <v>0</v>
      </c>
      <c r="V42" s="151">
        <v>0</v>
      </c>
      <c r="W42" s="151">
        <v>0</v>
      </c>
      <c r="X42" s="151">
        <v>0</v>
      </c>
      <c r="Y42" s="151">
        <v>0</v>
      </c>
      <c r="Z42" s="152">
        <v>0</v>
      </c>
      <c r="AA42" s="151">
        <v>0</v>
      </c>
      <c r="AB42" s="152">
        <v>0</v>
      </c>
      <c r="AC42" s="151">
        <v>0</v>
      </c>
      <c r="AD42" s="151">
        <v>0</v>
      </c>
      <c r="AE42" s="152">
        <v>0</v>
      </c>
      <c r="AF42" s="151">
        <v>0</v>
      </c>
      <c r="AG42" s="152">
        <v>0</v>
      </c>
      <c r="AH42" s="152">
        <v>0</v>
      </c>
    </row>
    <row r="43" spans="1:34" ht="14.25" x14ac:dyDescent="0.2">
      <c r="A43" s="153"/>
      <c r="B43" s="161" t="s">
        <v>196</v>
      </c>
      <c r="C43" s="138" t="s">
        <v>197</v>
      </c>
      <c r="D43" s="149"/>
      <c r="E43" s="151">
        <v>0</v>
      </c>
      <c r="F43" s="151">
        <v>0</v>
      </c>
      <c r="G43" s="151">
        <v>0</v>
      </c>
      <c r="H43" s="151">
        <v>28155</v>
      </c>
      <c r="I43" s="151">
        <v>7168</v>
      </c>
      <c r="J43" s="151">
        <v>1506</v>
      </c>
      <c r="K43" s="151">
        <v>0</v>
      </c>
      <c r="L43" s="152">
        <v>36830</v>
      </c>
      <c r="M43" s="151">
        <v>1772</v>
      </c>
      <c r="N43" s="151">
        <v>463</v>
      </c>
      <c r="O43" s="151">
        <v>1977</v>
      </c>
      <c r="P43" s="151">
        <v>3617</v>
      </c>
      <c r="Q43" s="152">
        <v>7830</v>
      </c>
      <c r="R43" s="151">
        <v>0</v>
      </c>
      <c r="S43" s="151">
        <v>0</v>
      </c>
      <c r="T43" s="151">
        <v>0</v>
      </c>
      <c r="U43" s="151">
        <v>0</v>
      </c>
      <c r="V43" s="151">
        <v>235</v>
      </c>
      <c r="W43" s="151">
        <v>0</v>
      </c>
      <c r="X43" s="151">
        <v>0</v>
      </c>
      <c r="Y43" s="151">
        <v>0</v>
      </c>
      <c r="Z43" s="152">
        <v>235</v>
      </c>
      <c r="AA43" s="151">
        <v>2735</v>
      </c>
      <c r="AB43" s="152">
        <v>2735</v>
      </c>
      <c r="AC43" s="151">
        <v>0</v>
      </c>
      <c r="AD43" s="151">
        <v>0</v>
      </c>
      <c r="AE43" s="152">
        <v>0</v>
      </c>
      <c r="AF43" s="151">
        <v>21</v>
      </c>
      <c r="AG43" s="152">
        <v>21</v>
      </c>
      <c r="AH43" s="152">
        <v>47650</v>
      </c>
    </row>
    <row r="44" spans="1:34" ht="14.25" x14ac:dyDescent="0.2">
      <c r="A44" s="153"/>
      <c r="B44" s="161" t="s">
        <v>198</v>
      </c>
      <c r="C44" s="138" t="s">
        <v>199</v>
      </c>
      <c r="D44" s="149"/>
      <c r="E44" s="151">
        <v>0</v>
      </c>
      <c r="F44" s="151">
        <v>0</v>
      </c>
      <c r="G44" s="151">
        <v>0</v>
      </c>
      <c r="H44" s="151">
        <v>0</v>
      </c>
      <c r="I44" s="151">
        <v>0</v>
      </c>
      <c r="J44" s="151">
        <v>1618</v>
      </c>
      <c r="K44" s="151">
        <v>0</v>
      </c>
      <c r="L44" s="152">
        <v>1618</v>
      </c>
      <c r="M44" s="151">
        <v>71</v>
      </c>
      <c r="N44" s="151">
        <v>21</v>
      </c>
      <c r="O44" s="151">
        <v>77</v>
      </c>
      <c r="P44" s="151">
        <v>152</v>
      </c>
      <c r="Q44" s="152">
        <v>320</v>
      </c>
      <c r="R44" s="151">
        <v>0</v>
      </c>
      <c r="S44" s="151">
        <v>0</v>
      </c>
      <c r="T44" s="151">
        <v>0</v>
      </c>
      <c r="U44" s="151">
        <v>0</v>
      </c>
      <c r="V44" s="151">
        <v>0</v>
      </c>
      <c r="W44" s="151">
        <v>30</v>
      </c>
      <c r="X44" s="151">
        <v>0</v>
      </c>
      <c r="Y44" s="151">
        <v>0</v>
      </c>
      <c r="Z44" s="152">
        <v>30</v>
      </c>
      <c r="AA44" s="151">
        <v>144</v>
      </c>
      <c r="AB44" s="152">
        <v>144</v>
      </c>
      <c r="AC44" s="151">
        <v>0</v>
      </c>
      <c r="AD44" s="151">
        <v>0</v>
      </c>
      <c r="AE44" s="152">
        <v>0</v>
      </c>
      <c r="AF44" s="151">
        <v>3</v>
      </c>
      <c r="AG44" s="152">
        <v>3</v>
      </c>
      <c r="AH44" s="152">
        <v>2116</v>
      </c>
    </row>
    <row r="45" spans="1:34" ht="14.25" x14ac:dyDescent="0.2">
      <c r="A45" s="153"/>
      <c r="B45" s="161" t="s">
        <v>200</v>
      </c>
      <c r="C45" s="138" t="s">
        <v>201</v>
      </c>
      <c r="D45" s="149"/>
      <c r="E45" s="151">
        <v>0</v>
      </c>
      <c r="F45" s="151">
        <v>0</v>
      </c>
      <c r="G45" s="151">
        <v>0</v>
      </c>
      <c r="H45" s="151">
        <v>3310</v>
      </c>
      <c r="I45" s="151">
        <v>14330</v>
      </c>
      <c r="J45" s="151">
        <v>1010</v>
      </c>
      <c r="K45" s="151">
        <v>0</v>
      </c>
      <c r="L45" s="152">
        <v>18651</v>
      </c>
      <c r="M45" s="151">
        <v>893</v>
      </c>
      <c r="N45" s="151">
        <v>236</v>
      </c>
      <c r="O45" s="151">
        <v>975</v>
      </c>
      <c r="P45" s="151">
        <v>1833</v>
      </c>
      <c r="Q45" s="152">
        <v>3937</v>
      </c>
      <c r="R45" s="151">
        <v>0</v>
      </c>
      <c r="S45" s="151">
        <v>0</v>
      </c>
      <c r="T45" s="151">
        <v>0</v>
      </c>
      <c r="U45" s="151">
        <v>0</v>
      </c>
      <c r="V45" s="151">
        <v>1470</v>
      </c>
      <c r="W45" s="151">
        <v>34</v>
      </c>
      <c r="X45" s="151">
        <v>0</v>
      </c>
      <c r="Y45" s="151">
        <v>0</v>
      </c>
      <c r="Z45" s="152">
        <v>1505</v>
      </c>
      <c r="AA45" s="151">
        <v>1403</v>
      </c>
      <c r="AB45" s="152">
        <v>1403</v>
      </c>
      <c r="AC45" s="151">
        <v>0</v>
      </c>
      <c r="AD45" s="151">
        <v>0</v>
      </c>
      <c r="AE45" s="152">
        <v>0</v>
      </c>
      <c r="AF45" s="151">
        <v>108</v>
      </c>
      <c r="AG45" s="152">
        <v>108</v>
      </c>
      <c r="AH45" s="152">
        <v>25603</v>
      </c>
    </row>
    <row r="46" spans="1:34" ht="14.25" x14ac:dyDescent="0.2">
      <c r="A46" s="153"/>
      <c r="B46" s="161" t="s">
        <v>202</v>
      </c>
      <c r="C46" s="138" t="s">
        <v>203</v>
      </c>
      <c r="D46" s="149"/>
      <c r="E46" s="151">
        <v>0</v>
      </c>
      <c r="F46" s="151">
        <v>0</v>
      </c>
      <c r="G46" s="151">
        <v>0</v>
      </c>
      <c r="H46" s="151">
        <v>0</v>
      </c>
      <c r="I46" s="151">
        <v>47949</v>
      </c>
      <c r="J46" s="151">
        <v>0</v>
      </c>
      <c r="K46" s="151">
        <v>0</v>
      </c>
      <c r="L46" s="152">
        <v>47949</v>
      </c>
      <c r="M46" s="151">
        <v>2294</v>
      </c>
      <c r="N46" s="151">
        <v>589</v>
      </c>
      <c r="O46" s="151">
        <v>2438</v>
      </c>
      <c r="P46" s="151">
        <v>4677</v>
      </c>
      <c r="Q46" s="152">
        <v>9998</v>
      </c>
      <c r="R46" s="151">
        <v>0</v>
      </c>
      <c r="S46" s="151">
        <v>0</v>
      </c>
      <c r="T46" s="151">
        <v>0</v>
      </c>
      <c r="U46" s="151">
        <v>1476</v>
      </c>
      <c r="V46" s="151">
        <v>5219</v>
      </c>
      <c r="W46" s="151">
        <v>0</v>
      </c>
      <c r="X46" s="151">
        <v>176</v>
      </c>
      <c r="Y46" s="151">
        <v>0</v>
      </c>
      <c r="Z46" s="152">
        <v>6871</v>
      </c>
      <c r="AA46" s="151">
        <v>3658</v>
      </c>
      <c r="AB46" s="152">
        <v>3658</v>
      </c>
      <c r="AC46" s="151">
        <v>0</v>
      </c>
      <c r="AD46" s="151">
        <v>0</v>
      </c>
      <c r="AE46" s="152">
        <v>0</v>
      </c>
      <c r="AF46" s="151">
        <v>556</v>
      </c>
      <c r="AG46" s="152">
        <v>556</v>
      </c>
      <c r="AH46" s="152">
        <v>69032</v>
      </c>
    </row>
    <row r="47" spans="1:34" ht="14.25" x14ac:dyDescent="0.2">
      <c r="A47" s="153"/>
      <c r="B47" s="161" t="s">
        <v>204</v>
      </c>
      <c r="C47" s="138" t="s">
        <v>205</v>
      </c>
      <c r="D47" s="149"/>
      <c r="E47" s="151">
        <v>0</v>
      </c>
      <c r="F47" s="151">
        <v>0</v>
      </c>
      <c r="G47" s="151">
        <v>0</v>
      </c>
      <c r="H47" s="151">
        <v>0</v>
      </c>
      <c r="I47" s="151">
        <v>73426</v>
      </c>
      <c r="J47" s="151">
        <v>0</v>
      </c>
      <c r="K47" s="151">
        <v>0</v>
      </c>
      <c r="L47" s="152">
        <v>73426</v>
      </c>
      <c r="M47" s="151">
        <v>3536</v>
      </c>
      <c r="N47" s="151">
        <v>906</v>
      </c>
      <c r="O47" s="151">
        <v>3835</v>
      </c>
      <c r="P47" s="151">
        <v>7186</v>
      </c>
      <c r="Q47" s="152">
        <v>15462</v>
      </c>
      <c r="R47" s="151">
        <v>0</v>
      </c>
      <c r="S47" s="151">
        <v>0</v>
      </c>
      <c r="T47" s="151">
        <v>0</v>
      </c>
      <c r="U47" s="151">
        <v>3595</v>
      </c>
      <c r="V47" s="151">
        <v>20784</v>
      </c>
      <c r="W47" s="151">
        <v>0</v>
      </c>
      <c r="X47" s="151">
        <v>1102</v>
      </c>
      <c r="Y47" s="151">
        <v>0</v>
      </c>
      <c r="Z47" s="152">
        <v>25480</v>
      </c>
      <c r="AA47" s="151">
        <v>5589</v>
      </c>
      <c r="AB47" s="152">
        <v>5589</v>
      </c>
      <c r="AC47" s="151">
        <v>0</v>
      </c>
      <c r="AD47" s="151">
        <v>0</v>
      </c>
      <c r="AE47" s="152">
        <v>0</v>
      </c>
      <c r="AF47" s="151">
        <v>1992</v>
      </c>
      <c r="AG47" s="152">
        <v>1992</v>
      </c>
      <c r="AH47" s="152">
        <v>121950</v>
      </c>
    </row>
    <row r="48" spans="1:34" ht="14.25" x14ac:dyDescent="0.2">
      <c r="A48" s="153"/>
      <c r="B48" s="161" t="s">
        <v>206</v>
      </c>
      <c r="C48" s="138" t="s">
        <v>207</v>
      </c>
      <c r="D48" s="149"/>
      <c r="E48" s="151">
        <v>0</v>
      </c>
      <c r="F48" s="151">
        <v>0</v>
      </c>
      <c r="G48" s="151">
        <v>0</v>
      </c>
      <c r="H48" s="151">
        <v>0</v>
      </c>
      <c r="I48" s="151">
        <v>26623</v>
      </c>
      <c r="J48" s="151">
        <v>0</v>
      </c>
      <c r="K48" s="151">
        <v>0</v>
      </c>
      <c r="L48" s="152">
        <v>26623</v>
      </c>
      <c r="M48" s="151">
        <v>1257</v>
      </c>
      <c r="N48" s="151">
        <v>327</v>
      </c>
      <c r="O48" s="151">
        <v>1337</v>
      </c>
      <c r="P48" s="151">
        <v>2577</v>
      </c>
      <c r="Q48" s="152">
        <v>5498</v>
      </c>
      <c r="R48" s="151">
        <v>0</v>
      </c>
      <c r="S48" s="151">
        <v>0</v>
      </c>
      <c r="T48" s="151">
        <v>0</v>
      </c>
      <c r="U48" s="151">
        <v>497</v>
      </c>
      <c r="V48" s="151">
        <v>3268</v>
      </c>
      <c r="W48" s="151">
        <v>0</v>
      </c>
      <c r="X48" s="151">
        <v>116</v>
      </c>
      <c r="Y48" s="151">
        <v>0</v>
      </c>
      <c r="Z48" s="152">
        <v>3880</v>
      </c>
      <c r="AA48" s="151">
        <v>2091</v>
      </c>
      <c r="AB48" s="152">
        <v>2091</v>
      </c>
      <c r="AC48" s="151">
        <v>0</v>
      </c>
      <c r="AD48" s="151">
        <v>0</v>
      </c>
      <c r="AE48" s="152">
        <v>0</v>
      </c>
      <c r="AF48" s="151">
        <v>327</v>
      </c>
      <c r="AG48" s="152">
        <v>327</v>
      </c>
      <c r="AH48" s="152">
        <v>38419</v>
      </c>
    </row>
    <row r="49" spans="1:34" ht="14.25" x14ac:dyDescent="0.2">
      <c r="A49" s="153"/>
      <c r="B49" s="161" t="s">
        <v>210</v>
      </c>
      <c r="C49" s="138" t="s">
        <v>212</v>
      </c>
      <c r="D49" s="149"/>
      <c r="E49" s="151">
        <v>0</v>
      </c>
      <c r="F49" s="151">
        <v>0</v>
      </c>
      <c r="G49" s="151">
        <v>0</v>
      </c>
      <c r="H49" s="151">
        <v>126</v>
      </c>
      <c r="I49" s="151">
        <v>761</v>
      </c>
      <c r="J49" s="151">
        <v>0</v>
      </c>
      <c r="K49" s="151">
        <v>0</v>
      </c>
      <c r="L49" s="152">
        <v>887</v>
      </c>
      <c r="M49" s="151">
        <v>45</v>
      </c>
      <c r="N49" s="151">
        <v>8</v>
      </c>
      <c r="O49" s="151">
        <v>36</v>
      </c>
      <c r="P49" s="151">
        <v>84</v>
      </c>
      <c r="Q49" s="152">
        <v>172</v>
      </c>
      <c r="R49" s="151">
        <v>0</v>
      </c>
      <c r="S49" s="151">
        <v>0</v>
      </c>
      <c r="T49" s="151">
        <v>0</v>
      </c>
      <c r="U49" s="151">
        <v>0</v>
      </c>
      <c r="V49" s="151">
        <v>254</v>
      </c>
      <c r="W49" s="151">
        <v>0</v>
      </c>
      <c r="X49" s="151">
        <v>0</v>
      </c>
      <c r="Y49" s="151">
        <v>0</v>
      </c>
      <c r="Z49" s="152">
        <v>254</v>
      </c>
      <c r="AA49" s="151">
        <v>67</v>
      </c>
      <c r="AB49" s="152">
        <v>67</v>
      </c>
      <c r="AC49" s="151">
        <v>0</v>
      </c>
      <c r="AD49" s="151">
        <v>0</v>
      </c>
      <c r="AE49" s="152">
        <v>0</v>
      </c>
      <c r="AF49" s="151">
        <v>19</v>
      </c>
      <c r="AG49" s="152">
        <v>19</v>
      </c>
      <c r="AH49" s="152">
        <v>1399</v>
      </c>
    </row>
    <row r="50" spans="1:34" ht="14.25" x14ac:dyDescent="0.2">
      <c r="A50" s="153"/>
      <c r="B50" s="161" t="s">
        <v>213</v>
      </c>
      <c r="C50" s="138" t="s">
        <v>214</v>
      </c>
      <c r="D50" s="149"/>
      <c r="E50" s="151">
        <v>0</v>
      </c>
      <c r="F50" s="151">
        <v>0</v>
      </c>
      <c r="G50" s="151">
        <v>0</v>
      </c>
      <c r="H50" s="151">
        <v>0</v>
      </c>
      <c r="I50" s="151">
        <v>0</v>
      </c>
      <c r="J50" s="151">
        <v>0</v>
      </c>
      <c r="K50" s="151">
        <v>0</v>
      </c>
      <c r="L50" s="152">
        <v>0</v>
      </c>
      <c r="M50" s="151">
        <v>0</v>
      </c>
      <c r="N50" s="151">
        <v>0</v>
      </c>
      <c r="O50" s="151">
        <v>0</v>
      </c>
      <c r="P50" s="151">
        <v>0</v>
      </c>
      <c r="Q50" s="152">
        <v>0</v>
      </c>
      <c r="R50" s="151">
        <v>0</v>
      </c>
      <c r="S50" s="151">
        <v>0</v>
      </c>
      <c r="T50" s="151">
        <v>0</v>
      </c>
      <c r="U50" s="151">
        <v>0</v>
      </c>
      <c r="V50" s="151">
        <v>0</v>
      </c>
      <c r="W50" s="151">
        <v>182</v>
      </c>
      <c r="X50" s="151">
        <v>0</v>
      </c>
      <c r="Y50" s="151">
        <v>0</v>
      </c>
      <c r="Z50" s="152">
        <v>182</v>
      </c>
      <c r="AA50" s="151">
        <v>0</v>
      </c>
      <c r="AB50" s="152">
        <v>0</v>
      </c>
      <c r="AC50" s="151">
        <v>0</v>
      </c>
      <c r="AD50" s="151">
        <v>0</v>
      </c>
      <c r="AE50" s="152">
        <v>0</v>
      </c>
      <c r="AF50" s="151">
        <v>16</v>
      </c>
      <c r="AG50" s="152">
        <v>16</v>
      </c>
      <c r="AH50" s="152">
        <v>197</v>
      </c>
    </row>
    <row r="51" spans="1:34" ht="14.25" x14ac:dyDescent="0.2">
      <c r="A51" s="153"/>
      <c r="B51" s="161" t="s">
        <v>215</v>
      </c>
      <c r="C51" s="138" t="s">
        <v>216</v>
      </c>
      <c r="D51" s="149"/>
      <c r="E51" s="151">
        <v>0</v>
      </c>
      <c r="F51" s="151">
        <v>0</v>
      </c>
      <c r="G51" s="151">
        <v>0</v>
      </c>
      <c r="H51" s="151">
        <v>0</v>
      </c>
      <c r="I51" s="151">
        <v>0</v>
      </c>
      <c r="J51" s="151">
        <v>0</v>
      </c>
      <c r="K51" s="151">
        <v>0</v>
      </c>
      <c r="L51" s="152">
        <v>0</v>
      </c>
      <c r="M51" s="151">
        <v>0</v>
      </c>
      <c r="N51" s="151">
        <v>0</v>
      </c>
      <c r="O51" s="151">
        <v>0</v>
      </c>
      <c r="P51" s="151">
        <v>0</v>
      </c>
      <c r="Q51" s="152">
        <v>0</v>
      </c>
      <c r="R51" s="151">
        <v>0</v>
      </c>
      <c r="S51" s="151">
        <v>0</v>
      </c>
      <c r="T51" s="151">
        <v>0</v>
      </c>
      <c r="U51" s="151">
        <v>0</v>
      </c>
      <c r="V51" s="151">
        <v>0</v>
      </c>
      <c r="W51" s="151">
        <v>0</v>
      </c>
      <c r="X51" s="151">
        <v>0</v>
      </c>
      <c r="Y51" s="151">
        <v>0</v>
      </c>
      <c r="Z51" s="152">
        <v>0</v>
      </c>
      <c r="AA51" s="151">
        <v>0</v>
      </c>
      <c r="AB51" s="152">
        <v>0</v>
      </c>
      <c r="AC51" s="151">
        <v>0</v>
      </c>
      <c r="AD51" s="151">
        <v>0</v>
      </c>
      <c r="AE51" s="152">
        <v>0</v>
      </c>
      <c r="AF51" s="151">
        <v>0</v>
      </c>
      <c r="AG51" s="152">
        <v>0</v>
      </c>
      <c r="AH51" s="152">
        <v>0</v>
      </c>
    </row>
    <row r="52" spans="1:34" ht="14.25" x14ac:dyDescent="0.2">
      <c r="A52" s="153"/>
      <c r="B52" s="161" t="s">
        <v>217</v>
      </c>
      <c r="C52" s="138" t="s">
        <v>219</v>
      </c>
      <c r="D52" s="149"/>
      <c r="E52" s="151">
        <v>0</v>
      </c>
      <c r="F52" s="151">
        <v>0</v>
      </c>
      <c r="G52" s="151">
        <v>0</v>
      </c>
      <c r="H52" s="151">
        <v>0</v>
      </c>
      <c r="I52" s="151">
        <v>731</v>
      </c>
      <c r="J52" s="151">
        <v>0</v>
      </c>
      <c r="K52" s="151">
        <v>0</v>
      </c>
      <c r="L52" s="152">
        <v>731</v>
      </c>
      <c r="M52" s="151">
        <v>34</v>
      </c>
      <c r="N52" s="151">
        <v>9</v>
      </c>
      <c r="O52" s="151">
        <v>33</v>
      </c>
      <c r="P52" s="151">
        <v>70</v>
      </c>
      <c r="Q52" s="152">
        <v>145</v>
      </c>
      <c r="R52" s="151">
        <v>0</v>
      </c>
      <c r="S52" s="151">
        <v>0</v>
      </c>
      <c r="T52" s="151">
        <v>0</v>
      </c>
      <c r="U52" s="151">
        <v>0</v>
      </c>
      <c r="V52" s="151">
        <v>0</v>
      </c>
      <c r="W52" s="151">
        <v>0</v>
      </c>
      <c r="X52" s="151">
        <v>0</v>
      </c>
      <c r="Y52" s="151">
        <v>0</v>
      </c>
      <c r="Z52" s="152">
        <v>0</v>
      </c>
      <c r="AA52" s="151">
        <v>63</v>
      </c>
      <c r="AB52" s="152">
        <v>63</v>
      </c>
      <c r="AC52" s="151">
        <v>0</v>
      </c>
      <c r="AD52" s="151">
        <v>0</v>
      </c>
      <c r="AE52" s="152">
        <v>0</v>
      </c>
      <c r="AF52" s="151">
        <v>0</v>
      </c>
      <c r="AG52" s="152">
        <v>0</v>
      </c>
      <c r="AH52" s="152">
        <v>939</v>
      </c>
    </row>
    <row r="53" spans="1:34" ht="14.25" x14ac:dyDescent="0.2">
      <c r="A53" s="153"/>
      <c r="B53" s="161" t="s">
        <v>220</v>
      </c>
      <c r="C53" s="138" t="s">
        <v>221</v>
      </c>
      <c r="D53" s="149"/>
      <c r="E53" s="151">
        <v>0</v>
      </c>
      <c r="F53" s="151">
        <v>0</v>
      </c>
      <c r="G53" s="151">
        <v>0</v>
      </c>
      <c r="H53" s="151">
        <v>0</v>
      </c>
      <c r="I53" s="151">
        <v>0</v>
      </c>
      <c r="J53" s="151">
        <v>122</v>
      </c>
      <c r="K53" s="151">
        <v>0</v>
      </c>
      <c r="L53" s="152">
        <v>122</v>
      </c>
      <c r="M53" s="151">
        <v>6</v>
      </c>
      <c r="N53" s="151">
        <v>1</v>
      </c>
      <c r="O53" s="151">
        <v>5</v>
      </c>
      <c r="P53" s="151">
        <v>11</v>
      </c>
      <c r="Q53" s="152">
        <v>24</v>
      </c>
      <c r="R53" s="151">
        <v>0</v>
      </c>
      <c r="S53" s="151">
        <v>0</v>
      </c>
      <c r="T53" s="151">
        <v>0</v>
      </c>
      <c r="U53" s="151">
        <v>0</v>
      </c>
      <c r="V53" s="151">
        <v>0</v>
      </c>
      <c r="W53" s="151">
        <v>33</v>
      </c>
      <c r="X53" s="151">
        <v>0</v>
      </c>
      <c r="Y53" s="151">
        <v>0</v>
      </c>
      <c r="Z53" s="152">
        <v>33</v>
      </c>
      <c r="AA53" s="151">
        <v>9</v>
      </c>
      <c r="AB53" s="152">
        <v>9</v>
      </c>
      <c r="AC53" s="151">
        <v>0</v>
      </c>
      <c r="AD53" s="151">
        <v>0</v>
      </c>
      <c r="AE53" s="152">
        <v>0</v>
      </c>
      <c r="AF53" s="151">
        <v>3</v>
      </c>
      <c r="AG53" s="152">
        <v>3</v>
      </c>
      <c r="AH53" s="152">
        <v>191</v>
      </c>
    </row>
    <row r="54" spans="1:34" ht="14.25" x14ac:dyDescent="0.2">
      <c r="A54" s="153"/>
      <c r="B54" s="161" t="s">
        <v>222</v>
      </c>
      <c r="C54" s="138" t="s">
        <v>223</v>
      </c>
      <c r="D54" s="149"/>
      <c r="E54" s="151">
        <v>0</v>
      </c>
      <c r="F54" s="151">
        <v>0</v>
      </c>
      <c r="G54" s="151">
        <v>0</v>
      </c>
      <c r="H54" s="151">
        <v>0</v>
      </c>
      <c r="I54" s="151">
        <v>0</v>
      </c>
      <c r="J54" s="151">
        <v>0</v>
      </c>
      <c r="K54" s="151">
        <v>0</v>
      </c>
      <c r="L54" s="152">
        <v>0</v>
      </c>
      <c r="M54" s="151">
        <v>0</v>
      </c>
      <c r="N54" s="151">
        <v>0</v>
      </c>
      <c r="O54" s="151">
        <v>0</v>
      </c>
      <c r="P54" s="151">
        <v>0</v>
      </c>
      <c r="Q54" s="152">
        <v>0</v>
      </c>
      <c r="R54" s="151">
        <v>0</v>
      </c>
      <c r="S54" s="151">
        <v>0</v>
      </c>
      <c r="T54" s="151">
        <v>0</v>
      </c>
      <c r="U54" s="151">
        <v>0</v>
      </c>
      <c r="V54" s="151">
        <v>0</v>
      </c>
      <c r="W54" s="151">
        <v>0</v>
      </c>
      <c r="X54" s="151">
        <v>0</v>
      </c>
      <c r="Y54" s="151">
        <v>0</v>
      </c>
      <c r="Z54" s="152">
        <v>0</v>
      </c>
      <c r="AA54" s="151">
        <v>0</v>
      </c>
      <c r="AB54" s="152">
        <v>0</v>
      </c>
      <c r="AC54" s="151">
        <v>0</v>
      </c>
      <c r="AD54" s="151">
        <v>0</v>
      </c>
      <c r="AE54" s="152">
        <v>0</v>
      </c>
      <c r="AF54" s="151">
        <v>0</v>
      </c>
      <c r="AG54" s="152">
        <v>0</v>
      </c>
      <c r="AH54" s="152">
        <v>0</v>
      </c>
    </row>
    <row r="55" spans="1:34" ht="14.25" x14ac:dyDescent="0.2">
      <c r="A55" s="153"/>
      <c r="B55" s="161" t="s">
        <v>226</v>
      </c>
      <c r="C55" s="138" t="s">
        <v>227</v>
      </c>
      <c r="D55" s="149"/>
      <c r="E55" s="151">
        <v>0</v>
      </c>
      <c r="F55" s="151">
        <v>0</v>
      </c>
      <c r="G55" s="151">
        <v>0</v>
      </c>
      <c r="H55" s="151">
        <v>1488</v>
      </c>
      <c r="I55" s="151">
        <v>136</v>
      </c>
      <c r="J55" s="151">
        <v>0</v>
      </c>
      <c r="K55" s="151">
        <v>0</v>
      </c>
      <c r="L55" s="152">
        <v>1624</v>
      </c>
      <c r="M55" s="151">
        <v>71</v>
      </c>
      <c r="N55" s="151">
        <v>21</v>
      </c>
      <c r="O55" s="151">
        <v>77</v>
      </c>
      <c r="P55" s="151">
        <v>152</v>
      </c>
      <c r="Q55" s="152">
        <v>321</v>
      </c>
      <c r="R55" s="151">
        <v>0</v>
      </c>
      <c r="S55" s="151">
        <v>1350</v>
      </c>
      <c r="T55" s="151">
        <v>0</v>
      </c>
      <c r="U55" s="151">
        <v>6068</v>
      </c>
      <c r="V55" s="151">
        <v>1519</v>
      </c>
      <c r="W55" s="151">
        <v>0</v>
      </c>
      <c r="X55" s="151">
        <v>1</v>
      </c>
      <c r="Y55" s="151">
        <v>0</v>
      </c>
      <c r="Z55" s="152">
        <v>8937</v>
      </c>
      <c r="AA55" s="151">
        <v>145</v>
      </c>
      <c r="AB55" s="152">
        <v>145</v>
      </c>
      <c r="AC55" s="151">
        <v>0</v>
      </c>
      <c r="AD55" s="151">
        <v>0</v>
      </c>
      <c r="AE55" s="152">
        <v>0</v>
      </c>
      <c r="AF55" s="151">
        <v>794</v>
      </c>
      <c r="AG55" s="152">
        <v>794</v>
      </c>
      <c r="AH55" s="152">
        <v>11821</v>
      </c>
    </row>
    <row r="56" spans="1:34" ht="14.25" x14ac:dyDescent="0.2">
      <c r="A56" s="153"/>
      <c r="B56" s="161" t="s">
        <v>228</v>
      </c>
      <c r="C56" s="138" t="s">
        <v>229</v>
      </c>
      <c r="D56" s="149"/>
      <c r="E56" s="151">
        <v>0</v>
      </c>
      <c r="F56" s="151">
        <v>0</v>
      </c>
      <c r="G56" s="151">
        <v>87</v>
      </c>
      <c r="H56" s="151">
        <v>0</v>
      </c>
      <c r="I56" s="151">
        <v>0</v>
      </c>
      <c r="J56" s="151">
        <v>0</v>
      </c>
      <c r="K56" s="151">
        <v>0</v>
      </c>
      <c r="L56" s="152">
        <v>87</v>
      </c>
      <c r="M56" s="151">
        <v>4</v>
      </c>
      <c r="N56" s="151">
        <v>1</v>
      </c>
      <c r="O56" s="151">
        <v>4</v>
      </c>
      <c r="P56" s="151">
        <v>8</v>
      </c>
      <c r="Q56" s="152">
        <v>17</v>
      </c>
      <c r="R56" s="151">
        <v>0</v>
      </c>
      <c r="S56" s="151">
        <v>0</v>
      </c>
      <c r="T56" s="151">
        <v>33</v>
      </c>
      <c r="U56" s="151">
        <v>0</v>
      </c>
      <c r="V56" s="151">
        <v>0</v>
      </c>
      <c r="W56" s="151">
        <v>0</v>
      </c>
      <c r="X56" s="151">
        <v>0</v>
      </c>
      <c r="Y56" s="151">
        <v>0</v>
      </c>
      <c r="Z56" s="152">
        <v>33</v>
      </c>
      <c r="AA56" s="151">
        <v>8</v>
      </c>
      <c r="AB56" s="152">
        <v>8</v>
      </c>
      <c r="AC56" s="151">
        <v>0</v>
      </c>
      <c r="AD56" s="151">
        <v>0</v>
      </c>
      <c r="AE56" s="152">
        <v>0</v>
      </c>
      <c r="AF56" s="151">
        <v>3</v>
      </c>
      <c r="AG56" s="152">
        <v>3</v>
      </c>
      <c r="AH56" s="152">
        <v>147</v>
      </c>
    </row>
    <row r="57" spans="1:34" ht="14.25" x14ac:dyDescent="0.2">
      <c r="A57" s="153"/>
      <c r="B57" s="162" t="s">
        <v>230</v>
      </c>
      <c r="C57" s="138" t="s">
        <v>231</v>
      </c>
      <c r="D57" s="149"/>
      <c r="E57" s="151">
        <v>0</v>
      </c>
      <c r="F57" s="151">
        <v>0</v>
      </c>
      <c r="G57" s="151">
        <v>0</v>
      </c>
      <c r="H57" s="151">
        <v>0</v>
      </c>
      <c r="I57" s="151">
        <v>0</v>
      </c>
      <c r="J57" s="151">
        <v>0</v>
      </c>
      <c r="K57" s="151">
        <v>0</v>
      </c>
      <c r="L57" s="152">
        <v>0</v>
      </c>
      <c r="M57" s="151">
        <v>0</v>
      </c>
      <c r="N57" s="151">
        <v>0</v>
      </c>
      <c r="O57" s="151">
        <v>0</v>
      </c>
      <c r="P57" s="151">
        <v>0</v>
      </c>
      <c r="Q57" s="152">
        <v>0</v>
      </c>
      <c r="R57" s="151">
        <v>0</v>
      </c>
      <c r="S57" s="151">
        <v>0</v>
      </c>
      <c r="T57" s="151">
        <v>0</v>
      </c>
      <c r="U57" s="151">
        <v>859</v>
      </c>
      <c r="V57" s="151">
        <v>3194</v>
      </c>
      <c r="W57" s="151">
        <v>0</v>
      </c>
      <c r="X57" s="151">
        <v>26</v>
      </c>
      <c r="Y57" s="151">
        <v>0</v>
      </c>
      <c r="Z57" s="152">
        <v>4079</v>
      </c>
      <c r="AA57" s="151">
        <v>2</v>
      </c>
      <c r="AB57" s="152">
        <v>2</v>
      </c>
      <c r="AC57" s="151">
        <v>0</v>
      </c>
      <c r="AD57" s="151">
        <v>0</v>
      </c>
      <c r="AE57" s="152">
        <v>0</v>
      </c>
      <c r="AF57" s="151">
        <v>349</v>
      </c>
      <c r="AG57" s="152">
        <v>349</v>
      </c>
      <c r="AH57" s="152">
        <v>4430</v>
      </c>
    </row>
    <row r="58" spans="1:34" ht="14.25" x14ac:dyDescent="0.2">
      <c r="A58" s="153"/>
      <c r="B58" s="164"/>
      <c r="C58" s="138" t="s">
        <v>366</v>
      </c>
      <c r="D58" s="149"/>
      <c r="E58" s="151">
        <v>0</v>
      </c>
      <c r="F58" s="151">
        <v>0</v>
      </c>
      <c r="G58" s="151">
        <v>0</v>
      </c>
      <c r="H58" s="151">
        <v>0</v>
      </c>
      <c r="I58" s="151">
        <v>0</v>
      </c>
      <c r="J58" s="151">
        <v>0</v>
      </c>
      <c r="K58" s="151">
        <v>0</v>
      </c>
      <c r="L58" s="152">
        <v>0</v>
      </c>
      <c r="M58" s="151">
        <v>0</v>
      </c>
      <c r="N58" s="151">
        <v>0</v>
      </c>
      <c r="O58" s="151">
        <v>0</v>
      </c>
      <c r="P58" s="151">
        <v>0</v>
      </c>
      <c r="Q58" s="152">
        <v>0</v>
      </c>
      <c r="R58" s="151">
        <v>0</v>
      </c>
      <c r="S58" s="151">
        <v>0</v>
      </c>
      <c r="T58" s="151">
        <v>0</v>
      </c>
      <c r="U58" s="151">
        <v>0</v>
      </c>
      <c r="V58" s="151">
        <v>0</v>
      </c>
      <c r="W58" s="151">
        <v>0</v>
      </c>
      <c r="X58" s="151">
        <v>0</v>
      </c>
      <c r="Y58" s="151">
        <v>0</v>
      </c>
      <c r="Z58" s="152">
        <v>0</v>
      </c>
      <c r="AA58" s="151">
        <v>0</v>
      </c>
      <c r="AB58" s="152">
        <v>0</v>
      </c>
      <c r="AC58" s="151">
        <v>0</v>
      </c>
      <c r="AD58" s="151">
        <v>0</v>
      </c>
      <c r="AE58" s="152">
        <v>0</v>
      </c>
      <c r="AF58" s="151">
        <v>0</v>
      </c>
      <c r="AG58" s="152">
        <v>0</v>
      </c>
      <c r="AH58" s="152">
        <v>0</v>
      </c>
    </row>
    <row r="59" spans="1:34" ht="14.25" x14ac:dyDescent="0.2">
      <c r="A59" s="153"/>
      <c r="B59" s="163"/>
      <c r="C59" s="138" t="s">
        <v>234</v>
      </c>
      <c r="D59" s="149"/>
      <c r="E59" s="151">
        <v>0</v>
      </c>
      <c r="F59" s="151">
        <v>0</v>
      </c>
      <c r="G59" s="151">
        <v>0</v>
      </c>
      <c r="H59" s="151">
        <v>0</v>
      </c>
      <c r="I59" s="151">
        <v>0</v>
      </c>
      <c r="J59" s="151">
        <v>0</v>
      </c>
      <c r="K59" s="151">
        <v>0</v>
      </c>
      <c r="L59" s="152">
        <v>0</v>
      </c>
      <c r="M59" s="151">
        <v>0</v>
      </c>
      <c r="N59" s="151">
        <v>0</v>
      </c>
      <c r="O59" s="151">
        <v>0</v>
      </c>
      <c r="P59" s="151">
        <v>0</v>
      </c>
      <c r="Q59" s="152">
        <v>0</v>
      </c>
      <c r="R59" s="151">
        <v>0</v>
      </c>
      <c r="S59" s="151">
        <v>0</v>
      </c>
      <c r="T59" s="151">
        <v>0</v>
      </c>
      <c r="U59" s="151">
        <v>0</v>
      </c>
      <c r="V59" s="151">
        <v>0</v>
      </c>
      <c r="W59" s="151">
        <v>0</v>
      </c>
      <c r="X59" s="151">
        <v>0</v>
      </c>
      <c r="Y59" s="151">
        <v>0</v>
      </c>
      <c r="Z59" s="152">
        <v>0</v>
      </c>
      <c r="AA59" s="151">
        <v>0</v>
      </c>
      <c r="AB59" s="152">
        <v>0</v>
      </c>
      <c r="AC59" s="151">
        <v>0</v>
      </c>
      <c r="AD59" s="151">
        <v>0</v>
      </c>
      <c r="AE59" s="152">
        <v>0</v>
      </c>
      <c r="AF59" s="151">
        <v>0</v>
      </c>
      <c r="AG59" s="152">
        <v>0</v>
      </c>
      <c r="AH59" s="152">
        <v>0</v>
      </c>
    </row>
    <row r="60" spans="1:34" ht="14.25" x14ac:dyDescent="0.2">
      <c r="A60" s="153"/>
      <c r="B60" s="161" t="s">
        <v>235</v>
      </c>
      <c r="C60" s="138" t="s">
        <v>367</v>
      </c>
      <c r="D60" s="149"/>
      <c r="E60" s="151">
        <v>0</v>
      </c>
      <c r="F60" s="151">
        <v>0</v>
      </c>
      <c r="G60" s="151">
        <v>0</v>
      </c>
      <c r="H60" s="151">
        <v>0</v>
      </c>
      <c r="I60" s="151">
        <v>0</v>
      </c>
      <c r="J60" s="151">
        <v>0</v>
      </c>
      <c r="K60" s="151">
        <v>0</v>
      </c>
      <c r="L60" s="152">
        <v>0</v>
      </c>
      <c r="M60" s="151">
        <v>0</v>
      </c>
      <c r="N60" s="151">
        <v>0</v>
      </c>
      <c r="O60" s="151">
        <v>0</v>
      </c>
      <c r="P60" s="151">
        <v>0</v>
      </c>
      <c r="Q60" s="152">
        <v>0</v>
      </c>
      <c r="R60" s="151">
        <v>0</v>
      </c>
      <c r="S60" s="151">
        <v>0</v>
      </c>
      <c r="T60" s="151">
        <v>0</v>
      </c>
      <c r="U60" s="151">
        <v>0</v>
      </c>
      <c r="V60" s="151">
        <v>0</v>
      </c>
      <c r="W60" s="151">
        <v>0</v>
      </c>
      <c r="X60" s="151">
        <v>0</v>
      </c>
      <c r="Y60" s="151">
        <v>0</v>
      </c>
      <c r="Z60" s="152">
        <v>0</v>
      </c>
      <c r="AA60" s="151">
        <v>0</v>
      </c>
      <c r="AB60" s="152">
        <v>0</v>
      </c>
      <c r="AC60" s="151">
        <v>0</v>
      </c>
      <c r="AD60" s="151">
        <v>0</v>
      </c>
      <c r="AE60" s="152">
        <v>0</v>
      </c>
      <c r="AF60" s="151">
        <v>0</v>
      </c>
      <c r="AG60" s="152">
        <v>0</v>
      </c>
      <c r="AH60" s="152">
        <v>0</v>
      </c>
    </row>
    <row r="61" spans="1:34" ht="14.25" x14ac:dyDescent="0.2">
      <c r="A61" s="153"/>
      <c r="B61" s="161" t="s">
        <v>237</v>
      </c>
      <c r="C61" s="138" t="s">
        <v>238</v>
      </c>
      <c r="D61" s="149"/>
      <c r="E61" s="151">
        <v>0</v>
      </c>
      <c r="F61" s="151">
        <v>0</v>
      </c>
      <c r="G61" s="151">
        <v>0</v>
      </c>
      <c r="H61" s="151">
        <v>5112</v>
      </c>
      <c r="I61" s="151">
        <v>0</v>
      </c>
      <c r="J61" s="151">
        <v>0</v>
      </c>
      <c r="K61" s="151">
        <v>0</v>
      </c>
      <c r="L61" s="152">
        <v>5112</v>
      </c>
      <c r="M61" s="151">
        <v>234</v>
      </c>
      <c r="N61" s="151">
        <v>52</v>
      </c>
      <c r="O61" s="151">
        <v>132</v>
      </c>
      <c r="P61" s="151">
        <v>483</v>
      </c>
      <c r="Q61" s="152">
        <v>900</v>
      </c>
      <c r="R61" s="151">
        <v>0</v>
      </c>
      <c r="S61" s="151">
        <v>0</v>
      </c>
      <c r="T61" s="151">
        <v>0</v>
      </c>
      <c r="U61" s="151">
        <v>0</v>
      </c>
      <c r="V61" s="151">
        <v>0</v>
      </c>
      <c r="W61" s="151">
        <v>52</v>
      </c>
      <c r="X61" s="151">
        <v>0</v>
      </c>
      <c r="Y61" s="151">
        <v>0</v>
      </c>
      <c r="Z61" s="152">
        <v>52</v>
      </c>
      <c r="AA61" s="151">
        <v>436</v>
      </c>
      <c r="AB61" s="152">
        <v>436</v>
      </c>
      <c r="AC61" s="151">
        <v>0</v>
      </c>
      <c r="AD61" s="151">
        <v>0</v>
      </c>
      <c r="AE61" s="152">
        <v>0</v>
      </c>
      <c r="AF61" s="151">
        <v>4</v>
      </c>
      <c r="AG61" s="152">
        <v>4</v>
      </c>
      <c r="AH61" s="152">
        <v>6505</v>
      </c>
    </row>
    <row r="62" spans="1:34" ht="14.25" x14ac:dyDescent="0.2">
      <c r="A62" s="153"/>
      <c r="B62" s="161" t="s">
        <v>241</v>
      </c>
      <c r="C62" s="138" t="s">
        <v>242</v>
      </c>
      <c r="D62" s="149"/>
      <c r="E62" s="151">
        <v>0</v>
      </c>
      <c r="F62" s="151">
        <v>0</v>
      </c>
      <c r="G62" s="151">
        <v>0</v>
      </c>
      <c r="H62" s="151">
        <v>0</v>
      </c>
      <c r="I62" s="151">
        <v>50</v>
      </c>
      <c r="J62" s="151">
        <v>0</v>
      </c>
      <c r="K62" s="151">
        <v>0</v>
      </c>
      <c r="L62" s="152">
        <v>50</v>
      </c>
      <c r="M62" s="151">
        <v>2</v>
      </c>
      <c r="N62" s="151">
        <v>1</v>
      </c>
      <c r="O62" s="151">
        <v>2</v>
      </c>
      <c r="P62" s="151">
        <v>5</v>
      </c>
      <c r="Q62" s="152">
        <v>10</v>
      </c>
      <c r="R62" s="151">
        <v>0</v>
      </c>
      <c r="S62" s="151">
        <v>0</v>
      </c>
      <c r="T62" s="151">
        <v>0</v>
      </c>
      <c r="U62" s="151">
        <v>0</v>
      </c>
      <c r="V62" s="151">
        <v>0</v>
      </c>
      <c r="W62" s="151">
        <v>0</v>
      </c>
      <c r="X62" s="151">
        <v>0</v>
      </c>
      <c r="Y62" s="151">
        <v>0</v>
      </c>
      <c r="Z62" s="152">
        <v>0</v>
      </c>
      <c r="AA62" s="151">
        <v>4</v>
      </c>
      <c r="AB62" s="152">
        <v>4</v>
      </c>
      <c r="AC62" s="151">
        <v>0</v>
      </c>
      <c r="AD62" s="151">
        <v>0</v>
      </c>
      <c r="AE62" s="152">
        <v>0</v>
      </c>
      <c r="AF62" s="151">
        <v>0</v>
      </c>
      <c r="AG62" s="152">
        <v>0</v>
      </c>
      <c r="AH62" s="152">
        <v>64</v>
      </c>
    </row>
    <row r="63" spans="1:34" ht="14.25" x14ac:dyDescent="0.2">
      <c r="A63" s="153"/>
      <c r="B63" s="161" t="s">
        <v>244</v>
      </c>
      <c r="C63" s="138" t="s">
        <v>245</v>
      </c>
      <c r="D63" s="149"/>
      <c r="E63" s="151">
        <v>0</v>
      </c>
      <c r="F63" s="151">
        <v>0</v>
      </c>
      <c r="G63" s="151">
        <v>0</v>
      </c>
      <c r="H63" s="151">
        <v>0</v>
      </c>
      <c r="I63" s="151">
        <v>0</v>
      </c>
      <c r="J63" s="151">
        <v>0</v>
      </c>
      <c r="K63" s="151">
        <v>0</v>
      </c>
      <c r="L63" s="152">
        <v>0</v>
      </c>
      <c r="M63" s="151">
        <v>0</v>
      </c>
      <c r="N63" s="151">
        <v>0</v>
      </c>
      <c r="O63" s="151">
        <v>0</v>
      </c>
      <c r="P63" s="151">
        <v>0</v>
      </c>
      <c r="Q63" s="152">
        <v>0</v>
      </c>
      <c r="R63" s="151">
        <v>0</v>
      </c>
      <c r="S63" s="151">
        <v>0</v>
      </c>
      <c r="T63" s="151">
        <v>0</v>
      </c>
      <c r="U63" s="151">
        <v>0</v>
      </c>
      <c r="V63" s="151">
        <v>0</v>
      </c>
      <c r="W63" s="151">
        <v>0</v>
      </c>
      <c r="X63" s="151">
        <v>0</v>
      </c>
      <c r="Y63" s="151">
        <v>0</v>
      </c>
      <c r="Z63" s="152">
        <v>0</v>
      </c>
      <c r="AA63" s="151">
        <v>0</v>
      </c>
      <c r="AB63" s="152">
        <v>0</v>
      </c>
      <c r="AC63" s="151">
        <v>0</v>
      </c>
      <c r="AD63" s="151">
        <v>0</v>
      </c>
      <c r="AE63" s="152">
        <v>0</v>
      </c>
      <c r="AF63" s="151">
        <v>0</v>
      </c>
      <c r="AG63" s="152">
        <v>0</v>
      </c>
      <c r="AH63" s="152">
        <v>0</v>
      </c>
    </row>
    <row r="64" spans="1:34" ht="14.25" x14ac:dyDescent="0.2">
      <c r="A64" s="153"/>
      <c r="B64" s="161" t="s">
        <v>246</v>
      </c>
      <c r="C64" s="138" t="s">
        <v>247</v>
      </c>
      <c r="D64" s="149"/>
      <c r="E64" s="151">
        <v>0</v>
      </c>
      <c r="F64" s="151">
        <v>0</v>
      </c>
      <c r="G64" s="151">
        <v>0</v>
      </c>
      <c r="H64" s="151">
        <v>0</v>
      </c>
      <c r="I64" s="151">
        <v>0</v>
      </c>
      <c r="J64" s="151">
        <v>0</v>
      </c>
      <c r="K64" s="151">
        <v>0</v>
      </c>
      <c r="L64" s="152">
        <v>0</v>
      </c>
      <c r="M64" s="151">
        <v>0</v>
      </c>
      <c r="N64" s="151">
        <v>0</v>
      </c>
      <c r="O64" s="151">
        <v>0</v>
      </c>
      <c r="P64" s="151">
        <v>0</v>
      </c>
      <c r="Q64" s="152">
        <v>0</v>
      </c>
      <c r="R64" s="151">
        <v>0</v>
      </c>
      <c r="S64" s="151">
        <v>0</v>
      </c>
      <c r="T64" s="151">
        <v>0</v>
      </c>
      <c r="U64" s="151">
        <v>0</v>
      </c>
      <c r="V64" s="151">
        <v>0</v>
      </c>
      <c r="W64" s="151">
        <v>0</v>
      </c>
      <c r="X64" s="151">
        <v>0</v>
      </c>
      <c r="Y64" s="151">
        <v>0</v>
      </c>
      <c r="Z64" s="152">
        <v>0</v>
      </c>
      <c r="AA64" s="151">
        <v>0</v>
      </c>
      <c r="AB64" s="152">
        <v>0</v>
      </c>
      <c r="AC64" s="151">
        <v>0</v>
      </c>
      <c r="AD64" s="151">
        <v>0</v>
      </c>
      <c r="AE64" s="152">
        <v>0</v>
      </c>
      <c r="AF64" s="151">
        <v>0</v>
      </c>
      <c r="AG64" s="152">
        <v>0</v>
      </c>
      <c r="AH64" s="152">
        <v>0</v>
      </c>
    </row>
    <row r="65" spans="1:34" ht="14.25" x14ac:dyDescent="0.2">
      <c r="A65" s="153"/>
      <c r="B65" s="162" t="s">
        <v>248</v>
      </c>
      <c r="C65" s="138" t="s">
        <v>249</v>
      </c>
      <c r="D65" s="149"/>
      <c r="E65" s="151">
        <v>0</v>
      </c>
      <c r="F65" s="151">
        <v>0</v>
      </c>
      <c r="G65" s="151">
        <v>0</v>
      </c>
      <c r="H65" s="151">
        <v>0</v>
      </c>
      <c r="I65" s="151">
        <v>0</v>
      </c>
      <c r="J65" s="151">
        <v>0</v>
      </c>
      <c r="K65" s="151">
        <v>0</v>
      </c>
      <c r="L65" s="152">
        <v>0</v>
      </c>
      <c r="M65" s="151">
        <v>0</v>
      </c>
      <c r="N65" s="151">
        <v>0</v>
      </c>
      <c r="O65" s="151">
        <v>0</v>
      </c>
      <c r="P65" s="151">
        <v>0</v>
      </c>
      <c r="Q65" s="152">
        <v>0</v>
      </c>
      <c r="R65" s="151">
        <v>0</v>
      </c>
      <c r="S65" s="151">
        <v>0</v>
      </c>
      <c r="T65" s="151">
        <v>0</v>
      </c>
      <c r="U65" s="151">
        <v>1353</v>
      </c>
      <c r="V65" s="151">
        <v>750</v>
      </c>
      <c r="W65" s="151">
        <v>0</v>
      </c>
      <c r="X65" s="151">
        <v>0</v>
      </c>
      <c r="Y65" s="151">
        <v>0</v>
      </c>
      <c r="Z65" s="152">
        <v>2102</v>
      </c>
      <c r="AA65" s="151">
        <v>0</v>
      </c>
      <c r="AB65" s="152">
        <v>0</v>
      </c>
      <c r="AC65" s="151">
        <v>0</v>
      </c>
      <c r="AD65" s="151">
        <v>0</v>
      </c>
      <c r="AE65" s="152">
        <v>0</v>
      </c>
      <c r="AF65" s="151">
        <v>186</v>
      </c>
      <c r="AG65" s="152">
        <v>186</v>
      </c>
      <c r="AH65" s="152">
        <v>2288</v>
      </c>
    </row>
    <row r="66" spans="1:34" ht="14.25" x14ac:dyDescent="0.2">
      <c r="A66" s="153"/>
      <c r="B66" s="164"/>
      <c r="C66" s="138" t="s">
        <v>250</v>
      </c>
      <c r="D66" s="149"/>
      <c r="E66" s="151">
        <v>0</v>
      </c>
      <c r="F66" s="151">
        <v>0</v>
      </c>
      <c r="G66" s="151">
        <v>227</v>
      </c>
      <c r="H66" s="151">
        <v>2409</v>
      </c>
      <c r="I66" s="151">
        <v>8142</v>
      </c>
      <c r="J66" s="151">
        <v>0</v>
      </c>
      <c r="K66" s="151">
        <v>0</v>
      </c>
      <c r="L66" s="152">
        <v>10778</v>
      </c>
      <c r="M66" s="151">
        <v>509</v>
      </c>
      <c r="N66" s="151">
        <v>117</v>
      </c>
      <c r="O66" s="151">
        <v>447</v>
      </c>
      <c r="P66" s="151">
        <v>1017</v>
      </c>
      <c r="Q66" s="152">
        <v>2090</v>
      </c>
      <c r="R66" s="151">
        <v>0</v>
      </c>
      <c r="S66" s="151">
        <v>7518</v>
      </c>
      <c r="T66" s="151">
        <v>709</v>
      </c>
      <c r="U66" s="151">
        <v>216702</v>
      </c>
      <c r="V66" s="151">
        <v>58398</v>
      </c>
      <c r="W66" s="151">
        <v>0</v>
      </c>
      <c r="X66" s="151">
        <v>287</v>
      </c>
      <c r="Y66" s="151">
        <v>0</v>
      </c>
      <c r="Z66" s="152">
        <v>283615</v>
      </c>
      <c r="AA66" s="151">
        <v>916</v>
      </c>
      <c r="AB66" s="152">
        <v>916</v>
      </c>
      <c r="AC66" s="151">
        <v>0</v>
      </c>
      <c r="AD66" s="151">
        <v>0</v>
      </c>
      <c r="AE66" s="152">
        <v>0</v>
      </c>
      <c r="AF66" s="151">
        <v>24534</v>
      </c>
      <c r="AG66" s="152">
        <v>24534</v>
      </c>
      <c r="AH66" s="152">
        <v>321933</v>
      </c>
    </row>
    <row r="67" spans="1:34" ht="14.25" x14ac:dyDescent="0.2">
      <c r="A67" s="153"/>
      <c r="B67" s="164"/>
      <c r="C67" s="138" t="s">
        <v>251</v>
      </c>
      <c r="D67" s="149"/>
      <c r="E67" s="151">
        <v>0</v>
      </c>
      <c r="F67" s="151">
        <v>0</v>
      </c>
      <c r="G67" s="151">
        <v>0</v>
      </c>
      <c r="H67" s="151">
        <v>0</v>
      </c>
      <c r="I67" s="151">
        <v>0</v>
      </c>
      <c r="J67" s="151">
        <v>0</v>
      </c>
      <c r="K67" s="151">
        <v>0</v>
      </c>
      <c r="L67" s="152">
        <v>0</v>
      </c>
      <c r="M67" s="151">
        <v>0</v>
      </c>
      <c r="N67" s="151">
        <v>0</v>
      </c>
      <c r="O67" s="151">
        <v>0</v>
      </c>
      <c r="P67" s="151">
        <v>0</v>
      </c>
      <c r="Q67" s="152">
        <v>0</v>
      </c>
      <c r="R67" s="151">
        <v>0</v>
      </c>
      <c r="S67" s="151">
        <v>0</v>
      </c>
      <c r="T67" s="151">
        <v>0</v>
      </c>
      <c r="U67" s="151">
        <v>11530</v>
      </c>
      <c r="V67" s="151">
        <v>3197</v>
      </c>
      <c r="W67" s="151">
        <v>0</v>
      </c>
      <c r="X67" s="151">
        <v>60</v>
      </c>
      <c r="Y67" s="151">
        <v>0</v>
      </c>
      <c r="Z67" s="152">
        <v>14787</v>
      </c>
      <c r="AA67" s="151">
        <v>5</v>
      </c>
      <c r="AB67" s="152">
        <v>5</v>
      </c>
      <c r="AC67" s="151">
        <v>0</v>
      </c>
      <c r="AD67" s="151">
        <v>0</v>
      </c>
      <c r="AE67" s="152">
        <v>0</v>
      </c>
      <c r="AF67" s="151">
        <v>1307</v>
      </c>
      <c r="AG67" s="152">
        <v>1307</v>
      </c>
      <c r="AH67" s="152">
        <v>16099</v>
      </c>
    </row>
    <row r="68" spans="1:34" ht="14.25" x14ac:dyDescent="0.2">
      <c r="A68" s="153"/>
      <c r="B68" s="163"/>
      <c r="C68" s="138" t="s">
        <v>252</v>
      </c>
      <c r="D68" s="149"/>
      <c r="E68" s="151">
        <v>0</v>
      </c>
      <c r="F68" s="151">
        <v>0</v>
      </c>
      <c r="G68" s="151">
        <v>0</v>
      </c>
      <c r="H68" s="151">
        <v>1765</v>
      </c>
      <c r="I68" s="151">
        <v>0</v>
      </c>
      <c r="J68" s="151">
        <v>0</v>
      </c>
      <c r="K68" s="151">
        <v>0</v>
      </c>
      <c r="L68" s="152">
        <v>1765</v>
      </c>
      <c r="M68" s="151">
        <v>77</v>
      </c>
      <c r="N68" s="151">
        <v>23</v>
      </c>
      <c r="O68" s="151">
        <v>85</v>
      </c>
      <c r="P68" s="151">
        <v>165</v>
      </c>
      <c r="Q68" s="152">
        <v>349</v>
      </c>
      <c r="R68" s="151">
        <v>0</v>
      </c>
      <c r="S68" s="151">
        <v>1038</v>
      </c>
      <c r="T68" s="151">
        <v>467</v>
      </c>
      <c r="U68" s="151">
        <v>0</v>
      </c>
      <c r="V68" s="151">
        <v>0</v>
      </c>
      <c r="W68" s="151">
        <v>0</v>
      </c>
      <c r="X68" s="151">
        <v>1</v>
      </c>
      <c r="Y68" s="151">
        <v>0</v>
      </c>
      <c r="Z68" s="152">
        <v>1506</v>
      </c>
      <c r="AA68" s="151">
        <v>158</v>
      </c>
      <c r="AB68" s="152">
        <v>158</v>
      </c>
      <c r="AC68" s="151">
        <v>0</v>
      </c>
      <c r="AD68" s="151">
        <v>0</v>
      </c>
      <c r="AE68" s="152">
        <v>0</v>
      </c>
      <c r="AF68" s="151">
        <v>135</v>
      </c>
      <c r="AG68" s="152">
        <v>135</v>
      </c>
      <c r="AH68" s="152">
        <v>3912</v>
      </c>
    </row>
    <row r="69" spans="1:34" ht="14.25" x14ac:dyDescent="0.2">
      <c r="A69" s="153"/>
      <c r="B69" s="161" t="s">
        <v>253</v>
      </c>
      <c r="C69" s="138" t="s">
        <v>255</v>
      </c>
      <c r="D69" s="149"/>
      <c r="E69" s="151">
        <v>0</v>
      </c>
      <c r="F69" s="151">
        <v>0</v>
      </c>
      <c r="G69" s="151">
        <v>0</v>
      </c>
      <c r="H69" s="151">
        <v>0</v>
      </c>
      <c r="I69" s="151">
        <v>0</v>
      </c>
      <c r="J69" s="151">
        <v>0</v>
      </c>
      <c r="K69" s="151">
        <v>0</v>
      </c>
      <c r="L69" s="152">
        <v>0</v>
      </c>
      <c r="M69" s="151">
        <v>0</v>
      </c>
      <c r="N69" s="151">
        <v>0</v>
      </c>
      <c r="O69" s="151">
        <v>0</v>
      </c>
      <c r="P69" s="151">
        <v>0</v>
      </c>
      <c r="Q69" s="152">
        <v>0</v>
      </c>
      <c r="R69" s="151">
        <v>0</v>
      </c>
      <c r="S69" s="151">
        <v>0</v>
      </c>
      <c r="T69" s="151">
        <v>0</v>
      </c>
      <c r="U69" s="151">
        <v>0</v>
      </c>
      <c r="V69" s="151">
        <v>298</v>
      </c>
      <c r="W69" s="151">
        <v>0</v>
      </c>
      <c r="X69" s="151">
        <v>0</v>
      </c>
      <c r="Y69" s="151">
        <v>0</v>
      </c>
      <c r="Z69" s="152">
        <v>298</v>
      </c>
      <c r="AA69" s="151">
        <v>0</v>
      </c>
      <c r="AB69" s="152">
        <v>0</v>
      </c>
      <c r="AC69" s="151">
        <v>0</v>
      </c>
      <c r="AD69" s="151">
        <v>0</v>
      </c>
      <c r="AE69" s="152">
        <v>0</v>
      </c>
      <c r="AF69" s="151">
        <v>25</v>
      </c>
      <c r="AG69" s="152">
        <v>25</v>
      </c>
      <c r="AH69" s="152">
        <v>323</v>
      </c>
    </row>
    <row r="70" spans="1:34" ht="14.25" x14ac:dyDescent="0.2">
      <c r="A70" s="153"/>
      <c r="B70" s="161" t="s">
        <v>256</v>
      </c>
      <c r="C70" s="138" t="s">
        <v>257</v>
      </c>
      <c r="D70" s="149"/>
      <c r="E70" s="151">
        <v>0</v>
      </c>
      <c r="F70" s="151">
        <v>0</v>
      </c>
      <c r="G70" s="151">
        <v>0</v>
      </c>
      <c r="H70" s="151">
        <v>0</v>
      </c>
      <c r="I70" s="151">
        <v>0</v>
      </c>
      <c r="J70" s="151">
        <v>0</v>
      </c>
      <c r="K70" s="151">
        <v>0</v>
      </c>
      <c r="L70" s="152">
        <v>0</v>
      </c>
      <c r="M70" s="151">
        <v>0</v>
      </c>
      <c r="N70" s="151">
        <v>0</v>
      </c>
      <c r="O70" s="151">
        <v>0</v>
      </c>
      <c r="P70" s="151">
        <v>0</v>
      </c>
      <c r="Q70" s="152">
        <v>0</v>
      </c>
      <c r="R70" s="151">
        <v>0</v>
      </c>
      <c r="S70" s="151">
        <v>0</v>
      </c>
      <c r="T70" s="151">
        <v>0</v>
      </c>
      <c r="U70" s="151">
        <v>0</v>
      </c>
      <c r="V70" s="151">
        <v>0</v>
      </c>
      <c r="W70" s="151">
        <v>0</v>
      </c>
      <c r="X70" s="151">
        <v>0</v>
      </c>
      <c r="Y70" s="151">
        <v>0</v>
      </c>
      <c r="Z70" s="152">
        <v>0</v>
      </c>
      <c r="AA70" s="151">
        <v>0</v>
      </c>
      <c r="AB70" s="152">
        <v>0</v>
      </c>
      <c r="AC70" s="151">
        <v>0</v>
      </c>
      <c r="AD70" s="151">
        <v>0</v>
      </c>
      <c r="AE70" s="152">
        <v>0</v>
      </c>
      <c r="AF70" s="151">
        <v>0</v>
      </c>
      <c r="AG70" s="152">
        <v>0</v>
      </c>
      <c r="AH70" s="152">
        <v>0</v>
      </c>
    </row>
    <row r="71" spans="1:34" ht="14.25" x14ac:dyDescent="0.2">
      <c r="A71" s="153"/>
      <c r="B71" s="161" t="s">
        <v>258</v>
      </c>
      <c r="C71" s="138" t="s">
        <v>259</v>
      </c>
      <c r="D71" s="149"/>
      <c r="E71" s="151">
        <v>0</v>
      </c>
      <c r="F71" s="151">
        <v>0</v>
      </c>
      <c r="G71" s="151">
        <v>0</v>
      </c>
      <c r="H71" s="151">
        <v>0</v>
      </c>
      <c r="I71" s="151">
        <v>0</v>
      </c>
      <c r="J71" s="151">
        <v>0</v>
      </c>
      <c r="K71" s="151">
        <v>0</v>
      </c>
      <c r="L71" s="152">
        <v>0</v>
      </c>
      <c r="M71" s="151">
        <v>0</v>
      </c>
      <c r="N71" s="151">
        <v>0</v>
      </c>
      <c r="O71" s="151">
        <v>0</v>
      </c>
      <c r="P71" s="151">
        <v>0</v>
      </c>
      <c r="Q71" s="152">
        <v>0</v>
      </c>
      <c r="R71" s="151">
        <v>0</v>
      </c>
      <c r="S71" s="151">
        <v>6267</v>
      </c>
      <c r="T71" s="151">
        <v>0</v>
      </c>
      <c r="U71" s="151">
        <v>992</v>
      </c>
      <c r="V71" s="151">
        <v>0</v>
      </c>
      <c r="W71" s="151">
        <v>0</v>
      </c>
      <c r="X71" s="151">
        <v>11</v>
      </c>
      <c r="Y71" s="151">
        <v>0</v>
      </c>
      <c r="Z71" s="152">
        <v>7270</v>
      </c>
      <c r="AA71" s="151">
        <v>1</v>
      </c>
      <c r="AB71" s="152">
        <v>1</v>
      </c>
      <c r="AC71" s="151">
        <v>0</v>
      </c>
      <c r="AD71" s="151">
        <v>0</v>
      </c>
      <c r="AE71" s="152">
        <v>0</v>
      </c>
      <c r="AF71" s="151">
        <v>644</v>
      </c>
      <c r="AG71" s="152">
        <v>644</v>
      </c>
      <c r="AH71" s="152">
        <v>7916</v>
      </c>
    </row>
    <row r="72" spans="1:34" ht="14.25" x14ac:dyDescent="0.2">
      <c r="A72" s="153"/>
      <c r="B72" s="161" t="s">
        <v>368</v>
      </c>
      <c r="C72" s="138" t="s">
        <v>369</v>
      </c>
      <c r="D72" s="149"/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152">
        <v>0</v>
      </c>
      <c r="M72" s="151">
        <v>0</v>
      </c>
      <c r="N72" s="151">
        <v>0</v>
      </c>
      <c r="O72" s="151">
        <v>0</v>
      </c>
      <c r="P72" s="151">
        <v>0</v>
      </c>
      <c r="Q72" s="152">
        <v>0</v>
      </c>
      <c r="R72" s="151">
        <v>0</v>
      </c>
      <c r="S72" s="151">
        <v>0</v>
      </c>
      <c r="T72" s="151">
        <v>0</v>
      </c>
      <c r="U72" s="151">
        <v>0</v>
      </c>
      <c r="V72" s="151">
        <v>0</v>
      </c>
      <c r="W72" s="151">
        <v>0</v>
      </c>
      <c r="X72" s="151">
        <v>0</v>
      </c>
      <c r="Y72" s="151">
        <v>0</v>
      </c>
      <c r="Z72" s="152">
        <v>0</v>
      </c>
      <c r="AA72" s="151">
        <v>0</v>
      </c>
      <c r="AB72" s="152">
        <v>0</v>
      </c>
      <c r="AC72" s="151">
        <v>0</v>
      </c>
      <c r="AD72" s="151">
        <v>0</v>
      </c>
      <c r="AE72" s="152">
        <v>0</v>
      </c>
      <c r="AF72" s="151">
        <v>0</v>
      </c>
      <c r="AG72" s="152">
        <v>0</v>
      </c>
      <c r="AH72" s="152">
        <v>0</v>
      </c>
    </row>
    <row r="73" spans="1:34" ht="14.25" x14ac:dyDescent="0.2">
      <c r="A73" s="153"/>
      <c r="B73" s="162" t="s">
        <v>260</v>
      </c>
      <c r="C73" s="138" t="s">
        <v>261</v>
      </c>
      <c r="D73" s="149"/>
      <c r="E73" s="151">
        <v>0</v>
      </c>
      <c r="F73" s="151">
        <v>0</v>
      </c>
      <c r="G73" s="151">
        <v>0</v>
      </c>
      <c r="H73" s="151">
        <v>58</v>
      </c>
      <c r="I73" s="151">
        <v>0</v>
      </c>
      <c r="J73" s="151">
        <v>71</v>
      </c>
      <c r="K73" s="151">
        <v>0</v>
      </c>
      <c r="L73" s="152">
        <v>129</v>
      </c>
      <c r="M73" s="151">
        <v>6</v>
      </c>
      <c r="N73" s="151">
        <v>2</v>
      </c>
      <c r="O73" s="151">
        <v>6</v>
      </c>
      <c r="P73" s="151">
        <v>12</v>
      </c>
      <c r="Q73" s="152">
        <v>26</v>
      </c>
      <c r="R73" s="151">
        <v>0</v>
      </c>
      <c r="S73" s="151">
        <v>0</v>
      </c>
      <c r="T73" s="151">
        <v>0</v>
      </c>
      <c r="U73" s="151">
        <v>0</v>
      </c>
      <c r="V73" s="151">
        <v>0</v>
      </c>
      <c r="W73" s="151">
        <v>0</v>
      </c>
      <c r="X73" s="151">
        <v>0</v>
      </c>
      <c r="Y73" s="151">
        <v>0</v>
      </c>
      <c r="Z73" s="152">
        <v>0</v>
      </c>
      <c r="AA73" s="151">
        <v>12</v>
      </c>
      <c r="AB73" s="152">
        <v>12</v>
      </c>
      <c r="AC73" s="151">
        <v>0</v>
      </c>
      <c r="AD73" s="151">
        <v>0</v>
      </c>
      <c r="AE73" s="152">
        <v>0</v>
      </c>
      <c r="AF73" s="151">
        <v>0</v>
      </c>
      <c r="AG73" s="152">
        <v>0</v>
      </c>
      <c r="AH73" s="152">
        <v>167</v>
      </c>
    </row>
    <row r="74" spans="1:34" ht="14.25" x14ac:dyDescent="0.2">
      <c r="A74" s="153"/>
      <c r="B74" s="163"/>
      <c r="C74" s="138" t="s">
        <v>322</v>
      </c>
      <c r="D74" s="149"/>
      <c r="E74" s="151">
        <v>0</v>
      </c>
      <c r="F74" s="151">
        <v>0</v>
      </c>
      <c r="G74" s="151">
        <v>0</v>
      </c>
      <c r="H74" s="151">
        <v>0</v>
      </c>
      <c r="I74" s="151">
        <v>0</v>
      </c>
      <c r="J74" s="151">
        <v>0</v>
      </c>
      <c r="K74" s="151">
        <v>0</v>
      </c>
      <c r="L74" s="152">
        <v>0</v>
      </c>
      <c r="M74" s="151">
        <v>0</v>
      </c>
      <c r="N74" s="151">
        <v>0</v>
      </c>
      <c r="O74" s="151">
        <v>0</v>
      </c>
      <c r="P74" s="151">
        <v>0</v>
      </c>
      <c r="Q74" s="152">
        <v>0</v>
      </c>
      <c r="R74" s="151">
        <v>0</v>
      </c>
      <c r="S74" s="151">
        <v>0</v>
      </c>
      <c r="T74" s="151">
        <v>0</v>
      </c>
      <c r="U74" s="151">
        <v>0</v>
      </c>
      <c r="V74" s="151">
        <v>0</v>
      </c>
      <c r="W74" s="151">
        <v>0</v>
      </c>
      <c r="X74" s="151">
        <v>0</v>
      </c>
      <c r="Y74" s="151">
        <v>0</v>
      </c>
      <c r="Z74" s="152">
        <v>0</v>
      </c>
      <c r="AA74" s="151">
        <v>0</v>
      </c>
      <c r="AB74" s="152">
        <v>0</v>
      </c>
      <c r="AC74" s="151">
        <v>0</v>
      </c>
      <c r="AD74" s="151">
        <v>0</v>
      </c>
      <c r="AE74" s="152">
        <v>0</v>
      </c>
      <c r="AF74" s="151">
        <v>0</v>
      </c>
      <c r="AG74" s="152">
        <v>0</v>
      </c>
      <c r="AH74" s="152">
        <v>0</v>
      </c>
    </row>
    <row r="75" spans="1:34" ht="14.25" x14ac:dyDescent="0.2">
      <c r="A75" s="153"/>
      <c r="B75" s="162" t="s">
        <v>265</v>
      </c>
      <c r="C75" s="138" t="s">
        <v>266</v>
      </c>
      <c r="D75" s="149"/>
      <c r="E75" s="151">
        <v>0</v>
      </c>
      <c r="F75" s="151">
        <v>0</v>
      </c>
      <c r="G75" s="151">
        <v>0</v>
      </c>
      <c r="H75" s="151">
        <v>0</v>
      </c>
      <c r="I75" s="151">
        <v>0</v>
      </c>
      <c r="J75" s="151">
        <v>840</v>
      </c>
      <c r="K75" s="151">
        <v>0</v>
      </c>
      <c r="L75" s="152">
        <v>840</v>
      </c>
      <c r="M75" s="151">
        <v>39</v>
      </c>
      <c r="N75" s="151">
        <v>10</v>
      </c>
      <c r="O75" s="151">
        <v>38</v>
      </c>
      <c r="P75" s="151">
        <v>80</v>
      </c>
      <c r="Q75" s="152">
        <v>167</v>
      </c>
      <c r="R75" s="151">
        <v>0</v>
      </c>
      <c r="S75" s="151">
        <v>0</v>
      </c>
      <c r="T75" s="151">
        <v>0</v>
      </c>
      <c r="U75" s="151">
        <v>0</v>
      </c>
      <c r="V75" s="151">
        <v>0</v>
      </c>
      <c r="W75" s="151">
        <v>0</v>
      </c>
      <c r="X75" s="151">
        <v>0</v>
      </c>
      <c r="Y75" s="151">
        <v>0</v>
      </c>
      <c r="Z75" s="152">
        <v>0</v>
      </c>
      <c r="AA75" s="151">
        <v>73</v>
      </c>
      <c r="AB75" s="152">
        <v>73</v>
      </c>
      <c r="AC75" s="151">
        <v>0</v>
      </c>
      <c r="AD75" s="151">
        <v>0</v>
      </c>
      <c r="AE75" s="152">
        <v>0</v>
      </c>
      <c r="AF75" s="151">
        <v>0</v>
      </c>
      <c r="AG75" s="152">
        <v>0</v>
      </c>
      <c r="AH75" s="152">
        <v>1080</v>
      </c>
    </row>
    <row r="76" spans="1:34" ht="14.25" x14ac:dyDescent="0.2">
      <c r="A76" s="153"/>
      <c r="B76" s="164"/>
      <c r="C76" s="138" t="s">
        <v>370</v>
      </c>
      <c r="D76" s="149"/>
      <c r="E76" s="151">
        <v>0</v>
      </c>
      <c r="F76" s="151">
        <v>0</v>
      </c>
      <c r="G76" s="151">
        <v>0</v>
      </c>
      <c r="H76" s="151">
        <v>0</v>
      </c>
      <c r="I76" s="151">
        <v>0</v>
      </c>
      <c r="J76" s="151">
        <v>606</v>
      </c>
      <c r="K76" s="151">
        <v>0</v>
      </c>
      <c r="L76" s="152">
        <v>606</v>
      </c>
      <c r="M76" s="151">
        <v>46</v>
      </c>
      <c r="N76" s="151">
        <v>18</v>
      </c>
      <c r="O76" s="151">
        <v>124</v>
      </c>
      <c r="P76" s="151">
        <v>97</v>
      </c>
      <c r="Q76" s="152">
        <v>285</v>
      </c>
      <c r="R76" s="151">
        <v>0</v>
      </c>
      <c r="S76" s="151">
        <v>0</v>
      </c>
      <c r="T76" s="151">
        <v>0</v>
      </c>
      <c r="U76" s="151">
        <v>0</v>
      </c>
      <c r="V76" s="151">
        <v>0</v>
      </c>
      <c r="W76" s="151">
        <v>15</v>
      </c>
      <c r="X76" s="151">
        <v>0</v>
      </c>
      <c r="Y76" s="151">
        <v>0</v>
      </c>
      <c r="Z76" s="152">
        <v>15</v>
      </c>
      <c r="AA76" s="151">
        <v>-46</v>
      </c>
      <c r="AB76" s="152">
        <v>-46</v>
      </c>
      <c r="AC76" s="151">
        <v>0</v>
      </c>
      <c r="AD76" s="151">
        <v>0</v>
      </c>
      <c r="AE76" s="152">
        <v>0</v>
      </c>
      <c r="AF76" s="151">
        <v>1</v>
      </c>
      <c r="AG76" s="152">
        <v>1</v>
      </c>
      <c r="AH76" s="152">
        <v>862</v>
      </c>
    </row>
    <row r="77" spans="1:34" ht="14.25" x14ac:dyDescent="0.2">
      <c r="A77" s="153"/>
      <c r="B77" s="164"/>
      <c r="C77" s="138" t="s">
        <v>270</v>
      </c>
      <c r="D77" s="149"/>
      <c r="E77" s="151">
        <v>0</v>
      </c>
      <c r="F77" s="151">
        <v>0</v>
      </c>
      <c r="G77" s="151">
        <v>0</v>
      </c>
      <c r="H77" s="151">
        <v>0</v>
      </c>
      <c r="I77" s="151">
        <v>0</v>
      </c>
      <c r="J77" s="151">
        <v>989</v>
      </c>
      <c r="K77" s="151">
        <v>0</v>
      </c>
      <c r="L77" s="152">
        <v>989</v>
      </c>
      <c r="M77" s="151">
        <v>46</v>
      </c>
      <c r="N77" s="151">
        <v>12</v>
      </c>
      <c r="O77" s="151">
        <v>44</v>
      </c>
      <c r="P77" s="151">
        <v>94</v>
      </c>
      <c r="Q77" s="152">
        <v>197</v>
      </c>
      <c r="R77" s="151">
        <v>0</v>
      </c>
      <c r="S77" s="151">
        <v>0</v>
      </c>
      <c r="T77" s="151">
        <v>0</v>
      </c>
      <c r="U77" s="151">
        <v>0</v>
      </c>
      <c r="V77" s="151">
        <v>0</v>
      </c>
      <c r="W77" s="151">
        <v>0</v>
      </c>
      <c r="X77" s="151">
        <v>0</v>
      </c>
      <c r="Y77" s="151">
        <v>0</v>
      </c>
      <c r="Z77" s="152">
        <v>0</v>
      </c>
      <c r="AA77" s="151">
        <v>85</v>
      </c>
      <c r="AB77" s="152">
        <v>85</v>
      </c>
      <c r="AC77" s="151">
        <v>0</v>
      </c>
      <c r="AD77" s="151">
        <v>0</v>
      </c>
      <c r="AE77" s="152">
        <v>0</v>
      </c>
      <c r="AF77" s="151">
        <v>0</v>
      </c>
      <c r="AG77" s="152">
        <v>0</v>
      </c>
      <c r="AH77" s="152">
        <v>1271</v>
      </c>
    </row>
    <row r="78" spans="1:34" ht="14.25" x14ac:dyDescent="0.2">
      <c r="A78" s="153"/>
      <c r="B78" s="164"/>
      <c r="C78" s="138" t="s">
        <v>273</v>
      </c>
      <c r="D78" s="149"/>
      <c r="E78" s="151">
        <v>0</v>
      </c>
      <c r="F78" s="151">
        <v>0</v>
      </c>
      <c r="G78" s="151">
        <v>0</v>
      </c>
      <c r="H78" s="151">
        <v>0</v>
      </c>
      <c r="I78" s="151">
        <v>0</v>
      </c>
      <c r="J78" s="151">
        <v>0</v>
      </c>
      <c r="K78" s="151">
        <v>0</v>
      </c>
      <c r="L78" s="152">
        <v>0</v>
      </c>
      <c r="M78" s="151">
        <v>0</v>
      </c>
      <c r="N78" s="151">
        <v>0</v>
      </c>
      <c r="O78" s="151">
        <v>0</v>
      </c>
      <c r="P78" s="151">
        <v>0</v>
      </c>
      <c r="Q78" s="152">
        <v>0</v>
      </c>
      <c r="R78" s="151">
        <v>0</v>
      </c>
      <c r="S78" s="151">
        <v>0</v>
      </c>
      <c r="T78" s="151">
        <v>0</v>
      </c>
      <c r="U78" s="151">
        <v>0</v>
      </c>
      <c r="V78" s="151">
        <v>0</v>
      </c>
      <c r="W78" s="151">
        <v>0</v>
      </c>
      <c r="X78" s="151">
        <v>0</v>
      </c>
      <c r="Y78" s="151">
        <v>0</v>
      </c>
      <c r="Z78" s="152">
        <v>0</v>
      </c>
      <c r="AA78" s="151">
        <v>0</v>
      </c>
      <c r="AB78" s="152">
        <v>0</v>
      </c>
      <c r="AC78" s="151">
        <v>0</v>
      </c>
      <c r="AD78" s="151">
        <v>0</v>
      </c>
      <c r="AE78" s="152">
        <v>0</v>
      </c>
      <c r="AF78" s="151">
        <v>0</v>
      </c>
      <c r="AG78" s="152">
        <v>0</v>
      </c>
      <c r="AH78" s="152">
        <v>0</v>
      </c>
    </row>
    <row r="79" spans="1:34" ht="14.25" x14ac:dyDescent="0.2">
      <c r="A79" s="153"/>
      <c r="B79" s="164"/>
      <c r="C79" s="138" t="s">
        <v>275</v>
      </c>
      <c r="D79" s="149"/>
      <c r="E79" s="151">
        <v>0</v>
      </c>
      <c r="F79" s="151">
        <v>0</v>
      </c>
      <c r="G79" s="151">
        <v>0</v>
      </c>
      <c r="H79" s="151">
        <v>0</v>
      </c>
      <c r="I79" s="151">
        <v>0</v>
      </c>
      <c r="J79" s="151">
        <v>5955</v>
      </c>
      <c r="K79" s="151">
        <v>0</v>
      </c>
      <c r="L79" s="152">
        <v>5955</v>
      </c>
      <c r="M79" s="151">
        <v>320</v>
      </c>
      <c r="N79" s="151">
        <v>69</v>
      </c>
      <c r="O79" s="151">
        <v>351</v>
      </c>
      <c r="P79" s="151">
        <v>609</v>
      </c>
      <c r="Q79" s="152">
        <v>1349</v>
      </c>
      <c r="R79" s="151">
        <v>0</v>
      </c>
      <c r="S79" s="151">
        <v>0</v>
      </c>
      <c r="T79" s="151">
        <v>0</v>
      </c>
      <c r="U79" s="151">
        <v>0</v>
      </c>
      <c r="V79" s="151">
        <v>0</v>
      </c>
      <c r="W79" s="151">
        <v>235</v>
      </c>
      <c r="X79" s="151">
        <v>0</v>
      </c>
      <c r="Y79" s="151">
        <v>0</v>
      </c>
      <c r="Z79" s="152">
        <v>235</v>
      </c>
      <c r="AA79" s="151">
        <v>340</v>
      </c>
      <c r="AB79" s="152">
        <v>340</v>
      </c>
      <c r="AC79" s="151">
        <v>0</v>
      </c>
      <c r="AD79" s="151">
        <v>0</v>
      </c>
      <c r="AE79" s="152">
        <v>0</v>
      </c>
      <c r="AF79" s="151">
        <v>18</v>
      </c>
      <c r="AG79" s="152">
        <v>18</v>
      </c>
      <c r="AH79" s="152">
        <v>7897</v>
      </c>
    </row>
    <row r="80" spans="1:34" ht="14.25" x14ac:dyDescent="0.2">
      <c r="A80" s="153"/>
      <c r="B80" s="163"/>
      <c r="C80" s="138" t="s">
        <v>330</v>
      </c>
      <c r="D80" s="149"/>
      <c r="E80" s="151">
        <v>0</v>
      </c>
      <c r="F80" s="151">
        <v>0</v>
      </c>
      <c r="G80" s="151">
        <v>0</v>
      </c>
      <c r="H80" s="151">
        <v>0</v>
      </c>
      <c r="I80" s="151">
        <v>0</v>
      </c>
      <c r="J80" s="151">
        <v>0</v>
      </c>
      <c r="K80" s="151">
        <v>0</v>
      </c>
      <c r="L80" s="152">
        <v>0</v>
      </c>
      <c r="M80" s="151">
        <v>0</v>
      </c>
      <c r="N80" s="151">
        <v>0</v>
      </c>
      <c r="O80" s="151">
        <v>0</v>
      </c>
      <c r="P80" s="151">
        <v>0</v>
      </c>
      <c r="Q80" s="152">
        <v>0</v>
      </c>
      <c r="R80" s="151">
        <v>0</v>
      </c>
      <c r="S80" s="151">
        <v>0</v>
      </c>
      <c r="T80" s="151">
        <v>0</v>
      </c>
      <c r="U80" s="151">
        <v>0</v>
      </c>
      <c r="V80" s="151">
        <v>0</v>
      </c>
      <c r="W80" s="151">
        <v>0</v>
      </c>
      <c r="X80" s="151">
        <v>0</v>
      </c>
      <c r="Y80" s="151">
        <v>0</v>
      </c>
      <c r="Z80" s="152">
        <v>0</v>
      </c>
      <c r="AA80" s="151">
        <v>0</v>
      </c>
      <c r="AB80" s="152">
        <v>0</v>
      </c>
      <c r="AC80" s="151">
        <v>0</v>
      </c>
      <c r="AD80" s="151">
        <v>0</v>
      </c>
      <c r="AE80" s="152">
        <v>0</v>
      </c>
      <c r="AF80" s="151">
        <v>0</v>
      </c>
      <c r="AG80" s="152">
        <v>0</v>
      </c>
      <c r="AH80" s="152">
        <v>0</v>
      </c>
    </row>
    <row r="81" spans="1:34" ht="14.25" x14ac:dyDescent="0.2">
      <c r="A81" s="153"/>
      <c r="B81" s="161" t="s">
        <v>276</v>
      </c>
      <c r="C81" s="138" t="s">
        <v>277</v>
      </c>
      <c r="D81" s="149"/>
      <c r="E81" s="151">
        <v>0</v>
      </c>
      <c r="F81" s="151">
        <v>0</v>
      </c>
      <c r="G81" s="151">
        <v>0</v>
      </c>
      <c r="H81" s="151">
        <v>0</v>
      </c>
      <c r="I81" s="151">
        <v>0</v>
      </c>
      <c r="J81" s="151">
        <v>726</v>
      </c>
      <c r="K81" s="151">
        <v>0</v>
      </c>
      <c r="L81" s="152">
        <v>726</v>
      </c>
      <c r="M81" s="151">
        <v>36</v>
      </c>
      <c r="N81" s="151">
        <v>10</v>
      </c>
      <c r="O81" s="151">
        <v>44</v>
      </c>
      <c r="P81" s="151">
        <v>73</v>
      </c>
      <c r="Q81" s="152">
        <v>162</v>
      </c>
      <c r="R81" s="151">
        <v>0</v>
      </c>
      <c r="S81" s="151">
        <v>0</v>
      </c>
      <c r="T81" s="151">
        <v>0</v>
      </c>
      <c r="U81" s="151">
        <v>0</v>
      </c>
      <c r="V81" s="151">
        <v>0</v>
      </c>
      <c r="W81" s="151">
        <v>489</v>
      </c>
      <c r="X81" s="151">
        <v>0</v>
      </c>
      <c r="Y81" s="151">
        <v>0</v>
      </c>
      <c r="Z81" s="152">
        <v>489</v>
      </c>
      <c r="AA81" s="151">
        <v>51</v>
      </c>
      <c r="AB81" s="152">
        <v>51</v>
      </c>
      <c r="AC81" s="151">
        <v>0</v>
      </c>
      <c r="AD81" s="151">
        <v>0</v>
      </c>
      <c r="AE81" s="152">
        <v>0</v>
      </c>
      <c r="AF81" s="151">
        <v>27</v>
      </c>
      <c r="AG81" s="152">
        <v>27</v>
      </c>
      <c r="AH81" s="152">
        <v>1453</v>
      </c>
    </row>
    <row r="82" spans="1:34" ht="14.25" x14ac:dyDescent="0.2">
      <c r="A82" s="153"/>
      <c r="B82" s="161" t="s">
        <v>371</v>
      </c>
      <c r="C82" s="138" t="s">
        <v>372</v>
      </c>
      <c r="D82" s="149"/>
      <c r="E82" s="151">
        <v>0</v>
      </c>
      <c r="F82" s="151">
        <v>0</v>
      </c>
      <c r="G82" s="151">
        <v>0</v>
      </c>
      <c r="H82" s="151">
        <v>0</v>
      </c>
      <c r="I82" s="151">
        <v>0</v>
      </c>
      <c r="J82" s="151">
        <v>0</v>
      </c>
      <c r="K82" s="151">
        <v>0</v>
      </c>
      <c r="L82" s="152">
        <v>0</v>
      </c>
      <c r="M82" s="151">
        <v>0</v>
      </c>
      <c r="N82" s="151">
        <v>0</v>
      </c>
      <c r="O82" s="151">
        <v>0</v>
      </c>
      <c r="P82" s="151">
        <v>0</v>
      </c>
      <c r="Q82" s="152">
        <v>0</v>
      </c>
      <c r="R82" s="151">
        <v>0</v>
      </c>
      <c r="S82" s="151">
        <v>0</v>
      </c>
      <c r="T82" s="151">
        <v>0</v>
      </c>
      <c r="U82" s="151">
        <v>0</v>
      </c>
      <c r="V82" s="151">
        <v>0</v>
      </c>
      <c r="W82" s="151">
        <v>0</v>
      </c>
      <c r="X82" s="151">
        <v>0</v>
      </c>
      <c r="Y82" s="151">
        <v>0</v>
      </c>
      <c r="Z82" s="152">
        <v>0</v>
      </c>
      <c r="AA82" s="151">
        <v>0</v>
      </c>
      <c r="AB82" s="152">
        <v>0</v>
      </c>
      <c r="AC82" s="151">
        <v>0</v>
      </c>
      <c r="AD82" s="151">
        <v>0</v>
      </c>
      <c r="AE82" s="152">
        <v>0</v>
      </c>
      <c r="AF82" s="151">
        <v>0</v>
      </c>
      <c r="AG82" s="152">
        <v>0</v>
      </c>
      <c r="AH82" s="152">
        <v>0</v>
      </c>
    </row>
    <row r="83" spans="1:34" ht="14.25" x14ac:dyDescent="0.2">
      <c r="A83" s="153"/>
      <c r="B83" s="162" t="s">
        <v>278</v>
      </c>
      <c r="C83" s="138" t="s">
        <v>373</v>
      </c>
      <c r="D83" s="149"/>
      <c r="E83" s="151">
        <v>0</v>
      </c>
      <c r="F83" s="151">
        <v>0</v>
      </c>
      <c r="G83" s="151">
        <v>0</v>
      </c>
      <c r="H83" s="151">
        <v>0</v>
      </c>
      <c r="I83" s="151">
        <v>0</v>
      </c>
      <c r="J83" s="151">
        <v>0</v>
      </c>
      <c r="K83" s="151">
        <v>0</v>
      </c>
      <c r="L83" s="152">
        <v>0</v>
      </c>
      <c r="M83" s="151">
        <v>0</v>
      </c>
      <c r="N83" s="151">
        <v>0</v>
      </c>
      <c r="O83" s="151">
        <v>0</v>
      </c>
      <c r="P83" s="151">
        <v>0</v>
      </c>
      <c r="Q83" s="152">
        <v>0</v>
      </c>
      <c r="R83" s="151">
        <v>0</v>
      </c>
      <c r="S83" s="151">
        <v>0</v>
      </c>
      <c r="T83" s="151">
        <v>0</v>
      </c>
      <c r="U83" s="151">
        <v>0</v>
      </c>
      <c r="V83" s="151">
        <v>0</v>
      </c>
      <c r="W83" s="151">
        <v>0</v>
      </c>
      <c r="X83" s="151">
        <v>0</v>
      </c>
      <c r="Y83" s="151">
        <v>0</v>
      </c>
      <c r="Z83" s="152">
        <v>0</v>
      </c>
      <c r="AA83" s="151">
        <v>0</v>
      </c>
      <c r="AB83" s="152">
        <v>0</v>
      </c>
      <c r="AC83" s="151">
        <v>0</v>
      </c>
      <c r="AD83" s="151">
        <v>0</v>
      </c>
      <c r="AE83" s="152">
        <v>0</v>
      </c>
      <c r="AF83" s="151">
        <v>0</v>
      </c>
      <c r="AG83" s="152">
        <v>0</v>
      </c>
      <c r="AH83" s="152">
        <v>0</v>
      </c>
    </row>
    <row r="84" spans="1:34" ht="14.25" x14ac:dyDescent="0.2">
      <c r="A84" s="153"/>
      <c r="B84" s="164"/>
      <c r="C84" s="138" t="s">
        <v>279</v>
      </c>
      <c r="D84" s="149"/>
      <c r="E84" s="151">
        <v>0</v>
      </c>
      <c r="F84" s="151">
        <v>0</v>
      </c>
      <c r="G84" s="151">
        <v>0</v>
      </c>
      <c r="H84" s="151">
        <v>0</v>
      </c>
      <c r="I84" s="151">
        <v>0</v>
      </c>
      <c r="J84" s="151">
        <v>0</v>
      </c>
      <c r="K84" s="151">
        <v>0</v>
      </c>
      <c r="L84" s="152">
        <v>0</v>
      </c>
      <c r="M84" s="151">
        <v>0</v>
      </c>
      <c r="N84" s="151">
        <v>0</v>
      </c>
      <c r="O84" s="151">
        <v>0</v>
      </c>
      <c r="P84" s="151">
        <v>0</v>
      </c>
      <c r="Q84" s="152">
        <v>0</v>
      </c>
      <c r="R84" s="151">
        <v>0</v>
      </c>
      <c r="S84" s="151">
        <v>0</v>
      </c>
      <c r="T84" s="151">
        <v>0</v>
      </c>
      <c r="U84" s="151">
        <v>0</v>
      </c>
      <c r="V84" s="151">
        <v>0</v>
      </c>
      <c r="W84" s="151">
        <v>0</v>
      </c>
      <c r="X84" s="151">
        <v>0</v>
      </c>
      <c r="Y84" s="151">
        <v>0</v>
      </c>
      <c r="Z84" s="152">
        <v>0</v>
      </c>
      <c r="AA84" s="151">
        <v>0</v>
      </c>
      <c r="AB84" s="152">
        <v>0</v>
      </c>
      <c r="AC84" s="151">
        <v>0</v>
      </c>
      <c r="AD84" s="151">
        <v>0</v>
      </c>
      <c r="AE84" s="152">
        <v>0</v>
      </c>
      <c r="AF84" s="151">
        <v>0</v>
      </c>
      <c r="AG84" s="152">
        <v>0</v>
      </c>
      <c r="AH84" s="152">
        <v>0</v>
      </c>
    </row>
    <row r="85" spans="1:34" ht="14.25" x14ac:dyDescent="0.2">
      <c r="A85" s="153"/>
      <c r="B85" s="163"/>
      <c r="C85" s="138" t="s">
        <v>280</v>
      </c>
      <c r="D85" s="149"/>
      <c r="E85" s="151">
        <v>0</v>
      </c>
      <c r="F85" s="151">
        <v>0</v>
      </c>
      <c r="G85" s="151">
        <v>0</v>
      </c>
      <c r="H85" s="151">
        <v>0</v>
      </c>
      <c r="I85" s="151">
        <v>0</v>
      </c>
      <c r="J85" s="151">
        <v>15639</v>
      </c>
      <c r="K85" s="151">
        <v>0</v>
      </c>
      <c r="L85" s="152">
        <v>15639</v>
      </c>
      <c r="M85" s="151">
        <v>739</v>
      </c>
      <c r="N85" s="151">
        <v>198</v>
      </c>
      <c r="O85" s="151">
        <v>816</v>
      </c>
      <c r="P85" s="151">
        <v>1521</v>
      </c>
      <c r="Q85" s="152">
        <v>3274</v>
      </c>
      <c r="R85" s="151">
        <v>0</v>
      </c>
      <c r="S85" s="151">
        <v>0</v>
      </c>
      <c r="T85" s="151">
        <v>0</v>
      </c>
      <c r="U85" s="151">
        <v>0</v>
      </c>
      <c r="V85" s="151">
        <v>0</v>
      </c>
      <c r="W85" s="151">
        <v>3183</v>
      </c>
      <c r="X85" s="151">
        <v>0</v>
      </c>
      <c r="Y85" s="151">
        <v>0</v>
      </c>
      <c r="Z85" s="152">
        <v>3183</v>
      </c>
      <c r="AA85" s="151">
        <v>1216</v>
      </c>
      <c r="AB85" s="152">
        <v>1216</v>
      </c>
      <c r="AC85" s="151">
        <v>0</v>
      </c>
      <c r="AD85" s="151">
        <v>0</v>
      </c>
      <c r="AE85" s="152">
        <v>0</v>
      </c>
      <c r="AF85" s="151">
        <v>270</v>
      </c>
      <c r="AG85" s="152">
        <v>270</v>
      </c>
      <c r="AH85" s="152">
        <v>23582</v>
      </c>
    </row>
    <row r="86" spans="1:34" ht="14.25" x14ac:dyDescent="0.2">
      <c r="A86" s="153"/>
      <c r="B86" s="161" t="s">
        <v>359</v>
      </c>
      <c r="C86" s="138" t="s">
        <v>374</v>
      </c>
      <c r="D86" s="149"/>
      <c r="E86" s="151">
        <v>0</v>
      </c>
      <c r="F86" s="151">
        <v>0</v>
      </c>
      <c r="G86" s="151">
        <v>0</v>
      </c>
      <c r="H86" s="151">
        <v>0</v>
      </c>
      <c r="I86" s="151">
        <v>0</v>
      </c>
      <c r="J86" s="151">
        <v>0</v>
      </c>
      <c r="K86" s="151">
        <v>0</v>
      </c>
      <c r="L86" s="152">
        <v>0</v>
      </c>
      <c r="M86" s="151">
        <v>0</v>
      </c>
      <c r="N86" s="151">
        <v>0</v>
      </c>
      <c r="O86" s="151">
        <v>0</v>
      </c>
      <c r="P86" s="151">
        <v>0</v>
      </c>
      <c r="Q86" s="152">
        <v>0</v>
      </c>
      <c r="R86" s="151">
        <v>0</v>
      </c>
      <c r="S86" s="151">
        <v>0</v>
      </c>
      <c r="T86" s="151">
        <v>0</v>
      </c>
      <c r="U86" s="151">
        <v>0</v>
      </c>
      <c r="V86" s="151">
        <v>0</v>
      </c>
      <c r="W86" s="151">
        <v>0</v>
      </c>
      <c r="X86" s="151">
        <v>0</v>
      </c>
      <c r="Y86" s="151">
        <v>0</v>
      </c>
      <c r="Z86" s="152">
        <v>0</v>
      </c>
      <c r="AA86" s="151">
        <v>0</v>
      </c>
      <c r="AB86" s="152">
        <v>0</v>
      </c>
      <c r="AC86" s="151">
        <v>0</v>
      </c>
      <c r="AD86" s="151">
        <v>0</v>
      </c>
      <c r="AE86" s="152">
        <v>0</v>
      </c>
      <c r="AF86" s="151">
        <v>0</v>
      </c>
      <c r="AG86" s="152">
        <v>0</v>
      </c>
      <c r="AH86" s="152">
        <v>0</v>
      </c>
    </row>
    <row r="87" spans="1:34" ht="14.25" x14ac:dyDescent="0.2">
      <c r="A87" s="153"/>
      <c r="B87" s="161" t="s">
        <v>361</v>
      </c>
      <c r="C87" s="138" t="s">
        <v>362</v>
      </c>
      <c r="D87" s="149"/>
      <c r="E87" s="151">
        <v>0</v>
      </c>
      <c r="F87" s="151">
        <v>0</v>
      </c>
      <c r="G87" s="151">
        <v>0</v>
      </c>
      <c r="H87" s="151">
        <v>0</v>
      </c>
      <c r="I87" s="151">
        <v>0</v>
      </c>
      <c r="J87" s="151">
        <v>0</v>
      </c>
      <c r="K87" s="151">
        <v>0</v>
      </c>
      <c r="L87" s="152">
        <v>0</v>
      </c>
      <c r="M87" s="151">
        <v>0</v>
      </c>
      <c r="N87" s="151">
        <v>0</v>
      </c>
      <c r="O87" s="151">
        <v>0</v>
      </c>
      <c r="P87" s="151">
        <v>0</v>
      </c>
      <c r="Q87" s="152">
        <v>0</v>
      </c>
      <c r="R87" s="151">
        <v>0</v>
      </c>
      <c r="S87" s="151">
        <v>0</v>
      </c>
      <c r="T87" s="151">
        <v>0</v>
      </c>
      <c r="U87" s="151">
        <v>0</v>
      </c>
      <c r="V87" s="151">
        <v>0</v>
      </c>
      <c r="W87" s="151">
        <v>0</v>
      </c>
      <c r="X87" s="151">
        <v>0</v>
      </c>
      <c r="Y87" s="151">
        <v>0</v>
      </c>
      <c r="Z87" s="152">
        <v>0</v>
      </c>
      <c r="AA87" s="151">
        <v>0</v>
      </c>
      <c r="AB87" s="152">
        <v>0</v>
      </c>
      <c r="AC87" s="151">
        <v>0</v>
      </c>
      <c r="AD87" s="151">
        <v>0</v>
      </c>
      <c r="AE87" s="152">
        <v>0</v>
      </c>
      <c r="AF87" s="151">
        <v>0</v>
      </c>
      <c r="AG87" s="152">
        <v>0</v>
      </c>
      <c r="AH87" s="152">
        <v>0</v>
      </c>
    </row>
    <row r="88" spans="1:34" ht="14.25" x14ac:dyDescent="0.2">
      <c r="A88" s="153"/>
      <c r="B88" s="162" t="s">
        <v>286</v>
      </c>
      <c r="C88" s="138" t="s">
        <v>287</v>
      </c>
      <c r="D88" s="149"/>
      <c r="E88" s="151">
        <v>0</v>
      </c>
      <c r="F88" s="151">
        <v>0</v>
      </c>
      <c r="G88" s="151">
        <v>0</v>
      </c>
      <c r="H88" s="151">
        <v>0</v>
      </c>
      <c r="I88" s="151">
        <v>0</v>
      </c>
      <c r="J88" s="151">
        <v>0</v>
      </c>
      <c r="K88" s="151">
        <v>0</v>
      </c>
      <c r="L88" s="152">
        <v>0</v>
      </c>
      <c r="M88" s="151">
        <v>0</v>
      </c>
      <c r="N88" s="151">
        <v>0</v>
      </c>
      <c r="O88" s="151">
        <v>0</v>
      </c>
      <c r="P88" s="151">
        <v>0</v>
      </c>
      <c r="Q88" s="152">
        <v>0</v>
      </c>
      <c r="R88" s="151">
        <v>0</v>
      </c>
      <c r="S88" s="151">
        <v>0</v>
      </c>
      <c r="T88" s="151">
        <v>0</v>
      </c>
      <c r="U88" s="151">
        <v>0</v>
      </c>
      <c r="V88" s="151">
        <v>0</v>
      </c>
      <c r="W88" s="151">
        <v>0</v>
      </c>
      <c r="X88" s="151">
        <v>0</v>
      </c>
      <c r="Y88" s="151">
        <v>0</v>
      </c>
      <c r="Z88" s="152">
        <v>0</v>
      </c>
      <c r="AA88" s="151">
        <v>0</v>
      </c>
      <c r="AB88" s="152">
        <v>0</v>
      </c>
      <c r="AC88" s="151">
        <v>21935</v>
      </c>
      <c r="AD88" s="151">
        <v>0</v>
      </c>
      <c r="AE88" s="152">
        <v>21935</v>
      </c>
      <c r="AF88" s="151">
        <v>0</v>
      </c>
      <c r="AG88" s="152">
        <v>0</v>
      </c>
      <c r="AH88" s="152">
        <v>21935</v>
      </c>
    </row>
    <row r="89" spans="1:34" ht="14.25" x14ac:dyDescent="0.2">
      <c r="A89" s="153"/>
      <c r="B89" s="164"/>
      <c r="C89" s="138" t="s">
        <v>288</v>
      </c>
      <c r="D89" s="149"/>
      <c r="E89" s="151">
        <v>0</v>
      </c>
      <c r="F89" s="151">
        <v>0</v>
      </c>
      <c r="G89" s="151">
        <v>0</v>
      </c>
      <c r="H89" s="151">
        <v>0</v>
      </c>
      <c r="I89" s="151">
        <v>0</v>
      </c>
      <c r="J89" s="151">
        <v>0</v>
      </c>
      <c r="K89" s="151">
        <v>0</v>
      </c>
      <c r="L89" s="152">
        <v>0</v>
      </c>
      <c r="M89" s="151">
        <v>0</v>
      </c>
      <c r="N89" s="151">
        <v>0</v>
      </c>
      <c r="O89" s="151">
        <v>0</v>
      </c>
      <c r="P89" s="151">
        <v>0</v>
      </c>
      <c r="Q89" s="152">
        <v>0</v>
      </c>
      <c r="R89" s="151">
        <v>0</v>
      </c>
      <c r="S89" s="151">
        <v>0</v>
      </c>
      <c r="T89" s="151">
        <v>0</v>
      </c>
      <c r="U89" s="151">
        <v>0</v>
      </c>
      <c r="V89" s="151">
        <v>0</v>
      </c>
      <c r="W89" s="151">
        <v>0</v>
      </c>
      <c r="X89" s="151">
        <v>0</v>
      </c>
      <c r="Y89" s="151">
        <v>0</v>
      </c>
      <c r="Z89" s="152">
        <v>0</v>
      </c>
      <c r="AA89" s="151">
        <v>0</v>
      </c>
      <c r="AB89" s="152">
        <v>0</v>
      </c>
      <c r="AC89" s="151">
        <v>0</v>
      </c>
      <c r="AD89" s="151">
        <v>2593</v>
      </c>
      <c r="AE89" s="152">
        <v>2593</v>
      </c>
      <c r="AF89" s="151">
        <v>0</v>
      </c>
      <c r="AG89" s="152">
        <v>0</v>
      </c>
      <c r="AH89" s="152">
        <v>2593</v>
      </c>
    </row>
    <row r="90" spans="1:34" ht="14.25" x14ac:dyDescent="0.2">
      <c r="A90" s="153"/>
      <c r="B90" s="164"/>
      <c r="C90" s="138" t="s">
        <v>350</v>
      </c>
      <c r="D90" s="149"/>
      <c r="E90" s="151">
        <v>0</v>
      </c>
      <c r="F90" s="151">
        <v>0</v>
      </c>
      <c r="G90" s="151">
        <v>0</v>
      </c>
      <c r="H90" s="151">
        <v>0</v>
      </c>
      <c r="I90" s="151">
        <v>0</v>
      </c>
      <c r="J90" s="151">
        <v>0</v>
      </c>
      <c r="K90" s="151">
        <v>0</v>
      </c>
      <c r="L90" s="152">
        <v>0</v>
      </c>
      <c r="M90" s="151">
        <v>0</v>
      </c>
      <c r="N90" s="151">
        <v>0</v>
      </c>
      <c r="O90" s="151">
        <v>0</v>
      </c>
      <c r="P90" s="151">
        <v>0</v>
      </c>
      <c r="Q90" s="152">
        <v>0</v>
      </c>
      <c r="R90" s="151">
        <v>0</v>
      </c>
      <c r="S90" s="151">
        <v>0</v>
      </c>
      <c r="T90" s="151">
        <v>0</v>
      </c>
      <c r="U90" s="151">
        <v>0</v>
      </c>
      <c r="V90" s="151">
        <v>0</v>
      </c>
      <c r="W90" s="151">
        <v>0</v>
      </c>
      <c r="X90" s="151">
        <v>0</v>
      </c>
      <c r="Y90" s="151">
        <v>0</v>
      </c>
      <c r="Z90" s="152">
        <v>0</v>
      </c>
      <c r="AA90" s="151">
        <v>0</v>
      </c>
      <c r="AB90" s="152">
        <v>0</v>
      </c>
      <c r="AC90" s="151">
        <v>0</v>
      </c>
      <c r="AD90" s="151">
        <v>0</v>
      </c>
      <c r="AE90" s="152">
        <v>0</v>
      </c>
      <c r="AF90" s="151">
        <v>0</v>
      </c>
      <c r="AG90" s="152">
        <v>0</v>
      </c>
      <c r="AH90" s="152">
        <v>0</v>
      </c>
    </row>
    <row r="91" spans="1:34" ht="14.25" x14ac:dyDescent="0.2">
      <c r="A91" s="153"/>
      <c r="B91" s="164"/>
      <c r="C91" s="138" t="s">
        <v>351</v>
      </c>
      <c r="D91" s="149"/>
      <c r="E91" s="151">
        <v>0</v>
      </c>
      <c r="F91" s="151">
        <v>0</v>
      </c>
      <c r="G91" s="151">
        <v>0</v>
      </c>
      <c r="H91" s="151">
        <v>0</v>
      </c>
      <c r="I91" s="151">
        <v>0</v>
      </c>
      <c r="J91" s="151">
        <v>0</v>
      </c>
      <c r="K91" s="151">
        <v>0</v>
      </c>
      <c r="L91" s="152">
        <v>0</v>
      </c>
      <c r="M91" s="151">
        <v>0</v>
      </c>
      <c r="N91" s="151">
        <v>0</v>
      </c>
      <c r="O91" s="151">
        <v>0</v>
      </c>
      <c r="P91" s="151">
        <v>0</v>
      </c>
      <c r="Q91" s="152">
        <v>0</v>
      </c>
      <c r="R91" s="151">
        <v>0</v>
      </c>
      <c r="S91" s="151">
        <v>0</v>
      </c>
      <c r="T91" s="151">
        <v>0</v>
      </c>
      <c r="U91" s="151">
        <v>0</v>
      </c>
      <c r="V91" s="151">
        <v>0</v>
      </c>
      <c r="W91" s="151">
        <v>0</v>
      </c>
      <c r="X91" s="151">
        <v>0</v>
      </c>
      <c r="Y91" s="151">
        <v>0</v>
      </c>
      <c r="Z91" s="152">
        <v>0</v>
      </c>
      <c r="AA91" s="151">
        <v>0</v>
      </c>
      <c r="AB91" s="152">
        <v>0</v>
      </c>
      <c r="AC91" s="151">
        <v>0</v>
      </c>
      <c r="AD91" s="151">
        <v>0</v>
      </c>
      <c r="AE91" s="152">
        <v>0</v>
      </c>
      <c r="AF91" s="151">
        <v>0</v>
      </c>
      <c r="AG91" s="152">
        <v>0</v>
      </c>
      <c r="AH91" s="152">
        <v>0</v>
      </c>
    </row>
    <row r="92" spans="1:34" ht="14.25" x14ac:dyDescent="0.2">
      <c r="A92" s="153"/>
      <c r="B92" s="164"/>
      <c r="C92" s="138" t="s">
        <v>375</v>
      </c>
      <c r="D92" s="149"/>
      <c r="E92" s="151">
        <v>0</v>
      </c>
      <c r="F92" s="151">
        <v>0</v>
      </c>
      <c r="G92" s="151">
        <v>0</v>
      </c>
      <c r="H92" s="151">
        <v>0</v>
      </c>
      <c r="I92" s="151">
        <v>0</v>
      </c>
      <c r="J92" s="151">
        <v>0</v>
      </c>
      <c r="K92" s="151">
        <v>0</v>
      </c>
      <c r="L92" s="152">
        <v>0</v>
      </c>
      <c r="M92" s="151">
        <v>0</v>
      </c>
      <c r="N92" s="151">
        <v>0</v>
      </c>
      <c r="O92" s="151">
        <v>0</v>
      </c>
      <c r="P92" s="151">
        <v>0</v>
      </c>
      <c r="Q92" s="152">
        <v>0</v>
      </c>
      <c r="R92" s="151">
        <v>0</v>
      </c>
      <c r="S92" s="151">
        <v>0</v>
      </c>
      <c r="T92" s="151">
        <v>0</v>
      </c>
      <c r="U92" s="151">
        <v>0</v>
      </c>
      <c r="V92" s="151">
        <v>0</v>
      </c>
      <c r="W92" s="151">
        <v>0</v>
      </c>
      <c r="X92" s="151">
        <v>0</v>
      </c>
      <c r="Y92" s="151">
        <v>0</v>
      </c>
      <c r="Z92" s="152">
        <v>0</v>
      </c>
      <c r="AA92" s="151">
        <v>0</v>
      </c>
      <c r="AB92" s="152">
        <v>0</v>
      </c>
      <c r="AC92" s="151">
        <v>0</v>
      </c>
      <c r="AD92" s="151">
        <v>0</v>
      </c>
      <c r="AE92" s="152">
        <v>0</v>
      </c>
      <c r="AF92" s="151">
        <v>0</v>
      </c>
      <c r="AG92" s="152">
        <v>0</v>
      </c>
      <c r="AH92" s="152">
        <v>0</v>
      </c>
    </row>
    <row r="93" spans="1:34" ht="14.25" x14ac:dyDescent="0.2">
      <c r="A93" s="153"/>
      <c r="B93" s="164"/>
      <c r="C93" s="138" t="s">
        <v>376</v>
      </c>
      <c r="D93" s="149"/>
      <c r="E93" s="151">
        <v>0</v>
      </c>
      <c r="F93" s="151">
        <v>0</v>
      </c>
      <c r="G93" s="151">
        <v>0</v>
      </c>
      <c r="H93" s="151">
        <v>0</v>
      </c>
      <c r="I93" s="151">
        <v>0</v>
      </c>
      <c r="J93" s="151">
        <v>0</v>
      </c>
      <c r="K93" s="151">
        <v>0</v>
      </c>
      <c r="L93" s="152">
        <v>0</v>
      </c>
      <c r="M93" s="151">
        <v>0</v>
      </c>
      <c r="N93" s="151">
        <v>0</v>
      </c>
      <c r="O93" s="151">
        <v>0</v>
      </c>
      <c r="P93" s="151">
        <v>0</v>
      </c>
      <c r="Q93" s="152">
        <v>0</v>
      </c>
      <c r="R93" s="151">
        <v>0</v>
      </c>
      <c r="S93" s="151">
        <v>0</v>
      </c>
      <c r="T93" s="151">
        <v>0</v>
      </c>
      <c r="U93" s="151">
        <v>0</v>
      </c>
      <c r="V93" s="151">
        <v>0</v>
      </c>
      <c r="W93" s="151">
        <v>0</v>
      </c>
      <c r="X93" s="151">
        <v>0</v>
      </c>
      <c r="Y93" s="151">
        <v>0</v>
      </c>
      <c r="Z93" s="152">
        <v>0</v>
      </c>
      <c r="AA93" s="151">
        <v>0</v>
      </c>
      <c r="AB93" s="152">
        <v>0</v>
      </c>
      <c r="AC93" s="151">
        <v>0</v>
      </c>
      <c r="AD93" s="151">
        <v>0</v>
      </c>
      <c r="AE93" s="152">
        <v>0</v>
      </c>
      <c r="AF93" s="151">
        <v>0</v>
      </c>
      <c r="AG93" s="152">
        <v>0</v>
      </c>
      <c r="AH93" s="152">
        <v>0</v>
      </c>
    </row>
    <row r="94" spans="1:34" ht="14.25" x14ac:dyDescent="0.2">
      <c r="A94" s="153"/>
      <c r="B94" s="164"/>
      <c r="C94" s="138" t="s">
        <v>377</v>
      </c>
      <c r="D94" s="149"/>
      <c r="E94" s="151">
        <v>0</v>
      </c>
      <c r="F94" s="151">
        <v>0</v>
      </c>
      <c r="G94" s="151">
        <v>0</v>
      </c>
      <c r="H94" s="151">
        <v>0</v>
      </c>
      <c r="I94" s="151">
        <v>0</v>
      </c>
      <c r="J94" s="151">
        <v>0</v>
      </c>
      <c r="K94" s="151">
        <v>0</v>
      </c>
      <c r="L94" s="152">
        <v>0</v>
      </c>
      <c r="M94" s="151">
        <v>0</v>
      </c>
      <c r="N94" s="151">
        <v>0</v>
      </c>
      <c r="O94" s="151">
        <v>0</v>
      </c>
      <c r="P94" s="151">
        <v>0</v>
      </c>
      <c r="Q94" s="152">
        <v>0</v>
      </c>
      <c r="R94" s="151">
        <v>0</v>
      </c>
      <c r="S94" s="151">
        <v>0</v>
      </c>
      <c r="T94" s="151">
        <v>0</v>
      </c>
      <c r="U94" s="151">
        <v>0</v>
      </c>
      <c r="V94" s="151">
        <v>0</v>
      </c>
      <c r="W94" s="151">
        <v>0</v>
      </c>
      <c r="X94" s="151">
        <v>0</v>
      </c>
      <c r="Y94" s="151">
        <v>0</v>
      </c>
      <c r="Z94" s="152">
        <v>0</v>
      </c>
      <c r="AA94" s="151">
        <v>0</v>
      </c>
      <c r="AB94" s="152">
        <v>0</v>
      </c>
      <c r="AC94" s="151">
        <v>0</v>
      </c>
      <c r="AD94" s="151">
        <v>0</v>
      </c>
      <c r="AE94" s="152">
        <v>0</v>
      </c>
      <c r="AF94" s="151">
        <v>0</v>
      </c>
      <c r="AG94" s="152">
        <v>0</v>
      </c>
      <c r="AH94" s="152">
        <v>0</v>
      </c>
    </row>
    <row r="95" spans="1:34" ht="14.25" x14ac:dyDescent="0.2">
      <c r="A95" s="153"/>
      <c r="B95" s="163"/>
      <c r="C95" s="138" t="s">
        <v>378</v>
      </c>
      <c r="D95" s="149"/>
      <c r="E95" s="151">
        <v>0</v>
      </c>
      <c r="F95" s="151">
        <v>0</v>
      </c>
      <c r="G95" s="151">
        <v>0</v>
      </c>
      <c r="H95" s="151">
        <v>0</v>
      </c>
      <c r="I95" s="151">
        <v>0</v>
      </c>
      <c r="J95" s="151">
        <v>0</v>
      </c>
      <c r="K95" s="151">
        <v>0</v>
      </c>
      <c r="L95" s="152">
        <v>0</v>
      </c>
      <c r="M95" s="151">
        <v>0</v>
      </c>
      <c r="N95" s="151">
        <v>0</v>
      </c>
      <c r="O95" s="151">
        <v>0</v>
      </c>
      <c r="P95" s="151">
        <v>0</v>
      </c>
      <c r="Q95" s="152">
        <v>0</v>
      </c>
      <c r="R95" s="151">
        <v>0</v>
      </c>
      <c r="S95" s="151">
        <v>0</v>
      </c>
      <c r="T95" s="151">
        <v>0</v>
      </c>
      <c r="U95" s="151">
        <v>0</v>
      </c>
      <c r="V95" s="151">
        <v>0</v>
      </c>
      <c r="W95" s="151">
        <v>0</v>
      </c>
      <c r="X95" s="151">
        <v>0</v>
      </c>
      <c r="Y95" s="151">
        <v>0</v>
      </c>
      <c r="Z95" s="152">
        <v>0</v>
      </c>
      <c r="AA95" s="151">
        <v>0</v>
      </c>
      <c r="AB95" s="152">
        <v>0</v>
      </c>
      <c r="AC95" s="151">
        <v>0</v>
      </c>
      <c r="AD95" s="151">
        <v>0</v>
      </c>
      <c r="AE95" s="152">
        <v>0</v>
      </c>
      <c r="AF95" s="151">
        <v>0</v>
      </c>
      <c r="AG95" s="152">
        <v>0</v>
      </c>
      <c r="AH95" s="152">
        <v>0</v>
      </c>
    </row>
    <row r="96" spans="1:34" ht="14.25" x14ac:dyDescent="0.2">
      <c r="A96" s="153"/>
      <c r="B96" s="162" t="s">
        <v>290</v>
      </c>
      <c r="C96" s="138" t="s">
        <v>363</v>
      </c>
      <c r="D96" s="149"/>
      <c r="E96" s="151">
        <v>0</v>
      </c>
      <c r="F96" s="151">
        <v>0</v>
      </c>
      <c r="G96" s="151">
        <v>0</v>
      </c>
      <c r="H96" s="151">
        <v>0</v>
      </c>
      <c r="I96" s="151">
        <v>0</v>
      </c>
      <c r="J96" s="151">
        <v>0</v>
      </c>
      <c r="K96" s="151">
        <v>0</v>
      </c>
      <c r="L96" s="152">
        <v>0</v>
      </c>
      <c r="M96" s="151">
        <v>0</v>
      </c>
      <c r="N96" s="151">
        <v>0</v>
      </c>
      <c r="O96" s="151">
        <v>0</v>
      </c>
      <c r="P96" s="151">
        <v>0</v>
      </c>
      <c r="Q96" s="152">
        <v>0</v>
      </c>
      <c r="R96" s="151">
        <v>0</v>
      </c>
      <c r="S96" s="151">
        <v>0</v>
      </c>
      <c r="T96" s="151">
        <v>0</v>
      </c>
      <c r="U96" s="151">
        <v>0</v>
      </c>
      <c r="V96" s="151">
        <v>0</v>
      </c>
      <c r="W96" s="151">
        <v>0</v>
      </c>
      <c r="X96" s="151">
        <v>0</v>
      </c>
      <c r="Y96" s="151">
        <v>0</v>
      </c>
      <c r="Z96" s="152">
        <v>0</v>
      </c>
      <c r="AA96" s="151">
        <v>0</v>
      </c>
      <c r="AB96" s="152">
        <v>0</v>
      </c>
      <c r="AC96" s="151">
        <v>0</v>
      </c>
      <c r="AD96" s="151">
        <v>0</v>
      </c>
      <c r="AE96" s="152">
        <v>0</v>
      </c>
      <c r="AF96" s="151">
        <v>0</v>
      </c>
      <c r="AG96" s="152">
        <v>0</v>
      </c>
      <c r="AH96" s="152">
        <v>0</v>
      </c>
    </row>
    <row r="97" spans="1:34" ht="14.25" x14ac:dyDescent="0.2">
      <c r="A97" s="153"/>
      <c r="B97" s="164"/>
      <c r="C97" s="138" t="s">
        <v>291</v>
      </c>
      <c r="D97" s="149"/>
      <c r="E97" s="151">
        <v>0</v>
      </c>
      <c r="F97" s="151">
        <v>0</v>
      </c>
      <c r="G97" s="151">
        <v>0</v>
      </c>
      <c r="H97" s="151">
        <v>0</v>
      </c>
      <c r="I97" s="151">
        <v>0</v>
      </c>
      <c r="J97" s="151">
        <v>227042</v>
      </c>
      <c r="K97" s="151">
        <v>0</v>
      </c>
      <c r="L97" s="152">
        <v>227042</v>
      </c>
      <c r="M97" s="151">
        <v>10828</v>
      </c>
      <c r="N97" s="151">
        <v>2823</v>
      </c>
      <c r="O97" s="151">
        <v>11687</v>
      </c>
      <c r="P97" s="151">
        <v>22163</v>
      </c>
      <c r="Q97" s="152">
        <v>47501</v>
      </c>
      <c r="R97" s="151">
        <v>0</v>
      </c>
      <c r="S97" s="151">
        <v>0</v>
      </c>
      <c r="T97" s="151">
        <v>0</v>
      </c>
      <c r="U97" s="151">
        <v>0</v>
      </c>
      <c r="V97" s="151">
        <v>0</v>
      </c>
      <c r="W97" s="151">
        <v>57781</v>
      </c>
      <c r="X97" s="151">
        <v>0</v>
      </c>
      <c r="Y97" s="151">
        <v>0</v>
      </c>
      <c r="Z97" s="152">
        <v>57781</v>
      </c>
      <c r="AA97" s="151">
        <v>17313</v>
      </c>
      <c r="AB97" s="152">
        <v>17313</v>
      </c>
      <c r="AC97" s="151">
        <v>0</v>
      </c>
      <c r="AD97" s="151">
        <v>0</v>
      </c>
      <c r="AE97" s="152">
        <v>0</v>
      </c>
      <c r="AF97" s="151">
        <v>4687</v>
      </c>
      <c r="AG97" s="152">
        <v>4687</v>
      </c>
      <c r="AH97" s="152">
        <v>354323</v>
      </c>
    </row>
    <row r="98" spans="1:34" ht="14.25" x14ac:dyDescent="0.2">
      <c r="A98" s="153"/>
      <c r="B98" s="164"/>
      <c r="C98" s="138" t="s">
        <v>344</v>
      </c>
      <c r="D98" s="149"/>
      <c r="E98" s="151">
        <v>0</v>
      </c>
      <c r="F98" s="151">
        <v>0</v>
      </c>
      <c r="G98" s="151">
        <v>0</v>
      </c>
      <c r="H98" s="151">
        <v>0</v>
      </c>
      <c r="I98" s="151">
        <v>0</v>
      </c>
      <c r="J98" s="151">
        <v>0</v>
      </c>
      <c r="K98" s="151">
        <v>0</v>
      </c>
      <c r="L98" s="152">
        <v>0</v>
      </c>
      <c r="M98" s="151">
        <v>0</v>
      </c>
      <c r="N98" s="151">
        <v>0</v>
      </c>
      <c r="O98" s="151">
        <v>0</v>
      </c>
      <c r="P98" s="151">
        <v>0</v>
      </c>
      <c r="Q98" s="152">
        <v>0</v>
      </c>
      <c r="R98" s="151">
        <v>0</v>
      </c>
      <c r="S98" s="151">
        <v>0</v>
      </c>
      <c r="T98" s="151">
        <v>0</v>
      </c>
      <c r="U98" s="151">
        <v>0</v>
      </c>
      <c r="V98" s="151">
        <v>0</v>
      </c>
      <c r="W98" s="151">
        <v>0</v>
      </c>
      <c r="X98" s="151">
        <v>0</v>
      </c>
      <c r="Y98" s="151">
        <v>0</v>
      </c>
      <c r="Z98" s="152">
        <v>0</v>
      </c>
      <c r="AA98" s="151">
        <v>0</v>
      </c>
      <c r="AB98" s="152">
        <v>0</v>
      </c>
      <c r="AC98" s="151">
        <v>0</v>
      </c>
      <c r="AD98" s="151">
        <v>0</v>
      </c>
      <c r="AE98" s="152">
        <v>0</v>
      </c>
      <c r="AF98" s="151">
        <v>0</v>
      </c>
      <c r="AG98" s="152">
        <v>0</v>
      </c>
      <c r="AH98" s="152">
        <v>0</v>
      </c>
    </row>
    <row r="99" spans="1:34" ht="14.25" x14ac:dyDescent="0.2">
      <c r="A99" s="157"/>
      <c r="B99" s="163"/>
      <c r="C99" s="138" t="s">
        <v>345</v>
      </c>
      <c r="D99" s="149"/>
      <c r="E99" s="151">
        <v>0</v>
      </c>
      <c r="F99" s="151">
        <v>0</v>
      </c>
      <c r="G99" s="151">
        <v>0</v>
      </c>
      <c r="H99" s="151">
        <v>0</v>
      </c>
      <c r="I99" s="151">
        <v>0</v>
      </c>
      <c r="J99" s="151">
        <v>0</v>
      </c>
      <c r="K99" s="151">
        <v>0</v>
      </c>
      <c r="L99" s="152">
        <v>0</v>
      </c>
      <c r="M99" s="151">
        <v>0</v>
      </c>
      <c r="N99" s="151">
        <v>0</v>
      </c>
      <c r="O99" s="151">
        <v>0</v>
      </c>
      <c r="P99" s="151">
        <v>0</v>
      </c>
      <c r="Q99" s="152">
        <v>0</v>
      </c>
      <c r="R99" s="151">
        <v>0</v>
      </c>
      <c r="S99" s="151">
        <v>0</v>
      </c>
      <c r="T99" s="151">
        <v>0</v>
      </c>
      <c r="U99" s="151">
        <v>0</v>
      </c>
      <c r="V99" s="151">
        <v>0</v>
      </c>
      <c r="W99" s="151">
        <v>0</v>
      </c>
      <c r="X99" s="151">
        <v>0</v>
      </c>
      <c r="Y99" s="151">
        <v>0</v>
      </c>
      <c r="Z99" s="152">
        <v>0</v>
      </c>
      <c r="AA99" s="151">
        <v>0</v>
      </c>
      <c r="AB99" s="152">
        <v>0</v>
      </c>
      <c r="AC99" s="151">
        <v>0</v>
      </c>
      <c r="AD99" s="151">
        <v>0</v>
      </c>
      <c r="AE99" s="152">
        <v>0</v>
      </c>
      <c r="AF99" s="151">
        <v>0</v>
      </c>
      <c r="AG99" s="152">
        <v>0</v>
      </c>
      <c r="AH99" s="152">
        <v>0</v>
      </c>
    </row>
    <row r="100" spans="1:34" ht="14.25" x14ac:dyDescent="0.2">
      <c r="A100" s="138" t="s">
        <v>379</v>
      </c>
      <c r="B100" s="161" t="s">
        <v>380</v>
      </c>
      <c r="C100" s="138" t="s">
        <v>381</v>
      </c>
      <c r="D100" s="149"/>
      <c r="E100" s="151">
        <v>0</v>
      </c>
      <c r="F100" s="151">
        <v>0</v>
      </c>
      <c r="G100" s="151">
        <v>0</v>
      </c>
      <c r="H100" s="151">
        <v>0</v>
      </c>
      <c r="I100" s="151">
        <v>0</v>
      </c>
      <c r="J100" s="151">
        <v>0</v>
      </c>
      <c r="K100" s="151">
        <v>0</v>
      </c>
      <c r="L100" s="152">
        <v>0</v>
      </c>
      <c r="M100" s="151">
        <v>0</v>
      </c>
      <c r="N100" s="151">
        <v>0</v>
      </c>
      <c r="O100" s="151">
        <v>0</v>
      </c>
      <c r="P100" s="151">
        <v>0</v>
      </c>
      <c r="Q100" s="152">
        <v>0</v>
      </c>
      <c r="R100" s="151">
        <v>0</v>
      </c>
      <c r="S100" s="151">
        <v>0</v>
      </c>
      <c r="T100" s="151">
        <v>0</v>
      </c>
      <c r="U100" s="151">
        <v>0</v>
      </c>
      <c r="V100" s="151">
        <v>0</v>
      </c>
      <c r="W100" s="151">
        <v>0</v>
      </c>
      <c r="X100" s="151">
        <v>0</v>
      </c>
      <c r="Y100" s="151">
        <v>0</v>
      </c>
      <c r="Z100" s="152">
        <v>0</v>
      </c>
      <c r="AA100" s="151">
        <v>0</v>
      </c>
      <c r="AB100" s="152">
        <v>0</v>
      </c>
      <c r="AC100" s="151">
        <v>0</v>
      </c>
      <c r="AD100" s="151">
        <v>0</v>
      </c>
      <c r="AE100" s="152">
        <v>0</v>
      </c>
      <c r="AF100" s="151">
        <v>0</v>
      </c>
      <c r="AG100" s="152">
        <v>0</v>
      </c>
      <c r="AH100" s="152">
        <v>0</v>
      </c>
    </row>
    <row r="101" spans="1:34" ht="14.25" x14ac:dyDescent="0.2">
      <c r="A101" s="150" t="s">
        <v>67</v>
      </c>
      <c r="B101" s="161" t="s">
        <v>129</v>
      </c>
      <c r="C101" s="138" t="s">
        <v>130</v>
      </c>
      <c r="D101" s="149"/>
      <c r="E101" s="151">
        <v>0</v>
      </c>
      <c r="F101" s="151">
        <v>0</v>
      </c>
      <c r="G101" s="151">
        <v>0</v>
      </c>
      <c r="H101" s="151">
        <v>0</v>
      </c>
      <c r="I101" s="151">
        <v>0</v>
      </c>
      <c r="J101" s="151">
        <v>0</v>
      </c>
      <c r="K101" s="151">
        <v>0</v>
      </c>
      <c r="L101" s="152">
        <v>0</v>
      </c>
      <c r="M101" s="151">
        <v>0</v>
      </c>
      <c r="N101" s="151">
        <v>0</v>
      </c>
      <c r="O101" s="151">
        <v>0</v>
      </c>
      <c r="P101" s="151">
        <v>0</v>
      </c>
      <c r="Q101" s="152">
        <v>0</v>
      </c>
      <c r="R101" s="151">
        <v>0</v>
      </c>
      <c r="S101" s="151">
        <v>0</v>
      </c>
      <c r="T101" s="151">
        <v>0</v>
      </c>
      <c r="U101" s="151">
        <v>0</v>
      </c>
      <c r="V101" s="151">
        <v>0</v>
      </c>
      <c r="W101" s="151">
        <v>0</v>
      </c>
      <c r="X101" s="151">
        <v>0</v>
      </c>
      <c r="Y101" s="151">
        <v>0</v>
      </c>
      <c r="Z101" s="152">
        <v>0</v>
      </c>
      <c r="AA101" s="151">
        <v>0</v>
      </c>
      <c r="AB101" s="152">
        <v>0</v>
      </c>
      <c r="AC101" s="151">
        <v>0</v>
      </c>
      <c r="AD101" s="151">
        <v>0</v>
      </c>
      <c r="AE101" s="152">
        <v>0</v>
      </c>
      <c r="AF101" s="151">
        <v>0</v>
      </c>
      <c r="AG101" s="152">
        <v>0</v>
      </c>
      <c r="AH101" s="152">
        <v>0</v>
      </c>
    </row>
    <row r="102" spans="1:34" ht="14.25" x14ac:dyDescent="0.2">
      <c r="A102" s="153"/>
      <c r="B102" s="161" t="s">
        <v>382</v>
      </c>
      <c r="C102" s="138" t="s">
        <v>383</v>
      </c>
      <c r="D102" s="149"/>
      <c r="E102" s="151">
        <v>0</v>
      </c>
      <c r="F102" s="151">
        <v>0</v>
      </c>
      <c r="G102" s="151">
        <v>0</v>
      </c>
      <c r="H102" s="151">
        <v>0</v>
      </c>
      <c r="I102" s="151">
        <v>0</v>
      </c>
      <c r="J102" s="151">
        <v>0</v>
      </c>
      <c r="K102" s="151">
        <v>0</v>
      </c>
      <c r="L102" s="152">
        <v>0</v>
      </c>
      <c r="M102" s="151">
        <v>0</v>
      </c>
      <c r="N102" s="151">
        <v>0</v>
      </c>
      <c r="O102" s="151">
        <v>0</v>
      </c>
      <c r="P102" s="151">
        <v>0</v>
      </c>
      <c r="Q102" s="152">
        <v>0</v>
      </c>
      <c r="R102" s="151">
        <v>0</v>
      </c>
      <c r="S102" s="151">
        <v>0</v>
      </c>
      <c r="T102" s="151">
        <v>0</v>
      </c>
      <c r="U102" s="151">
        <v>0</v>
      </c>
      <c r="V102" s="151">
        <v>0</v>
      </c>
      <c r="W102" s="151">
        <v>0</v>
      </c>
      <c r="X102" s="151">
        <v>0</v>
      </c>
      <c r="Y102" s="151">
        <v>0</v>
      </c>
      <c r="Z102" s="152">
        <v>0</v>
      </c>
      <c r="AA102" s="151">
        <v>0</v>
      </c>
      <c r="AB102" s="152">
        <v>0</v>
      </c>
      <c r="AC102" s="151">
        <v>0</v>
      </c>
      <c r="AD102" s="151">
        <v>0</v>
      </c>
      <c r="AE102" s="152">
        <v>0</v>
      </c>
      <c r="AF102" s="151">
        <v>0</v>
      </c>
      <c r="AG102" s="152">
        <v>0</v>
      </c>
      <c r="AH102" s="152">
        <v>0</v>
      </c>
    </row>
    <row r="103" spans="1:34" ht="14.25" x14ac:dyDescent="0.2">
      <c r="A103" s="153"/>
      <c r="B103" s="161" t="s">
        <v>150</v>
      </c>
      <c r="C103" s="138" t="s">
        <v>151</v>
      </c>
      <c r="D103" s="149"/>
      <c r="E103" s="151">
        <v>0</v>
      </c>
      <c r="F103" s="151">
        <v>0</v>
      </c>
      <c r="G103" s="151">
        <v>0</v>
      </c>
      <c r="H103" s="151">
        <v>0</v>
      </c>
      <c r="I103" s="151">
        <v>0</v>
      </c>
      <c r="J103" s="151">
        <v>0</v>
      </c>
      <c r="K103" s="151">
        <v>0</v>
      </c>
      <c r="L103" s="152">
        <v>0</v>
      </c>
      <c r="M103" s="151">
        <v>0</v>
      </c>
      <c r="N103" s="151">
        <v>0</v>
      </c>
      <c r="O103" s="151">
        <v>0</v>
      </c>
      <c r="P103" s="151">
        <v>0</v>
      </c>
      <c r="Q103" s="152">
        <v>0</v>
      </c>
      <c r="R103" s="151">
        <v>0</v>
      </c>
      <c r="S103" s="151">
        <v>0</v>
      </c>
      <c r="T103" s="151">
        <v>0</v>
      </c>
      <c r="U103" s="151">
        <v>0</v>
      </c>
      <c r="V103" s="151">
        <v>0</v>
      </c>
      <c r="W103" s="151">
        <v>0</v>
      </c>
      <c r="X103" s="151">
        <v>0</v>
      </c>
      <c r="Y103" s="151">
        <v>0</v>
      </c>
      <c r="Z103" s="152">
        <v>0</v>
      </c>
      <c r="AA103" s="151">
        <v>0</v>
      </c>
      <c r="AB103" s="152">
        <v>0</v>
      </c>
      <c r="AC103" s="151">
        <v>0</v>
      </c>
      <c r="AD103" s="151">
        <v>0</v>
      </c>
      <c r="AE103" s="152">
        <v>0</v>
      </c>
      <c r="AF103" s="151">
        <v>0</v>
      </c>
      <c r="AG103" s="152">
        <v>0</v>
      </c>
      <c r="AH103" s="152">
        <v>0</v>
      </c>
    </row>
    <row r="104" spans="1:34" ht="14.25" x14ac:dyDescent="0.2">
      <c r="A104" s="153"/>
      <c r="B104" s="162" t="s">
        <v>153</v>
      </c>
      <c r="C104" s="138" t="s">
        <v>154</v>
      </c>
      <c r="D104" s="149"/>
      <c r="E104" s="151">
        <v>0</v>
      </c>
      <c r="F104" s="151">
        <v>0</v>
      </c>
      <c r="G104" s="151">
        <v>0</v>
      </c>
      <c r="H104" s="151">
        <v>0</v>
      </c>
      <c r="I104" s="151">
        <v>0</v>
      </c>
      <c r="J104" s="151">
        <v>0</v>
      </c>
      <c r="K104" s="151">
        <v>0</v>
      </c>
      <c r="L104" s="152">
        <v>0</v>
      </c>
      <c r="M104" s="151">
        <v>0</v>
      </c>
      <c r="N104" s="151">
        <v>0</v>
      </c>
      <c r="O104" s="151">
        <v>0</v>
      </c>
      <c r="P104" s="151">
        <v>0</v>
      </c>
      <c r="Q104" s="152">
        <v>0</v>
      </c>
      <c r="R104" s="151">
        <v>0</v>
      </c>
      <c r="S104" s="151">
        <v>0</v>
      </c>
      <c r="T104" s="151">
        <v>0</v>
      </c>
      <c r="U104" s="151">
        <v>0</v>
      </c>
      <c r="V104" s="151">
        <v>0</v>
      </c>
      <c r="W104" s="151">
        <v>0</v>
      </c>
      <c r="X104" s="151">
        <v>0</v>
      </c>
      <c r="Y104" s="151">
        <v>0</v>
      </c>
      <c r="Z104" s="152">
        <v>0</v>
      </c>
      <c r="AA104" s="151">
        <v>0</v>
      </c>
      <c r="AB104" s="152">
        <v>0</v>
      </c>
      <c r="AC104" s="151">
        <v>0</v>
      </c>
      <c r="AD104" s="151">
        <v>0</v>
      </c>
      <c r="AE104" s="152">
        <v>0</v>
      </c>
      <c r="AF104" s="151">
        <v>0</v>
      </c>
      <c r="AG104" s="152">
        <v>0</v>
      </c>
      <c r="AH104" s="152">
        <v>0</v>
      </c>
    </row>
    <row r="105" spans="1:34" ht="14.25" x14ac:dyDescent="0.2">
      <c r="A105" s="153"/>
      <c r="B105" s="164"/>
      <c r="C105" s="138" t="s">
        <v>384</v>
      </c>
      <c r="D105" s="149"/>
      <c r="E105" s="151">
        <v>0</v>
      </c>
      <c r="F105" s="151">
        <v>0</v>
      </c>
      <c r="G105" s="151">
        <v>0</v>
      </c>
      <c r="H105" s="151">
        <v>0</v>
      </c>
      <c r="I105" s="151">
        <v>0</v>
      </c>
      <c r="J105" s="151">
        <v>0</v>
      </c>
      <c r="K105" s="151">
        <v>0</v>
      </c>
      <c r="L105" s="152">
        <v>0</v>
      </c>
      <c r="M105" s="151">
        <v>0</v>
      </c>
      <c r="N105" s="151">
        <v>0</v>
      </c>
      <c r="O105" s="151">
        <v>0</v>
      </c>
      <c r="P105" s="151">
        <v>0</v>
      </c>
      <c r="Q105" s="152">
        <v>0</v>
      </c>
      <c r="R105" s="151">
        <v>0</v>
      </c>
      <c r="S105" s="151">
        <v>0</v>
      </c>
      <c r="T105" s="151">
        <v>0</v>
      </c>
      <c r="U105" s="151">
        <v>0</v>
      </c>
      <c r="V105" s="151">
        <v>0</v>
      </c>
      <c r="W105" s="151">
        <v>0</v>
      </c>
      <c r="X105" s="151">
        <v>0</v>
      </c>
      <c r="Y105" s="151">
        <v>0</v>
      </c>
      <c r="Z105" s="152">
        <v>0</v>
      </c>
      <c r="AA105" s="151">
        <v>0</v>
      </c>
      <c r="AB105" s="152">
        <v>0</v>
      </c>
      <c r="AC105" s="151">
        <v>0</v>
      </c>
      <c r="AD105" s="151">
        <v>0</v>
      </c>
      <c r="AE105" s="152">
        <v>0</v>
      </c>
      <c r="AF105" s="151">
        <v>0</v>
      </c>
      <c r="AG105" s="152">
        <v>0</v>
      </c>
      <c r="AH105" s="152">
        <v>0</v>
      </c>
    </row>
    <row r="106" spans="1:34" ht="14.25" x14ac:dyDescent="0.2">
      <c r="A106" s="153"/>
      <c r="B106" s="163"/>
      <c r="C106" s="138" t="s">
        <v>385</v>
      </c>
      <c r="D106" s="149"/>
      <c r="E106" s="151">
        <v>0</v>
      </c>
      <c r="F106" s="151">
        <v>0</v>
      </c>
      <c r="G106" s="151">
        <v>0</v>
      </c>
      <c r="H106" s="151">
        <v>0</v>
      </c>
      <c r="I106" s="151">
        <v>0</v>
      </c>
      <c r="J106" s="151">
        <v>0</v>
      </c>
      <c r="K106" s="151">
        <v>0</v>
      </c>
      <c r="L106" s="152">
        <v>0</v>
      </c>
      <c r="M106" s="151">
        <v>0</v>
      </c>
      <c r="N106" s="151">
        <v>0</v>
      </c>
      <c r="O106" s="151">
        <v>0</v>
      </c>
      <c r="P106" s="151">
        <v>0</v>
      </c>
      <c r="Q106" s="152">
        <v>0</v>
      </c>
      <c r="R106" s="151">
        <v>0</v>
      </c>
      <c r="S106" s="151">
        <v>0</v>
      </c>
      <c r="T106" s="151">
        <v>0</v>
      </c>
      <c r="U106" s="151">
        <v>0</v>
      </c>
      <c r="V106" s="151">
        <v>0</v>
      </c>
      <c r="W106" s="151">
        <v>0</v>
      </c>
      <c r="X106" s="151">
        <v>0</v>
      </c>
      <c r="Y106" s="151">
        <v>0</v>
      </c>
      <c r="Z106" s="152">
        <v>0</v>
      </c>
      <c r="AA106" s="151">
        <v>0</v>
      </c>
      <c r="AB106" s="152">
        <v>0</v>
      </c>
      <c r="AC106" s="151">
        <v>0</v>
      </c>
      <c r="AD106" s="151">
        <v>0</v>
      </c>
      <c r="AE106" s="152">
        <v>0</v>
      </c>
      <c r="AF106" s="151">
        <v>0</v>
      </c>
      <c r="AG106" s="152">
        <v>0</v>
      </c>
      <c r="AH106" s="152">
        <v>0</v>
      </c>
    </row>
    <row r="107" spans="1:34" ht="14.25" x14ac:dyDescent="0.2">
      <c r="A107" s="153"/>
      <c r="B107" s="161" t="s">
        <v>167</v>
      </c>
      <c r="C107" s="138" t="s">
        <v>168</v>
      </c>
      <c r="D107" s="149"/>
      <c r="E107" s="151">
        <v>0</v>
      </c>
      <c r="F107" s="151">
        <v>0</v>
      </c>
      <c r="G107" s="151">
        <v>0</v>
      </c>
      <c r="H107" s="151">
        <v>0</v>
      </c>
      <c r="I107" s="151">
        <v>0</v>
      </c>
      <c r="J107" s="151">
        <v>0</v>
      </c>
      <c r="K107" s="151">
        <v>0</v>
      </c>
      <c r="L107" s="152">
        <v>0</v>
      </c>
      <c r="M107" s="151">
        <v>0</v>
      </c>
      <c r="N107" s="151">
        <v>0</v>
      </c>
      <c r="O107" s="151">
        <v>0</v>
      </c>
      <c r="P107" s="151">
        <v>0</v>
      </c>
      <c r="Q107" s="152">
        <v>0</v>
      </c>
      <c r="R107" s="151">
        <v>0</v>
      </c>
      <c r="S107" s="151">
        <v>0</v>
      </c>
      <c r="T107" s="151">
        <v>0</v>
      </c>
      <c r="U107" s="151">
        <v>0</v>
      </c>
      <c r="V107" s="151">
        <v>0</v>
      </c>
      <c r="W107" s="151">
        <v>0</v>
      </c>
      <c r="X107" s="151">
        <v>0</v>
      </c>
      <c r="Y107" s="151">
        <v>0</v>
      </c>
      <c r="Z107" s="152">
        <v>0</v>
      </c>
      <c r="AA107" s="151">
        <v>0</v>
      </c>
      <c r="AB107" s="152">
        <v>0</v>
      </c>
      <c r="AC107" s="151">
        <v>0</v>
      </c>
      <c r="AD107" s="151">
        <v>0</v>
      </c>
      <c r="AE107" s="152">
        <v>0</v>
      </c>
      <c r="AF107" s="151">
        <v>0</v>
      </c>
      <c r="AG107" s="152">
        <v>0</v>
      </c>
      <c r="AH107" s="152">
        <v>0</v>
      </c>
    </row>
    <row r="108" spans="1:34" ht="14.25" x14ac:dyDescent="0.2">
      <c r="A108" s="153"/>
      <c r="B108" s="162" t="s">
        <v>171</v>
      </c>
      <c r="C108" s="138" t="s">
        <v>175</v>
      </c>
      <c r="D108" s="149"/>
      <c r="E108" s="151">
        <v>0</v>
      </c>
      <c r="F108" s="151">
        <v>0</v>
      </c>
      <c r="G108" s="151">
        <v>0</v>
      </c>
      <c r="H108" s="151">
        <v>0</v>
      </c>
      <c r="I108" s="151">
        <v>0</v>
      </c>
      <c r="J108" s="151">
        <v>0</v>
      </c>
      <c r="K108" s="151">
        <v>0</v>
      </c>
      <c r="L108" s="152">
        <v>0</v>
      </c>
      <c r="M108" s="151">
        <v>0</v>
      </c>
      <c r="N108" s="151">
        <v>0</v>
      </c>
      <c r="O108" s="151">
        <v>0</v>
      </c>
      <c r="P108" s="151">
        <v>0</v>
      </c>
      <c r="Q108" s="152">
        <v>0</v>
      </c>
      <c r="R108" s="151">
        <v>0</v>
      </c>
      <c r="S108" s="151">
        <v>0</v>
      </c>
      <c r="T108" s="151">
        <v>0</v>
      </c>
      <c r="U108" s="151">
        <v>0</v>
      </c>
      <c r="V108" s="151">
        <v>0</v>
      </c>
      <c r="W108" s="151">
        <v>0</v>
      </c>
      <c r="X108" s="151">
        <v>0</v>
      </c>
      <c r="Y108" s="151">
        <v>0</v>
      </c>
      <c r="Z108" s="152">
        <v>0</v>
      </c>
      <c r="AA108" s="151">
        <v>0</v>
      </c>
      <c r="AB108" s="152">
        <v>0</v>
      </c>
      <c r="AC108" s="151">
        <v>0</v>
      </c>
      <c r="AD108" s="151">
        <v>0</v>
      </c>
      <c r="AE108" s="152">
        <v>0</v>
      </c>
      <c r="AF108" s="151">
        <v>0</v>
      </c>
      <c r="AG108" s="152">
        <v>0</v>
      </c>
      <c r="AH108" s="152">
        <v>0</v>
      </c>
    </row>
    <row r="109" spans="1:34" ht="14.25" x14ac:dyDescent="0.2">
      <c r="A109" s="153"/>
      <c r="B109" s="163"/>
      <c r="C109" s="138" t="s">
        <v>176</v>
      </c>
      <c r="D109" s="149"/>
      <c r="E109" s="151">
        <v>0</v>
      </c>
      <c r="F109" s="151">
        <v>0</v>
      </c>
      <c r="G109" s="151">
        <v>0</v>
      </c>
      <c r="H109" s="151">
        <v>0</v>
      </c>
      <c r="I109" s="151">
        <v>0</v>
      </c>
      <c r="J109" s="151">
        <v>0</v>
      </c>
      <c r="K109" s="151">
        <v>0</v>
      </c>
      <c r="L109" s="152">
        <v>0</v>
      </c>
      <c r="M109" s="151">
        <v>0</v>
      </c>
      <c r="N109" s="151">
        <v>0</v>
      </c>
      <c r="O109" s="151">
        <v>0</v>
      </c>
      <c r="P109" s="151">
        <v>0</v>
      </c>
      <c r="Q109" s="152">
        <v>0</v>
      </c>
      <c r="R109" s="151">
        <v>0</v>
      </c>
      <c r="S109" s="151">
        <v>0</v>
      </c>
      <c r="T109" s="151">
        <v>0</v>
      </c>
      <c r="U109" s="151">
        <v>0</v>
      </c>
      <c r="V109" s="151">
        <v>0</v>
      </c>
      <c r="W109" s="151">
        <v>0</v>
      </c>
      <c r="X109" s="151">
        <v>0</v>
      </c>
      <c r="Y109" s="151">
        <v>0</v>
      </c>
      <c r="Z109" s="152">
        <v>0</v>
      </c>
      <c r="AA109" s="151">
        <v>0</v>
      </c>
      <c r="AB109" s="152">
        <v>0</v>
      </c>
      <c r="AC109" s="151">
        <v>0</v>
      </c>
      <c r="AD109" s="151">
        <v>0</v>
      </c>
      <c r="AE109" s="152">
        <v>0</v>
      </c>
      <c r="AF109" s="151">
        <v>0</v>
      </c>
      <c r="AG109" s="152">
        <v>0</v>
      </c>
      <c r="AH109" s="152">
        <v>0</v>
      </c>
    </row>
    <row r="110" spans="1:34" ht="14.25" x14ac:dyDescent="0.2">
      <c r="A110" s="153"/>
      <c r="B110" s="161" t="s">
        <v>179</v>
      </c>
      <c r="C110" s="138" t="s">
        <v>180</v>
      </c>
      <c r="D110" s="149"/>
      <c r="E110" s="151">
        <v>0</v>
      </c>
      <c r="F110" s="151">
        <v>0</v>
      </c>
      <c r="G110" s="151">
        <v>0</v>
      </c>
      <c r="H110" s="151">
        <v>0</v>
      </c>
      <c r="I110" s="151">
        <v>0</v>
      </c>
      <c r="J110" s="151">
        <v>0</v>
      </c>
      <c r="K110" s="151">
        <v>0</v>
      </c>
      <c r="L110" s="152">
        <v>0</v>
      </c>
      <c r="M110" s="151">
        <v>0</v>
      </c>
      <c r="N110" s="151">
        <v>0</v>
      </c>
      <c r="O110" s="151">
        <v>0</v>
      </c>
      <c r="P110" s="151">
        <v>0</v>
      </c>
      <c r="Q110" s="152">
        <v>0</v>
      </c>
      <c r="R110" s="151">
        <v>0</v>
      </c>
      <c r="S110" s="151">
        <v>0</v>
      </c>
      <c r="T110" s="151">
        <v>0</v>
      </c>
      <c r="U110" s="151">
        <v>0</v>
      </c>
      <c r="V110" s="151">
        <v>0</v>
      </c>
      <c r="W110" s="151">
        <v>0</v>
      </c>
      <c r="X110" s="151">
        <v>0</v>
      </c>
      <c r="Y110" s="151">
        <v>0</v>
      </c>
      <c r="Z110" s="152">
        <v>0</v>
      </c>
      <c r="AA110" s="151">
        <v>0</v>
      </c>
      <c r="AB110" s="152">
        <v>0</v>
      </c>
      <c r="AC110" s="151">
        <v>0</v>
      </c>
      <c r="AD110" s="151">
        <v>0</v>
      </c>
      <c r="AE110" s="152">
        <v>0</v>
      </c>
      <c r="AF110" s="151">
        <v>0</v>
      </c>
      <c r="AG110" s="152">
        <v>0</v>
      </c>
      <c r="AH110" s="152">
        <v>0</v>
      </c>
    </row>
    <row r="111" spans="1:34" ht="14.25" x14ac:dyDescent="0.2">
      <c r="A111" s="153"/>
      <c r="B111" s="161" t="s">
        <v>278</v>
      </c>
      <c r="C111" s="138" t="s">
        <v>280</v>
      </c>
      <c r="D111" s="149"/>
      <c r="E111" s="151">
        <v>0</v>
      </c>
      <c r="F111" s="151">
        <v>0</v>
      </c>
      <c r="G111" s="151">
        <v>0</v>
      </c>
      <c r="H111" s="151">
        <v>0</v>
      </c>
      <c r="I111" s="151">
        <v>0</v>
      </c>
      <c r="J111" s="151">
        <v>0</v>
      </c>
      <c r="K111" s="151">
        <v>0</v>
      </c>
      <c r="L111" s="152">
        <v>0</v>
      </c>
      <c r="M111" s="151">
        <v>0</v>
      </c>
      <c r="N111" s="151">
        <v>0</v>
      </c>
      <c r="O111" s="151">
        <v>0</v>
      </c>
      <c r="P111" s="151">
        <v>0</v>
      </c>
      <c r="Q111" s="152">
        <v>0</v>
      </c>
      <c r="R111" s="151">
        <v>0</v>
      </c>
      <c r="S111" s="151">
        <v>0</v>
      </c>
      <c r="T111" s="151">
        <v>0</v>
      </c>
      <c r="U111" s="151">
        <v>0</v>
      </c>
      <c r="V111" s="151">
        <v>0</v>
      </c>
      <c r="W111" s="151">
        <v>0</v>
      </c>
      <c r="X111" s="151">
        <v>0</v>
      </c>
      <c r="Y111" s="151">
        <v>0</v>
      </c>
      <c r="Z111" s="152">
        <v>0</v>
      </c>
      <c r="AA111" s="151">
        <v>0</v>
      </c>
      <c r="AB111" s="152">
        <v>0</v>
      </c>
      <c r="AC111" s="151">
        <v>0</v>
      </c>
      <c r="AD111" s="151">
        <v>0</v>
      </c>
      <c r="AE111" s="152">
        <v>0</v>
      </c>
      <c r="AF111" s="151">
        <v>0</v>
      </c>
      <c r="AG111" s="152">
        <v>0</v>
      </c>
      <c r="AH111" s="152">
        <v>0</v>
      </c>
    </row>
    <row r="112" spans="1:34" ht="14.25" x14ac:dyDescent="0.2">
      <c r="A112" s="153"/>
      <c r="B112" s="161" t="s">
        <v>361</v>
      </c>
      <c r="C112" s="138" t="s">
        <v>362</v>
      </c>
      <c r="D112" s="149"/>
      <c r="E112" s="151">
        <v>0</v>
      </c>
      <c r="F112" s="151">
        <v>0</v>
      </c>
      <c r="G112" s="151">
        <v>0</v>
      </c>
      <c r="H112" s="151">
        <v>0</v>
      </c>
      <c r="I112" s="151">
        <v>0</v>
      </c>
      <c r="J112" s="151">
        <v>0</v>
      </c>
      <c r="K112" s="151">
        <v>0</v>
      </c>
      <c r="L112" s="152">
        <v>0</v>
      </c>
      <c r="M112" s="151">
        <v>0</v>
      </c>
      <c r="N112" s="151">
        <v>0</v>
      </c>
      <c r="O112" s="151">
        <v>0</v>
      </c>
      <c r="P112" s="151">
        <v>0</v>
      </c>
      <c r="Q112" s="152">
        <v>0</v>
      </c>
      <c r="R112" s="151">
        <v>0</v>
      </c>
      <c r="S112" s="151">
        <v>0</v>
      </c>
      <c r="T112" s="151">
        <v>0</v>
      </c>
      <c r="U112" s="151">
        <v>0</v>
      </c>
      <c r="V112" s="151">
        <v>0</v>
      </c>
      <c r="W112" s="151">
        <v>0</v>
      </c>
      <c r="X112" s="151">
        <v>0</v>
      </c>
      <c r="Y112" s="151">
        <v>0</v>
      </c>
      <c r="Z112" s="152">
        <v>0</v>
      </c>
      <c r="AA112" s="151">
        <v>0</v>
      </c>
      <c r="AB112" s="152">
        <v>0</v>
      </c>
      <c r="AC112" s="151">
        <v>0</v>
      </c>
      <c r="AD112" s="151">
        <v>0</v>
      </c>
      <c r="AE112" s="152">
        <v>0</v>
      </c>
      <c r="AF112" s="151">
        <v>0</v>
      </c>
      <c r="AG112" s="152">
        <v>0</v>
      </c>
      <c r="AH112" s="152">
        <v>0</v>
      </c>
    </row>
    <row r="113" spans="1:36" ht="14.25" x14ac:dyDescent="0.2">
      <c r="A113" s="153"/>
      <c r="B113" s="162" t="s">
        <v>286</v>
      </c>
      <c r="C113" s="138" t="s">
        <v>287</v>
      </c>
      <c r="D113" s="149"/>
      <c r="E113" s="151">
        <v>0</v>
      </c>
      <c r="F113" s="151">
        <v>0</v>
      </c>
      <c r="G113" s="151">
        <v>0</v>
      </c>
      <c r="H113" s="151">
        <v>0</v>
      </c>
      <c r="I113" s="151">
        <v>0</v>
      </c>
      <c r="J113" s="151">
        <v>0</v>
      </c>
      <c r="K113" s="151">
        <v>0</v>
      </c>
      <c r="L113" s="152">
        <v>0</v>
      </c>
      <c r="M113" s="151">
        <v>0</v>
      </c>
      <c r="N113" s="151">
        <v>0</v>
      </c>
      <c r="O113" s="151">
        <v>0</v>
      </c>
      <c r="P113" s="151">
        <v>0</v>
      </c>
      <c r="Q113" s="152">
        <v>0</v>
      </c>
      <c r="R113" s="151">
        <v>0</v>
      </c>
      <c r="S113" s="151">
        <v>0</v>
      </c>
      <c r="T113" s="151">
        <v>0</v>
      </c>
      <c r="U113" s="151">
        <v>0</v>
      </c>
      <c r="V113" s="151">
        <v>0</v>
      </c>
      <c r="W113" s="151">
        <v>0</v>
      </c>
      <c r="X113" s="151">
        <v>0</v>
      </c>
      <c r="Y113" s="151">
        <v>0</v>
      </c>
      <c r="Z113" s="152">
        <v>0</v>
      </c>
      <c r="AA113" s="151">
        <v>0</v>
      </c>
      <c r="AB113" s="152">
        <v>0</v>
      </c>
      <c r="AC113" s="151">
        <v>0</v>
      </c>
      <c r="AD113" s="151">
        <v>0</v>
      </c>
      <c r="AE113" s="152">
        <v>0</v>
      </c>
      <c r="AF113" s="151">
        <v>0</v>
      </c>
      <c r="AG113" s="152">
        <v>0</v>
      </c>
      <c r="AH113" s="152">
        <v>0</v>
      </c>
    </row>
    <row r="114" spans="1:36" ht="14.25" x14ac:dyDescent="0.2">
      <c r="A114" s="153"/>
      <c r="B114" s="164"/>
      <c r="C114" s="138" t="s">
        <v>288</v>
      </c>
      <c r="D114" s="149"/>
      <c r="E114" s="151">
        <v>0</v>
      </c>
      <c r="F114" s="151">
        <v>0</v>
      </c>
      <c r="G114" s="151">
        <v>0</v>
      </c>
      <c r="H114" s="151">
        <v>0</v>
      </c>
      <c r="I114" s="151">
        <v>0</v>
      </c>
      <c r="J114" s="151">
        <v>0</v>
      </c>
      <c r="K114" s="151">
        <v>0</v>
      </c>
      <c r="L114" s="152">
        <v>0</v>
      </c>
      <c r="M114" s="151">
        <v>0</v>
      </c>
      <c r="N114" s="151">
        <v>0</v>
      </c>
      <c r="O114" s="151">
        <v>0</v>
      </c>
      <c r="P114" s="151">
        <v>0</v>
      </c>
      <c r="Q114" s="152">
        <v>0</v>
      </c>
      <c r="R114" s="151">
        <v>0</v>
      </c>
      <c r="S114" s="151">
        <v>0</v>
      </c>
      <c r="T114" s="151">
        <v>0</v>
      </c>
      <c r="U114" s="151">
        <v>0</v>
      </c>
      <c r="V114" s="151">
        <v>0</v>
      </c>
      <c r="W114" s="151">
        <v>0</v>
      </c>
      <c r="X114" s="151">
        <v>0</v>
      </c>
      <c r="Y114" s="151">
        <v>0</v>
      </c>
      <c r="Z114" s="152">
        <v>0</v>
      </c>
      <c r="AA114" s="151">
        <v>0</v>
      </c>
      <c r="AB114" s="152">
        <v>0</v>
      </c>
      <c r="AC114" s="151">
        <v>0</v>
      </c>
      <c r="AD114" s="151">
        <v>0</v>
      </c>
      <c r="AE114" s="152">
        <v>0</v>
      </c>
      <c r="AF114" s="151">
        <v>0</v>
      </c>
      <c r="AG114" s="152">
        <v>0</v>
      </c>
      <c r="AH114" s="152">
        <v>0</v>
      </c>
    </row>
    <row r="115" spans="1:36" ht="14.25" x14ac:dyDescent="0.2">
      <c r="A115" s="153"/>
      <c r="B115" s="164"/>
      <c r="C115" s="138" t="s">
        <v>350</v>
      </c>
      <c r="D115" s="149"/>
      <c r="E115" s="151">
        <v>0</v>
      </c>
      <c r="F115" s="151">
        <v>0</v>
      </c>
      <c r="G115" s="151">
        <v>0</v>
      </c>
      <c r="H115" s="151">
        <v>0</v>
      </c>
      <c r="I115" s="151">
        <v>0</v>
      </c>
      <c r="J115" s="151">
        <v>0</v>
      </c>
      <c r="K115" s="151">
        <v>0</v>
      </c>
      <c r="L115" s="152">
        <v>0</v>
      </c>
      <c r="M115" s="151">
        <v>0</v>
      </c>
      <c r="N115" s="151">
        <v>0</v>
      </c>
      <c r="O115" s="151">
        <v>0</v>
      </c>
      <c r="P115" s="151">
        <v>0</v>
      </c>
      <c r="Q115" s="152">
        <v>0</v>
      </c>
      <c r="R115" s="151">
        <v>0</v>
      </c>
      <c r="S115" s="151">
        <v>0</v>
      </c>
      <c r="T115" s="151">
        <v>0</v>
      </c>
      <c r="U115" s="151">
        <v>0</v>
      </c>
      <c r="V115" s="151">
        <v>0</v>
      </c>
      <c r="W115" s="151">
        <v>0</v>
      </c>
      <c r="X115" s="151">
        <v>0</v>
      </c>
      <c r="Y115" s="151">
        <v>0</v>
      </c>
      <c r="Z115" s="152">
        <v>0</v>
      </c>
      <c r="AA115" s="151">
        <v>0</v>
      </c>
      <c r="AB115" s="152">
        <v>0</v>
      </c>
      <c r="AC115" s="151">
        <v>0</v>
      </c>
      <c r="AD115" s="151">
        <v>0</v>
      </c>
      <c r="AE115" s="152">
        <v>0</v>
      </c>
      <c r="AF115" s="151">
        <v>0</v>
      </c>
      <c r="AG115" s="152">
        <v>0</v>
      </c>
      <c r="AH115" s="152">
        <v>0</v>
      </c>
    </row>
    <row r="116" spans="1:36" ht="14.25" x14ac:dyDescent="0.2">
      <c r="A116" s="153"/>
      <c r="B116" s="164"/>
      <c r="C116" s="138" t="s">
        <v>351</v>
      </c>
      <c r="D116" s="149"/>
      <c r="E116" s="151">
        <v>0</v>
      </c>
      <c r="F116" s="151">
        <v>0</v>
      </c>
      <c r="G116" s="151">
        <v>0</v>
      </c>
      <c r="H116" s="151">
        <v>0</v>
      </c>
      <c r="I116" s="151">
        <v>0</v>
      </c>
      <c r="J116" s="151">
        <v>0</v>
      </c>
      <c r="K116" s="151">
        <v>0</v>
      </c>
      <c r="L116" s="152">
        <v>0</v>
      </c>
      <c r="M116" s="151">
        <v>0</v>
      </c>
      <c r="N116" s="151">
        <v>0</v>
      </c>
      <c r="O116" s="151">
        <v>0</v>
      </c>
      <c r="P116" s="151">
        <v>0</v>
      </c>
      <c r="Q116" s="152">
        <v>0</v>
      </c>
      <c r="R116" s="151">
        <v>0</v>
      </c>
      <c r="S116" s="151">
        <v>0</v>
      </c>
      <c r="T116" s="151">
        <v>0</v>
      </c>
      <c r="U116" s="151">
        <v>0</v>
      </c>
      <c r="V116" s="151">
        <v>0</v>
      </c>
      <c r="W116" s="151">
        <v>0</v>
      </c>
      <c r="X116" s="151">
        <v>0</v>
      </c>
      <c r="Y116" s="151">
        <v>0</v>
      </c>
      <c r="Z116" s="152">
        <v>0</v>
      </c>
      <c r="AA116" s="151">
        <v>0</v>
      </c>
      <c r="AB116" s="152">
        <v>0</v>
      </c>
      <c r="AC116" s="151">
        <v>0</v>
      </c>
      <c r="AD116" s="151">
        <v>0</v>
      </c>
      <c r="AE116" s="152">
        <v>0</v>
      </c>
      <c r="AF116" s="151">
        <v>0</v>
      </c>
      <c r="AG116" s="152">
        <v>0</v>
      </c>
      <c r="AH116" s="152">
        <v>0</v>
      </c>
    </row>
    <row r="117" spans="1:36" ht="14.25" x14ac:dyDescent="0.2">
      <c r="A117" s="153"/>
      <c r="B117" s="164"/>
      <c r="C117" s="138" t="s">
        <v>375</v>
      </c>
      <c r="D117" s="149"/>
      <c r="E117" s="151">
        <v>0</v>
      </c>
      <c r="F117" s="151">
        <v>0</v>
      </c>
      <c r="G117" s="151">
        <v>0</v>
      </c>
      <c r="H117" s="151">
        <v>0</v>
      </c>
      <c r="I117" s="151">
        <v>0</v>
      </c>
      <c r="J117" s="151">
        <v>0</v>
      </c>
      <c r="K117" s="151">
        <v>0</v>
      </c>
      <c r="L117" s="152">
        <v>0</v>
      </c>
      <c r="M117" s="151">
        <v>0</v>
      </c>
      <c r="N117" s="151">
        <v>0</v>
      </c>
      <c r="O117" s="151">
        <v>0</v>
      </c>
      <c r="P117" s="151">
        <v>0</v>
      </c>
      <c r="Q117" s="152">
        <v>0</v>
      </c>
      <c r="R117" s="151">
        <v>0</v>
      </c>
      <c r="S117" s="151">
        <v>0</v>
      </c>
      <c r="T117" s="151">
        <v>0</v>
      </c>
      <c r="U117" s="151">
        <v>0</v>
      </c>
      <c r="V117" s="151">
        <v>0</v>
      </c>
      <c r="W117" s="151">
        <v>0</v>
      </c>
      <c r="X117" s="151">
        <v>0</v>
      </c>
      <c r="Y117" s="151">
        <v>0</v>
      </c>
      <c r="Z117" s="152">
        <v>0</v>
      </c>
      <c r="AA117" s="151">
        <v>0</v>
      </c>
      <c r="AB117" s="152">
        <v>0</v>
      </c>
      <c r="AC117" s="151">
        <v>0</v>
      </c>
      <c r="AD117" s="151">
        <v>0</v>
      </c>
      <c r="AE117" s="152">
        <v>0</v>
      </c>
      <c r="AF117" s="151">
        <v>0</v>
      </c>
      <c r="AG117" s="152">
        <v>0</v>
      </c>
      <c r="AH117" s="152">
        <v>0</v>
      </c>
    </row>
    <row r="118" spans="1:36" ht="14.25" x14ac:dyDescent="0.2">
      <c r="A118" s="153"/>
      <c r="B118" s="163"/>
      <c r="C118" s="138" t="s">
        <v>376</v>
      </c>
      <c r="D118" s="149"/>
      <c r="E118" s="151">
        <v>0</v>
      </c>
      <c r="F118" s="151">
        <v>0</v>
      </c>
      <c r="G118" s="151">
        <v>0</v>
      </c>
      <c r="H118" s="151">
        <v>0</v>
      </c>
      <c r="I118" s="151">
        <v>0</v>
      </c>
      <c r="J118" s="151">
        <v>0</v>
      </c>
      <c r="K118" s="151">
        <v>0</v>
      </c>
      <c r="L118" s="152">
        <v>0</v>
      </c>
      <c r="M118" s="151">
        <v>0</v>
      </c>
      <c r="N118" s="151">
        <v>0</v>
      </c>
      <c r="O118" s="151">
        <v>0</v>
      </c>
      <c r="P118" s="151">
        <v>0</v>
      </c>
      <c r="Q118" s="152">
        <v>0</v>
      </c>
      <c r="R118" s="151">
        <v>0</v>
      </c>
      <c r="S118" s="151">
        <v>0</v>
      </c>
      <c r="T118" s="151">
        <v>0</v>
      </c>
      <c r="U118" s="151">
        <v>0</v>
      </c>
      <c r="V118" s="151">
        <v>0</v>
      </c>
      <c r="W118" s="151">
        <v>0</v>
      </c>
      <c r="X118" s="151">
        <v>0</v>
      </c>
      <c r="Y118" s="151">
        <v>0</v>
      </c>
      <c r="Z118" s="152">
        <v>0</v>
      </c>
      <c r="AA118" s="151">
        <v>0</v>
      </c>
      <c r="AB118" s="152">
        <v>0</v>
      </c>
      <c r="AC118" s="151">
        <v>0</v>
      </c>
      <c r="AD118" s="151">
        <v>0</v>
      </c>
      <c r="AE118" s="152">
        <v>0</v>
      </c>
      <c r="AF118" s="151">
        <v>0</v>
      </c>
      <c r="AG118" s="152">
        <v>0</v>
      </c>
      <c r="AH118" s="152">
        <v>0</v>
      </c>
    </row>
    <row r="119" spans="1:36" ht="14.25" x14ac:dyDescent="0.2">
      <c r="A119" s="157"/>
      <c r="B119" s="161" t="s">
        <v>290</v>
      </c>
      <c r="C119" s="138" t="s">
        <v>291</v>
      </c>
      <c r="D119" s="149"/>
      <c r="E119" s="151">
        <v>0</v>
      </c>
      <c r="F119" s="151">
        <v>0</v>
      </c>
      <c r="G119" s="151">
        <v>0</v>
      </c>
      <c r="H119" s="151">
        <v>0</v>
      </c>
      <c r="I119" s="151">
        <v>0</v>
      </c>
      <c r="J119" s="151">
        <v>0</v>
      </c>
      <c r="K119" s="151">
        <v>0</v>
      </c>
      <c r="L119" s="152">
        <v>0</v>
      </c>
      <c r="M119" s="151">
        <v>0</v>
      </c>
      <c r="N119" s="151">
        <v>0</v>
      </c>
      <c r="O119" s="151">
        <v>0</v>
      </c>
      <c r="P119" s="151">
        <v>0</v>
      </c>
      <c r="Q119" s="152">
        <v>0</v>
      </c>
      <c r="R119" s="151">
        <v>0</v>
      </c>
      <c r="S119" s="151">
        <v>0</v>
      </c>
      <c r="T119" s="151">
        <v>0</v>
      </c>
      <c r="U119" s="151">
        <v>0</v>
      </c>
      <c r="V119" s="151">
        <v>0</v>
      </c>
      <c r="W119" s="151">
        <v>0</v>
      </c>
      <c r="X119" s="151">
        <v>0</v>
      </c>
      <c r="Y119" s="151">
        <v>0</v>
      </c>
      <c r="Z119" s="152">
        <v>0</v>
      </c>
      <c r="AA119" s="151">
        <v>0</v>
      </c>
      <c r="AB119" s="152">
        <v>0</v>
      </c>
      <c r="AC119" s="151">
        <v>0</v>
      </c>
      <c r="AD119" s="151">
        <v>0</v>
      </c>
      <c r="AE119" s="152">
        <v>0</v>
      </c>
      <c r="AF119" s="151">
        <v>0</v>
      </c>
      <c r="AG119" s="152">
        <v>0</v>
      </c>
      <c r="AH119" s="152">
        <v>0</v>
      </c>
    </row>
    <row r="120" spans="1:36" ht="14.25" x14ac:dyDescent="0.2">
      <c r="A120" s="150" t="s">
        <v>66</v>
      </c>
      <c r="B120" s="161" t="s">
        <v>278</v>
      </c>
      <c r="C120" s="138" t="s">
        <v>280</v>
      </c>
      <c r="D120" s="149"/>
      <c r="E120" s="151">
        <v>0</v>
      </c>
      <c r="F120" s="151">
        <v>0</v>
      </c>
      <c r="G120" s="151">
        <v>0</v>
      </c>
      <c r="H120" s="151">
        <v>0</v>
      </c>
      <c r="I120" s="151">
        <v>0</v>
      </c>
      <c r="J120" s="151">
        <v>0</v>
      </c>
      <c r="K120" s="151">
        <v>0</v>
      </c>
      <c r="L120" s="152">
        <v>0</v>
      </c>
      <c r="M120" s="151">
        <v>0</v>
      </c>
      <c r="N120" s="151">
        <v>0</v>
      </c>
      <c r="O120" s="151">
        <v>0</v>
      </c>
      <c r="P120" s="151">
        <v>0</v>
      </c>
      <c r="Q120" s="152">
        <v>0</v>
      </c>
      <c r="R120" s="151">
        <v>0</v>
      </c>
      <c r="S120" s="151">
        <v>0</v>
      </c>
      <c r="T120" s="151">
        <v>0</v>
      </c>
      <c r="U120" s="151">
        <v>0</v>
      </c>
      <c r="V120" s="151">
        <v>0</v>
      </c>
      <c r="W120" s="151">
        <v>0</v>
      </c>
      <c r="X120" s="151">
        <v>0</v>
      </c>
      <c r="Y120" s="151">
        <v>0</v>
      </c>
      <c r="Z120" s="152">
        <v>0</v>
      </c>
      <c r="AA120" s="151">
        <v>0</v>
      </c>
      <c r="AB120" s="152">
        <v>0</v>
      </c>
      <c r="AC120" s="151">
        <v>0</v>
      </c>
      <c r="AD120" s="151">
        <v>0</v>
      </c>
      <c r="AE120" s="152">
        <v>0</v>
      </c>
      <c r="AF120" s="151">
        <v>0</v>
      </c>
      <c r="AG120" s="152">
        <v>0</v>
      </c>
      <c r="AH120" s="152">
        <v>0</v>
      </c>
    </row>
    <row r="121" spans="1:36" ht="14.25" x14ac:dyDescent="0.2">
      <c r="A121" s="153"/>
      <c r="B121" s="162" t="s">
        <v>286</v>
      </c>
      <c r="C121" s="138" t="s">
        <v>287</v>
      </c>
      <c r="D121" s="149"/>
      <c r="E121" s="151">
        <v>0</v>
      </c>
      <c r="F121" s="151">
        <v>0</v>
      </c>
      <c r="G121" s="151">
        <v>0</v>
      </c>
      <c r="H121" s="151">
        <v>0</v>
      </c>
      <c r="I121" s="151">
        <v>0</v>
      </c>
      <c r="J121" s="151">
        <v>0</v>
      </c>
      <c r="K121" s="151">
        <v>0</v>
      </c>
      <c r="L121" s="152">
        <v>0</v>
      </c>
      <c r="M121" s="151">
        <v>0</v>
      </c>
      <c r="N121" s="151">
        <v>0</v>
      </c>
      <c r="O121" s="151">
        <v>0</v>
      </c>
      <c r="P121" s="151">
        <v>0</v>
      </c>
      <c r="Q121" s="152">
        <v>0</v>
      </c>
      <c r="R121" s="151">
        <v>0</v>
      </c>
      <c r="S121" s="151">
        <v>0</v>
      </c>
      <c r="T121" s="151">
        <v>0</v>
      </c>
      <c r="U121" s="151">
        <v>0</v>
      </c>
      <c r="V121" s="151">
        <v>0</v>
      </c>
      <c r="W121" s="151">
        <v>0</v>
      </c>
      <c r="X121" s="151">
        <v>0</v>
      </c>
      <c r="Y121" s="151">
        <v>0</v>
      </c>
      <c r="Z121" s="152">
        <v>0</v>
      </c>
      <c r="AA121" s="151">
        <v>0</v>
      </c>
      <c r="AB121" s="152">
        <v>0</v>
      </c>
      <c r="AC121" s="151">
        <v>0</v>
      </c>
      <c r="AD121" s="151">
        <v>0</v>
      </c>
      <c r="AE121" s="152">
        <v>0</v>
      </c>
      <c r="AF121" s="151">
        <v>0</v>
      </c>
      <c r="AG121" s="152">
        <v>0</v>
      </c>
      <c r="AH121" s="152">
        <v>0</v>
      </c>
    </row>
    <row r="122" spans="1:36" ht="14.25" x14ac:dyDescent="0.2">
      <c r="A122" s="153"/>
      <c r="B122" s="164"/>
      <c r="C122" s="138" t="s">
        <v>288</v>
      </c>
      <c r="D122" s="149"/>
      <c r="E122" s="151">
        <v>0</v>
      </c>
      <c r="F122" s="151">
        <v>0</v>
      </c>
      <c r="G122" s="151">
        <v>0</v>
      </c>
      <c r="H122" s="151">
        <v>0</v>
      </c>
      <c r="I122" s="151">
        <v>0</v>
      </c>
      <c r="J122" s="151">
        <v>0</v>
      </c>
      <c r="K122" s="151">
        <v>0</v>
      </c>
      <c r="L122" s="152">
        <v>0</v>
      </c>
      <c r="M122" s="151">
        <v>0</v>
      </c>
      <c r="N122" s="151">
        <v>0</v>
      </c>
      <c r="O122" s="151">
        <v>0</v>
      </c>
      <c r="P122" s="151">
        <v>0</v>
      </c>
      <c r="Q122" s="152">
        <v>0</v>
      </c>
      <c r="R122" s="151">
        <v>0</v>
      </c>
      <c r="S122" s="151">
        <v>0</v>
      </c>
      <c r="T122" s="151">
        <v>0</v>
      </c>
      <c r="U122" s="151">
        <v>0</v>
      </c>
      <c r="V122" s="151">
        <v>0</v>
      </c>
      <c r="W122" s="151">
        <v>0</v>
      </c>
      <c r="X122" s="151">
        <v>0</v>
      </c>
      <c r="Y122" s="151">
        <v>0</v>
      </c>
      <c r="Z122" s="152">
        <v>0</v>
      </c>
      <c r="AA122" s="151">
        <v>0</v>
      </c>
      <c r="AB122" s="152">
        <v>0</v>
      </c>
      <c r="AC122" s="151">
        <v>0</v>
      </c>
      <c r="AD122" s="151">
        <v>0</v>
      </c>
      <c r="AE122" s="152">
        <v>0</v>
      </c>
      <c r="AF122" s="151">
        <v>0</v>
      </c>
      <c r="AG122" s="152">
        <v>0</v>
      </c>
      <c r="AH122" s="152">
        <v>0</v>
      </c>
    </row>
    <row r="123" spans="1:36" ht="14.25" x14ac:dyDescent="0.2">
      <c r="A123" s="153"/>
      <c r="B123" s="164"/>
      <c r="C123" s="138" t="s">
        <v>350</v>
      </c>
      <c r="D123" s="149"/>
      <c r="E123" s="151">
        <v>0</v>
      </c>
      <c r="F123" s="151">
        <v>0</v>
      </c>
      <c r="G123" s="151">
        <v>0</v>
      </c>
      <c r="H123" s="151">
        <v>0</v>
      </c>
      <c r="I123" s="151">
        <v>0</v>
      </c>
      <c r="J123" s="151">
        <v>0</v>
      </c>
      <c r="K123" s="151">
        <v>0</v>
      </c>
      <c r="L123" s="152">
        <v>0</v>
      </c>
      <c r="M123" s="151">
        <v>0</v>
      </c>
      <c r="N123" s="151">
        <v>0</v>
      </c>
      <c r="O123" s="151">
        <v>0</v>
      </c>
      <c r="P123" s="151">
        <v>0</v>
      </c>
      <c r="Q123" s="152">
        <v>0</v>
      </c>
      <c r="R123" s="151">
        <v>0</v>
      </c>
      <c r="S123" s="151">
        <v>0</v>
      </c>
      <c r="T123" s="151">
        <v>0</v>
      </c>
      <c r="U123" s="151">
        <v>0</v>
      </c>
      <c r="V123" s="151">
        <v>0</v>
      </c>
      <c r="W123" s="151">
        <v>0</v>
      </c>
      <c r="X123" s="151">
        <v>0</v>
      </c>
      <c r="Y123" s="151">
        <v>0</v>
      </c>
      <c r="Z123" s="152">
        <v>0</v>
      </c>
      <c r="AA123" s="151">
        <v>0</v>
      </c>
      <c r="AB123" s="152">
        <v>0</v>
      </c>
      <c r="AC123" s="151">
        <v>0</v>
      </c>
      <c r="AD123" s="151">
        <v>0</v>
      </c>
      <c r="AE123" s="152">
        <v>0</v>
      </c>
      <c r="AF123" s="151">
        <v>0</v>
      </c>
      <c r="AG123" s="152">
        <v>0</v>
      </c>
      <c r="AH123" s="152">
        <v>0</v>
      </c>
    </row>
    <row r="124" spans="1:36" ht="14.25" x14ac:dyDescent="0.2">
      <c r="A124" s="153"/>
      <c r="B124" s="163"/>
      <c r="C124" s="138" t="s">
        <v>351</v>
      </c>
      <c r="D124" s="149"/>
      <c r="E124" s="151">
        <v>0</v>
      </c>
      <c r="F124" s="151">
        <v>0</v>
      </c>
      <c r="G124" s="151">
        <v>0</v>
      </c>
      <c r="H124" s="151">
        <v>0</v>
      </c>
      <c r="I124" s="151">
        <v>0</v>
      </c>
      <c r="J124" s="151">
        <v>0</v>
      </c>
      <c r="K124" s="151">
        <v>0</v>
      </c>
      <c r="L124" s="152">
        <v>0</v>
      </c>
      <c r="M124" s="151">
        <v>0</v>
      </c>
      <c r="N124" s="151">
        <v>0</v>
      </c>
      <c r="O124" s="151">
        <v>0</v>
      </c>
      <c r="P124" s="151">
        <v>0</v>
      </c>
      <c r="Q124" s="152">
        <v>0</v>
      </c>
      <c r="R124" s="151">
        <v>0</v>
      </c>
      <c r="S124" s="151">
        <v>0</v>
      </c>
      <c r="T124" s="151">
        <v>0</v>
      </c>
      <c r="U124" s="151">
        <v>0</v>
      </c>
      <c r="V124" s="151">
        <v>0</v>
      </c>
      <c r="W124" s="151">
        <v>0</v>
      </c>
      <c r="X124" s="151">
        <v>0</v>
      </c>
      <c r="Y124" s="151">
        <v>0</v>
      </c>
      <c r="Z124" s="152">
        <v>0</v>
      </c>
      <c r="AA124" s="151">
        <v>0</v>
      </c>
      <c r="AB124" s="152">
        <v>0</v>
      </c>
      <c r="AC124" s="151">
        <v>0</v>
      </c>
      <c r="AD124" s="151">
        <v>0</v>
      </c>
      <c r="AE124" s="152">
        <v>0</v>
      </c>
      <c r="AF124" s="151">
        <v>0</v>
      </c>
      <c r="AG124" s="152">
        <v>0</v>
      </c>
      <c r="AH124" s="152">
        <v>0</v>
      </c>
    </row>
    <row r="125" spans="1:36" ht="14.25" x14ac:dyDescent="0.2">
      <c r="A125" s="157"/>
      <c r="B125" s="161" t="s">
        <v>290</v>
      </c>
      <c r="C125" s="138" t="s">
        <v>291</v>
      </c>
      <c r="D125" s="149"/>
      <c r="E125" s="151">
        <v>0</v>
      </c>
      <c r="F125" s="151">
        <v>0</v>
      </c>
      <c r="G125" s="151">
        <v>0</v>
      </c>
      <c r="H125" s="151">
        <v>0</v>
      </c>
      <c r="I125" s="151">
        <v>0</v>
      </c>
      <c r="J125" s="151">
        <v>0</v>
      </c>
      <c r="K125" s="151">
        <v>0</v>
      </c>
      <c r="L125" s="152">
        <v>0</v>
      </c>
      <c r="M125" s="151">
        <v>0</v>
      </c>
      <c r="N125" s="151">
        <v>0</v>
      </c>
      <c r="O125" s="151">
        <v>0</v>
      </c>
      <c r="P125" s="151">
        <v>0</v>
      </c>
      <c r="Q125" s="152">
        <v>0</v>
      </c>
      <c r="R125" s="151">
        <v>0</v>
      </c>
      <c r="S125" s="151">
        <v>0</v>
      </c>
      <c r="T125" s="151">
        <v>0</v>
      </c>
      <c r="U125" s="151">
        <v>0</v>
      </c>
      <c r="V125" s="151">
        <v>0</v>
      </c>
      <c r="W125" s="151">
        <v>0</v>
      </c>
      <c r="X125" s="151">
        <v>0</v>
      </c>
      <c r="Y125" s="151">
        <v>0</v>
      </c>
      <c r="Z125" s="152">
        <v>0</v>
      </c>
      <c r="AA125" s="151">
        <v>0</v>
      </c>
      <c r="AB125" s="152">
        <v>0</v>
      </c>
      <c r="AC125" s="151">
        <v>0</v>
      </c>
      <c r="AD125" s="151">
        <v>0</v>
      </c>
      <c r="AE125" s="152">
        <v>0</v>
      </c>
      <c r="AF125" s="151">
        <v>0</v>
      </c>
      <c r="AG125" s="152">
        <v>0</v>
      </c>
      <c r="AH125" s="152">
        <v>0</v>
      </c>
    </row>
    <row r="126" spans="1:36" ht="14.25" x14ac:dyDescent="0.2">
      <c r="A126" s="150" t="s">
        <v>386</v>
      </c>
      <c r="B126" s="161" t="s">
        <v>387</v>
      </c>
      <c r="C126" s="138" t="s">
        <v>388</v>
      </c>
      <c r="D126" s="149"/>
      <c r="E126" s="151">
        <v>0</v>
      </c>
      <c r="F126" s="151">
        <v>0</v>
      </c>
      <c r="G126" s="151">
        <v>0</v>
      </c>
      <c r="H126" s="151">
        <v>0</v>
      </c>
      <c r="I126" s="151">
        <v>0</v>
      </c>
      <c r="J126" s="151">
        <v>0</v>
      </c>
      <c r="K126" s="151">
        <v>0</v>
      </c>
      <c r="L126" s="152">
        <v>0</v>
      </c>
      <c r="M126" s="151">
        <v>0</v>
      </c>
      <c r="N126" s="151">
        <v>0</v>
      </c>
      <c r="O126" s="151">
        <v>0</v>
      </c>
      <c r="P126" s="151">
        <v>0</v>
      </c>
      <c r="Q126" s="152">
        <v>0</v>
      </c>
      <c r="R126" s="151">
        <v>0</v>
      </c>
      <c r="S126" s="151">
        <v>0</v>
      </c>
      <c r="T126" s="151">
        <v>0</v>
      </c>
      <c r="U126" s="151">
        <v>0</v>
      </c>
      <c r="V126" s="151">
        <v>0</v>
      </c>
      <c r="W126" s="151">
        <v>0</v>
      </c>
      <c r="X126" s="151">
        <v>0</v>
      </c>
      <c r="Y126" s="151">
        <v>0</v>
      </c>
      <c r="Z126" s="152">
        <v>0</v>
      </c>
      <c r="AA126" s="151">
        <v>0</v>
      </c>
      <c r="AB126" s="152">
        <v>0</v>
      </c>
      <c r="AC126" s="151">
        <v>0</v>
      </c>
      <c r="AD126" s="151">
        <v>0</v>
      </c>
      <c r="AE126" s="152">
        <v>0</v>
      </c>
      <c r="AF126" s="151">
        <v>0</v>
      </c>
      <c r="AG126" s="152">
        <v>0</v>
      </c>
      <c r="AH126" s="152">
        <v>0</v>
      </c>
    </row>
    <row r="127" spans="1:36" ht="14.25" x14ac:dyDescent="0.2">
      <c r="A127" s="157"/>
      <c r="B127" s="161" t="s">
        <v>289</v>
      </c>
      <c r="C127" s="138" t="s">
        <v>389</v>
      </c>
      <c r="D127" s="149"/>
      <c r="E127" s="151">
        <v>0</v>
      </c>
      <c r="F127" s="151">
        <v>0</v>
      </c>
      <c r="G127" s="151">
        <v>0</v>
      </c>
      <c r="H127" s="151">
        <v>0</v>
      </c>
      <c r="I127" s="151">
        <v>0</v>
      </c>
      <c r="J127" s="151">
        <v>0</v>
      </c>
      <c r="K127" s="151">
        <v>0</v>
      </c>
      <c r="L127" s="152">
        <v>0</v>
      </c>
      <c r="M127" s="151">
        <v>0</v>
      </c>
      <c r="N127" s="151">
        <v>0</v>
      </c>
      <c r="O127" s="151">
        <v>0</v>
      </c>
      <c r="P127" s="151">
        <v>0</v>
      </c>
      <c r="Q127" s="152">
        <v>0</v>
      </c>
      <c r="R127" s="151">
        <v>0</v>
      </c>
      <c r="S127" s="151">
        <v>0</v>
      </c>
      <c r="T127" s="151">
        <v>0</v>
      </c>
      <c r="U127" s="151">
        <v>0</v>
      </c>
      <c r="V127" s="151">
        <v>0</v>
      </c>
      <c r="W127" s="151">
        <v>0</v>
      </c>
      <c r="X127" s="151">
        <v>0</v>
      </c>
      <c r="Y127" s="151">
        <v>0</v>
      </c>
      <c r="Z127" s="152">
        <v>0</v>
      </c>
      <c r="AA127" s="151">
        <v>0</v>
      </c>
      <c r="AB127" s="152">
        <v>0</v>
      </c>
      <c r="AC127" s="151">
        <v>0</v>
      </c>
      <c r="AD127" s="151">
        <v>0</v>
      </c>
      <c r="AE127" s="152">
        <v>0</v>
      </c>
      <c r="AF127" s="151">
        <v>0</v>
      </c>
      <c r="AG127" s="152">
        <v>0</v>
      </c>
      <c r="AH127" s="152">
        <v>0</v>
      </c>
    </row>
    <row r="128" spans="1:36" ht="14.25" x14ac:dyDescent="0.2">
      <c r="A128" s="204" t="s">
        <v>107</v>
      </c>
      <c r="B128" s="205"/>
      <c r="C128" s="206"/>
      <c r="D128" s="207"/>
      <c r="E128" s="208">
        <v>0</v>
      </c>
      <c r="F128" s="208">
        <v>0</v>
      </c>
      <c r="G128" s="208">
        <v>4934</v>
      </c>
      <c r="H128" s="208">
        <v>42921</v>
      </c>
      <c r="I128" s="208">
        <v>202375</v>
      </c>
      <c r="J128" s="208">
        <f>SUM(J8:J127)</f>
        <v>276040</v>
      </c>
      <c r="K128" s="208">
        <v>0</v>
      </c>
      <c r="L128" s="208">
        <v>526270</v>
      </c>
      <c r="M128" s="208">
        <v>25170</v>
      </c>
      <c r="N128" s="208">
        <v>6509</v>
      </c>
      <c r="O128" s="208">
        <v>27025</v>
      </c>
      <c r="P128" s="208">
        <v>51385</v>
      </c>
      <c r="Q128" s="208">
        <v>110090</v>
      </c>
      <c r="R128" s="208">
        <v>0</v>
      </c>
      <c r="S128" s="208">
        <v>19473</v>
      </c>
      <c r="T128" s="208">
        <v>2349</v>
      </c>
      <c r="U128" s="208">
        <v>294024</v>
      </c>
      <c r="V128" s="208">
        <v>121065</v>
      </c>
      <c r="W128" s="208">
        <v>67279</v>
      </c>
      <c r="X128" s="208">
        <v>1867</v>
      </c>
      <c r="Y128" s="208">
        <v>0</v>
      </c>
      <c r="Z128" s="208">
        <v>506057</v>
      </c>
      <c r="AA128" s="208">
        <v>40126</v>
      </c>
      <c r="AB128" s="208">
        <v>40126</v>
      </c>
      <c r="AC128" s="208">
        <v>24588</v>
      </c>
      <c r="AD128" s="208">
        <v>2908</v>
      </c>
      <c r="AE128" s="208">
        <v>27496</v>
      </c>
      <c r="AF128" s="208">
        <v>42975</v>
      </c>
      <c r="AG128" s="208">
        <v>42975</v>
      </c>
      <c r="AH128" s="208">
        <v>1253013</v>
      </c>
      <c r="AJ128" s="165">
        <f>G128+I128+H128+J128+K128+F128+P128+M128+O128+N128+T128+S128+X128+V128+U128+Y128+W128+AF128+AA128</f>
        <v>1225517</v>
      </c>
    </row>
    <row r="129" spans="1:34" x14ac:dyDescent="0.2">
      <c r="A129" s="46"/>
      <c r="B129" s="46"/>
      <c r="C129" s="46"/>
      <c r="D129" s="46"/>
      <c r="E129" s="46"/>
      <c r="F129" s="46"/>
      <c r="G129" s="46"/>
      <c r="H129" s="46"/>
      <c r="I129" s="46"/>
      <c r="J129" s="213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</row>
    <row r="130" spans="1:34" ht="14.25" x14ac:dyDescent="0.2">
      <c r="A130" s="212"/>
      <c r="B130" s="46"/>
      <c r="C130" s="46"/>
      <c r="D130" s="46"/>
      <c r="E130" s="46"/>
      <c r="F130" s="46"/>
      <c r="G130" s="46"/>
      <c r="H130" s="46"/>
      <c r="I130" s="46"/>
      <c r="J130" s="213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</row>
    <row r="131" spans="1:34" x14ac:dyDescent="0.2">
      <c r="A131" s="46"/>
      <c r="B131" s="46"/>
      <c r="C131" s="46"/>
      <c r="D131" s="46"/>
      <c r="E131" s="46"/>
      <c r="F131" s="46"/>
      <c r="G131" s="46"/>
      <c r="H131" s="46"/>
      <c r="I131" s="46"/>
      <c r="J131" s="202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</row>
    <row r="132" spans="1:34" x14ac:dyDescent="0.2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</row>
  </sheetData>
  <pageMargins left="0.7" right="0.7" top="0.75" bottom="0.75" header="0.3" footer="0.3"/>
  <pageSetup scale="28" fitToWidth="6" orientation="landscape" r:id="rId1"/>
  <headerFooter>
    <oddFooter>&amp;C&amp;P OF &amp;N&amp;R&amp;Z&amp;F&amp;A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401K &amp; Retirement</vt:lpstr>
      <vt:lpstr>2011 - 2012 Labor Summary</vt:lpstr>
      <vt:lpstr>KU Summary</vt:lpstr>
      <vt:lpstr>Servco Summary</vt:lpstr>
      <vt:lpstr>KU to Other Smmary</vt:lpstr>
      <vt:lpstr>LGE to KU Summary</vt:lpstr>
      <vt:lpstr>KU to KU</vt:lpstr>
      <vt:lpstr>Servco to KU</vt:lpstr>
      <vt:lpstr>KU to Others</vt:lpstr>
      <vt:lpstr>LGE to KU</vt:lpstr>
      <vt:lpstr>% of wages SSN</vt:lpstr>
      <vt:lpstr>Exp Type Classifications</vt:lpstr>
      <vt:lpstr> intercompany allocat</vt:lpstr>
      <vt:lpstr>'% of wages SSN'!Print_Area</vt:lpstr>
      <vt:lpstr>'Exp Type Classifications'!Print_Area</vt:lpstr>
      <vt:lpstr>'KU Summary'!Print_Area</vt:lpstr>
      <vt:lpstr>'KU to KU'!Print_Area</vt:lpstr>
      <vt:lpstr>'KU to Other Smmary'!Print_Area</vt:lpstr>
      <vt:lpstr>'KU to Others'!Print_Area</vt:lpstr>
      <vt:lpstr>'LGE to KU'!Print_Area</vt:lpstr>
      <vt:lpstr>'LGE to KU Summary'!Print_Area</vt:lpstr>
      <vt:lpstr>'Servco Summary'!Print_Area</vt:lpstr>
      <vt:lpstr>'Servco to KU'!Print_Area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2012-08-10T23:04:48Z</dcterms:created>
  <dcterms:modified xsi:type="dcterms:W3CDTF">2012-08-10T23:23:45Z</dcterms:modified>
</cp:coreProperties>
</file>