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720" yWindow="360" windowWidth="19440" windowHeight="10260"/>
  </bookViews>
  <sheets>
    <sheet name="KU" sheetId="1" r:id="rId1"/>
  </sheets>
  <definedNames>
    <definedName name="_xlnm.Print_Titles" localSheetId="0">KU!$A:$A</definedName>
  </definedNames>
  <calcPr calcId="145621"/>
</workbook>
</file>

<file path=xl/calcChain.xml><?xml version="1.0" encoding="utf-8"?>
<calcChain xmlns="http://schemas.openxmlformats.org/spreadsheetml/2006/main">
  <c r="N16" i="1" l="1"/>
  <c r="O28" i="1"/>
  <c r="O27" i="1"/>
  <c r="O29" i="1" s="1"/>
  <c r="O26" i="1"/>
  <c r="O25" i="1"/>
  <c r="O24" i="1"/>
  <c r="O23" i="1"/>
  <c r="O22" i="1"/>
  <c r="O21" i="1"/>
  <c r="O20" i="1"/>
  <c r="O16" i="1"/>
  <c r="O13" i="1"/>
  <c r="O10" i="1"/>
  <c r="O11" i="1" s="1"/>
  <c r="O7" i="1"/>
  <c r="O6" i="1"/>
  <c r="O8" i="1"/>
  <c r="N28" i="1"/>
  <c r="N27" i="1"/>
  <c r="N26" i="1"/>
  <c r="N25" i="1"/>
  <c r="N24" i="1"/>
  <c r="N23" i="1"/>
  <c r="N22" i="1"/>
  <c r="N21" i="1"/>
  <c r="N20" i="1"/>
  <c r="N14" i="1"/>
  <c r="N13" i="1"/>
  <c r="N10" i="1"/>
  <c r="N7" i="1"/>
  <c r="N6" i="1"/>
  <c r="N11" i="1" s="1"/>
  <c r="N17" i="1" l="1"/>
  <c r="N29" i="1"/>
  <c r="O17" i="1"/>
  <c r="O31" i="1" s="1"/>
  <c r="O14" i="1"/>
  <c r="N8" i="1"/>
  <c r="B29" i="1"/>
  <c r="C29" i="1"/>
  <c r="D29" i="1"/>
  <c r="E29" i="1"/>
  <c r="F29" i="1"/>
  <c r="G29" i="1"/>
  <c r="H29" i="1"/>
  <c r="I29" i="1"/>
  <c r="J29" i="1"/>
  <c r="K29" i="1"/>
  <c r="L29" i="1"/>
  <c r="M29" i="1"/>
  <c r="N31" i="1" l="1"/>
  <c r="M8" i="1"/>
  <c r="L8" i="1"/>
  <c r="K8" i="1"/>
  <c r="J8" i="1"/>
  <c r="I8" i="1"/>
  <c r="H8" i="1"/>
  <c r="G8" i="1"/>
  <c r="F8" i="1"/>
  <c r="E8" i="1"/>
  <c r="D8" i="1"/>
  <c r="C8" i="1"/>
  <c r="B8" i="1"/>
  <c r="M17" i="1" l="1"/>
  <c r="M31" i="1" s="1"/>
  <c r="L17" i="1"/>
  <c r="L31" i="1" s="1"/>
  <c r="K17" i="1"/>
  <c r="K31" i="1" s="1"/>
  <c r="J17" i="1"/>
  <c r="J31" i="1" s="1"/>
  <c r="I17" i="1"/>
  <c r="I31" i="1" s="1"/>
  <c r="H17" i="1"/>
  <c r="H31" i="1" s="1"/>
  <c r="G17" i="1"/>
  <c r="G31" i="1" s="1"/>
  <c r="F17" i="1"/>
  <c r="F31" i="1" s="1"/>
  <c r="E17" i="1"/>
  <c r="E31" i="1" s="1"/>
  <c r="D17" i="1"/>
  <c r="D31" i="1" s="1"/>
  <c r="C17" i="1"/>
  <c r="C31" i="1" s="1"/>
  <c r="B17" i="1"/>
  <c r="B31" i="1" s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<sst xmlns="http://schemas.openxmlformats.org/spreadsheetml/2006/main" count="44" uniqueCount="39">
  <si>
    <t>OSS Margin by Month</t>
  </si>
  <si>
    <t>KU</t>
  </si>
  <si>
    <t>May 2011</t>
  </si>
  <si>
    <t>June 2011</t>
  </si>
  <si>
    <t>July 2011</t>
  </si>
  <si>
    <t>Sept 2011</t>
  </si>
  <si>
    <t>Oct 2011</t>
  </si>
  <si>
    <t>Nov 2011</t>
  </si>
  <si>
    <t>Dec 2011</t>
  </si>
  <si>
    <t>Jan 2012</t>
  </si>
  <si>
    <t>Feb 2012</t>
  </si>
  <si>
    <t>Sales Volume, MWh</t>
  </si>
  <si>
    <t>External Sales</t>
  </si>
  <si>
    <t>Intercompany  Sales</t>
  </si>
  <si>
    <t>Total Off-System Volumes</t>
  </si>
  <si>
    <t>External Sales, $/MWh</t>
  </si>
  <si>
    <t>Intercompany Sales</t>
  </si>
  <si>
    <t>Intercompany Sales, $/MWh</t>
  </si>
  <si>
    <t>Transmission</t>
  </si>
  <si>
    <t>Off-System Sales</t>
  </si>
  <si>
    <t>Cost of Sales</t>
  </si>
  <si>
    <t>Fuel Expense</t>
  </si>
  <si>
    <t>Intercompany Fuel Expense</t>
  </si>
  <si>
    <t>External Purchased Power Expense</t>
  </si>
  <si>
    <t>Intercompany Purchased Power Expense</t>
  </si>
  <si>
    <t>RTO Costs</t>
  </si>
  <si>
    <t>Environmental Related Costs</t>
  </si>
  <si>
    <t>Impact of Lost ECR Revenue</t>
  </si>
  <si>
    <t>Generated for Losses</t>
  </si>
  <si>
    <t>Total Cost of Sales</t>
  </si>
  <si>
    <t>Aug 2011</t>
  </si>
  <si>
    <t>Apr 2011</t>
  </si>
  <si>
    <t>Mar 2012</t>
  </si>
  <si>
    <t>$000's</t>
  </si>
  <si>
    <t>Gross Margin</t>
  </si>
  <si>
    <t>Test Period</t>
  </si>
  <si>
    <t>Apr 2011-Mar 2012</t>
  </si>
  <si>
    <t>Ist Quarter 2012</t>
  </si>
  <si>
    <t>Jan 2012-Mar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</si>
</sst>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.00_);_(&quot;$&quot;* \(#,##0.0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2" fillId="0" borderId="0" xfId="1" quotePrefix="1" applyNumberFormat="1" applyFont="1" applyAlignment="1">
      <alignment horizontal="center"/>
    </xf>
    <xf numFmtId="0" fontId="0" fillId="0" borderId="1" xfId="0" applyBorder="1"/>
    <xf numFmtId="41" fontId="0" fillId="0" borderId="1" xfId="0" applyNumberFormat="1" applyBorder="1"/>
    <xf numFmtId="41" fontId="4" fillId="0" borderId="1" xfId="0" applyNumberFormat="1" applyFont="1" applyBorder="1"/>
    <xf numFmtId="42" fontId="0" fillId="0" borderId="1" xfId="0" applyNumberFormat="1" applyBorder="1"/>
    <xf numFmtId="165" fontId="5" fillId="0" borderId="1" xfId="0" applyNumberFormat="1" applyFont="1" applyBorder="1"/>
    <xf numFmtId="42" fontId="4" fillId="0" borderId="1" xfId="0" applyNumberFormat="1" applyFont="1" applyBorder="1"/>
    <xf numFmtId="42" fontId="0" fillId="0" borderId="1" xfId="0" applyNumberFormat="1" applyFill="1" applyBorder="1"/>
    <xf numFmtId="42" fontId="4" fillId="0" borderId="3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0" fillId="0" borderId="0" xfId="0" applyBorder="1"/>
    <xf numFmtId="0" fontId="5" fillId="0" borderId="0" xfId="0" quotePrefix="1" applyFont="1" applyBorder="1" applyAlignment="1">
      <alignment horizontal="left"/>
    </xf>
    <xf numFmtId="0" fontId="4" fillId="0" borderId="0" xfId="0" applyFont="1" applyBorder="1"/>
    <xf numFmtId="0" fontId="4" fillId="0" borderId="0" xfId="0" quotePrefix="1" applyFont="1" applyBorder="1" applyAlignment="1">
      <alignment horizontal="left"/>
    </xf>
    <xf numFmtId="0" fontId="2" fillId="0" borderId="0" xfId="0" applyFont="1" applyAlignment="1">
      <alignment horizontal="center"/>
    </xf>
    <xf numFmtId="42" fontId="0" fillId="0" borderId="2" xfId="0" applyNumberForma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O32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1" sqref="A21"/>
    </sheetView>
  </sheetViews>
  <sheetFormatPr defaultRowHeight="15" x14ac:dyDescent="0.25"/>
  <cols>
    <col min="1" max="1" width="41.5703125" bestFit="1" customWidth="1"/>
    <col min="2" max="13" width="12.42578125" style="1" bestFit="1" customWidth="1"/>
    <col min="14" max="15" width="20.42578125" style="1" customWidth="1"/>
  </cols>
  <sheetData>
    <row r="1" spans="1:15" x14ac:dyDescent="0.25">
      <c r="A1" s="19" t="s">
        <v>0</v>
      </c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9"/>
      <c r="O1" s="19"/>
    </row>
    <row r="2" spans="1:15" x14ac:dyDescent="0.25">
      <c r="A2" s="19" t="s">
        <v>33</v>
      </c>
      <c r="B2" s="21" t="s">
        <v>33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9"/>
      <c r="O2" s="19"/>
    </row>
    <row r="3" spans="1:15" x14ac:dyDescent="0.25">
      <c r="A3" s="19" t="s">
        <v>1</v>
      </c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9" t="s">
        <v>35</v>
      </c>
      <c r="O3" s="19" t="s">
        <v>37</v>
      </c>
    </row>
    <row r="4" spans="1:15" s="2" customFormat="1" x14ac:dyDescent="0.25">
      <c r="A4" s="12"/>
      <c r="B4" s="3" t="s">
        <v>31</v>
      </c>
      <c r="C4" s="3" t="s">
        <v>2</v>
      </c>
      <c r="D4" s="3" t="s">
        <v>3</v>
      </c>
      <c r="E4" s="3" t="s">
        <v>4</v>
      </c>
      <c r="F4" s="3" t="s">
        <v>30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32</v>
      </c>
      <c r="N4" s="3" t="s">
        <v>36</v>
      </c>
      <c r="O4" s="3" t="s">
        <v>38</v>
      </c>
    </row>
    <row r="5" spans="1:15" x14ac:dyDescent="0.25">
      <c r="A5" s="17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13" t="s">
        <v>12</v>
      </c>
      <c r="B6" s="5">
        <v>9.0039999999999996</v>
      </c>
      <c r="C6" s="5">
        <v>13022.018</v>
      </c>
      <c r="D6" s="5">
        <v>23681.02</v>
      </c>
      <c r="E6" s="5">
        <v>12113.019</v>
      </c>
      <c r="F6" s="5">
        <v>4811.0140000000001</v>
      </c>
      <c r="G6" s="5">
        <v>330.01499999999999</v>
      </c>
      <c r="H6" s="5">
        <v>29353.019</v>
      </c>
      <c r="I6" s="5">
        <v>2847.0160000000001</v>
      </c>
      <c r="J6" s="5">
        <v>539.01400000000001</v>
      </c>
      <c r="K6" s="5">
        <v>265.01299999999998</v>
      </c>
      <c r="L6" s="5">
        <v>86.012</v>
      </c>
      <c r="M6" s="5">
        <v>108.012</v>
      </c>
      <c r="N6" s="5">
        <f>SUM(B6:M6)</f>
        <v>87164.176000000007</v>
      </c>
      <c r="O6" s="5">
        <f>SUM(K6:M6)</f>
        <v>459.03699999999998</v>
      </c>
    </row>
    <row r="7" spans="1:15" x14ac:dyDescent="0.25">
      <c r="A7" s="13" t="s">
        <v>13</v>
      </c>
      <c r="B7" s="5">
        <v>32734</v>
      </c>
      <c r="C7" s="5">
        <v>86379</v>
      </c>
      <c r="D7" s="5">
        <v>75035</v>
      </c>
      <c r="E7" s="5">
        <v>76982</v>
      </c>
      <c r="F7" s="5">
        <v>43067</v>
      </c>
      <c r="G7" s="5">
        <v>90092</v>
      </c>
      <c r="H7" s="5">
        <v>158275</v>
      </c>
      <c r="I7" s="5">
        <v>71349</v>
      </c>
      <c r="J7" s="5">
        <v>120983</v>
      </c>
      <c r="K7" s="5">
        <v>93872</v>
      </c>
      <c r="L7" s="5">
        <v>13054</v>
      </c>
      <c r="M7" s="5">
        <v>17109</v>
      </c>
      <c r="N7" s="5">
        <f>SUM(B7:M7)</f>
        <v>878931</v>
      </c>
      <c r="O7" s="5">
        <f>SUM(K7:M7)</f>
        <v>124035</v>
      </c>
    </row>
    <row r="8" spans="1:15" x14ac:dyDescent="0.25">
      <c r="A8" s="14" t="s">
        <v>14</v>
      </c>
      <c r="B8" s="6">
        <f t="shared" ref="B8:M8" si="0">SUM(B6:B7)</f>
        <v>32743.004000000001</v>
      </c>
      <c r="C8" s="6">
        <f t="shared" si="0"/>
        <v>99401.017999999996</v>
      </c>
      <c r="D8" s="6">
        <f t="shared" si="0"/>
        <v>98716.02</v>
      </c>
      <c r="E8" s="6">
        <f t="shared" si="0"/>
        <v>89095.019</v>
      </c>
      <c r="F8" s="6">
        <f t="shared" si="0"/>
        <v>47878.014000000003</v>
      </c>
      <c r="G8" s="6">
        <f t="shared" si="0"/>
        <v>90422.014999999999</v>
      </c>
      <c r="H8" s="6">
        <f t="shared" si="0"/>
        <v>187628.019</v>
      </c>
      <c r="I8" s="6">
        <f t="shared" si="0"/>
        <v>74196.016000000003</v>
      </c>
      <c r="J8" s="6">
        <f t="shared" si="0"/>
        <v>121522.014</v>
      </c>
      <c r="K8" s="6">
        <f t="shared" si="0"/>
        <v>94137.013000000006</v>
      </c>
      <c r="L8" s="6">
        <f t="shared" si="0"/>
        <v>13140.012000000001</v>
      </c>
      <c r="M8" s="6">
        <f t="shared" si="0"/>
        <v>17217.011999999999</v>
      </c>
      <c r="N8" s="6">
        <f t="shared" ref="N8:O8" si="1">SUM(N6:N7)</f>
        <v>966095.17599999998</v>
      </c>
      <c r="O8" s="6">
        <f t="shared" si="1"/>
        <v>124494.037</v>
      </c>
    </row>
    <row r="9" spans="1:15" ht="6" customHeight="1" x14ac:dyDescent="0.25">
      <c r="A9" s="1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13" t="s">
        <v>12</v>
      </c>
      <c r="B10" s="7">
        <v>0.43475000000000003</v>
      </c>
      <c r="C10" s="7">
        <v>585.56405000000007</v>
      </c>
      <c r="D10" s="7">
        <v>1154.87573</v>
      </c>
      <c r="E10" s="7">
        <v>613.8405600000001</v>
      </c>
      <c r="F10" s="7">
        <v>229.22654</v>
      </c>
      <c r="G10" s="7">
        <v>13.651669999999999</v>
      </c>
      <c r="H10" s="7">
        <v>1126.94508</v>
      </c>
      <c r="I10" s="7">
        <v>116.16063</v>
      </c>
      <c r="J10" s="7">
        <v>22.804549999999999</v>
      </c>
      <c r="K10" s="7">
        <v>9.8315300000000008</v>
      </c>
      <c r="L10" s="7">
        <v>3.6619099999999998</v>
      </c>
      <c r="M10" s="7">
        <v>4.9397700000000002</v>
      </c>
      <c r="N10" s="7">
        <f>SUM(B10:M10)</f>
        <v>3881.9367699999998</v>
      </c>
      <c r="O10" s="7">
        <f>SUM(K10:M10)</f>
        <v>18.433209999999999</v>
      </c>
    </row>
    <row r="11" spans="1:15" x14ac:dyDescent="0.25">
      <c r="A11" s="16" t="s">
        <v>15</v>
      </c>
      <c r="B11" s="8">
        <f t="shared" ref="B11:M11" si="2">IF(B10&lt;&gt;0,B10/(B$6/1000),0)</f>
        <v>48.284095957352292</v>
      </c>
      <c r="C11" s="8">
        <f t="shared" si="2"/>
        <v>44.967227813692169</v>
      </c>
      <c r="D11" s="8">
        <f t="shared" si="2"/>
        <v>48.767989301136524</v>
      </c>
      <c r="E11" s="8">
        <f t="shared" si="2"/>
        <v>50.676099822843511</v>
      </c>
      <c r="F11" s="8">
        <f t="shared" si="2"/>
        <v>47.646200987982986</v>
      </c>
      <c r="G11" s="8">
        <f t="shared" si="2"/>
        <v>41.366816659848794</v>
      </c>
      <c r="H11" s="8">
        <f t="shared" si="2"/>
        <v>38.392816766139113</v>
      </c>
      <c r="I11" s="8">
        <f t="shared" si="2"/>
        <v>40.800834979501346</v>
      </c>
      <c r="J11" s="8">
        <f t="shared" si="2"/>
        <v>42.307899238238711</v>
      </c>
      <c r="K11" s="8">
        <f t="shared" si="2"/>
        <v>37.098293291272505</v>
      </c>
      <c r="L11" s="8">
        <f t="shared" si="2"/>
        <v>42.574408222108538</v>
      </c>
      <c r="M11" s="8">
        <f t="shared" si="2"/>
        <v>45.733529607821353</v>
      </c>
      <c r="N11" s="8">
        <f t="shared" ref="N11:O11" si="3">IF(N10&lt;&gt;0,N10/(N$6/1000),0)</f>
        <v>44.535920009156044</v>
      </c>
      <c r="O11" s="8">
        <f t="shared" si="3"/>
        <v>40.156261913527665</v>
      </c>
    </row>
    <row r="12" spans="1:15" ht="6" customHeight="1" x14ac:dyDescent="0.25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13" t="s">
        <v>16</v>
      </c>
      <c r="B13" s="7">
        <v>948.84629000000007</v>
      </c>
      <c r="C13" s="7">
        <v>2538.8696299999997</v>
      </c>
      <c r="D13" s="7">
        <v>2119.5618999999997</v>
      </c>
      <c r="E13" s="7">
        <v>2269.3959799999998</v>
      </c>
      <c r="F13" s="7">
        <v>1338.1777099999999</v>
      </c>
      <c r="G13" s="7">
        <v>2444.6588199999997</v>
      </c>
      <c r="H13" s="7">
        <v>4180.6674400000002</v>
      </c>
      <c r="I13" s="7">
        <v>1931.87374</v>
      </c>
      <c r="J13" s="7">
        <v>3322.55764</v>
      </c>
      <c r="K13" s="7">
        <v>2638.5085299999996</v>
      </c>
      <c r="L13" s="7">
        <v>402.79192</v>
      </c>
      <c r="M13" s="7">
        <v>543.20579000000009</v>
      </c>
      <c r="N13" s="7">
        <f>SUM(B13:M13)</f>
        <v>24679.115389999995</v>
      </c>
      <c r="O13" s="7">
        <f>SUM(K13:M13)</f>
        <v>3584.5062399999997</v>
      </c>
    </row>
    <row r="14" spans="1:15" x14ac:dyDescent="0.25">
      <c r="A14" s="16" t="s">
        <v>17</v>
      </c>
      <c r="B14" s="8">
        <v>28.986567177857886</v>
      </c>
      <c r="C14" s="8">
        <v>29.392209101749263</v>
      </c>
      <c r="D14" s="8">
        <v>28.247643099886716</v>
      </c>
      <c r="E14" s="8">
        <v>29.479566392143614</v>
      </c>
      <c r="F14" s="8">
        <v>31.071997352961663</v>
      </c>
      <c r="G14" s="8">
        <v>27.135137637082089</v>
      </c>
      <c r="H14" s="8">
        <v>26.41394686463434</v>
      </c>
      <c r="I14" s="8">
        <v>27.076395464547506</v>
      </c>
      <c r="J14" s="8">
        <v>27.463012489358007</v>
      </c>
      <c r="K14" s="8">
        <v>28.107513742116922</v>
      </c>
      <c r="L14" s="8">
        <v>30.855823502374751</v>
      </c>
      <c r="M14" s="8">
        <v>31.749710094102522</v>
      </c>
      <c r="N14" s="8">
        <f>IF(N13&lt;&gt;0,N13/(N$7/1000),0)</f>
        <v>28.078558373751743</v>
      </c>
      <c r="O14" s="8">
        <f>IF(O13&lt;&gt;0,O13/(O$7/1000),0)</f>
        <v>28.899151368565324</v>
      </c>
    </row>
    <row r="15" spans="1:15" ht="6" customHeight="1" x14ac:dyDescent="0.25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13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f>SUM(B16:M16)</f>
        <v>0</v>
      </c>
      <c r="O16" s="20">
        <f>SUM(K16:M16)</f>
        <v>0</v>
      </c>
    </row>
    <row r="17" spans="1:15" x14ac:dyDescent="0.25">
      <c r="A17" s="17" t="s">
        <v>19</v>
      </c>
      <c r="B17" s="9">
        <f t="shared" ref="B17:M17" si="4">SUM(B10,B13,B16)</f>
        <v>949.28104000000008</v>
      </c>
      <c r="C17" s="9">
        <f t="shared" si="4"/>
        <v>3124.4336799999996</v>
      </c>
      <c r="D17" s="9">
        <f t="shared" si="4"/>
        <v>3274.4376299999994</v>
      </c>
      <c r="E17" s="9">
        <f t="shared" si="4"/>
        <v>2883.2365399999999</v>
      </c>
      <c r="F17" s="9">
        <f t="shared" si="4"/>
        <v>1567.40425</v>
      </c>
      <c r="G17" s="9">
        <f t="shared" si="4"/>
        <v>2458.3104899999998</v>
      </c>
      <c r="H17" s="9">
        <f t="shared" si="4"/>
        <v>5307.6125200000006</v>
      </c>
      <c r="I17" s="9">
        <f t="shared" si="4"/>
        <v>2048.0343699999999</v>
      </c>
      <c r="J17" s="9">
        <f t="shared" si="4"/>
        <v>3345.3621899999998</v>
      </c>
      <c r="K17" s="9">
        <f t="shared" si="4"/>
        <v>2648.3400599999995</v>
      </c>
      <c r="L17" s="9">
        <f t="shared" si="4"/>
        <v>406.45382999999998</v>
      </c>
      <c r="M17" s="9">
        <f t="shared" si="4"/>
        <v>548.14556000000005</v>
      </c>
      <c r="N17" s="9">
        <f t="shared" ref="N17:O17" si="5">SUM(N10,N13,N16)</f>
        <v>28561.052159999996</v>
      </c>
      <c r="O17" s="9">
        <f t="shared" si="5"/>
        <v>3602.9394499999999</v>
      </c>
    </row>
    <row r="18" spans="1:15" x14ac:dyDescent="0.25">
      <c r="A18" s="1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17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13" t="s">
        <v>21</v>
      </c>
      <c r="B20" s="10">
        <v>0.33777999999999997</v>
      </c>
      <c r="C20" s="10">
        <v>392.87906000000004</v>
      </c>
      <c r="D20" s="10">
        <v>737.05238000000008</v>
      </c>
      <c r="E20" s="10">
        <v>396.39008000000001</v>
      </c>
      <c r="F20" s="10">
        <v>153.60246000000001</v>
      </c>
      <c r="G20" s="10">
        <v>9.5444300000000002</v>
      </c>
      <c r="H20" s="10">
        <v>799.16768999999999</v>
      </c>
      <c r="I20" s="10">
        <v>79.511030000000005</v>
      </c>
      <c r="J20" s="10">
        <v>17.710549999999998</v>
      </c>
      <c r="K20" s="10">
        <v>7.4585499999999998</v>
      </c>
      <c r="L20" s="10">
        <v>2.7980100000000001</v>
      </c>
      <c r="M20" s="10">
        <v>3.6673100000000001</v>
      </c>
      <c r="N20" s="10">
        <f t="shared" ref="N20:N28" si="6">SUM(B20:M20)</f>
        <v>2600.11933</v>
      </c>
      <c r="O20" s="10">
        <f t="shared" ref="O20:O28" si="7">SUM(K20:M20)</f>
        <v>13.923870000000001</v>
      </c>
    </row>
    <row r="21" spans="1:15" x14ac:dyDescent="0.25">
      <c r="A21" s="13" t="s">
        <v>22</v>
      </c>
      <c r="B21" s="10">
        <v>910.53487999999993</v>
      </c>
      <c r="C21" s="10">
        <v>2448.5543900000002</v>
      </c>
      <c r="D21" s="10">
        <v>2027.9192600000001</v>
      </c>
      <c r="E21" s="10">
        <v>2183.8417099999997</v>
      </c>
      <c r="F21" s="10">
        <v>1298.0713099999998</v>
      </c>
      <c r="G21" s="10">
        <v>2323.3272499999998</v>
      </c>
      <c r="H21" s="10">
        <v>3963.5626999999999</v>
      </c>
      <c r="I21" s="10">
        <v>1863.8312600000002</v>
      </c>
      <c r="J21" s="10">
        <v>3179.1601900000001</v>
      </c>
      <c r="K21" s="10">
        <v>2491.5935500000005</v>
      </c>
      <c r="L21" s="10">
        <v>386.94535000000002</v>
      </c>
      <c r="M21" s="10">
        <v>521.48622999999998</v>
      </c>
      <c r="N21" s="10">
        <f t="shared" si="6"/>
        <v>23598.828080000003</v>
      </c>
      <c r="O21" s="10">
        <f t="shared" si="7"/>
        <v>3400.0251300000004</v>
      </c>
    </row>
    <row r="22" spans="1:15" x14ac:dyDescent="0.25">
      <c r="A22" s="13" t="s">
        <v>23</v>
      </c>
      <c r="B22" s="10">
        <v>0.16241999999999998</v>
      </c>
      <c r="C22" s="10">
        <v>10.520629999999999</v>
      </c>
      <c r="D22" s="10">
        <v>9.3628700000000009</v>
      </c>
      <c r="E22" s="10">
        <v>10.950950000000001</v>
      </c>
      <c r="F22" s="10">
        <v>3.0300799999999999</v>
      </c>
      <c r="G22" s="10">
        <v>2.1123499999999997</v>
      </c>
      <c r="H22" s="10">
        <v>2.3296600000000001</v>
      </c>
      <c r="I22" s="10">
        <v>1.1462600000000001</v>
      </c>
      <c r="J22" s="10">
        <v>4.9250400000000001</v>
      </c>
      <c r="K22" s="10">
        <v>1.1973199999999999</v>
      </c>
      <c r="L22" s="10">
        <v>1.7327600000000001</v>
      </c>
      <c r="M22" s="10">
        <v>1.8054100000000002</v>
      </c>
      <c r="N22" s="10">
        <f t="shared" si="6"/>
        <v>49.275749999999995</v>
      </c>
      <c r="O22" s="10">
        <f t="shared" si="7"/>
        <v>4.7354900000000004</v>
      </c>
    </row>
    <row r="23" spans="1:15" x14ac:dyDescent="0.25">
      <c r="A23" s="13" t="s">
        <v>24</v>
      </c>
      <c r="B23" s="10">
        <v>4.088E-2</v>
      </c>
      <c r="C23" s="10">
        <v>30.056270000000001</v>
      </c>
      <c r="D23" s="10">
        <v>46.231859999999998</v>
      </c>
      <c r="E23" s="10">
        <v>33.587150000000001</v>
      </c>
      <c r="F23" s="10">
        <v>7.2587600000000005</v>
      </c>
      <c r="G23" s="10">
        <v>0</v>
      </c>
      <c r="H23" s="10">
        <v>0.95146000000000008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6"/>
        <v>118.12637999999998</v>
      </c>
      <c r="O23" s="10">
        <f t="shared" si="7"/>
        <v>0</v>
      </c>
    </row>
    <row r="24" spans="1:15" x14ac:dyDescent="0.25">
      <c r="A24" s="13" t="s">
        <v>18</v>
      </c>
      <c r="B24" s="10">
        <v>0.11117</v>
      </c>
      <c r="C24" s="10">
        <v>38.993979999999993</v>
      </c>
      <c r="D24" s="10">
        <v>83.617829999999998</v>
      </c>
      <c r="E24" s="10">
        <v>48.918379999999999</v>
      </c>
      <c r="F24" s="10">
        <v>20.019839999999999</v>
      </c>
      <c r="G24" s="10">
        <v>1.1736800000000001</v>
      </c>
      <c r="H24" s="10">
        <v>95.959890000000001</v>
      </c>
      <c r="I24" s="10">
        <v>8.5788399999999996</v>
      </c>
      <c r="J24" s="10">
        <v>1.55968</v>
      </c>
      <c r="K24" s="10">
        <v>0.91946000000000006</v>
      </c>
      <c r="L24" s="10">
        <v>0.88754999999999995</v>
      </c>
      <c r="M24" s="10">
        <v>0.6534899999999999</v>
      </c>
      <c r="N24" s="10">
        <f t="shared" si="6"/>
        <v>301.39378999999997</v>
      </c>
      <c r="O24" s="10">
        <f t="shared" si="7"/>
        <v>2.4604999999999997</v>
      </c>
    </row>
    <row r="25" spans="1:15" x14ac:dyDescent="0.25">
      <c r="A25" s="13" t="s">
        <v>25</v>
      </c>
      <c r="B25" s="10">
        <v>1.8469200000000001</v>
      </c>
      <c r="C25" s="10">
        <v>10.797409999999999</v>
      </c>
      <c r="D25" s="10">
        <v>42.10378</v>
      </c>
      <c r="E25" s="10">
        <v>38.992489999999997</v>
      </c>
      <c r="F25" s="10">
        <v>18.828080000000003</v>
      </c>
      <c r="G25" s="10">
        <v>1.15696</v>
      </c>
      <c r="H25" s="10">
        <v>26.322089999999999</v>
      </c>
      <c r="I25" s="10">
        <v>2.2061100000000002</v>
      </c>
      <c r="J25" s="10">
        <v>3.4295900000000001</v>
      </c>
      <c r="K25" s="10">
        <v>1.2559400000000001</v>
      </c>
      <c r="L25" s="10">
        <v>0.27517000000000003</v>
      </c>
      <c r="M25" s="10">
        <v>0.44691000000000003</v>
      </c>
      <c r="N25" s="10">
        <f t="shared" si="6"/>
        <v>147.66145</v>
      </c>
      <c r="O25" s="10">
        <f t="shared" si="7"/>
        <v>1.9780199999999999</v>
      </c>
    </row>
    <row r="26" spans="1:15" x14ac:dyDescent="0.25">
      <c r="A26" s="13" t="s">
        <v>26</v>
      </c>
      <c r="B26" s="10">
        <v>15.657070000000001</v>
      </c>
      <c r="C26" s="10">
        <v>48.1952</v>
      </c>
      <c r="D26" s="10">
        <v>54.411109999999994</v>
      </c>
      <c r="E26" s="10">
        <v>10.47448</v>
      </c>
      <c r="F26" s="10">
        <v>8.6215400000000013</v>
      </c>
      <c r="G26" s="10">
        <v>28.140049999999999</v>
      </c>
      <c r="H26" s="10">
        <v>59.43188</v>
      </c>
      <c r="I26" s="10">
        <v>20.975929999999998</v>
      </c>
      <c r="J26" s="10">
        <v>45.032669999999996</v>
      </c>
      <c r="K26" s="10">
        <v>31.776150000000001</v>
      </c>
      <c r="L26" s="10">
        <v>2.66628</v>
      </c>
      <c r="M26" s="10">
        <v>2.5285399999999996</v>
      </c>
      <c r="N26" s="10">
        <f t="shared" si="6"/>
        <v>327.91090000000003</v>
      </c>
      <c r="O26" s="10">
        <f t="shared" si="7"/>
        <v>36.970970000000001</v>
      </c>
    </row>
    <row r="27" spans="1:15" x14ac:dyDescent="0.25">
      <c r="A27" s="13" t="s">
        <v>27</v>
      </c>
      <c r="B27" s="10">
        <v>9.0869449521710603E-3</v>
      </c>
      <c r="C27" s="10">
        <v>68.239322888002704</v>
      </c>
      <c r="D27" s="10">
        <v>184.88995383693199</v>
      </c>
      <c r="E27" s="10">
        <v>67.650408449779547</v>
      </c>
      <c r="F27" s="10">
        <v>25.216305864642337</v>
      </c>
      <c r="G27" s="10">
        <v>1.5231925145740239</v>
      </c>
      <c r="H27" s="10">
        <v>128.41706338351273</v>
      </c>
      <c r="I27" s="10">
        <v>14.293740366297035</v>
      </c>
      <c r="J27" s="10">
        <v>2.7644858045746998</v>
      </c>
      <c r="K27" s="10">
        <v>1.2047614439230336</v>
      </c>
      <c r="L27" s="10">
        <v>8.6787305674396506E-2</v>
      </c>
      <c r="M27" s="10">
        <v>3.8706707742690999E-2</v>
      </c>
      <c r="N27" s="10">
        <f t="shared" si="6"/>
        <v>494.33381551060734</v>
      </c>
      <c r="O27" s="10">
        <f t="shared" si="7"/>
        <v>1.3302554573401211</v>
      </c>
    </row>
    <row r="28" spans="1:15" x14ac:dyDescent="0.25">
      <c r="A28" s="13" t="s">
        <v>28</v>
      </c>
      <c r="B28" s="20">
        <v>5.4105999999999998E-3</v>
      </c>
      <c r="C28" s="20">
        <v>4.3121351999999993</v>
      </c>
      <c r="D28" s="20">
        <v>7.9204521000000012</v>
      </c>
      <c r="E28" s="20">
        <v>4.4083448000000001</v>
      </c>
      <c r="F28" s="20">
        <v>1.6388743999999997</v>
      </c>
      <c r="G28" s="20">
        <v>0.35521839999999999</v>
      </c>
      <c r="H28" s="20">
        <v>0.35521839999999999</v>
      </c>
      <c r="I28" s="20">
        <v>1.3249527999999999</v>
      </c>
      <c r="J28" s="20">
        <v>0.15980749999999999</v>
      </c>
      <c r="K28" s="20">
        <v>8.6558700000000016E-2</v>
      </c>
      <c r="L28" s="20">
        <v>4.5307700000000006E-2</v>
      </c>
      <c r="M28" s="20">
        <v>5.4727200000000004E-2</v>
      </c>
      <c r="N28" s="20">
        <f t="shared" si="6"/>
        <v>20.66700779999999</v>
      </c>
      <c r="O28" s="20">
        <f t="shared" si="7"/>
        <v>0.18659360000000003</v>
      </c>
    </row>
    <row r="29" spans="1:15" x14ac:dyDescent="0.25">
      <c r="A29" s="17" t="s">
        <v>29</v>
      </c>
      <c r="B29" s="9">
        <f t="shared" ref="B29:M29" si="8">SUM(B20:B28)</f>
        <v>928.70561754495202</v>
      </c>
      <c r="C29" s="9">
        <f t="shared" si="8"/>
        <v>3052.5483980880035</v>
      </c>
      <c r="D29" s="9">
        <f t="shared" si="8"/>
        <v>3193.5094959369321</v>
      </c>
      <c r="E29" s="9">
        <f t="shared" si="8"/>
        <v>2795.2139932497794</v>
      </c>
      <c r="F29" s="9">
        <f t="shared" si="8"/>
        <v>1536.2872502646424</v>
      </c>
      <c r="G29" s="9">
        <f t="shared" si="8"/>
        <v>2367.3331309145733</v>
      </c>
      <c r="H29" s="9">
        <f t="shared" si="8"/>
        <v>5076.497651783513</v>
      </c>
      <c r="I29" s="9">
        <f t="shared" si="8"/>
        <v>1991.868123166297</v>
      </c>
      <c r="J29" s="9">
        <f t="shared" si="8"/>
        <v>3254.7420133045748</v>
      </c>
      <c r="K29" s="9">
        <f t="shared" si="8"/>
        <v>2535.4922901439236</v>
      </c>
      <c r="L29" s="9">
        <f t="shared" si="8"/>
        <v>395.43721500567437</v>
      </c>
      <c r="M29" s="9">
        <f t="shared" si="8"/>
        <v>530.68132390774281</v>
      </c>
      <c r="N29" s="9">
        <f t="shared" ref="N29:O29" si="9">SUM(N20:N28)</f>
        <v>27658.316503310609</v>
      </c>
      <c r="O29" s="9">
        <f t="shared" si="9"/>
        <v>3461.6108290573407</v>
      </c>
    </row>
    <row r="30" spans="1:15" x14ac:dyDescent="0.25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75" thickBot="1" x14ac:dyDescent="0.3">
      <c r="A31" s="18" t="s">
        <v>34</v>
      </c>
      <c r="B31" s="11">
        <f t="shared" ref="B31:M31" si="10">B17-B29</f>
        <v>20.575422455048056</v>
      </c>
      <c r="C31" s="11">
        <f t="shared" si="10"/>
        <v>71.885281911996117</v>
      </c>
      <c r="D31" s="11">
        <f t="shared" si="10"/>
        <v>80.928134063067318</v>
      </c>
      <c r="E31" s="11">
        <f t="shared" si="10"/>
        <v>88.022546750220499</v>
      </c>
      <c r="F31" s="11">
        <f t="shared" si="10"/>
        <v>31.116999735357695</v>
      </c>
      <c r="G31" s="11">
        <f t="shared" si="10"/>
        <v>90.977359085426542</v>
      </c>
      <c r="H31" s="11">
        <f t="shared" si="10"/>
        <v>231.11486821648759</v>
      </c>
      <c r="I31" s="11">
        <f t="shared" si="10"/>
        <v>56.166246833702871</v>
      </c>
      <c r="J31" s="11">
        <f t="shared" si="10"/>
        <v>90.620176695425016</v>
      </c>
      <c r="K31" s="11">
        <f t="shared" si="10"/>
        <v>112.84776985607596</v>
      </c>
      <c r="L31" s="11">
        <f t="shared" si="10"/>
        <v>11.016614994325607</v>
      </c>
      <c r="M31" s="11">
        <f t="shared" si="10"/>
        <v>17.464236092257238</v>
      </c>
      <c r="N31" s="11">
        <f t="shared" ref="N31:O31" si="11">N17-N29</f>
        <v>902.73565668938681</v>
      </c>
      <c r="O31" s="11">
        <f t="shared" si="11"/>
        <v>141.3286209426592</v>
      </c>
    </row>
    <row r="32" spans="1:15" ht="15.75" thickTop="1" x14ac:dyDescent="0.25">
      <c r="A32" s="15"/>
    </row>
  </sheetData>
  <mergeCells count="3">
    <mergeCell ref="B1:M1"/>
    <mergeCell ref="B2:M2"/>
    <mergeCell ref="B3:M3"/>
  </mergeCells>
  <pageMargins left="0.45" right="0.45" top="1" bottom="0.75" header="0.3" footer="0.5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</vt:lpstr>
      <vt:lpstr>KU!Print_Titles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2012-08-06T21:31:51Z</dcterms:created>
  <dcterms:modified xsi:type="dcterms:W3CDTF">2012-08-11T17:20:28Z</dcterms:modified>
</cp:coreProperties>
</file>