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00" tabRatio="590"/>
  </bookViews>
  <sheets>
    <sheet name="Plant Retirement Percentage Rev" sheetId="2" r:id="rId1"/>
  </sheets>
  <calcPr calcId="145621"/>
</workbook>
</file>

<file path=xl/calcChain.xml><?xml version="1.0" encoding="utf-8"?>
<calcChain xmlns="http://schemas.openxmlformats.org/spreadsheetml/2006/main">
  <c r="E14" i="2" l="1"/>
  <c r="I84" i="2" l="1"/>
  <c r="I81" i="2"/>
  <c r="I78" i="2"/>
  <c r="I76" i="2"/>
  <c r="I75" i="2"/>
  <c r="I68" i="2"/>
  <c r="I67" i="2"/>
  <c r="I66" i="2"/>
  <c r="I65" i="2"/>
  <c r="I64" i="2"/>
  <c r="I63" i="2"/>
  <c r="I62" i="2"/>
  <c r="I61" i="2"/>
  <c r="I60" i="2"/>
  <c r="I59" i="2"/>
  <c r="I58" i="2"/>
  <c r="I49" i="2"/>
  <c r="I48" i="2"/>
  <c r="I47" i="2"/>
  <c r="I46" i="2"/>
  <c r="I44" i="2"/>
  <c r="E38" i="2"/>
  <c r="I35" i="2"/>
  <c r="I34" i="2"/>
  <c r="I33" i="2"/>
  <c r="I32" i="2"/>
  <c r="E26" i="2"/>
  <c r="I23" i="2"/>
  <c r="I22" i="2"/>
  <c r="I21" i="2"/>
  <c r="I20" i="2"/>
  <c r="I19" i="2"/>
  <c r="I12" i="2"/>
  <c r="I11" i="2"/>
  <c r="I10" i="2"/>
  <c r="I9" i="2"/>
  <c r="I8" i="2"/>
</calcChain>
</file>

<file path=xl/comments1.xml><?xml version="1.0" encoding="utf-8"?>
<comments xmlns="http://schemas.openxmlformats.org/spreadsheetml/2006/main">
  <authors>
    <author>SK Test</author>
  </authors>
  <commentList>
    <comment ref="G44" authorId="0">
      <text>
        <r>
          <rPr>
            <b/>
            <sz val="9"/>
            <color indexed="81"/>
            <rFont val="Tahoma"/>
            <family val="2"/>
          </rPr>
          <t>SK Test:</t>
        </r>
        <r>
          <rPr>
            <sz val="9"/>
            <color indexed="81"/>
            <rFont val="Tahoma"/>
            <family val="2"/>
          </rPr>
          <t xml:space="preserve">
Combine amounts used in calculations
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SK Test:</t>
        </r>
        <r>
          <rPr>
            <sz val="9"/>
            <color indexed="81"/>
            <rFont val="Tahoma"/>
            <family val="2"/>
          </rPr>
          <t xml:space="preserve">
Combined amounts used in calculations
</t>
        </r>
      </text>
    </comment>
    <comment ref="G81" authorId="0">
      <text>
        <r>
          <rPr>
            <b/>
            <sz val="9"/>
            <color indexed="81"/>
            <rFont val="Tahoma"/>
            <family val="2"/>
          </rPr>
          <t>SK Test:</t>
        </r>
        <r>
          <rPr>
            <sz val="9"/>
            <color indexed="81"/>
            <rFont val="Tahoma"/>
            <family val="2"/>
          </rPr>
          <t xml:space="preserve">
Combined amounts used in calculation.</t>
        </r>
      </text>
    </comment>
  </commentList>
</comments>
</file>

<file path=xl/sharedStrings.xml><?xml version="1.0" encoding="utf-8"?>
<sst xmlns="http://schemas.openxmlformats.org/spreadsheetml/2006/main" count="84" uniqueCount="79">
  <si>
    <t>STRUCTURES AND IMPROVEMENTS</t>
  </si>
  <si>
    <t xml:space="preserve">UNDERGROUND CONDUIT                          </t>
  </si>
  <si>
    <t xml:space="preserve">UNDERGROUND CONDUCTORS AND DEVICES           </t>
  </si>
  <si>
    <t xml:space="preserve">    TOTAL TRANSMISSION PLANT </t>
  </si>
  <si>
    <t xml:space="preserve">DISTRIBUTION PLANT </t>
  </si>
  <si>
    <t xml:space="preserve">LAND RIGHTS               </t>
  </si>
  <si>
    <t xml:space="preserve">STRUCTURES AND IMPROVEMENTS         </t>
  </si>
  <si>
    <t xml:space="preserve">STATION EQUIPMENT                  </t>
  </si>
  <si>
    <t xml:space="preserve">POLES, TOWERS, AND FIXTURES        </t>
  </si>
  <si>
    <t xml:space="preserve">OVERHEAD CONDUCTORS AND DEVICES    </t>
  </si>
  <si>
    <t xml:space="preserve">UNDERGROUND CONDUIT                 </t>
  </si>
  <si>
    <t xml:space="preserve">UNDERGROUND CONDUCTORS AND DEVICES </t>
  </si>
  <si>
    <t xml:space="preserve">LINE TRANSFORMERS                  </t>
  </si>
  <si>
    <t xml:space="preserve">SERVICES                           </t>
  </si>
  <si>
    <t xml:space="preserve">METERS                             </t>
  </si>
  <si>
    <t xml:space="preserve">INSTALLATIONS ON CUSTOMERS' PREMISES </t>
  </si>
  <si>
    <t xml:space="preserve">STREET LIGHTING AND SIGNAL SYSTEMS </t>
  </si>
  <si>
    <t xml:space="preserve">    TOTAL DISTRIBUTION PLANT </t>
  </si>
  <si>
    <t xml:space="preserve">GENERAL PLANT </t>
  </si>
  <si>
    <t>STRUCTURES AND IMPROVEMENTS - TO OWNED PROPERTY</t>
  </si>
  <si>
    <t>STRUCTURES AND IMPROVEMENTS - TO LEASED PROPERTY</t>
  </si>
  <si>
    <t xml:space="preserve">OFFICE FURNITURE AND EQUIPMENT               </t>
  </si>
  <si>
    <t xml:space="preserve">NON PC COMPUTER EQUIPMENT                    </t>
  </si>
  <si>
    <t>PERSONAL COMPUTERS</t>
  </si>
  <si>
    <t>TRANSPORTATION EQUIPMENT - CARS AND LIGHT TRUCKS</t>
  </si>
  <si>
    <t>TRANSPORTATION EQUIPMENT - HEAVY TRUCKS AND OTHER</t>
  </si>
  <si>
    <t xml:space="preserve">STORES EQUIPMENT                             </t>
  </si>
  <si>
    <t xml:space="preserve">TOOLS, SHOP AND GARAGE EQUIPMENT             </t>
  </si>
  <si>
    <t xml:space="preserve">POWER OPERATED EQUIPMENT - LARGE MACHINERY            </t>
  </si>
  <si>
    <t>COMMUNICATION EQUIPMENT - GENERAL ASSETS</t>
  </si>
  <si>
    <t>COMMUNICATION EQUIPMENT - SPECIFIC ASSETS</t>
  </si>
  <si>
    <t>COMMUNICATION EQUIPMENT - FULLY ACCRUED</t>
  </si>
  <si>
    <t xml:space="preserve">    TOTAL GENERAL PLANT </t>
  </si>
  <si>
    <t>ORIGINAL COST</t>
  </si>
  <si>
    <t>Column 1</t>
  </si>
  <si>
    <t>Column 3</t>
  </si>
  <si>
    <t>Column 4</t>
  </si>
  <si>
    <t>Column 5</t>
  </si>
  <si>
    <t xml:space="preserve">STRUCTURES AND IMPROVEMENTS                   </t>
  </si>
  <si>
    <t xml:space="preserve">BOILER PLANT EQUIPMENT </t>
  </si>
  <si>
    <t xml:space="preserve">ACCESSORY ELECTRIC EQUIPMENT </t>
  </si>
  <si>
    <t xml:space="preserve"> </t>
  </si>
  <si>
    <t xml:space="preserve">MISCELLANEOUS POWER PLANT EQUIPMENT </t>
  </si>
  <si>
    <t xml:space="preserve">    TOTAL STEAM PRODUCTION PLANT </t>
  </si>
  <si>
    <t>HYDRAULIC PRODUCTION PLANT</t>
  </si>
  <si>
    <t>LAND RIGHTS</t>
  </si>
  <si>
    <t>RESERVOIRS, DAMS AND WATERWAY</t>
  </si>
  <si>
    <t>WATER WHEELS, TURBINES AND GENERATORS</t>
  </si>
  <si>
    <t>ACCESSORY ELECTRIC EQUIPMENT</t>
  </si>
  <si>
    <t>MISCELLANEOUS POWER PLANT EQUIPMENT</t>
  </si>
  <si>
    <t>ROADS, RAILROADS AND BRIDGES</t>
  </si>
  <si>
    <t xml:space="preserve">    TOTAL HYDRAULIC PRODUCTION PLANT </t>
  </si>
  <si>
    <t>OTHER PRODUCTION PLANT</t>
  </si>
  <si>
    <t>FUEL HOLDERS, PRODUCERS AND ACCESSORIES</t>
  </si>
  <si>
    <t>PRIME MOVERS</t>
  </si>
  <si>
    <t xml:space="preserve">GENERATORS                                    </t>
  </si>
  <si>
    <t xml:space="preserve">ACCESSORY ELECTRIC EQUIPMENT                  </t>
  </si>
  <si>
    <t xml:space="preserve">MISCELLANEOUS POWER PLANT EQUIPMENT                 </t>
  </si>
  <si>
    <t xml:space="preserve">    TOTAL OTHER PRODUCTION PLANT </t>
  </si>
  <si>
    <t xml:space="preserve">TURBOGENERATOR UNITS </t>
  </si>
  <si>
    <t>TOWERS AND FIXTURES</t>
  </si>
  <si>
    <t>POLES AND FIXTURES</t>
  </si>
  <si>
    <t>OVERHEAD CONDUCTORS AND DEVICES</t>
  </si>
  <si>
    <t>STATION EQUIPMENT-SYSTEM CONTROL ROOM</t>
  </si>
  <si>
    <t>STATION EQUIPMENT</t>
  </si>
  <si>
    <t>STRUCTURES AND IMPROVEMENTS-SYSTEM CONTROL ROOM</t>
  </si>
  <si>
    <t xml:space="preserve">Spanos </t>
  </si>
  <si>
    <t>Column 2</t>
  </si>
  <si>
    <t>KENTUCKY UTILITIES COMPANY</t>
  </si>
  <si>
    <t>RETIREMENTS</t>
  </si>
  <si>
    <t>REGULAR</t>
  </si>
  <si>
    <t>Balance %</t>
  </si>
  <si>
    <t xml:space="preserve">2011 Plant </t>
  </si>
  <si>
    <t>(Col 3/ Col2)</t>
  </si>
  <si>
    <t>Proposed</t>
  </si>
  <si>
    <t>SKM</t>
  </si>
  <si>
    <t>Column 6</t>
  </si>
  <si>
    <t>STEAM PLANT</t>
  </si>
  <si>
    <t>TRANSMISSION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</si>
</sst>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_);\(0\)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Alignment="1">
      <alignment horizontal="centerContinuous"/>
    </xf>
    <xf numFmtId="2" fontId="6" fillId="0" borderId="0" xfId="2" applyNumberFormat="1" applyFont="1" applyFill="1"/>
    <xf numFmtId="0" fontId="6" fillId="0" borderId="0" xfId="2" applyFont="1" applyFill="1" applyAlignment="1"/>
    <xf numFmtId="0" fontId="5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39" fontId="6" fillId="0" borderId="0" xfId="3" applyNumberFormat="1" applyFont="1" applyFill="1"/>
    <xf numFmtId="0" fontId="6" fillId="0" borderId="0" xfId="3" applyFont="1" applyFill="1"/>
    <xf numFmtId="0" fontId="6" fillId="0" borderId="0" xfId="2" applyNumberFormat="1" applyFont="1" applyFill="1" applyAlignment="1"/>
    <xf numFmtId="0" fontId="5" fillId="0" borderId="0" xfId="2" applyNumberFormat="1" applyFont="1" applyFill="1" applyAlignment="1">
      <alignment horizontal="left"/>
    </xf>
    <xf numFmtId="0" fontId="5" fillId="0" borderId="0" xfId="2" applyFont="1" applyFill="1" applyAlignment="1"/>
    <xf numFmtId="0" fontId="6" fillId="0" borderId="0" xfId="2" applyFont="1" applyFill="1"/>
    <xf numFmtId="0" fontId="5" fillId="0" borderId="1" xfId="2" applyNumberFormat="1" applyFont="1" applyFill="1" applyBorder="1" applyAlignment="1">
      <alignment horizontal="center"/>
    </xf>
    <xf numFmtId="0" fontId="6" fillId="0" borderId="0" xfId="2" applyNumberFormat="1" applyFont="1" applyFill="1" applyAlignment="1">
      <alignment horizontal="left"/>
    </xf>
    <xf numFmtId="39" fontId="5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0" fillId="0" borderId="0" xfId="0" applyFill="1" applyAlignment="1"/>
    <xf numFmtId="164" fontId="6" fillId="0" borderId="0" xfId="1" applyNumberFormat="1" applyFont="1" applyFill="1" applyAlignment="1">
      <alignment horizontal="center"/>
    </xf>
    <xf numFmtId="37" fontId="6" fillId="0" borderId="0" xfId="3" applyNumberFormat="1" applyFont="1" applyFill="1"/>
    <xf numFmtId="2" fontId="7" fillId="0" borderId="0" xfId="0" applyNumberFormat="1" applyFont="1" applyFill="1"/>
    <xf numFmtId="0" fontId="7" fillId="0" borderId="0" xfId="0" applyFont="1" applyFill="1" applyAlignment="1"/>
    <xf numFmtId="0" fontId="7" fillId="0" borderId="0" xfId="0" applyFont="1"/>
    <xf numFmtId="0" fontId="8" fillId="0" borderId="0" xfId="0" applyFont="1" applyAlignment="1">
      <alignment horizontal="center"/>
    </xf>
    <xf numFmtId="164" fontId="7" fillId="0" borderId="0" xfId="1" applyNumberFormat="1" applyFont="1"/>
    <xf numFmtId="0" fontId="7" fillId="2" borderId="0" xfId="0" applyFont="1" applyFill="1"/>
    <xf numFmtId="165" fontId="7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0" fontId="5" fillId="0" borderId="2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2" fontId="5" fillId="0" borderId="0" xfId="0" applyNumberFormat="1" applyFont="1" applyFill="1"/>
    <xf numFmtId="0" fontId="5" fillId="0" borderId="0" xfId="0" applyFont="1" applyFill="1" applyAlignment="1"/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39" fontId="6" fillId="0" borderId="0" xfId="3" applyNumberFormat="1" applyFont="1" applyFill="1" applyBorder="1"/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1" xfId="0" applyFont="1" applyFill="1" applyBorder="1"/>
    <xf numFmtId="2" fontId="7" fillId="0" borderId="0" xfId="0" applyNumberFormat="1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37" fontId="6" fillId="0" borderId="0" xfId="3" applyNumberFormat="1" applyFont="1" applyFill="1" applyBorder="1"/>
    <xf numFmtId="37" fontId="6" fillId="0" borderId="2" xfId="3" applyNumberFormat="1" applyFont="1" applyFill="1" applyBorder="1"/>
    <xf numFmtId="43" fontId="7" fillId="0" borderId="0" xfId="1" applyFont="1"/>
    <xf numFmtId="164" fontId="7" fillId="0" borderId="0" xfId="1" applyNumberFormat="1" applyFont="1" applyFill="1" applyAlignment="1"/>
    <xf numFmtId="164" fontId="6" fillId="0" borderId="0" xfId="1" applyNumberFormat="1" applyFont="1" applyFill="1" applyAlignment="1"/>
    <xf numFmtId="164" fontId="7" fillId="0" borderId="0" xfId="1" applyNumberFormat="1" applyFont="1" applyFill="1" applyBorder="1" applyAlignment="1"/>
    <xf numFmtId="164" fontId="7" fillId="2" borderId="0" xfId="1" applyNumberFormat="1" applyFont="1" applyFill="1" applyAlignment="1"/>
    <xf numFmtId="164" fontId="7" fillId="4" borderId="0" xfId="1" applyNumberFormat="1" applyFont="1" applyFill="1" applyAlignment="1"/>
    <xf numFmtId="164" fontId="7" fillId="3" borderId="0" xfId="1" applyNumberFormat="1" applyFont="1" applyFill="1"/>
    <xf numFmtId="9" fontId="7" fillId="0" borderId="0" xfId="0" applyNumberFormat="1" applyFont="1"/>
    <xf numFmtId="37" fontId="7" fillId="0" borderId="0" xfId="1" applyNumberFormat="1" applyFont="1"/>
    <xf numFmtId="37" fontId="6" fillId="0" borderId="0" xfId="0" applyNumberFormat="1" applyFont="1" applyFill="1" applyBorder="1"/>
    <xf numFmtId="37" fontId="5" fillId="0" borderId="0" xfId="3" applyNumberFormat="1" applyFont="1" applyFill="1"/>
    <xf numFmtId="164" fontId="7" fillId="2" borderId="0" xfId="1" applyNumberFormat="1" applyFont="1" applyFill="1"/>
    <xf numFmtId="164" fontId="7" fillId="4" borderId="0" xfId="1" applyNumberFormat="1" applyFont="1" applyFill="1"/>
    <xf numFmtId="164" fontId="6" fillId="0" borderId="0" xfId="3" applyNumberFormat="1" applyFont="1" applyFill="1"/>
    <xf numFmtId="164" fontId="6" fillId="0" borderId="2" xfId="3" applyNumberFormat="1" applyFont="1" applyFill="1" applyBorder="1"/>
    <xf numFmtId="164" fontId="7" fillId="0" borderId="0" xfId="0" applyNumberFormat="1" applyFont="1"/>
    <xf numFmtId="164" fontId="5" fillId="0" borderId="0" xfId="3" applyNumberFormat="1" applyFont="1" applyFill="1"/>
    <xf numFmtId="37" fontId="7" fillId="0" borderId="0" xfId="0" applyNumberFormat="1" applyFont="1"/>
    <xf numFmtId="37" fontId="6" fillId="3" borderId="0" xfId="3" applyNumberFormat="1" applyFont="1" applyFill="1"/>
    <xf numFmtId="37" fontId="5" fillId="0" borderId="0" xfId="3" applyNumberFormat="1" applyFont="1" applyFill="1" applyBorder="1"/>
    <xf numFmtId="164" fontId="8" fillId="0" borderId="0" xfId="1" applyNumberFormat="1" applyFont="1" applyAlignment="1">
      <alignment horizontal="center"/>
    </xf>
    <xf numFmtId="0" fontId="5" fillId="0" borderId="2" xfId="2" applyNumberFormat="1" applyFont="1" applyFill="1" applyBorder="1" applyAlignment="1">
      <alignment horizontal="center"/>
    </xf>
    <xf numFmtId="167" fontId="6" fillId="0" borderId="0" xfId="2" applyNumberFormat="1" applyFont="1" applyFill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Border="1"/>
    <xf numFmtId="0" fontId="8" fillId="2" borderId="0" xfId="0" applyFont="1" applyFill="1" applyAlignment="1">
      <alignment horizontal="center"/>
    </xf>
    <xf numFmtId="9" fontId="7" fillId="2" borderId="0" xfId="0" applyNumberFormat="1" applyFont="1" applyFill="1"/>
    <xf numFmtId="0" fontId="8" fillId="0" borderId="2" xfId="0" applyFont="1" applyBorder="1" applyAlignment="1">
      <alignment horizontal="center"/>
    </xf>
  </cellXfs>
  <cellStyles count="8">
    <cellStyle name="Comma" xfId="1" builtinId="3"/>
    <cellStyle name="Comma 2" xfId="6"/>
    <cellStyle name="Comma 3" xfId="4"/>
    <cellStyle name="Currency 2" xfId="5"/>
    <cellStyle name="Normal" xfId="0" builtinId="0"/>
    <cellStyle name="Normal 2" xfId="2"/>
    <cellStyle name="Normal_Iowa ASL GPAMORT" xfId="3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topLeftCell="A37" workbookViewId="0">
      <selection activeCell="C54" sqref="C54"/>
    </sheetView>
  </sheetViews>
  <sheetFormatPr defaultRowHeight="15.75" x14ac:dyDescent="0.25"/>
  <cols>
    <col min="1" max="1" width="9.28515625" style="21" bestFit="1" customWidth="1"/>
    <col min="2" max="2" width="4" style="21" customWidth="1"/>
    <col min="3" max="3" width="67.140625" style="21" customWidth="1"/>
    <col min="4" max="4" width="4" style="21" customWidth="1"/>
    <col min="5" max="5" width="18.42578125" style="21" customWidth="1"/>
    <col min="6" max="6" width="3.85546875" style="21" customWidth="1"/>
    <col min="7" max="7" width="19.5703125" style="23" customWidth="1"/>
    <col min="8" max="8" width="4" style="21" customWidth="1"/>
    <col min="9" max="9" width="15.7109375" style="21" customWidth="1"/>
    <col min="10" max="10" width="3.7109375" style="21" customWidth="1"/>
    <col min="11" max="11" width="10.28515625" style="21" customWidth="1"/>
    <col min="12" max="12" width="2.42578125" style="21" customWidth="1"/>
    <col min="13" max="13" width="10.7109375" style="21" customWidth="1"/>
    <col min="14" max="16384" width="9.140625" style="21"/>
  </cols>
  <sheetData>
    <row r="1" spans="1:13" x14ac:dyDescent="0.25">
      <c r="C1" s="22" t="s">
        <v>68</v>
      </c>
      <c r="D1" s="1"/>
      <c r="E1" s="1"/>
    </row>
    <row r="2" spans="1:13" x14ac:dyDescent="0.25">
      <c r="A2" s="75"/>
    </row>
    <row r="4" spans="1:13" x14ac:dyDescent="0.25">
      <c r="A4" s="2"/>
      <c r="B4" s="3"/>
      <c r="C4" s="70" t="s">
        <v>77</v>
      </c>
      <c r="D4" s="5"/>
      <c r="E4" s="14" t="s">
        <v>33</v>
      </c>
      <c r="F4" s="3"/>
      <c r="G4" s="69" t="s">
        <v>70</v>
      </c>
      <c r="I4" s="22" t="s">
        <v>72</v>
      </c>
      <c r="K4" s="22" t="s">
        <v>66</v>
      </c>
      <c r="M4" s="76" t="s">
        <v>75</v>
      </c>
    </row>
    <row r="5" spans="1:13" x14ac:dyDescent="0.25">
      <c r="A5" s="2"/>
      <c r="B5" s="3"/>
      <c r="C5" s="4"/>
      <c r="D5" s="5"/>
      <c r="E5" s="14"/>
      <c r="F5" s="3"/>
      <c r="G5" s="69" t="s">
        <v>69</v>
      </c>
      <c r="I5" s="22" t="s">
        <v>71</v>
      </c>
      <c r="K5" s="22" t="s">
        <v>74</v>
      </c>
      <c r="M5" s="76" t="s">
        <v>74</v>
      </c>
    </row>
    <row r="6" spans="1:13" x14ac:dyDescent="0.25">
      <c r="A6" s="2"/>
      <c r="B6" s="3"/>
      <c r="C6" s="4" t="s">
        <v>34</v>
      </c>
      <c r="D6" s="5"/>
      <c r="E6" s="4" t="s">
        <v>67</v>
      </c>
      <c r="F6" s="3"/>
      <c r="G6" s="15" t="s">
        <v>35</v>
      </c>
      <c r="I6" s="4" t="s">
        <v>36</v>
      </c>
      <c r="K6" s="22" t="s">
        <v>37</v>
      </c>
      <c r="M6" s="76" t="s">
        <v>76</v>
      </c>
    </row>
    <row r="7" spans="1:13" x14ac:dyDescent="0.25">
      <c r="A7" s="2"/>
      <c r="B7" s="3"/>
      <c r="C7" s="4"/>
      <c r="D7" s="5"/>
      <c r="E7" s="4"/>
      <c r="F7" s="3"/>
      <c r="G7" s="15"/>
      <c r="I7" s="4" t="s">
        <v>73</v>
      </c>
      <c r="M7" s="24"/>
    </row>
    <row r="8" spans="1:13" x14ac:dyDescent="0.25">
      <c r="A8" s="19">
        <v>311</v>
      </c>
      <c r="B8" s="20"/>
      <c r="C8" s="20" t="s">
        <v>38</v>
      </c>
      <c r="D8" s="5"/>
      <c r="E8" s="18">
        <v>333950215.30000001</v>
      </c>
      <c r="F8" s="3"/>
      <c r="G8" s="17">
        <v>4392646</v>
      </c>
      <c r="I8" s="71">
        <f>(G8/E8)</f>
        <v>1.3153595352690284E-2</v>
      </c>
      <c r="K8" s="56">
        <v>-0.25</v>
      </c>
      <c r="M8" s="77">
        <v>-0.25</v>
      </c>
    </row>
    <row r="9" spans="1:13" x14ac:dyDescent="0.25">
      <c r="A9" s="19">
        <v>312</v>
      </c>
      <c r="B9" s="20"/>
      <c r="C9" s="20" t="s">
        <v>39</v>
      </c>
      <c r="D9" s="5"/>
      <c r="E9" s="17">
        <v>2674446282.9600005</v>
      </c>
      <c r="F9" s="3"/>
      <c r="G9" s="17">
        <v>75497711</v>
      </c>
      <c r="I9" s="71">
        <f t="shared" ref="I9:I12" si="0">(G9/E9)</f>
        <v>2.8229286742839827E-2</v>
      </c>
      <c r="K9" s="56">
        <v>-0.3</v>
      </c>
      <c r="M9" s="77">
        <v>-0.3</v>
      </c>
    </row>
    <row r="10" spans="1:13" x14ac:dyDescent="0.25">
      <c r="A10" s="19">
        <v>314</v>
      </c>
      <c r="B10" s="16"/>
      <c r="C10" s="20" t="s">
        <v>59</v>
      </c>
      <c r="D10" s="5"/>
      <c r="E10" s="23">
        <v>319664519.66000003</v>
      </c>
      <c r="F10" s="3"/>
      <c r="G10" s="17">
        <v>29396283</v>
      </c>
      <c r="I10" s="71">
        <f t="shared" si="0"/>
        <v>9.1959792820505468E-2</v>
      </c>
      <c r="K10" s="56">
        <v>-0.15</v>
      </c>
      <c r="M10" s="77">
        <v>-0.15</v>
      </c>
    </row>
    <row r="11" spans="1:13" x14ac:dyDescent="0.25">
      <c r="A11" s="19">
        <v>315</v>
      </c>
      <c r="B11" s="20"/>
      <c r="C11" s="20" t="s">
        <v>40</v>
      </c>
      <c r="D11" s="5"/>
      <c r="E11" s="6">
        <v>201634659.45000005</v>
      </c>
      <c r="F11" s="3"/>
      <c r="G11" s="17">
        <v>1676295</v>
      </c>
      <c r="I11" s="71">
        <f t="shared" si="0"/>
        <v>8.3135260801512935E-3</v>
      </c>
      <c r="K11" s="56">
        <v>-0.2</v>
      </c>
      <c r="M11" s="77">
        <v>-0.2</v>
      </c>
    </row>
    <row r="12" spans="1:13" x14ac:dyDescent="0.25">
      <c r="A12" s="19">
        <v>316</v>
      </c>
      <c r="B12" s="20" t="s">
        <v>41</v>
      </c>
      <c r="C12" s="27" t="s">
        <v>42</v>
      </c>
      <c r="D12" s="5"/>
      <c r="E12" s="48">
        <v>30010398.68</v>
      </c>
      <c r="F12" s="3"/>
      <c r="G12" s="17">
        <v>5814519</v>
      </c>
      <c r="I12" s="71">
        <f t="shared" si="0"/>
        <v>0.19375014180917907</v>
      </c>
      <c r="K12" s="56">
        <v>0</v>
      </c>
      <c r="M12" s="77">
        <v>0</v>
      </c>
    </row>
    <row r="13" spans="1:13" x14ac:dyDescent="0.25">
      <c r="A13" s="19"/>
      <c r="B13" s="20"/>
      <c r="C13" s="27"/>
      <c r="D13" s="5"/>
      <c r="E13" s="47"/>
      <c r="F13" s="3"/>
      <c r="G13" s="17"/>
      <c r="I13" s="71"/>
      <c r="K13" s="56"/>
      <c r="M13" s="77"/>
    </row>
    <row r="14" spans="1:13" x14ac:dyDescent="0.25">
      <c r="A14" s="2"/>
      <c r="B14" s="3"/>
      <c r="C14" s="4" t="s">
        <v>43</v>
      </c>
      <c r="D14" s="5"/>
      <c r="E14" s="15">
        <f>SUM(E8:E13)</f>
        <v>3559706076.0500007</v>
      </c>
      <c r="F14" s="3"/>
      <c r="G14" s="17"/>
      <c r="I14" s="71"/>
      <c r="K14" s="56"/>
      <c r="M14" s="77"/>
    </row>
    <row r="15" spans="1:13" x14ac:dyDescent="0.25">
      <c r="A15" s="2"/>
      <c r="B15" s="3"/>
      <c r="D15" s="26"/>
      <c r="E15" s="26"/>
      <c r="F15" s="29"/>
      <c r="G15" s="50"/>
      <c r="H15" s="6"/>
      <c r="I15" s="71"/>
      <c r="K15" s="56"/>
      <c r="M15" s="77"/>
    </row>
    <row r="16" spans="1:13" x14ac:dyDescent="0.25">
      <c r="A16" s="19"/>
      <c r="B16" s="20"/>
      <c r="C16" s="28" t="s">
        <v>44</v>
      </c>
      <c r="D16" s="26"/>
      <c r="E16" s="6"/>
      <c r="F16" s="29"/>
      <c r="G16" s="50"/>
      <c r="H16" s="6"/>
      <c r="I16" s="71"/>
      <c r="K16" s="56"/>
      <c r="M16" s="77"/>
    </row>
    <row r="17" spans="1:13" x14ac:dyDescent="0.25">
      <c r="A17" s="19"/>
      <c r="B17" s="20"/>
      <c r="C17" s="30"/>
      <c r="D17" s="26"/>
      <c r="F17" s="29"/>
      <c r="G17" s="50"/>
      <c r="I17" s="71"/>
      <c r="K17" s="56"/>
      <c r="M17" s="77"/>
    </row>
    <row r="18" spans="1:13" x14ac:dyDescent="0.25">
      <c r="A18" s="19">
        <v>330.1</v>
      </c>
      <c r="B18" s="20"/>
      <c r="C18" s="30" t="s">
        <v>45</v>
      </c>
      <c r="E18" s="47">
        <v>879311.47</v>
      </c>
      <c r="F18" s="29"/>
      <c r="G18" s="50">
        <v>0</v>
      </c>
      <c r="I18" s="71">
        <v>0</v>
      </c>
      <c r="K18" s="56">
        <v>0</v>
      </c>
      <c r="M18" s="77">
        <v>0</v>
      </c>
    </row>
    <row r="19" spans="1:13" x14ac:dyDescent="0.25">
      <c r="A19" s="19">
        <v>331</v>
      </c>
      <c r="B19" s="20"/>
      <c r="C19" s="30" t="s">
        <v>0</v>
      </c>
      <c r="E19" s="57">
        <v>616526.68999999994</v>
      </c>
      <c r="F19" s="41"/>
      <c r="G19" s="50">
        <v>92725</v>
      </c>
      <c r="I19" s="71">
        <f t="shared" ref="I19:I23" si="1">(G19/E19)</f>
        <v>0.1503990038127952</v>
      </c>
      <c r="K19" s="56">
        <v>-0.05</v>
      </c>
      <c r="M19" s="77">
        <v>-0.05</v>
      </c>
    </row>
    <row r="20" spans="1:13" x14ac:dyDescent="0.25">
      <c r="A20" s="19">
        <v>332</v>
      </c>
      <c r="B20" s="20"/>
      <c r="C20" s="30" t="s">
        <v>46</v>
      </c>
      <c r="E20" s="58">
        <v>21603969.66</v>
      </c>
      <c r="F20" s="29"/>
      <c r="G20" s="50">
        <v>379697</v>
      </c>
      <c r="I20" s="71">
        <f t="shared" si="1"/>
        <v>1.7575334810019355E-2</v>
      </c>
      <c r="K20" s="56">
        <v>-0.1</v>
      </c>
      <c r="M20" s="77">
        <v>-0.1</v>
      </c>
    </row>
    <row r="21" spans="1:13" x14ac:dyDescent="0.25">
      <c r="A21" s="19">
        <v>333</v>
      </c>
      <c r="B21" s="20"/>
      <c r="C21" s="30" t="s">
        <v>47</v>
      </c>
      <c r="E21" s="58">
        <v>4430624.3099999996</v>
      </c>
      <c r="F21" s="29"/>
      <c r="G21" s="50">
        <v>207052</v>
      </c>
      <c r="I21" s="71">
        <f t="shared" si="1"/>
        <v>4.673201461308283E-2</v>
      </c>
      <c r="K21" s="56">
        <v>-0.2</v>
      </c>
      <c r="M21" s="77">
        <v>-0.2</v>
      </c>
    </row>
    <row r="22" spans="1:13" x14ac:dyDescent="0.25">
      <c r="A22" s="19">
        <v>334</v>
      </c>
      <c r="B22" s="20"/>
      <c r="C22" s="30" t="s">
        <v>48</v>
      </c>
      <c r="E22" s="47">
        <v>578333.28</v>
      </c>
      <c r="F22" s="29"/>
      <c r="G22" s="50">
        <v>267817</v>
      </c>
      <c r="I22" s="71">
        <f t="shared" si="1"/>
        <v>0.46308419256107825</v>
      </c>
      <c r="K22" s="56">
        <v>0</v>
      </c>
      <c r="M22" s="77">
        <v>0</v>
      </c>
    </row>
    <row r="23" spans="1:13" x14ac:dyDescent="0.25">
      <c r="A23" s="19">
        <v>335</v>
      </c>
      <c r="B23" s="20"/>
      <c r="C23" s="30" t="s">
        <v>49</v>
      </c>
      <c r="E23" s="47">
        <v>297023.86</v>
      </c>
      <c r="F23" s="29"/>
      <c r="G23" s="50">
        <v>172906</v>
      </c>
      <c r="I23" s="71">
        <f t="shared" si="1"/>
        <v>0.58212831790685104</v>
      </c>
      <c r="K23" s="56">
        <v>-0.05</v>
      </c>
      <c r="M23" s="77">
        <v>-0.05</v>
      </c>
    </row>
    <row r="24" spans="1:13" x14ac:dyDescent="0.25">
      <c r="A24" s="19">
        <v>336</v>
      </c>
      <c r="B24" s="20"/>
      <c r="C24" s="30" t="s">
        <v>50</v>
      </c>
      <c r="E24" s="48">
        <v>176359.59</v>
      </c>
      <c r="F24" s="29"/>
      <c r="G24" s="50">
        <v>0</v>
      </c>
      <c r="I24" s="71">
        <v>0</v>
      </c>
      <c r="K24" s="56">
        <v>0</v>
      </c>
      <c r="M24" s="77">
        <v>0</v>
      </c>
    </row>
    <row r="25" spans="1:13" x14ac:dyDescent="0.25">
      <c r="A25" s="19"/>
      <c r="B25" s="20"/>
      <c r="C25" s="30"/>
      <c r="E25" s="47"/>
      <c r="F25" s="29"/>
      <c r="G25" s="50"/>
      <c r="I25" s="71"/>
      <c r="K25" s="56"/>
      <c r="M25" s="77"/>
    </row>
    <row r="26" spans="1:13" x14ac:dyDescent="0.25">
      <c r="A26" s="19"/>
      <c r="B26" s="20"/>
      <c r="C26" s="33" t="s">
        <v>51</v>
      </c>
      <c r="E26" s="59">
        <f>+SUBTOTAL(9,E16:E24)</f>
        <v>28582148.859999999</v>
      </c>
      <c r="F26" s="35"/>
      <c r="G26" s="51"/>
      <c r="I26" s="71"/>
      <c r="K26" s="56"/>
      <c r="M26" s="77"/>
    </row>
    <row r="27" spans="1:13" x14ac:dyDescent="0.25">
      <c r="A27" s="31"/>
      <c r="B27" s="32"/>
      <c r="E27" s="6"/>
      <c r="F27" s="29"/>
      <c r="G27" s="50"/>
      <c r="I27" s="71"/>
      <c r="K27" s="56"/>
      <c r="M27" s="77"/>
    </row>
    <row r="28" spans="1:13" x14ac:dyDescent="0.25">
      <c r="A28" s="19"/>
      <c r="B28" s="42"/>
      <c r="C28" s="34" t="s">
        <v>52</v>
      </c>
      <c r="E28" s="37"/>
      <c r="F28" s="29"/>
      <c r="G28" s="50"/>
      <c r="I28" s="71"/>
      <c r="K28" s="56"/>
      <c r="M28" s="77"/>
    </row>
    <row r="29" spans="1:13" x14ac:dyDescent="0.25">
      <c r="A29" s="19"/>
      <c r="B29" s="20"/>
      <c r="C29" s="43"/>
      <c r="F29" s="36"/>
      <c r="G29" s="52"/>
      <c r="I29" s="71"/>
      <c r="K29" s="56"/>
      <c r="M29" s="77"/>
    </row>
    <row r="30" spans="1:13" x14ac:dyDescent="0.25">
      <c r="A30" s="44">
        <v>340.1</v>
      </c>
      <c r="B30" s="45"/>
      <c r="C30" s="46" t="s">
        <v>45</v>
      </c>
      <c r="E30" s="47">
        <v>176409.31</v>
      </c>
      <c r="F30" s="41"/>
      <c r="G30" s="50">
        <v>0</v>
      </c>
      <c r="I30" s="71">
        <v>0</v>
      </c>
      <c r="K30" s="56">
        <v>0</v>
      </c>
      <c r="M30" s="77">
        <v>0</v>
      </c>
    </row>
    <row r="31" spans="1:13" x14ac:dyDescent="0.25">
      <c r="A31" s="19">
        <v>341</v>
      </c>
      <c r="B31" s="20"/>
      <c r="C31" s="38" t="s">
        <v>0</v>
      </c>
      <c r="E31" s="18">
        <v>36018413.210000001</v>
      </c>
      <c r="F31" s="29"/>
      <c r="G31" s="50">
        <v>0</v>
      </c>
      <c r="I31" s="71">
        <v>0</v>
      </c>
      <c r="K31" s="56">
        <v>0</v>
      </c>
      <c r="M31" s="77">
        <v>0</v>
      </c>
    </row>
    <row r="32" spans="1:13" x14ac:dyDescent="0.25">
      <c r="A32" s="19">
        <v>342</v>
      </c>
      <c r="B32" s="20"/>
      <c r="C32" s="20" t="s">
        <v>53</v>
      </c>
      <c r="E32" s="18">
        <v>22747816.41</v>
      </c>
      <c r="F32" s="29"/>
      <c r="G32" s="50">
        <v>578432</v>
      </c>
      <c r="I32" s="71">
        <f t="shared" ref="I32:I35" si="2">(G32/E32)</f>
        <v>2.54280230495319E-2</v>
      </c>
      <c r="K32" s="56">
        <v>-0.05</v>
      </c>
      <c r="M32" s="77">
        <v>-0.05</v>
      </c>
    </row>
    <row r="33" spans="1:13" x14ac:dyDescent="0.25">
      <c r="A33" s="19">
        <v>343</v>
      </c>
      <c r="B33" s="20"/>
      <c r="C33" s="20" t="s">
        <v>54</v>
      </c>
      <c r="E33" s="18">
        <v>358823032.37</v>
      </c>
      <c r="F33" s="29"/>
      <c r="G33" s="50">
        <v>18146939</v>
      </c>
      <c r="I33" s="71">
        <f t="shared" si="2"/>
        <v>5.0573506611715502E-2</v>
      </c>
      <c r="K33" s="56">
        <v>-0.05</v>
      </c>
      <c r="M33" s="77">
        <v>-0.05</v>
      </c>
    </row>
    <row r="34" spans="1:13" x14ac:dyDescent="0.25">
      <c r="A34" s="19">
        <v>344</v>
      </c>
      <c r="B34" s="20"/>
      <c r="C34" s="20" t="s">
        <v>55</v>
      </c>
      <c r="E34" s="18">
        <v>59360761.140000001</v>
      </c>
      <c r="F34" s="29"/>
      <c r="G34" s="50">
        <v>40984</v>
      </c>
      <c r="I34" s="71">
        <f t="shared" si="2"/>
        <v>6.9042241394683037E-4</v>
      </c>
      <c r="K34" s="56">
        <v>-0.05</v>
      </c>
      <c r="M34" s="77">
        <v>-0.05</v>
      </c>
    </row>
    <row r="35" spans="1:13" x14ac:dyDescent="0.25">
      <c r="A35" s="19">
        <v>345</v>
      </c>
      <c r="B35" s="20"/>
      <c r="C35" s="20" t="s">
        <v>56</v>
      </c>
      <c r="E35" s="18">
        <v>44367406.07</v>
      </c>
      <c r="F35" s="29"/>
      <c r="G35" s="50">
        <v>146882</v>
      </c>
      <c r="I35" s="71">
        <f t="shared" si="2"/>
        <v>3.3105834442576868E-3</v>
      </c>
      <c r="K35" s="56">
        <v>-0.05</v>
      </c>
      <c r="M35" s="77">
        <v>-0.05</v>
      </c>
    </row>
    <row r="36" spans="1:13" x14ac:dyDescent="0.25">
      <c r="A36" s="19">
        <v>346</v>
      </c>
      <c r="B36" s="20"/>
      <c r="C36" s="27" t="s">
        <v>57</v>
      </c>
      <c r="D36" s="26"/>
      <c r="E36" s="48">
        <v>5362941.07</v>
      </c>
      <c r="F36" s="41"/>
      <c r="G36" s="50">
        <v>0</v>
      </c>
      <c r="I36" s="71">
        <v>0</v>
      </c>
      <c r="K36" s="56">
        <v>0</v>
      </c>
      <c r="M36" s="77">
        <v>0</v>
      </c>
    </row>
    <row r="37" spans="1:13" x14ac:dyDescent="0.25">
      <c r="A37" s="19"/>
      <c r="B37" s="20"/>
      <c r="C37" s="27"/>
      <c r="D37" s="26"/>
      <c r="E37" s="47"/>
      <c r="F37" s="41"/>
      <c r="G37" s="50"/>
      <c r="I37" s="71"/>
      <c r="K37" s="56"/>
      <c r="M37" s="77"/>
    </row>
    <row r="38" spans="1:13" x14ac:dyDescent="0.25">
      <c r="A38" s="19"/>
      <c r="B38" s="20"/>
      <c r="C38" s="39" t="s">
        <v>58</v>
      </c>
      <c r="D38" s="40"/>
      <c r="E38" s="59">
        <f>+SUBTOTAL(9,E28:E36)</f>
        <v>526856779.57999998</v>
      </c>
      <c r="F38" s="29"/>
      <c r="G38" s="50"/>
      <c r="I38" s="71"/>
      <c r="K38" s="56"/>
      <c r="M38" s="77"/>
    </row>
    <row r="39" spans="1:13" x14ac:dyDescent="0.25">
      <c r="A39" s="19"/>
      <c r="B39" s="20"/>
      <c r="D39" s="5"/>
      <c r="F39" s="29"/>
      <c r="G39" s="50"/>
      <c r="I39" s="71"/>
      <c r="K39" s="56"/>
      <c r="M39" s="77"/>
    </row>
    <row r="40" spans="1:13" x14ac:dyDescent="0.25">
      <c r="A40" s="19"/>
      <c r="B40" s="20"/>
      <c r="C40" s="78" t="s">
        <v>78</v>
      </c>
      <c r="D40" s="5"/>
      <c r="F40" s="29"/>
      <c r="G40" s="50"/>
      <c r="I40" s="71"/>
      <c r="K40" s="56"/>
      <c r="M40" s="77"/>
    </row>
    <row r="41" spans="1:13" x14ac:dyDescent="0.25">
      <c r="A41" s="19"/>
      <c r="B41" s="20"/>
      <c r="D41" s="5"/>
      <c r="F41" s="29"/>
      <c r="G41" s="50"/>
      <c r="I41" s="71"/>
      <c r="K41" s="56"/>
      <c r="M41" s="77"/>
    </row>
    <row r="42" spans="1:13" x14ac:dyDescent="0.25">
      <c r="A42" s="19">
        <v>350.1</v>
      </c>
      <c r="B42" s="20"/>
      <c r="C42" s="21" t="s">
        <v>45</v>
      </c>
      <c r="D42" s="5"/>
      <c r="E42" s="23">
        <v>23413728.550000001</v>
      </c>
      <c r="F42" s="29"/>
      <c r="G42" s="50">
        <v>0</v>
      </c>
      <c r="I42" s="71">
        <v>0</v>
      </c>
      <c r="K42" s="56">
        <v>0</v>
      </c>
      <c r="M42" s="77">
        <v>0</v>
      </c>
    </row>
    <row r="43" spans="1:13" x14ac:dyDescent="0.25">
      <c r="A43" s="19">
        <v>352.1</v>
      </c>
      <c r="B43" s="20"/>
      <c r="C43" s="21" t="s">
        <v>0</v>
      </c>
      <c r="D43" s="5"/>
      <c r="E43" s="60">
        <v>17020058.510000002</v>
      </c>
      <c r="F43" s="29"/>
      <c r="G43" s="50">
        <v>0</v>
      </c>
      <c r="I43" s="71"/>
      <c r="K43" s="56">
        <v>-0.25</v>
      </c>
      <c r="M43" s="77">
        <v>-0.05</v>
      </c>
    </row>
    <row r="44" spans="1:13" x14ac:dyDescent="0.25">
      <c r="A44" s="19">
        <v>352.2</v>
      </c>
      <c r="B44" s="20"/>
      <c r="C44" s="21" t="s">
        <v>65</v>
      </c>
      <c r="D44" s="5"/>
      <c r="E44" s="60">
        <v>1220542.6200000001</v>
      </c>
      <c r="F44" s="29"/>
      <c r="G44" s="53">
        <v>154743</v>
      </c>
      <c r="I44" s="71">
        <f>(G44/(E43+E44))</f>
        <v>8.4834375192546062E-3</v>
      </c>
      <c r="K44" s="56">
        <v>-0.25</v>
      </c>
      <c r="M44" s="77">
        <v>-0.05</v>
      </c>
    </row>
    <row r="45" spans="1:13" x14ac:dyDescent="0.25">
      <c r="A45" s="19">
        <v>353.1</v>
      </c>
      <c r="B45" s="20"/>
      <c r="C45" s="21" t="s">
        <v>64</v>
      </c>
      <c r="D45" s="5"/>
      <c r="E45" s="61">
        <v>191753788.16999999</v>
      </c>
      <c r="F45" s="29"/>
      <c r="G45" s="50">
        <v>0</v>
      </c>
      <c r="I45" s="71"/>
      <c r="K45" s="56">
        <v>-0.1</v>
      </c>
      <c r="M45" s="77">
        <v>0</v>
      </c>
    </row>
    <row r="46" spans="1:13" x14ac:dyDescent="0.25">
      <c r="A46" s="19">
        <v>353.2</v>
      </c>
      <c r="B46" s="20"/>
      <c r="C46" s="21" t="s">
        <v>63</v>
      </c>
      <c r="D46" s="5"/>
      <c r="E46" s="61">
        <v>14668403.51</v>
      </c>
      <c r="F46" s="29"/>
      <c r="G46" s="54">
        <v>16601801</v>
      </c>
      <c r="I46" s="71">
        <f>(G46/(E45+E46))</f>
        <v>8.0426435088609374E-2</v>
      </c>
      <c r="K46" s="56">
        <v>-0.1</v>
      </c>
      <c r="M46" s="77">
        <v>0</v>
      </c>
    </row>
    <row r="47" spans="1:13" x14ac:dyDescent="0.25">
      <c r="A47" s="19">
        <v>354</v>
      </c>
      <c r="B47" s="20"/>
      <c r="C47" s="21" t="s">
        <v>60</v>
      </c>
      <c r="D47" s="5"/>
      <c r="E47" s="23">
        <v>95353356.620000005</v>
      </c>
      <c r="F47" s="29"/>
      <c r="G47" s="50">
        <v>1197224</v>
      </c>
      <c r="I47" s="71">
        <f t="shared" ref="I47:I49" si="3">(G47/E47)</f>
        <v>1.2555656585547895E-2</v>
      </c>
      <c r="K47" s="56">
        <v>-0.25</v>
      </c>
      <c r="M47" s="77">
        <v>-0.1</v>
      </c>
    </row>
    <row r="48" spans="1:13" x14ac:dyDescent="0.25">
      <c r="A48" s="19">
        <v>355</v>
      </c>
      <c r="B48" s="20"/>
      <c r="C48" s="21" t="s">
        <v>61</v>
      </c>
      <c r="D48" s="5"/>
      <c r="E48" s="23">
        <v>148658780.47999999</v>
      </c>
      <c r="F48" s="29"/>
      <c r="G48" s="50">
        <v>8180681</v>
      </c>
      <c r="I48" s="71">
        <f t="shared" si="3"/>
        <v>5.5029921364790145E-2</v>
      </c>
      <c r="K48" s="56">
        <v>-0.55000000000000004</v>
      </c>
      <c r="M48" s="77">
        <v>-0.25</v>
      </c>
    </row>
    <row r="49" spans="1:13" x14ac:dyDescent="0.25">
      <c r="A49" s="19">
        <v>356</v>
      </c>
      <c r="B49" s="20"/>
      <c r="C49" s="21" t="s">
        <v>62</v>
      </c>
      <c r="D49" s="5"/>
      <c r="E49" s="23">
        <v>160446879.27000001</v>
      </c>
      <c r="F49" s="29"/>
      <c r="G49" s="50">
        <v>6044662</v>
      </c>
      <c r="I49" s="71">
        <f t="shared" si="3"/>
        <v>3.7673914428887352E-2</v>
      </c>
      <c r="K49" s="56">
        <v>-0.5</v>
      </c>
      <c r="M49" s="77">
        <v>-0.25</v>
      </c>
    </row>
    <row r="50" spans="1:13" x14ac:dyDescent="0.25">
      <c r="A50" s="2">
        <v>357</v>
      </c>
      <c r="B50" s="3"/>
      <c r="C50" s="3" t="s">
        <v>1</v>
      </c>
      <c r="D50" s="5"/>
      <c r="E50" s="62">
        <v>448760.26</v>
      </c>
      <c r="F50" s="29"/>
      <c r="G50" s="50">
        <v>0</v>
      </c>
      <c r="I50" s="71">
        <v>0</v>
      </c>
      <c r="K50" s="56">
        <v>0</v>
      </c>
      <c r="M50" s="77">
        <v>0</v>
      </c>
    </row>
    <row r="51" spans="1:13" x14ac:dyDescent="0.25">
      <c r="A51" s="2">
        <v>358</v>
      </c>
      <c r="B51" s="3"/>
      <c r="C51" s="8" t="s">
        <v>2</v>
      </c>
      <c r="D51" s="5"/>
      <c r="E51" s="63">
        <v>1161549.29</v>
      </c>
      <c r="F51" s="29"/>
      <c r="G51" s="50">
        <v>0</v>
      </c>
      <c r="I51" s="71">
        <v>0</v>
      </c>
      <c r="K51" s="56">
        <v>0</v>
      </c>
      <c r="M51" s="77">
        <v>0</v>
      </c>
    </row>
    <row r="52" spans="1:13" x14ac:dyDescent="0.25">
      <c r="A52" s="2"/>
      <c r="B52" s="3"/>
      <c r="C52" s="3"/>
      <c r="D52" s="5"/>
      <c r="E52" s="64"/>
      <c r="F52" s="29"/>
      <c r="G52" s="50"/>
      <c r="I52" s="71"/>
      <c r="K52" s="56"/>
      <c r="M52" s="77"/>
    </row>
    <row r="53" spans="1:13" x14ac:dyDescent="0.25">
      <c r="A53" s="2"/>
      <c r="B53" s="3"/>
      <c r="C53" s="9" t="s">
        <v>3</v>
      </c>
      <c r="D53" s="5"/>
      <c r="E53" s="65">
        <v>654145847.27999997</v>
      </c>
      <c r="F53" s="29"/>
      <c r="G53" s="50"/>
      <c r="I53" s="71"/>
      <c r="K53" s="56"/>
      <c r="M53" s="77"/>
    </row>
    <row r="54" spans="1:13" x14ac:dyDescent="0.25">
      <c r="A54" s="2"/>
      <c r="B54" s="3"/>
      <c r="C54" s="9"/>
      <c r="D54" s="5"/>
      <c r="E54" s="6"/>
      <c r="F54" s="29"/>
      <c r="G54" s="50"/>
      <c r="I54" s="71"/>
      <c r="K54" s="56"/>
      <c r="M54" s="77"/>
    </row>
    <row r="55" spans="1:13" x14ac:dyDescent="0.25">
      <c r="A55" s="2"/>
      <c r="B55" s="3"/>
      <c r="C55" s="3"/>
      <c r="D55" s="5"/>
      <c r="E55" s="6"/>
      <c r="F55" s="29"/>
      <c r="G55" s="50"/>
      <c r="I55" s="71"/>
      <c r="K55" s="56"/>
      <c r="M55" s="77"/>
    </row>
    <row r="56" spans="1:13" x14ac:dyDescent="0.25">
      <c r="A56" s="2"/>
      <c r="B56" s="11"/>
      <c r="C56" s="4" t="s">
        <v>4</v>
      </c>
      <c r="D56" s="5"/>
      <c r="F56" s="29"/>
      <c r="G56" s="50"/>
      <c r="I56" s="71"/>
      <c r="K56" s="56"/>
      <c r="M56" s="77"/>
    </row>
    <row r="57" spans="1:13" x14ac:dyDescent="0.25">
      <c r="A57" s="2">
        <v>360.1</v>
      </c>
      <c r="B57" s="3"/>
      <c r="C57" s="3" t="s">
        <v>5</v>
      </c>
      <c r="D57" s="5"/>
      <c r="E57" s="18">
        <v>2039033.29</v>
      </c>
      <c r="F57" s="29"/>
      <c r="G57" s="50">
        <v>0</v>
      </c>
      <c r="I57" s="72">
        <v>0</v>
      </c>
      <c r="K57" s="56">
        <v>0</v>
      </c>
      <c r="M57" s="77">
        <v>0</v>
      </c>
    </row>
    <row r="58" spans="1:13" x14ac:dyDescent="0.25">
      <c r="A58" s="2">
        <v>361</v>
      </c>
      <c r="B58" s="3"/>
      <c r="C58" s="3" t="s">
        <v>6</v>
      </c>
      <c r="D58" s="5"/>
      <c r="E58" s="18">
        <v>7658288.0899999999</v>
      </c>
      <c r="F58" s="29"/>
      <c r="G58" s="50">
        <v>299301</v>
      </c>
      <c r="I58" s="71">
        <f t="shared" ref="I58:I68" si="4">(G58/E58)</f>
        <v>3.9081971908424253E-2</v>
      </c>
      <c r="K58" s="56">
        <v>-0.2</v>
      </c>
      <c r="M58" s="77">
        <v>-0.2</v>
      </c>
    </row>
    <row r="59" spans="1:13" x14ac:dyDescent="0.25">
      <c r="A59" s="2">
        <v>362</v>
      </c>
      <c r="B59" s="3"/>
      <c r="C59" s="8" t="s">
        <v>7</v>
      </c>
      <c r="D59" s="5"/>
      <c r="E59" s="18">
        <v>141200430.90000001</v>
      </c>
      <c r="F59" s="29"/>
      <c r="G59" s="50">
        <v>11705592</v>
      </c>
      <c r="I59" s="71">
        <f t="shared" si="4"/>
        <v>8.2900540213578053E-2</v>
      </c>
      <c r="K59" s="56">
        <v>-0.2</v>
      </c>
      <c r="M59" s="77">
        <v>-0.1</v>
      </c>
    </row>
    <row r="60" spans="1:13" x14ac:dyDescent="0.25">
      <c r="A60" s="2">
        <v>364</v>
      </c>
      <c r="B60" s="3"/>
      <c r="C60" s="8" t="s">
        <v>8</v>
      </c>
      <c r="D60" s="5"/>
      <c r="E60" s="18">
        <v>287791923.14999998</v>
      </c>
      <c r="F60" s="29"/>
      <c r="G60" s="50">
        <v>29087737</v>
      </c>
      <c r="I60" s="71">
        <f t="shared" si="4"/>
        <v>0.10107211029977094</v>
      </c>
      <c r="K60" s="56">
        <v>-0.45</v>
      </c>
      <c r="M60" s="77">
        <v>-0.25</v>
      </c>
    </row>
    <row r="61" spans="1:13" x14ac:dyDescent="0.25">
      <c r="A61" s="2">
        <v>365</v>
      </c>
      <c r="B61" s="3"/>
      <c r="C61" s="3" t="s">
        <v>9</v>
      </c>
      <c r="D61" s="5"/>
      <c r="E61" s="18">
        <v>276285758.81</v>
      </c>
      <c r="F61" s="29"/>
      <c r="G61" s="50">
        <v>37009338</v>
      </c>
      <c r="I61" s="71">
        <f t="shared" si="4"/>
        <v>0.13395311491770046</v>
      </c>
      <c r="K61" s="56">
        <v>-0.6</v>
      </c>
      <c r="M61" s="77">
        <v>-0.3</v>
      </c>
    </row>
    <row r="62" spans="1:13" x14ac:dyDescent="0.25">
      <c r="A62" s="2">
        <v>366</v>
      </c>
      <c r="B62" s="3"/>
      <c r="C62" s="3" t="s">
        <v>10</v>
      </c>
      <c r="D62" s="5"/>
      <c r="E62" s="18">
        <v>1861963.15</v>
      </c>
      <c r="F62" s="29"/>
      <c r="G62" s="50">
        <v>229435</v>
      </c>
      <c r="I62" s="71">
        <f t="shared" si="4"/>
        <v>0.12322209491632528</v>
      </c>
      <c r="K62" s="56">
        <v>-0.05</v>
      </c>
      <c r="M62" s="77">
        <v>0</v>
      </c>
    </row>
    <row r="63" spans="1:13" x14ac:dyDescent="0.25">
      <c r="A63" s="2">
        <v>367</v>
      </c>
      <c r="B63" s="3"/>
      <c r="C63" s="3" t="s">
        <v>11</v>
      </c>
      <c r="D63" s="5"/>
      <c r="E63" s="18">
        <v>140620009.31999999</v>
      </c>
      <c r="F63" s="29"/>
      <c r="G63" s="50">
        <v>4976290</v>
      </c>
      <c r="I63" s="71">
        <f t="shared" si="4"/>
        <v>3.5388207013098499E-2</v>
      </c>
      <c r="K63" s="56">
        <v>-0.1</v>
      </c>
      <c r="M63" s="77">
        <v>-0.05</v>
      </c>
    </row>
    <row r="64" spans="1:13" x14ac:dyDescent="0.25">
      <c r="A64" s="2">
        <v>368</v>
      </c>
      <c r="B64" s="3"/>
      <c r="C64" s="3" t="s">
        <v>12</v>
      </c>
      <c r="D64" s="5"/>
      <c r="E64" s="18">
        <v>286070399.06</v>
      </c>
      <c r="F64" s="35"/>
      <c r="G64" s="51">
        <v>33999927</v>
      </c>
      <c r="I64" s="71">
        <f t="shared" si="4"/>
        <v>0.11885160824650334</v>
      </c>
      <c r="K64" s="56">
        <v>-0.15</v>
      </c>
      <c r="M64" s="77">
        <v>0</v>
      </c>
    </row>
    <row r="65" spans="1:13" x14ac:dyDescent="0.25">
      <c r="A65" s="2">
        <v>369</v>
      </c>
      <c r="B65" s="3"/>
      <c r="C65" s="3" t="s">
        <v>13</v>
      </c>
      <c r="D65" s="5"/>
      <c r="E65" s="18">
        <v>89050180.390000001</v>
      </c>
      <c r="F65" s="7"/>
      <c r="G65" s="23">
        <v>13249169</v>
      </c>
      <c r="I65" s="71">
        <f t="shared" si="4"/>
        <v>0.14878317979789102</v>
      </c>
      <c r="K65" s="56">
        <v>-0.3</v>
      </c>
      <c r="M65" s="77">
        <v>-0.15</v>
      </c>
    </row>
    <row r="66" spans="1:13" x14ac:dyDescent="0.25">
      <c r="A66" s="2">
        <v>370</v>
      </c>
      <c r="B66" s="3"/>
      <c r="C66" s="3" t="s">
        <v>14</v>
      </c>
      <c r="D66" s="5"/>
      <c r="E66" s="18">
        <v>70049355.340000004</v>
      </c>
      <c r="F66" s="7"/>
      <c r="G66" s="23">
        <v>15214452</v>
      </c>
      <c r="I66" s="71">
        <f t="shared" si="4"/>
        <v>0.21719617441378725</v>
      </c>
      <c r="K66" s="56">
        <v>0</v>
      </c>
      <c r="M66" s="77">
        <v>0</v>
      </c>
    </row>
    <row r="67" spans="1:13" x14ac:dyDescent="0.25">
      <c r="A67" s="2">
        <v>371</v>
      </c>
      <c r="B67" s="3"/>
      <c r="C67" s="3" t="s">
        <v>15</v>
      </c>
      <c r="D67" s="5"/>
      <c r="E67" s="18">
        <v>18253214.449999999</v>
      </c>
      <c r="F67" s="3"/>
      <c r="G67" s="23">
        <v>6777106</v>
      </c>
      <c r="I67" s="71">
        <f t="shared" si="4"/>
        <v>0.37128287834255957</v>
      </c>
      <c r="K67" s="56">
        <v>-0.1</v>
      </c>
      <c r="M67" s="77">
        <v>0</v>
      </c>
    </row>
    <row r="68" spans="1:13" x14ac:dyDescent="0.25">
      <c r="A68" s="2">
        <v>373</v>
      </c>
      <c r="B68" s="3"/>
      <c r="C68" s="3" t="s">
        <v>16</v>
      </c>
      <c r="D68" s="5"/>
      <c r="E68" s="48">
        <v>81534875.549999997</v>
      </c>
      <c r="F68" s="10"/>
      <c r="G68" s="23">
        <v>20369023</v>
      </c>
      <c r="I68" s="71">
        <f t="shared" si="4"/>
        <v>0.24981975949063678</v>
      </c>
      <c r="K68" s="56">
        <v>-0.1</v>
      </c>
      <c r="M68" s="77">
        <v>-0.02</v>
      </c>
    </row>
    <row r="69" spans="1:13" x14ac:dyDescent="0.25">
      <c r="A69" s="2"/>
      <c r="B69" s="3"/>
      <c r="C69" s="3"/>
      <c r="D69" s="5"/>
      <c r="E69" s="66"/>
      <c r="F69" s="10"/>
      <c r="I69" s="73"/>
      <c r="K69" s="56"/>
      <c r="M69" s="77"/>
    </row>
    <row r="70" spans="1:13" x14ac:dyDescent="0.25">
      <c r="A70" s="2"/>
      <c r="B70" s="3"/>
      <c r="C70" s="9" t="s">
        <v>17</v>
      </c>
      <c r="D70" s="5"/>
      <c r="E70" s="59">
        <v>1402415431.5</v>
      </c>
      <c r="F70" s="3"/>
      <c r="I70" s="73"/>
      <c r="K70" s="56"/>
      <c r="M70" s="77"/>
    </row>
    <row r="71" spans="1:13" x14ac:dyDescent="0.25">
      <c r="A71" s="2"/>
      <c r="B71" s="3"/>
      <c r="C71" s="9"/>
      <c r="D71" s="5"/>
      <c r="E71" s="6"/>
      <c r="F71" s="11"/>
      <c r="I71" s="73"/>
      <c r="K71" s="56"/>
      <c r="M71" s="77"/>
    </row>
    <row r="72" spans="1:13" x14ac:dyDescent="0.25">
      <c r="A72" s="2"/>
      <c r="B72" s="3"/>
      <c r="C72" s="3"/>
      <c r="D72" s="5"/>
      <c r="E72" s="6"/>
      <c r="F72" s="7"/>
      <c r="I72" s="73"/>
      <c r="K72" s="56"/>
      <c r="M72" s="77"/>
    </row>
    <row r="73" spans="1:13" x14ac:dyDescent="0.25">
      <c r="A73" s="2"/>
      <c r="B73" s="3"/>
      <c r="C73" s="4" t="s">
        <v>18</v>
      </c>
      <c r="D73" s="5"/>
      <c r="E73" s="6"/>
      <c r="F73" s="7"/>
      <c r="H73" s="25"/>
      <c r="I73" s="72"/>
      <c r="K73" s="56"/>
      <c r="M73" s="77"/>
    </row>
    <row r="74" spans="1:13" x14ac:dyDescent="0.25">
      <c r="A74" s="2"/>
      <c r="B74" s="3"/>
      <c r="C74" s="12"/>
      <c r="D74" s="5"/>
      <c r="F74" s="7"/>
      <c r="H74" s="25"/>
      <c r="I74" s="72"/>
      <c r="K74" s="56"/>
      <c r="M74" s="77"/>
    </row>
    <row r="75" spans="1:13" x14ac:dyDescent="0.25">
      <c r="A75" s="2">
        <v>390.1</v>
      </c>
      <c r="B75" s="3"/>
      <c r="C75" s="13" t="s">
        <v>19</v>
      </c>
      <c r="D75" s="5"/>
      <c r="E75" s="18">
        <v>47011269.520000003</v>
      </c>
      <c r="F75" s="7"/>
      <c r="G75" s="23">
        <v>6792691</v>
      </c>
      <c r="H75" s="25"/>
      <c r="I75" s="71">
        <f t="shared" ref="I75:I76" si="5">(G75/E75)</f>
        <v>0.14449069487711208</v>
      </c>
      <c r="K75" s="56">
        <v>-0.1</v>
      </c>
      <c r="M75" s="77">
        <v>-0.02</v>
      </c>
    </row>
    <row r="76" spans="1:13" x14ac:dyDescent="0.25">
      <c r="A76" s="2">
        <v>390.2</v>
      </c>
      <c r="B76" s="3"/>
      <c r="C76" s="13" t="s">
        <v>20</v>
      </c>
      <c r="D76" s="5"/>
      <c r="E76" s="18">
        <v>531973.43999999994</v>
      </c>
      <c r="F76" s="7"/>
      <c r="G76" s="23">
        <v>235547</v>
      </c>
      <c r="H76" s="25"/>
      <c r="I76" s="71">
        <f t="shared" si="5"/>
        <v>0.44277962448651575</v>
      </c>
      <c r="K76" s="56">
        <v>-0.1</v>
      </c>
      <c r="M76" s="77">
        <v>0</v>
      </c>
    </row>
    <row r="77" spans="1:13" x14ac:dyDescent="0.25">
      <c r="A77" s="2">
        <v>391.1</v>
      </c>
      <c r="B77" s="3"/>
      <c r="C77" s="13" t="s">
        <v>21</v>
      </c>
      <c r="D77" s="5"/>
      <c r="E77" s="18">
        <v>7513787.5599999996</v>
      </c>
      <c r="F77" s="7"/>
      <c r="G77" s="23">
        <v>0</v>
      </c>
      <c r="H77" s="25"/>
      <c r="I77" s="72">
        <v>0</v>
      </c>
      <c r="K77" s="56">
        <v>0</v>
      </c>
      <c r="M77" s="77">
        <v>0</v>
      </c>
    </row>
    <row r="78" spans="1:13" x14ac:dyDescent="0.25">
      <c r="A78" s="2">
        <v>391.2</v>
      </c>
      <c r="B78" s="3"/>
      <c r="C78" s="13" t="s">
        <v>22</v>
      </c>
      <c r="D78" s="5"/>
      <c r="E78" s="18">
        <v>17256012.350000001</v>
      </c>
      <c r="F78" s="7"/>
      <c r="G78" s="23">
        <v>0</v>
      </c>
      <c r="I78" s="71">
        <f t="shared" ref="I78" si="6">(G78/E78)</f>
        <v>0</v>
      </c>
      <c r="K78" s="56">
        <v>0</v>
      </c>
      <c r="M78" s="77">
        <v>0</v>
      </c>
    </row>
    <row r="79" spans="1:13" x14ac:dyDescent="0.25">
      <c r="A79" s="2">
        <v>391.31</v>
      </c>
      <c r="B79" s="3"/>
      <c r="C79" s="13" t="s">
        <v>23</v>
      </c>
      <c r="D79" s="5"/>
      <c r="E79" s="18">
        <v>6398371.6500000004</v>
      </c>
      <c r="F79" s="7"/>
      <c r="G79" s="23">
        <v>0</v>
      </c>
      <c r="I79" s="72">
        <v>0</v>
      </c>
      <c r="K79" s="56">
        <v>0</v>
      </c>
      <c r="M79" s="77">
        <v>0</v>
      </c>
    </row>
    <row r="80" spans="1:13" x14ac:dyDescent="0.25">
      <c r="A80" s="2">
        <v>392.1</v>
      </c>
      <c r="B80" s="3"/>
      <c r="C80" s="3" t="s">
        <v>24</v>
      </c>
      <c r="D80" s="5"/>
      <c r="E80" s="67">
        <v>1865090.97</v>
      </c>
      <c r="F80" s="7"/>
      <c r="G80" s="23">
        <v>0</v>
      </c>
      <c r="I80" s="72"/>
      <c r="K80" s="56">
        <v>0</v>
      </c>
      <c r="M80" s="77">
        <v>0</v>
      </c>
    </row>
    <row r="81" spans="1:13" x14ac:dyDescent="0.25">
      <c r="A81" s="2">
        <v>392.3</v>
      </c>
      <c r="B81" s="3"/>
      <c r="C81" s="3" t="s">
        <v>25</v>
      </c>
      <c r="D81" s="5"/>
      <c r="E81" s="67">
        <v>14101987.630000001</v>
      </c>
      <c r="F81" s="7"/>
      <c r="G81" s="55">
        <v>14260319</v>
      </c>
      <c r="I81" s="71">
        <f>(G81/(E80+E81))</f>
        <v>0.89310758450202643</v>
      </c>
      <c r="K81" s="56">
        <v>0</v>
      </c>
      <c r="M81" s="77">
        <v>0</v>
      </c>
    </row>
    <row r="82" spans="1:13" x14ac:dyDescent="0.25">
      <c r="A82" s="2">
        <v>393</v>
      </c>
      <c r="B82" s="3"/>
      <c r="C82" s="8" t="s">
        <v>26</v>
      </c>
      <c r="D82" s="5"/>
      <c r="E82" s="18">
        <v>551794.27</v>
      </c>
      <c r="F82" s="7"/>
      <c r="G82" s="23">
        <v>0</v>
      </c>
      <c r="I82" s="72">
        <v>0</v>
      </c>
      <c r="K82" s="56">
        <v>0</v>
      </c>
      <c r="M82" s="77">
        <v>0</v>
      </c>
    </row>
    <row r="83" spans="1:13" x14ac:dyDescent="0.25">
      <c r="A83" s="2">
        <v>394</v>
      </c>
      <c r="B83" s="3"/>
      <c r="C83" s="13" t="s">
        <v>27</v>
      </c>
      <c r="D83" s="5"/>
      <c r="E83" s="18">
        <v>7648755.4400000004</v>
      </c>
      <c r="F83" s="7"/>
      <c r="G83" s="23">
        <v>0</v>
      </c>
      <c r="I83" s="72">
        <v>0</v>
      </c>
      <c r="K83" s="56">
        <v>0</v>
      </c>
      <c r="M83" s="77">
        <v>0</v>
      </c>
    </row>
    <row r="84" spans="1:13" x14ac:dyDescent="0.25">
      <c r="A84" s="2">
        <v>396.3</v>
      </c>
      <c r="B84" s="3"/>
      <c r="C84" s="13" t="s">
        <v>28</v>
      </c>
      <c r="D84" s="5"/>
      <c r="E84" s="18">
        <v>1174225.44</v>
      </c>
      <c r="F84" s="3"/>
      <c r="G84" s="23">
        <v>269509</v>
      </c>
      <c r="H84" s="25"/>
      <c r="I84" s="71">
        <f t="shared" ref="I84" si="7">(G84/E84)</f>
        <v>0.22952066172233504</v>
      </c>
      <c r="K84" s="56">
        <v>0</v>
      </c>
      <c r="M84" s="77">
        <v>0</v>
      </c>
    </row>
    <row r="85" spans="1:13" x14ac:dyDescent="0.25">
      <c r="A85" s="2">
        <v>397.1</v>
      </c>
      <c r="B85" s="3"/>
      <c r="C85" s="8" t="s">
        <v>29</v>
      </c>
      <c r="D85" s="5"/>
      <c r="E85" s="18">
        <v>10171295.9</v>
      </c>
      <c r="F85" s="10"/>
      <c r="G85" s="23">
        <v>0</v>
      </c>
      <c r="H85" s="25"/>
      <c r="I85" s="72">
        <v>0</v>
      </c>
      <c r="K85" s="56">
        <v>0</v>
      </c>
      <c r="M85" s="77">
        <v>0</v>
      </c>
    </row>
    <row r="86" spans="1:13" x14ac:dyDescent="0.25">
      <c r="A86" s="2">
        <v>397.2</v>
      </c>
      <c r="B86" s="3"/>
      <c r="C86" s="8" t="s">
        <v>30</v>
      </c>
      <c r="D86" s="5"/>
      <c r="E86" s="18">
        <v>19915035.899999999</v>
      </c>
      <c r="F86" s="10"/>
      <c r="G86" s="23">
        <v>0</v>
      </c>
      <c r="I86" s="72">
        <v>0</v>
      </c>
      <c r="K86" s="56">
        <v>0</v>
      </c>
      <c r="M86" s="77">
        <v>0</v>
      </c>
    </row>
    <row r="87" spans="1:13" x14ac:dyDescent="0.25">
      <c r="A87" s="2">
        <v>397.3</v>
      </c>
      <c r="B87" s="3"/>
      <c r="C87" s="8" t="s">
        <v>31</v>
      </c>
      <c r="D87" s="5"/>
      <c r="E87" s="48">
        <v>786233.2</v>
      </c>
      <c r="F87" s="3"/>
      <c r="G87" s="23">
        <v>0</v>
      </c>
      <c r="I87" s="72">
        <v>0</v>
      </c>
      <c r="K87" s="56">
        <v>0</v>
      </c>
      <c r="M87" s="77">
        <v>0</v>
      </c>
    </row>
    <row r="88" spans="1:13" x14ac:dyDescent="0.25">
      <c r="A88" s="2"/>
      <c r="B88" s="3"/>
      <c r="C88" s="3"/>
      <c r="D88" s="5"/>
      <c r="E88" s="66"/>
      <c r="F88" s="3"/>
      <c r="G88" s="49"/>
      <c r="I88" s="74"/>
    </row>
    <row r="89" spans="1:13" x14ac:dyDescent="0.25">
      <c r="A89" s="11"/>
      <c r="B89" s="3"/>
      <c r="C89" s="9" t="s">
        <v>32</v>
      </c>
      <c r="E89" s="68">
        <v>134925833.26999998</v>
      </c>
      <c r="F89" s="3"/>
      <c r="G89" s="49"/>
    </row>
    <row r="90" spans="1:13" x14ac:dyDescent="0.25">
      <c r="F90" s="7"/>
      <c r="G90" s="21"/>
    </row>
    <row r="91" spans="1:13" x14ac:dyDescent="0.25">
      <c r="F91" s="7"/>
      <c r="G91" s="21"/>
    </row>
    <row r="92" spans="1:13" x14ac:dyDescent="0.25">
      <c r="F92" s="7"/>
      <c r="G92" s="21"/>
    </row>
    <row r="93" spans="1:13" x14ac:dyDescent="0.25">
      <c r="F93" s="7"/>
      <c r="G93" s="21"/>
      <c r="H93" s="25"/>
    </row>
    <row r="94" spans="1:13" x14ac:dyDescent="0.25">
      <c r="F94" s="7"/>
      <c r="G94" s="21"/>
    </row>
    <row r="95" spans="1:13" x14ac:dyDescent="0.25">
      <c r="F95" s="7"/>
      <c r="G95" s="21"/>
    </row>
    <row r="96" spans="1:13" x14ac:dyDescent="0.25">
      <c r="F96" s="7"/>
      <c r="G96" s="21"/>
    </row>
    <row r="97" spans="6:7" x14ac:dyDescent="0.25">
      <c r="F97" s="7"/>
      <c r="G97" s="21"/>
    </row>
    <row r="98" spans="6:7" x14ac:dyDescent="0.25">
      <c r="F98" s="7"/>
      <c r="G98" s="21"/>
    </row>
    <row r="99" spans="6:7" x14ac:dyDescent="0.25">
      <c r="F99" s="7"/>
      <c r="G99" s="21"/>
    </row>
    <row r="100" spans="6:7" x14ac:dyDescent="0.25">
      <c r="F100" s="7"/>
      <c r="G100" s="21"/>
    </row>
    <row r="101" spans="6:7" x14ac:dyDescent="0.25">
      <c r="F101" s="7"/>
      <c r="G101" s="21"/>
    </row>
    <row r="102" spans="6:7" x14ac:dyDescent="0.25">
      <c r="F102" s="7"/>
      <c r="G102" s="21"/>
    </row>
    <row r="103" spans="6:7" x14ac:dyDescent="0.25">
      <c r="F103" s="3"/>
      <c r="G103" s="21"/>
    </row>
    <row r="104" spans="6:7" x14ac:dyDescent="0.25">
      <c r="F104" s="10"/>
      <c r="G104" s="21"/>
    </row>
  </sheetData>
  <pageMargins left="0.7" right="0.7" top="0.75" bottom="0.75" header="0.3" footer="0.3"/>
  <pageSetup scale="70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 Retirement Percentage Rev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 Test</dc:creator>
  <cp:lastModifiedBy>James Garren</cp:lastModifiedBy>
  <cp:lastPrinted>2012-10-12T15:29:28Z</cp:lastPrinted>
  <dcterms:created xsi:type="dcterms:W3CDTF">2012-09-20T21:52:19Z</dcterms:created>
  <dcterms:modified xsi:type="dcterms:W3CDTF">2012-10-15T16:26:29Z</dcterms:modified>
</cp:coreProperties>
</file>