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230" yWindow="-15" windowWidth="10275" windowHeight="8175" tabRatio="744" firstSheet="30" activeTab="37"/>
  </bookViews>
  <sheets>
    <sheet name="311 PL" sheetId="1" r:id="rId1"/>
    <sheet name="311 Truncate" sheetId="3" r:id="rId2"/>
    <sheet name="312 PL" sheetId="7" r:id="rId3"/>
    <sheet name="312 Truncate" sheetId="8" r:id="rId4"/>
    <sheet name="314 PL" sheetId="9" r:id="rId5"/>
    <sheet name="314 Truncate" sheetId="10" r:id="rId6"/>
    <sheet name="315 PL" sheetId="11" r:id="rId7"/>
    <sheet name="315 Truncate" sheetId="12" r:id="rId8"/>
    <sheet name="316 PL" sheetId="13" r:id="rId9"/>
    <sheet name="316 Truncate" sheetId="14" r:id="rId10"/>
    <sheet name="330.10 PL" sheetId="15" r:id="rId11"/>
    <sheet name="330.10 Truncate" sheetId="16" r:id="rId12"/>
    <sheet name="331 PL" sheetId="17" r:id="rId13"/>
    <sheet name="331 Truncate" sheetId="18" r:id="rId14"/>
    <sheet name="332 PL" sheetId="19" r:id="rId15"/>
    <sheet name="332 Truncate" sheetId="20" r:id="rId16"/>
    <sheet name="333 PL" sheetId="21" r:id="rId17"/>
    <sheet name="333 Truncate" sheetId="22" r:id="rId18"/>
    <sheet name="334 PL" sheetId="23" r:id="rId19"/>
    <sheet name="334 Truncate" sheetId="24" r:id="rId20"/>
    <sheet name="335 PL" sheetId="25" r:id="rId21"/>
    <sheet name="335 Truncate" sheetId="26" r:id="rId22"/>
    <sheet name="336 PL" sheetId="27" r:id="rId23"/>
    <sheet name="336 Truncate" sheetId="42" r:id="rId24"/>
    <sheet name="340.10 PL" sheetId="28" r:id="rId25"/>
    <sheet name="340.10 Truncate" sheetId="29" r:id="rId26"/>
    <sheet name="341 PL" sheetId="30" r:id="rId27"/>
    <sheet name="341 Truncate" sheetId="31" r:id="rId28"/>
    <sheet name="342 PL" sheetId="32" r:id="rId29"/>
    <sheet name="342 Truncate" sheetId="33" r:id="rId30"/>
    <sheet name="343 PL" sheetId="34" r:id="rId31"/>
    <sheet name="343 Truncate" sheetId="35" r:id="rId32"/>
    <sheet name="344 PL" sheetId="36" r:id="rId33"/>
    <sheet name="344 Truncate" sheetId="37" r:id="rId34"/>
    <sheet name="345 PL" sheetId="38" r:id="rId35"/>
    <sheet name="345 Truncate" sheetId="39" r:id="rId36"/>
    <sheet name="346 PL" sheetId="40" r:id="rId37"/>
    <sheet name="346 Truncate" sheetId="41" r:id="rId38"/>
  </sheets>
  <externalReferences>
    <externalReference r:id="rId39"/>
  </externalReferences>
  <definedNames>
    <definedName name="_xlnm.Print_Titles" localSheetId="0">'311 PL'!$1:$17</definedName>
  </definedNames>
  <calcPr calcId="125725" fullCalcOnLoad="1"/>
</workbook>
</file>

<file path=xl/calcChain.xml><?xml version="1.0" encoding="utf-8"?>
<calcChain xmlns="http://schemas.openxmlformats.org/spreadsheetml/2006/main">
  <c r="E33" i="41"/>
  <c r="E34" i="39"/>
  <c r="E33" i="37"/>
  <c r="E33" i="35"/>
  <c r="E32" i="33"/>
  <c r="E34" i="31"/>
  <c r="E29" i="29"/>
  <c r="E44" i="42"/>
  <c r="E44" i="26"/>
  <c r="E44" i="24"/>
  <c r="E44" i="22"/>
  <c r="E44" i="20"/>
  <c r="E44" i="18"/>
  <c r="E44" i="16"/>
  <c r="E40" i="14"/>
  <c r="E44" i="12"/>
  <c r="E45" i="10"/>
  <c r="E44" i="8"/>
  <c r="C44"/>
  <c r="D48" i="7"/>
  <c r="E47" i="3"/>
  <c r="C15" i="26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4"/>
  <c r="C15" i="24"/>
  <c r="C16"/>
  <c r="D20" i="23"/>
  <c r="C17" i="24"/>
  <c r="C18"/>
  <c r="D22" i="23"/>
  <c r="C19" i="24"/>
  <c r="C20"/>
  <c r="D24" i="23"/>
  <c r="C21" i="24"/>
  <c r="C22"/>
  <c r="D26" i="23"/>
  <c r="C23" i="24"/>
  <c r="C24"/>
  <c r="D28" i="23"/>
  <c r="C25" i="24"/>
  <c r="C26"/>
  <c r="D30" i="23"/>
  <c r="C27" i="24"/>
  <c r="C28"/>
  <c r="D32" i="23"/>
  <c r="C29" i="24"/>
  <c r="C30"/>
  <c r="D34" i="23"/>
  <c r="C31" i="24"/>
  <c r="C32"/>
  <c r="D36" i="23"/>
  <c r="C33" i="24"/>
  <c r="C34"/>
  <c r="D38" i="23"/>
  <c r="C35" i="24"/>
  <c r="C36"/>
  <c r="D40" i="23"/>
  <c r="C37" i="24"/>
  <c r="C38"/>
  <c r="D42" i="23"/>
  <c r="C39" i="24"/>
  <c r="C40"/>
  <c r="D44" i="23"/>
  <c r="C41" i="24"/>
  <c r="C42"/>
  <c r="D46" i="23"/>
  <c r="C43" i="24"/>
  <c r="C44"/>
  <c r="D48" i="23"/>
  <c r="C45" i="24"/>
  <c r="C46"/>
  <c r="D50" i="23"/>
  <c r="C47" i="24"/>
  <c r="C48"/>
  <c r="D52" i="23"/>
  <c r="C49" i="24"/>
  <c r="C50"/>
  <c r="D54" i="23"/>
  <c r="C51" i="24"/>
  <c r="C52"/>
  <c r="D56" i="23"/>
  <c r="C53" i="24"/>
  <c r="C54"/>
  <c r="D58" i="23"/>
  <c r="C55" i="24"/>
  <c r="C56"/>
  <c r="D60" i="23"/>
  <c r="C57" i="24"/>
  <c r="C58"/>
  <c r="D62" i="23"/>
  <c r="C59" i="24"/>
  <c r="C60"/>
  <c r="D64" i="23"/>
  <c r="C61" i="24"/>
  <c r="C62"/>
  <c r="D66" i="23"/>
  <c r="C63" i="24"/>
  <c r="C64"/>
  <c r="D68" i="23"/>
  <c r="C65" i="24"/>
  <c r="C66"/>
  <c r="D70" i="23"/>
  <c r="C67" i="24"/>
  <c r="C68"/>
  <c r="D72" i="23"/>
  <c r="C69" i="24"/>
  <c r="C70"/>
  <c r="D74" i="23"/>
  <c r="C71" i="24"/>
  <c r="C72"/>
  <c r="D76" i="23"/>
  <c r="C73" i="24"/>
  <c r="C74"/>
  <c r="D78" i="23"/>
  <c r="C75" i="24"/>
  <c r="C76"/>
  <c r="D80" i="23"/>
  <c r="C77" i="24"/>
  <c r="C78"/>
  <c r="D82" i="23"/>
  <c r="C79" i="24"/>
  <c r="C80"/>
  <c r="D84" i="23"/>
  <c r="C81" i="24"/>
  <c r="C82"/>
  <c r="D86" i="23"/>
  <c r="C83" i="24"/>
  <c r="C84"/>
  <c r="D88" i="23"/>
  <c r="C85" i="24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5" i="22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5" i="20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15" i="18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5" i="16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5" i="14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15" i="12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15" i="10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15" i="8"/>
  <c r="D19" i="7"/>
  <c r="C18" i="8"/>
  <c r="D22" i="7"/>
  <c r="C19" i="8"/>
  <c r="D23" i="7"/>
  <c r="C22" i="8"/>
  <c r="D26" i="7"/>
  <c r="C23" i="8"/>
  <c r="D27" i="7"/>
  <c r="C26" i="8"/>
  <c r="D30" i="7"/>
  <c r="C27" i="8"/>
  <c r="D31" i="7"/>
  <c r="C30" i="8"/>
  <c r="D34" i="7"/>
  <c r="C31" i="8"/>
  <c r="D35" i="7"/>
  <c r="C34" i="8"/>
  <c r="D38" i="7"/>
  <c r="C35" i="8"/>
  <c r="D39" i="7"/>
  <c r="C38" i="8"/>
  <c r="C39"/>
  <c r="D43" i="7"/>
  <c r="C42" i="8"/>
  <c r="D46" i="7"/>
  <c r="C43" i="8"/>
  <c r="D47" i="7"/>
  <c r="C45" i="8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15" i="3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15" i="42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5" i="29"/>
  <c r="C16"/>
  <c r="D20" i="28"/>
  <c r="C17" i="29"/>
  <c r="C18"/>
  <c r="D22" i="28"/>
  <c r="C19" i="29"/>
  <c r="C20"/>
  <c r="D24" i="28"/>
  <c r="C21" i="29"/>
  <c r="C22"/>
  <c r="D26" i="28"/>
  <c r="C23" i="29"/>
  <c r="C24"/>
  <c r="D28" i="28"/>
  <c r="C25" i="29"/>
  <c r="C26"/>
  <c r="D30" i="28"/>
  <c r="C27" i="29"/>
  <c r="C28"/>
  <c r="D32" i="28"/>
  <c r="C29" i="29"/>
  <c r="C30"/>
  <c r="D34" i="28"/>
  <c r="C31" i="29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15" i="31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15" i="33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15" i="3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15" i="37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15" i="39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15" i="41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14"/>
  <c r="C14" i="39"/>
  <c r="C14" i="37"/>
  <c r="D18" i="36"/>
  <c r="C14" i="35"/>
  <c r="C14" i="33"/>
  <c r="C14" i="31"/>
  <c r="C14" i="29"/>
  <c r="C14" i="24"/>
  <c r="C14" i="18"/>
  <c r="C14" i="16"/>
  <c r="C14" i="14"/>
  <c r="C14" i="12"/>
  <c r="D18" i="11"/>
  <c r="C14" i="10"/>
  <c r="C14" i="3"/>
  <c r="D18" i="1"/>
  <c r="E10" i="40"/>
  <c r="E18"/>
  <c r="E10" i="38"/>
  <c r="E18"/>
  <c r="F18"/>
  <c r="E10" i="36"/>
  <c r="E18"/>
  <c r="E10" i="34"/>
  <c r="E10" i="32"/>
  <c r="E18"/>
  <c r="E10" i="30"/>
  <c r="E18"/>
  <c r="E10" i="28"/>
  <c r="E18"/>
  <c r="E10" i="27"/>
  <c r="E10" i="25"/>
  <c r="E18"/>
  <c r="E10" i="23"/>
  <c r="E18"/>
  <c r="F18"/>
  <c r="E10" i="21"/>
  <c r="E18"/>
  <c r="E10" i="19"/>
  <c r="E10" i="17"/>
  <c r="E18"/>
  <c r="E10" i="15"/>
  <c r="E18"/>
  <c r="E19"/>
  <c r="E20"/>
  <c r="E10" i="13"/>
  <c r="E10" i="11"/>
  <c r="E10" i="9"/>
  <c r="E18"/>
  <c r="E10" i="7"/>
  <c r="E10" i="1"/>
  <c r="E18"/>
  <c r="C1" i="41"/>
  <c r="C3"/>
  <c r="C1" i="39"/>
  <c r="C1" i="37"/>
  <c r="C1" i="35"/>
  <c r="C1" i="33"/>
  <c r="C1" i="29"/>
  <c r="C1" i="31"/>
  <c r="C1" i="42"/>
  <c r="C1" i="26"/>
  <c r="C1" i="24"/>
  <c r="C1" i="22"/>
  <c r="C1" i="20"/>
  <c r="C3"/>
  <c r="C1" i="18"/>
  <c r="C1" i="16"/>
  <c r="C1" i="14"/>
  <c r="C1" i="12"/>
  <c r="C1" i="10"/>
  <c r="C1" i="8"/>
  <c r="A11" i="7"/>
  <c r="C1" i="3"/>
  <c r="A5" i="41"/>
  <c r="A7"/>
  <c r="D10" i="40"/>
  <c r="A11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C62"/>
  <c r="C3" i="39"/>
  <c r="A5"/>
  <c r="A7"/>
  <c r="D10" i="38"/>
  <c r="A11"/>
  <c r="D18"/>
  <c r="G18" s="1"/>
  <c r="G62" s="1"/>
  <c r="E65" s="1"/>
  <c r="D19"/>
  <c r="E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C62"/>
  <c r="A5" i="37"/>
  <c r="A7"/>
  <c r="D10" i="36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C62"/>
  <c r="A5" i="35"/>
  <c r="A7"/>
  <c r="D10" i="34"/>
  <c r="D18"/>
  <c r="E18"/>
  <c r="F18"/>
  <c r="D19"/>
  <c r="D20"/>
  <c r="D21"/>
  <c r="D22"/>
  <c r="D23"/>
  <c r="D24"/>
  <c r="D25"/>
  <c r="D26"/>
  <c r="D27"/>
  <c r="D28"/>
  <c r="D29"/>
  <c r="D30"/>
  <c r="D31"/>
  <c r="D32"/>
  <c r="D33"/>
  <c r="D34"/>
  <c r="D35"/>
  <c r="C38"/>
  <c r="A5" i="33"/>
  <c r="A7"/>
  <c r="D10" i="32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C62"/>
  <c r="C3" i="31"/>
  <c r="A5"/>
  <c r="A7"/>
  <c r="D10" i="30"/>
  <c r="A11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C38"/>
  <c r="C3" i="29"/>
  <c r="A5"/>
  <c r="A7"/>
  <c r="D10" i="28"/>
  <c r="A11"/>
  <c r="D18"/>
  <c r="D19"/>
  <c r="D21"/>
  <c r="D23"/>
  <c r="D25"/>
  <c r="D27"/>
  <c r="D29"/>
  <c r="D31"/>
  <c r="D33"/>
  <c r="D35"/>
  <c r="C38"/>
  <c r="A5" i="42"/>
  <c r="A7"/>
  <c r="C14"/>
  <c r="B144"/>
  <c r="D10" i="27"/>
  <c r="D18"/>
  <c r="G18" s="1"/>
  <c r="G91" s="1"/>
  <c r="E18"/>
  <c r="F18"/>
  <c r="D19"/>
  <c r="G19" s="1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C91"/>
  <c r="A5" i="26"/>
  <c r="A7"/>
  <c r="D10" i="25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C91"/>
  <c r="C3" i="24"/>
  <c r="A5"/>
  <c r="A7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D10" i="23"/>
  <c r="A11"/>
  <c r="D18"/>
  <c r="G18" s="1"/>
  <c r="G91" s="1"/>
  <c r="D19"/>
  <c r="E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C91"/>
  <c r="C3" i="22"/>
  <c r="A5"/>
  <c r="A7"/>
  <c r="C14"/>
  <c r="B154"/>
  <c r="D10" i="21"/>
  <c r="A11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C91"/>
  <c r="A5" i="20"/>
  <c r="A7"/>
  <c r="C14"/>
  <c r="D10" i="19"/>
  <c r="A11"/>
  <c r="D18"/>
  <c r="E18"/>
  <c r="F18"/>
  <c r="G18"/>
  <c r="D19"/>
  <c r="E19"/>
  <c r="F19"/>
  <c r="G19"/>
  <c r="D20"/>
  <c r="E20"/>
  <c r="F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C90"/>
  <c r="A5" i="18"/>
  <c r="A7"/>
  <c r="B190"/>
  <c r="D10" i="17"/>
  <c r="D18"/>
  <c r="G18" s="1"/>
  <c r="D19"/>
  <c r="D20"/>
  <c r="G20" s="1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C91"/>
  <c r="C3" i="16"/>
  <c r="A5"/>
  <c r="A7"/>
  <c r="B166"/>
  <c r="B167"/>
  <c r="D10" i="15"/>
  <c r="A11"/>
  <c r="D18"/>
  <c r="F18"/>
  <c r="G18"/>
  <c r="D19"/>
  <c r="G19" s="1"/>
  <c r="D20"/>
  <c r="D21"/>
  <c r="G21" s="1"/>
  <c r="D22"/>
  <c r="D23"/>
  <c r="G23" s="1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C91"/>
  <c r="A5" i="14"/>
  <c r="A7"/>
  <c r="D10" i="13"/>
  <c r="D18"/>
  <c r="G18" s="1"/>
  <c r="E18"/>
  <c r="D19"/>
  <c r="G19" s="1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C91"/>
  <c r="A5" i="12"/>
  <c r="A7"/>
  <c r="D10" i="11"/>
  <c r="E18"/>
  <c r="E19"/>
  <c r="E20"/>
  <c r="F20"/>
  <c r="D19"/>
  <c r="F19"/>
  <c r="G19"/>
  <c r="D20"/>
  <c r="G20" s="1"/>
  <c r="D21"/>
  <c r="D22"/>
  <c r="G22" s="1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C85"/>
  <c r="C3" i="10"/>
  <c r="A5"/>
  <c r="A7"/>
  <c r="D19" i="9"/>
  <c r="D21"/>
  <c r="D23"/>
  <c r="D25"/>
  <c r="G25" s="1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10"/>
  <c r="A11"/>
  <c r="D18"/>
  <c r="D20"/>
  <c r="G20" s="1"/>
  <c r="D22"/>
  <c r="D24"/>
  <c r="D26"/>
  <c r="D28"/>
  <c r="G28" s="1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79"/>
  <c r="D80"/>
  <c r="D81"/>
  <c r="C84"/>
  <c r="C3" i="8"/>
  <c r="A5"/>
  <c r="A7"/>
  <c r="D10" i="7"/>
  <c r="E18"/>
  <c r="D42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C85"/>
  <c r="A5" i="3"/>
  <c r="A7"/>
  <c r="D19" i="1"/>
  <c r="D20"/>
  <c r="G20" s="1"/>
  <c r="D21"/>
  <c r="D22"/>
  <c r="G22" s="1"/>
  <c r="D23"/>
  <c r="D24"/>
  <c r="D25"/>
  <c r="D26"/>
  <c r="D27"/>
  <c r="D28"/>
  <c r="G28" s="1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C85"/>
  <c r="B145" i="42"/>
  <c r="B153" i="24"/>
  <c r="B155" i="22"/>
  <c r="B191" i="18"/>
  <c r="B168" i="16"/>
  <c r="B146" i="42"/>
  <c r="B154" i="24"/>
  <c r="B156" i="22"/>
  <c r="B192" i="18"/>
  <c r="B169" i="16"/>
  <c r="B147" i="42"/>
  <c r="B155" i="24"/>
  <c r="B157" i="22"/>
  <c r="B193" i="18"/>
  <c r="B170" i="16"/>
  <c r="B148" i="42"/>
  <c r="B156" i="24"/>
  <c r="B158" i="22"/>
  <c r="B194" i="18"/>
  <c r="B171" i="16"/>
  <c r="B149" i="42"/>
  <c r="B157" i="24"/>
  <c r="B159" i="22"/>
  <c r="B172" i="16"/>
  <c r="B150" i="42"/>
  <c r="B158" i="24"/>
  <c r="B160" i="22"/>
  <c r="B173" i="16"/>
  <c r="B151" i="42"/>
  <c r="B159" i="24"/>
  <c r="B161" i="22"/>
  <c r="B174" i="16"/>
  <c r="B152" i="42"/>
  <c r="B160" i="24"/>
  <c r="B162" i="22"/>
  <c r="B175" i="16"/>
  <c r="B153" i="42"/>
  <c r="B161" i="24"/>
  <c r="B163" i="22"/>
  <c r="B176" i="16"/>
  <c r="B154" i="42"/>
  <c r="B162" i="24"/>
  <c r="B164" i="22"/>
  <c r="B177" i="16"/>
  <c r="B155" i="42"/>
  <c r="B163" i="24"/>
  <c r="B165" i="22"/>
  <c r="B178" i="16"/>
  <c r="B156" i="42"/>
  <c r="B164" i="24"/>
  <c r="B166" i="22"/>
  <c r="B179" i="16"/>
  <c r="B157" i="42"/>
  <c r="B165" i="24"/>
  <c r="B167" i="22"/>
  <c r="B180" i="16"/>
  <c r="B158" i="42"/>
  <c r="B166" i="24"/>
  <c r="B168" i="22"/>
  <c r="B181" i="16"/>
  <c r="B159" i="42"/>
  <c r="B167" i="24"/>
  <c r="B169" i="22"/>
  <c r="B182" i="16"/>
  <c r="B160" i="42"/>
  <c r="B168" i="24"/>
  <c r="B170" i="22"/>
  <c r="B183" i="16"/>
  <c r="B161" i="42"/>
  <c r="B169" i="24"/>
  <c r="B171" i="22"/>
  <c r="B184" i="16"/>
  <c r="B162" i="42"/>
  <c r="B170" i="24"/>
  <c r="B172" i="22"/>
  <c r="B185" i="16"/>
  <c r="B163" i="42"/>
  <c r="B171" i="24"/>
  <c r="B173" i="22"/>
  <c r="B186" i="16"/>
  <c r="B164" i="42"/>
  <c r="B172" i="24"/>
  <c r="B174" i="22"/>
  <c r="B187" i="16"/>
  <c r="B165" i="42"/>
  <c r="B173" i="24"/>
  <c r="B175" i="22"/>
  <c r="B188" i="16"/>
  <c r="B166" i="42"/>
  <c r="B174" i="24"/>
  <c r="B176" i="22"/>
  <c r="B189" i="16"/>
  <c r="B167" i="42"/>
  <c r="B175" i="24"/>
  <c r="B177" i="22"/>
  <c r="B190" i="16"/>
  <c r="B168" i="42"/>
  <c r="B176" i="24"/>
  <c r="B178" i="22"/>
  <c r="B191" i="16"/>
  <c r="B169" i="42"/>
  <c r="B177" i="24"/>
  <c r="B179" i="22"/>
  <c r="B192" i="16"/>
  <c r="B170" i="42"/>
  <c r="B178" i="24"/>
  <c r="B180" i="22"/>
  <c r="B193" i="16"/>
  <c r="B171" i="42"/>
  <c r="B179" i="24"/>
  <c r="B181" i="22"/>
  <c r="B194" i="16"/>
  <c r="B172" i="42"/>
  <c r="B180" i="24"/>
  <c r="B182" i="22"/>
  <c r="B173" i="42"/>
  <c r="B181" i="24"/>
  <c r="B183" i="22"/>
  <c r="B174" i="42"/>
  <c r="B182" i="24"/>
  <c r="B184" i="22"/>
  <c r="B175" i="42"/>
  <c r="B183" i="24"/>
  <c r="B185" i="22"/>
  <c r="B176" i="42"/>
  <c r="B184" i="24"/>
  <c r="B186" i="22"/>
  <c r="B177" i="42"/>
  <c r="B185" i="24"/>
  <c r="B187" i="22"/>
  <c r="B178" i="42"/>
  <c r="B186" i="24"/>
  <c r="B188" i="22"/>
  <c r="B179" i="42"/>
  <c r="B187" i="24"/>
  <c r="B189" i="22"/>
  <c r="B180" i="42"/>
  <c r="B188" i="24"/>
  <c r="B190" i="22"/>
  <c r="B181" i="42"/>
  <c r="B189" i="24"/>
  <c r="B191" i="22"/>
  <c r="B182" i="42"/>
  <c r="B190" i="24"/>
  <c r="B192" i="22"/>
  <c r="B183" i="42"/>
  <c r="B191" i="24"/>
  <c r="B193" i="22"/>
  <c r="B184" i="42"/>
  <c r="B192" i="24"/>
  <c r="B194" i="22"/>
  <c r="B185" i="42"/>
  <c r="B193" i="24"/>
  <c r="B186" i="42"/>
  <c r="B194" i="24"/>
  <c r="B187" i="42"/>
  <c r="B188"/>
  <c r="B189"/>
  <c r="B190"/>
  <c r="B191"/>
  <c r="B192"/>
  <c r="B193"/>
  <c r="B194"/>
  <c r="F18" i="1"/>
  <c r="G18"/>
  <c r="E19"/>
  <c r="E19" i="27"/>
  <c r="E20"/>
  <c r="F19"/>
  <c r="C17" i="8"/>
  <c r="D21" i="7"/>
  <c r="C21" i="8"/>
  <c r="D25" i="7"/>
  <c r="C25" i="8"/>
  <c r="D29" i="7"/>
  <c r="C29" i="8"/>
  <c r="D33" i="7"/>
  <c r="C33" i="8"/>
  <c r="D37" i="7"/>
  <c r="C37" i="8"/>
  <c r="D41" i="7"/>
  <c r="C41" i="8"/>
  <c r="D45" i="7"/>
  <c r="C14" i="8"/>
  <c r="D18" i="7"/>
  <c r="C16" i="8"/>
  <c r="D20" i="7"/>
  <c r="C20" i="8"/>
  <c r="D24" i="7"/>
  <c r="C24" i="8"/>
  <c r="D28" i="7"/>
  <c r="C28" i="8"/>
  <c r="D32" i="7"/>
  <c r="C32" i="8"/>
  <c r="D36" i="7"/>
  <c r="C36" i="8"/>
  <c r="D40" i="7"/>
  <c r="C40" i="8"/>
  <c r="D44" i="7"/>
  <c r="F19" i="1"/>
  <c r="G19"/>
  <c r="E20"/>
  <c r="E21"/>
  <c r="E21" i="19"/>
  <c r="F18" i="28"/>
  <c r="E19"/>
  <c r="E21" i="11"/>
  <c r="F21"/>
  <c r="G21"/>
  <c r="F19" i="15"/>
  <c r="E19" i="34"/>
  <c r="E20"/>
  <c r="C3" i="37"/>
  <c r="A11" i="36"/>
  <c r="F19" i="34"/>
  <c r="G19"/>
  <c r="G18"/>
  <c r="E22" i="11"/>
  <c r="G18" i="28"/>
  <c r="G20" i="19"/>
  <c r="F20" i="1"/>
  <c r="F20" i="34"/>
  <c r="E21"/>
  <c r="E22"/>
  <c r="F22"/>
  <c r="G22"/>
  <c r="G20"/>
  <c r="F21"/>
  <c r="E23"/>
  <c r="F18" i="25"/>
  <c r="E19"/>
  <c r="F18" i="40"/>
  <c r="E19"/>
  <c r="F22" i="11"/>
  <c r="E23"/>
  <c r="F18" i="17"/>
  <c r="E19"/>
  <c r="F18" i="32"/>
  <c r="E19"/>
  <c r="G21" i="34"/>
  <c r="F18" i="13"/>
  <c r="E19"/>
  <c r="C3" i="3"/>
  <c r="A11" i="1"/>
  <c r="C3" i="12"/>
  <c r="A11" i="11"/>
  <c r="C3" i="42"/>
  <c r="A11" i="27"/>
  <c r="C3" i="35"/>
  <c r="A11" i="34"/>
  <c r="F19" i="28"/>
  <c r="E20"/>
  <c r="F23" i="34"/>
  <c r="G23"/>
  <c r="E24"/>
  <c r="F21" i="1"/>
  <c r="E22"/>
  <c r="E20" i="38"/>
  <c r="F19"/>
  <c r="E19" i="7"/>
  <c r="F18"/>
  <c r="F18" i="9"/>
  <c r="E19"/>
  <c r="E19" i="30"/>
  <c r="F18"/>
  <c r="F21" i="19"/>
  <c r="E22"/>
  <c r="F19" i="23"/>
  <c r="E20"/>
  <c r="A11" i="17"/>
  <c r="C3" i="18"/>
  <c r="C3" i="26"/>
  <c r="A11" i="25"/>
  <c r="C3" i="33"/>
  <c r="A11" i="32"/>
  <c r="E21" i="15"/>
  <c r="F20"/>
  <c r="F18" i="21"/>
  <c r="E19"/>
  <c r="F18" i="11"/>
  <c r="C3" i="14"/>
  <c r="A11" i="13"/>
  <c r="F20" i="27"/>
  <c r="E21"/>
  <c r="E19" i="36"/>
  <c r="F18"/>
  <c r="G18" i="30"/>
  <c r="E23" i="1"/>
  <c r="F22"/>
  <c r="E20" i="40"/>
  <c r="F19"/>
  <c r="G19"/>
  <c r="E22" i="27"/>
  <c r="F21"/>
  <c r="G21"/>
  <c r="F21" i="15"/>
  <c r="E22"/>
  <c r="G19" i="23"/>
  <c r="E20" i="30"/>
  <c r="F19"/>
  <c r="G19"/>
  <c r="G21" i="1"/>
  <c r="G19" i="28"/>
  <c r="G18" i="40"/>
  <c r="G20" i="27"/>
  <c r="F19" i="21"/>
  <c r="G19"/>
  <c r="E20"/>
  <c r="F22" i="19"/>
  <c r="G22"/>
  <c r="E23"/>
  <c r="F19" i="9"/>
  <c r="G19"/>
  <c r="E20"/>
  <c r="G19" i="38"/>
  <c r="E25" i="34"/>
  <c r="F24"/>
  <c r="F19" i="13"/>
  <c r="E20"/>
  <c r="E20" i="32"/>
  <c r="F19"/>
  <c r="G19"/>
  <c r="F23" i="11"/>
  <c r="G23"/>
  <c r="E24"/>
  <c r="F19" i="25"/>
  <c r="G19"/>
  <c r="E20"/>
  <c r="E20" i="36"/>
  <c r="F19"/>
  <c r="G19"/>
  <c r="G20" i="15"/>
  <c r="F20" i="23"/>
  <c r="G20"/>
  <c r="E21"/>
  <c r="G18" i="7"/>
  <c r="F20" i="28"/>
  <c r="G20"/>
  <c r="E21"/>
  <c r="E20" i="17"/>
  <c r="F19"/>
  <c r="G19"/>
  <c r="G18" i="11"/>
  <c r="E20" i="7"/>
  <c r="F19"/>
  <c r="G19"/>
  <c r="G18" i="36"/>
  <c r="G18" i="21"/>
  <c r="G21" i="19"/>
  <c r="G18" i="9"/>
  <c r="E21" i="38"/>
  <c r="F20"/>
  <c r="G20"/>
  <c r="G18" i="32"/>
  <c r="G18" i="25"/>
  <c r="F20"/>
  <c r="E21"/>
  <c r="G24" i="34"/>
  <c r="F20" i="21"/>
  <c r="E21"/>
  <c r="F23" i="1"/>
  <c r="E24"/>
  <c r="E21" i="7"/>
  <c r="F20"/>
  <c r="G20"/>
  <c r="F20" i="17"/>
  <c r="E21"/>
  <c r="F22" i="15"/>
  <c r="E23"/>
  <c r="E22" i="38"/>
  <c r="F21"/>
  <c r="G21"/>
  <c r="F20" i="36"/>
  <c r="E21"/>
  <c r="E21" i="9"/>
  <c r="F20"/>
  <c r="E23" i="27"/>
  <c r="F22"/>
  <c r="E21" i="32"/>
  <c r="F20"/>
  <c r="G20"/>
  <c r="E26" i="34"/>
  <c r="F25"/>
  <c r="G25"/>
  <c r="F21" i="28"/>
  <c r="E22"/>
  <c r="F21" i="23"/>
  <c r="G21"/>
  <c r="E22"/>
  <c r="F24" i="11"/>
  <c r="E25"/>
  <c r="F20" i="13"/>
  <c r="E21"/>
  <c r="F23" i="19"/>
  <c r="E24"/>
  <c r="E21" i="30"/>
  <c r="F20"/>
  <c r="G20"/>
  <c r="F20" i="40"/>
  <c r="E21"/>
  <c r="F21"/>
  <c r="G21"/>
  <c r="E22"/>
  <c r="G21" i="28"/>
  <c r="G22" i="27"/>
  <c r="G22" i="15"/>
  <c r="F21" i="25"/>
  <c r="G21"/>
  <c r="E22"/>
  <c r="F21" i="13"/>
  <c r="G21"/>
  <c r="E22"/>
  <c r="E23" i="23"/>
  <c r="F22"/>
  <c r="G20" i="21"/>
  <c r="F21" i="30"/>
  <c r="G21"/>
  <c r="E22"/>
  <c r="G23" i="19"/>
  <c r="E26" i="11"/>
  <c r="F25"/>
  <c r="G25"/>
  <c r="F22" i="28"/>
  <c r="G22"/>
  <c r="E23"/>
  <c r="E23" i="38"/>
  <c r="F22"/>
  <c r="F23" i="15"/>
  <c r="E24"/>
  <c r="F21" i="17"/>
  <c r="G21"/>
  <c r="E22"/>
  <c r="G24" i="11"/>
  <c r="E22" i="32"/>
  <c r="F21"/>
  <c r="F21" i="9"/>
  <c r="G21"/>
  <c r="E22"/>
  <c r="E22" i="21"/>
  <c r="F21"/>
  <c r="G21"/>
  <c r="G20" i="40"/>
  <c r="F23" i="27"/>
  <c r="G23"/>
  <c r="E24"/>
  <c r="E22" i="36"/>
  <c r="F21"/>
  <c r="G21"/>
  <c r="E25" i="1"/>
  <c r="F24"/>
  <c r="G24"/>
  <c r="G20" i="25"/>
  <c r="F24" i="19"/>
  <c r="G24"/>
  <c r="E25"/>
  <c r="G20" i="13"/>
  <c r="E27" i="34"/>
  <c r="F26"/>
  <c r="G26"/>
  <c r="G20" i="36"/>
  <c r="F21" i="7"/>
  <c r="G21"/>
  <c r="E22"/>
  <c r="G23" i="1"/>
  <c r="F25"/>
  <c r="E26"/>
  <c r="F22" i="32"/>
  <c r="G22"/>
  <c r="E23"/>
  <c r="G22" i="38"/>
  <c r="F22" i="9"/>
  <c r="G22"/>
  <c r="E23"/>
  <c r="E24" i="38"/>
  <c r="F23"/>
  <c r="G23"/>
  <c r="E23" i="7"/>
  <c r="F22"/>
  <c r="G22"/>
  <c r="F22" i="36"/>
  <c r="E23"/>
  <c r="E25" i="15"/>
  <c r="F24"/>
  <c r="G24"/>
  <c r="F22" i="30"/>
  <c r="E23"/>
  <c r="G22" i="23"/>
  <c r="E28" i="34"/>
  <c r="F27"/>
  <c r="F22" i="21"/>
  <c r="E23"/>
  <c r="F22" i="17"/>
  <c r="G22"/>
  <c r="E23"/>
  <c r="F23" i="28"/>
  <c r="G23"/>
  <c r="E24"/>
  <c r="E23" i="13"/>
  <c r="F22"/>
  <c r="E26" i="19"/>
  <c r="F25"/>
  <c r="G25"/>
  <c r="F24" i="27"/>
  <c r="G24"/>
  <c r="E25"/>
  <c r="G21" i="32"/>
  <c r="E27" i="11"/>
  <c r="F26"/>
  <c r="E24" i="23"/>
  <c r="F23"/>
  <c r="G23"/>
  <c r="F22" i="25"/>
  <c r="G22"/>
  <c r="E23"/>
  <c r="E23" i="40"/>
  <c r="F22"/>
  <c r="G22"/>
  <c r="G22" i="13"/>
  <c r="G27" i="34"/>
  <c r="E24" i="7"/>
  <c r="F23"/>
  <c r="E24" i="9"/>
  <c r="F23"/>
  <c r="G25" i="1"/>
  <c r="F24" i="23"/>
  <c r="G24"/>
  <c r="E25"/>
  <c r="E24" i="32"/>
  <c r="F23"/>
  <c r="E24" i="25"/>
  <c r="F23"/>
  <c r="G23"/>
  <c r="G26" i="11"/>
  <c r="F26" i="19"/>
  <c r="G26"/>
  <c r="E27"/>
  <c r="E25" i="28"/>
  <c r="F24"/>
  <c r="G24"/>
  <c r="G38" s="1"/>
  <c r="E41" s="1"/>
  <c r="F23" i="21"/>
  <c r="G23"/>
  <c r="E24"/>
  <c r="F23" i="36"/>
  <c r="G23"/>
  <c r="E24"/>
  <c r="E24" i="40"/>
  <c r="F23"/>
  <c r="G23"/>
  <c r="F23" i="17"/>
  <c r="E24"/>
  <c r="G22" i="30"/>
  <c r="F23" i="13"/>
  <c r="G23"/>
  <c r="E24"/>
  <c r="F28" i="34"/>
  <c r="G28"/>
  <c r="E29"/>
  <c r="F27" i="11"/>
  <c r="G27"/>
  <c r="E28"/>
  <c r="F25" i="27"/>
  <c r="G25"/>
  <c r="E26"/>
  <c r="G22" i="21"/>
  <c r="F23" i="30"/>
  <c r="G23"/>
  <c r="E24"/>
  <c r="E26" i="15"/>
  <c r="F25"/>
  <c r="G25"/>
  <c r="G22" i="36"/>
  <c r="E25" i="38"/>
  <c r="F24"/>
  <c r="G24"/>
  <c r="E27" i="1"/>
  <c r="F26"/>
  <c r="G26"/>
  <c r="E25" i="40"/>
  <c r="F24"/>
  <c r="G24"/>
  <c r="E25" i="36"/>
  <c r="F24"/>
  <c r="F24" i="7"/>
  <c r="G24"/>
  <c r="E25"/>
  <c r="E25" i="30"/>
  <c r="F24"/>
  <c r="E25" i="25"/>
  <c r="F24"/>
  <c r="G24"/>
  <c r="G23" i="9"/>
  <c r="G23" i="17"/>
  <c r="F25" i="28"/>
  <c r="G25"/>
  <c r="E26"/>
  <c r="G23" i="32"/>
  <c r="E25" i="9"/>
  <c r="F24"/>
  <c r="G24"/>
  <c r="F26" i="15"/>
  <c r="E27"/>
  <c r="E27" i="27"/>
  <c r="F26"/>
  <c r="E30" i="34"/>
  <c r="F29"/>
  <c r="E25" i="17"/>
  <c r="F24"/>
  <c r="G24"/>
  <c r="E26" i="23"/>
  <c r="F25"/>
  <c r="F27" i="1"/>
  <c r="G27"/>
  <c r="E28"/>
  <c r="F25" i="38"/>
  <c r="E26"/>
  <c r="F28" i="11"/>
  <c r="G28"/>
  <c r="E29"/>
  <c r="E25" i="13"/>
  <c r="F24"/>
  <c r="G24"/>
  <c r="F24" i="21"/>
  <c r="G24"/>
  <c r="E25"/>
  <c r="E28" i="19"/>
  <c r="F27"/>
  <c r="G27"/>
  <c r="F24" i="32"/>
  <c r="G24"/>
  <c r="E25"/>
  <c r="G23" i="7"/>
  <c r="E30" i="11"/>
  <c r="F29"/>
  <c r="G29"/>
  <c r="E27" i="38"/>
  <c r="F26"/>
  <c r="G26"/>
  <c r="G25" i="23"/>
  <c r="F26" i="28"/>
  <c r="G26"/>
  <c r="E27"/>
  <c r="F25" i="30"/>
  <c r="G25"/>
  <c r="E26"/>
  <c r="F25" i="32"/>
  <c r="E26"/>
  <c r="G25" i="38"/>
  <c r="E31" i="34"/>
  <c r="F30"/>
  <c r="G30"/>
  <c r="E26" i="25"/>
  <c r="F25"/>
  <c r="G25"/>
  <c r="E26" i="40"/>
  <c r="F25"/>
  <c r="G25"/>
  <c r="E26" i="21"/>
  <c r="F25"/>
  <c r="G25"/>
  <c r="E29" i="1"/>
  <c r="F28"/>
  <c r="G26" i="27"/>
  <c r="G26" i="15"/>
  <c r="E26" i="7"/>
  <c r="F25"/>
  <c r="G25"/>
  <c r="G24" i="36"/>
  <c r="G29" i="34"/>
  <c r="F25" i="9"/>
  <c r="E26"/>
  <c r="E29" i="19"/>
  <c r="F28"/>
  <c r="G28"/>
  <c r="E27" i="23"/>
  <c r="F26"/>
  <c r="G26"/>
  <c r="E28" i="15"/>
  <c r="F27"/>
  <c r="G27"/>
  <c r="F25" i="13"/>
  <c r="E26"/>
  <c r="E26" i="17"/>
  <c r="F25"/>
  <c r="G25"/>
  <c r="E28" i="27"/>
  <c r="F27"/>
  <c r="G27"/>
  <c r="G24" i="30"/>
  <c r="F25" i="36"/>
  <c r="G25"/>
  <c r="E26"/>
  <c r="G25" i="13"/>
  <c r="F26" i="9"/>
  <c r="G26"/>
  <c r="E27"/>
  <c r="E32" i="34"/>
  <c r="F31"/>
  <c r="G31"/>
  <c r="G25" i="32"/>
  <c r="F27" i="38"/>
  <c r="G27"/>
  <c r="E28"/>
  <c r="F26" i="36"/>
  <c r="E27"/>
  <c r="E27" i="30"/>
  <c r="F26"/>
  <c r="G26"/>
  <c r="F26" i="13"/>
  <c r="G26"/>
  <c r="E27"/>
  <c r="E29" i="15"/>
  <c r="F28"/>
  <c r="G28"/>
  <c r="E30" i="19"/>
  <c r="F29"/>
  <c r="G29"/>
  <c r="E27" i="7"/>
  <c r="F26"/>
  <c r="G26"/>
  <c r="F29" i="1"/>
  <c r="G29"/>
  <c r="E30"/>
  <c r="F26" i="32"/>
  <c r="G26"/>
  <c r="E27"/>
  <c r="E28" i="28"/>
  <c r="F27"/>
  <c r="G27"/>
  <c r="F28" i="27"/>
  <c r="G28"/>
  <c r="E29"/>
  <c r="E27" i="40"/>
  <c r="F26"/>
  <c r="G26"/>
  <c r="E28" i="23"/>
  <c r="F27"/>
  <c r="G27"/>
  <c r="E27" i="17"/>
  <c r="F26"/>
  <c r="G26"/>
  <c r="E27" i="21"/>
  <c r="F26"/>
  <c r="G26"/>
  <c r="E27" i="25"/>
  <c r="F26"/>
  <c r="G26"/>
  <c r="E31" i="11"/>
  <c r="F30"/>
  <c r="G30"/>
  <c r="E28" i="21"/>
  <c r="F27"/>
  <c r="G27"/>
  <c r="F27" i="40"/>
  <c r="G27"/>
  <c r="E28"/>
  <c r="E29" i="28"/>
  <c r="F28"/>
  <c r="G28"/>
  <c r="E31" i="19"/>
  <c r="F30"/>
  <c r="G30"/>
  <c r="G26" i="36"/>
  <c r="E30" i="27"/>
  <c r="F29"/>
  <c r="G29"/>
  <c r="F27" i="32"/>
  <c r="G27"/>
  <c r="E28"/>
  <c r="E29" i="38"/>
  <c r="F28"/>
  <c r="G28"/>
  <c r="F30" i="1"/>
  <c r="G30"/>
  <c r="E31"/>
  <c r="E28" i="13"/>
  <c r="F27"/>
  <c r="G27"/>
  <c r="F27" i="36"/>
  <c r="G27"/>
  <c r="E28"/>
  <c r="F27" i="9"/>
  <c r="G27"/>
  <c r="E28"/>
  <c r="F31" i="11"/>
  <c r="G31"/>
  <c r="E32"/>
  <c r="F27" i="17"/>
  <c r="G27"/>
  <c r="E28"/>
  <c r="E28" i="25"/>
  <c r="F27"/>
  <c r="G27"/>
  <c r="E29" i="23"/>
  <c r="F28"/>
  <c r="G28"/>
  <c r="F27" i="7"/>
  <c r="G27"/>
  <c r="E28"/>
  <c r="F29" i="15"/>
  <c r="G29"/>
  <c r="E30"/>
  <c r="F27" i="30"/>
  <c r="G27"/>
  <c r="E28"/>
  <c r="F32" i="34"/>
  <c r="G32"/>
  <c r="E33"/>
  <c r="E30" i="23"/>
  <c r="F29"/>
  <c r="G29"/>
  <c r="F29" i="38"/>
  <c r="G29"/>
  <c r="E30"/>
  <c r="E31" i="27"/>
  <c r="F30"/>
  <c r="G30"/>
  <c r="E32" i="19"/>
  <c r="F31"/>
  <c r="G31"/>
  <c r="F28" i="7"/>
  <c r="G28"/>
  <c r="E29"/>
  <c r="E34" i="34"/>
  <c r="F33"/>
  <c r="G33"/>
  <c r="E31" i="15"/>
  <c r="F30"/>
  <c r="G30"/>
  <c r="F28" i="17"/>
  <c r="G28"/>
  <c r="E29"/>
  <c r="E29" i="9"/>
  <c r="F28"/>
  <c r="E29" i="40"/>
  <c r="F28"/>
  <c r="G28"/>
  <c r="F28" i="13"/>
  <c r="G28"/>
  <c r="E29"/>
  <c r="F28" i="30"/>
  <c r="G28"/>
  <c r="E29"/>
  <c r="E33" i="11"/>
  <c r="F32"/>
  <c r="G32"/>
  <c r="F28" i="36"/>
  <c r="G28"/>
  <c r="E29"/>
  <c r="E32" i="1"/>
  <c r="F31"/>
  <c r="G31"/>
  <c r="E29" i="32"/>
  <c r="F28"/>
  <c r="G28"/>
  <c r="E29" i="25"/>
  <c r="F28"/>
  <c r="G28"/>
  <c r="F29" i="28"/>
  <c r="G29"/>
  <c r="E30"/>
  <c r="F28" i="21"/>
  <c r="G28"/>
  <c r="E29"/>
  <c r="E30" i="32"/>
  <c r="F29"/>
  <c r="G29"/>
  <c r="E30" i="40"/>
  <c r="F29"/>
  <c r="G29"/>
  <c r="E35" i="34"/>
  <c r="F35"/>
  <c r="F34"/>
  <c r="G34"/>
  <c r="F29" i="21"/>
  <c r="G29"/>
  <c r="E30"/>
  <c r="F29" i="7"/>
  <c r="G29"/>
  <c r="E30"/>
  <c r="E30" i="25"/>
  <c r="F29"/>
  <c r="G29"/>
  <c r="E31" i="28"/>
  <c r="F30"/>
  <c r="G30"/>
  <c r="E30" i="36"/>
  <c r="F29"/>
  <c r="G29"/>
  <c r="E30" i="30"/>
  <c r="F29"/>
  <c r="G29"/>
  <c r="E30" i="17"/>
  <c r="F29"/>
  <c r="G29"/>
  <c r="E31" i="38"/>
  <c r="F30"/>
  <c r="G30"/>
  <c r="F32" i="19"/>
  <c r="G32"/>
  <c r="E33"/>
  <c r="E30" i="13"/>
  <c r="F29"/>
  <c r="G29"/>
  <c r="E33" i="1"/>
  <c r="F32"/>
  <c r="G32"/>
  <c r="F33" i="11"/>
  <c r="G33"/>
  <c r="E34"/>
  <c r="E30" i="9"/>
  <c r="F29"/>
  <c r="G29"/>
  <c r="F31" i="15"/>
  <c r="G31"/>
  <c r="E32"/>
  <c r="F31" i="27"/>
  <c r="G31"/>
  <c r="E32"/>
  <c r="F30" i="23"/>
  <c r="G30"/>
  <c r="E31"/>
  <c r="E31" i="9"/>
  <c r="F30"/>
  <c r="G30"/>
  <c r="E31" i="36"/>
  <c r="F30"/>
  <c r="G30"/>
  <c r="F31" i="23"/>
  <c r="G31"/>
  <c r="E32"/>
  <c r="F30" i="13"/>
  <c r="G30"/>
  <c r="E31"/>
  <c r="E33" i="27"/>
  <c r="F32"/>
  <c r="G32"/>
  <c r="F33" i="19"/>
  <c r="G33"/>
  <c r="E34"/>
  <c r="E31" i="21"/>
  <c r="F30"/>
  <c r="G30"/>
  <c r="E34" i="1"/>
  <c r="F33"/>
  <c r="G33"/>
  <c r="E31" i="17"/>
  <c r="F30"/>
  <c r="G30"/>
  <c r="F30" i="25"/>
  <c r="G30"/>
  <c r="E31"/>
  <c r="F30" i="40"/>
  <c r="G30"/>
  <c r="E31"/>
  <c r="E33" i="15"/>
  <c r="F32"/>
  <c r="G32"/>
  <c r="E35" i="11"/>
  <c r="F34"/>
  <c r="G34"/>
  <c r="F30" i="7"/>
  <c r="G30"/>
  <c r="E31"/>
  <c r="F31" i="38"/>
  <c r="G31"/>
  <c r="E32"/>
  <c r="F30" i="30"/>
  <c r="G30"/>
  <c r="E31"/>
  <c r="F31" i="28"/>
  <c r="G31"/>
  <c r="E32"/>
  <c r="G35" i="34"/>
  <c r="G38"/>
  <c r="E41" s="1"/>
  <c r="F38"/>
  <c r="E40"/>
  <c r="F30" i="32"/>
  <c r="G30"/>
  <c r="E31"/>
  <c r="F33" i="15"/>
  <c r="G33"/>
  <c r="E34"/>
  <c r="E35" i="1"/>
  <c r="F34"/>
  <c r="G34"/>
  <c r="F31" i="32"/>
  <c r="G31"/>
  <c r="E32"/>
  <c r="F31" i="30"/>
  <c r="G31"/>
  <c r="E32"/>
  <c r="E32" i="7"/>
  <c r="F31"/>
  <c r="G31"/>
  <c r="F31" i="25"/>
  <c r="G31"/>
  <c r="E32"/>
  <c r="F34" i="19"/>
  <c r="G34"/>
  <c r="E35"/>
  <c r="E32" i="13"/>
  <c r="F31"/>
  <c r="G31"/>
  <c r="F31" i="36"/>
  <c r="G31"/>
  <c r="E32"/>
  <c r="F32" i="28"/>
  <c r="G32"/>
  <c r="E33"/>
  <c r="F32" i="38"/>
  <c r="G32"/>
  <c r="E33"/>
  <c r="F31" i="40"/>
  <c r="G31"/>
  <c r="E32"/>
  <c r="E33" i="23"/>
  <c r="F32"/>
  <c r="G32"/>
  <c r="F35" i="11"/>
  <c r="G35"/>
  <c r="E36"/>
  <c r="F31" i="17"/>
  <c r="G31"/>
  <c r="E32"/>
  <c r="E32" i="21"/>
  <c r="F31"/>
  <c r="G31"/>
  <c r="F33" i="27"/>
  <c r="G33"/>
  <c r="E34"/>
  <c r="F31" i="9"/>
  <c r="G31"/>
  <c r="E32"/>
  <c r="F32"/>
  <c r="G32"/>
  <c r="E33"/>
  <c r="E37" i="11"/>
  <c r="F36"/>
  <c r="G36"/>
  <c r="E33" i="40"/>
  <c r="F32"/>
  <c r="G32"/>
  <c r="E34" i="28"/>
  <c r="F33"/>
  <c r="G33"/>
  <c r="F32" i="25"/>
  <c r="G32"/>
  <c r="E33"/>
  <c r="E33" i="30"/>
  <c r="F32"/>
  <c r="G32"/>
  <c r="E33" i="21"/>
  <c r="F32"/>
  <c r="G32"/>
  <c r="E33" i="13"/>
  <c r="F32"/>
  <c r="G32"/>
  <c r="F35" i="1"/>
  <c r="G35"/>
  <c r="E36"/>
  <c r="E35" i="27"/>
  <c r="F34"/>
  <c r="G34"/>
  <c r="E33" i="17"/>
  <c r="F32"/>
  <c r="G32"/>
  <c r="F33" i="38"/>
  <c r="G33"/>
  <c r="E34"/>
  <c r="E33" i="36"/>
  <c r="F32"/>
  <c r="G32"/>
  <c r="E36" i="19"/>
  <c r="F35"/>
  <c r="G35"/>
  <c r="E33" i="32"/>
  <c r="F32"/>
  <c r="G32"/>
  <c r="F34" i="15"/>
  <c r="G34"/>
  <c r="E35"/>
  <c r="E34" i="23"/>
  <c r="F33"/>
  <c r="G33"/>
  <c r="E33" i="7"/>
  <c r="F32"/>
  <c r="G32"/>
  <c r="E36" i="15"/>
  <c r="F35"/>
  <c r="G35"/>
  <c r="F34" i="38"/>
  <c r="G34"/>
  <c r="E35"/>
  <c r="F33" i="7"/>
  <c r="G33"/>
  <c r="E34"/>
  <c r="F36" i="19"/>
  <c r="G36"/>
  <c r="E37"/>
  <c r="F35" i="27"/>
  <c r="G35"/>
  <c r="E36"/>
  <c r="E34" i="13"/>
  <c r="F33"/>
  <c r="G33"/>
  <c r="E34" i="30"/>
  <c r="F33"/>
  <c r="G33"/>
  <c r="F34" i="28"/>
  <c r="G34"/>
  <c r="E35"/>
  <c r="F35"/>
  <c r="E38" i="11"/>
  <c r="F37"/>
  <c r="G37"/>
  <c r="F36" i="1"/>
  <c r="G36"/>
  <c r="E37"/>
  <c r="F33" i="25"/>
  <c r="G33"/>
  <c r="E34"/>
  <c r="E34" i="9"/>
  <c r="F33"/>
  <c r="G33"/>
  <c r="F34" i="23"/>
  <c r="G34"/>
  <c r="E35"/>
  <c r="E34" i="32"/>
  <c r="F33"/>
  <c r="G33"/>
  <c r="F33" i="36"/>
  <c r="G33"/>
  <c r="E34"/>
  <c r="E34" i="17"/>
  <c r="F33"/>
  <c r="G33"/>
  <c r="E34" i="21"/>
  <c r="F33"/>
  <c r="G33"/>
  <c r="E34" i="40"/>
  <c r="F33"/>
  <c r="G33"/>
  <c r="F34" i="21"/>
  <c r="G34"/>
  <c r="E35"/>
  <c r="F37" i="1"/>
  <c r="G37"/>
  <c r="E38"/>
  <c r="G35" i="28"/>
  <c r="F38"/>
  <c r="E40"/>
  <c r="F37" i="19"/>
  <c r="G37"/>
  <c r="E38"/>
  <c r="F35" i="38"/>
  <c r="G35"/>
  <c r="E36"/>
  <c r="E35" i="40"/>
  <c r="F34"/>
  <c r="G34"/>
  <c r="E35" i="17"/>
  <c r="F34"/>
  <c r="G34"/>
  <c r="E35" i="32"/>
  <c r="F34"/>
  <c r="G34"/>
  <c r="F34" i="9"/>
  <c r="G34"/>
  <c r="E35"/>
  <c r="E35" i="13"/>
  <c r="F34"/>
  <c r="G34"/>
  <c r="F34" i="36"/>
  <c r="G34"/>
  <c r="E35"/>
  <c r="E36" i="23"/>
  <c r="F35"/>
  <c r="G35"/>
  <c r="F34" i="25"/>
  <c r="G34"/>
  <c r="E35"/>
  <c r="E37" i="27"/>
  <c r="F36"/>
  <c r="G36"/>
  <c r="E35" i="7"/>
  <c r="F34"/>
  <c r="G34"/>
  <c r="F38" i="11"/>
  <c r="G38"/>
  <c r="E39"/>
  <c r="F34" i="30"/>
  <c r="G34"/>
  <c r="E35"/>
  <c r="F35"/>
  <c r="F36" i="15"/>
  <c r="G36"/>
  <c r="E37"/>
  <c r="E36" i="7"/>
  <c r="F35"/>
  <c r="G35"/>
  <c r="F37" i="15"/>
  <c r="G37"/>
  <c r="E38"/>
  <c r="E40" i="11"/>
  <c r="F39"/>
  <c r="G39"/>
  <c r="F38" i="19"/>
  <c r="G38"/>
  <c r="E39"/>
  <c r="F38" i="1"/>
  <c r="G38"/>
  <c r="E39"/>
  <c r="F37" i="27"/>
  <c r="G37"/>
  <c r="E38"/>
  <c r="E37" i="23"/>
  <c r="F36"/>
  <c r="G36"/>
  <c r="E36" i="13"/>
  <c r="F35"/>
  <c r="G35"/>
  <c r="E36" i="32"/>
  <c r="F35"/>
  <c r="G35"/>
  <c r="E36" i="40"/>
  <c r="F35"/>
  <c r="G35"/>
  <c r="G35" i="30"/>
  <c r="G38"/>
  <c r="E41" s="1"/>
  <c r="F38"/>
  <c r="E40"/>
  <c r="F35" i="25"/>
  <c r="G35"/>
  <c r="E36"/>
  <c r="F35" i="36"/>
  <c r="G35"/>
  <c r="E36"/>
  <c r="E36" i="9"/>
  <c r="F35"/>
  <c r="G35"/>
  <c r="E37" i="38"/>
  <c r="F36"/>
  <c r="G36"/>
  <c r="F35" i="21"/>
  <c r="G35"/>
  <c r="E36"/>
  <c r="F35" i="17"/>
  <c r="G35"/>
  <c r="E36"/>
  <c r="F36" i="9"/>
  <c r="G36"/>
  <c r="E37"/>
  <c r="F36" i="40"/>
  <c r="G36"/>
  <c r="E37"/>
  <c r="E37" i="13"/>
  <c r="F36"/>
  <c r="G36"/>
  <c r="E37" i="17"/>
  <c r="F36"/>
  <c r="G36"/>
  <c r="E37" i="21"/>
  <c r="F36"/>
  <c r="G36"/>
  <c r="E37" i="25"/>
  <c r="F36"/>
  <c r="G36"/>
  <c r="F38" i="27"/>
  <c r="G38"/>
  <c r="E39"/>
  <c r="F39" i="19"/>
  <c r="G39"/>
  <c r="E40"/>
  <c r="F38" i="15"/>
  <c r="G38"/>
  <c r="E39"/>
  <c r="F36" i="36"/>
  <c r="G36"/>
  <c r="E37"/>
  <c r="F39" i="1"/>
  <c r="G39"/>
  <c r="E40"/>
  <c r="F37" i="38"/>
  <c r="G37"/>
  <c r="E38"/>
  <c r="H38" i="30"/>
  <c r="F36" i="32"/>
  <c r="G36"/>
  <c r="E37"/>
  <c r="F37" i="23"/>
  <c r="G37"/>
  <c r="E38"/>
  <c r="E41" i="11"/>
  <c r="F40"/>
  <c r="G40"/>
  <c r="E37" i="7"/>
  <c r="F36"/>
  <c r="G36"/>
  <c r="E38" i="32"/>
  <c r="F37"/>
  <c r="G37"/>
  <c r="F37" i="36"/>
  <c r="G37"/>
  <c r="E38"/>
  <c r="F40" i="19"/>
  <c r="G40"/>
  <c r="E41"/>
  <c r="E38" i="25"/>
  <c r="F37"/>
  <c r="G37"/>
  <c r="E38" i="17"/>
  <c r="F37"/>
  <c r="G37"/>
  <c r="F38" i="23"/>
  <c r="G38"/>
  <c r="E39"/>
  <c r="F40" i="1"/>
  <c r="G40"/>
  <c r="E41"/>
  <c r="F39" i="15"/>
  <c r="G39"/>
  <c r="E40"/>
  <c r="E40" i="27"/>
  <c r="F39"/>
  <c r="G39"/>
  <c r="E38" i="9"/>
  <c r="F37"/>
  <c r="G37"/>
  <c r="F38" i="38"/>
  <c r="G38"/>
  <c r="E39"/>
  <c r="F37" i="40"/>
  <c r="G37"/>
  <c r="E38"/>
  <c r="F41" i="11"/>
  <c r="G41"/>
  <c r="E42"/>
  <c r="E38" i="7"/>
  <c r="F37"/>
  <c r="G37"/>
  <c r="F37" i="21"/>
  <c r="G37"/>
  <c r="E38"/>
  <c r="E38" i="13"/>
  <c r="F37"/>
  <c r="G37"/>
  <c r="F38" i="40"/>
  <c r="G38"/>
  <c r="E39"/>
  <c r="F40" i="15"/>
  <c r="G40"/>
  <c r="E41"/>
  <c r="E40" i="23"/>
  <c r="F39"/>
  <c r="G39"/>
  <c r="F38" i="36"/>
  <c r="G38"/>
  <c r="E39"/>
  <c r="E39" i="13"/>
  <c r="F38"/>
  <c r="G38"/>
  <c r="F38" i="7"/>
  <c r="G38"/>
  <c r="E39"/>
  <c r="F38" i="9"/>
  <c r="G38"/>
  <c r="E39"/>
  <c r="F38" i="25"/>
  <c r="G38"/>
  <c r="E39"/>
  <c r="F38" i="21"/>
  <c r="G38"/>
  <c r="E39"/>
  <c r="F42" i="11"/>
  <c r="G42"/>
  <c r="E43"/>
  <c r="E40" i="38"/>
  <c r="F39"/>
  <c r="G39"/>
  <c r="E42" i="1"/>
  <c r="F41"/>
  <c r="G41"/>
  <c r="F41" i="19"/>
  <c r="G41"/>
  <c r="E42"/>
  <c r="F40" i="27"/>
  <c r="G40"/>
  <c r="E41"/>
  <c r="F38" i="17"/>
  <c r="G38"/>
  <c r="E39"/>
  <c r="E39" i="32"/>
  <c r="F38"/>
  <c r="G38"/>
  <c r="E41" i="38"/>
  <c r="F40"/>
  <c r="G40"/>
  <c r="F41" i="27"/>
  <c r="G41"/>
  <c r="E42"/>
  <c r="E44" i="11"/>
  <c r="F43"/>
  <c r="G43"/>
  <c r="E40" i="25"/>
  <c r="F39"/>
  <c r="G39"/>
  <c r="E40" i="7"/>
  <c r="F39"/>
  <c r="G39"/>
  <c r="F39" i="36"/>
  <c r="G39"/>
  <c r="E40"/>
  <c r="E42" i="15"/>
  <c r="F41"/>
  <c r="G41"/>
  <c r="F39" i="32"/>
  <c r="G39"/>
  <c r="E40"/>
  <c r="E43" i="1"/>
  <c r="F42"/>
  <c r="G42"/>
  <c r="F39" i="17"/>
  <c r="G39"/>
  <c r="E40"/>
  <c r="F42" i="19"/>
  <c r="G42"/>
  <c r="E43"/>
  <c r="F39" i="21"/>
  <c r="G39"/>
  <c r="E40"/>
  <c r="F39" i="9"/>
  <c r="G39"/>
  <c r="E40"/>
  <c r="E40" i="40"/>
  <c r="F39"/>
  <c r="G39"/>
  <c r="F39" i="13"/>
  <c r="G39"/>
  <c r="E40"/>
  <c r="F40" i="23"/>
  <c r="G40"/>
  <c r="E41"/>
  <c r="E42"/>
  <c r="F41"/>
  <c r="G41"/>
  <c r="E41" i="21"/>
  <c r="F40"/>
  <c r="G40"/>
  <c r="E41" i="32"/>
  <c r="F40"/>
  <c r="G40"/>
  <c r="E43" i="27"/>
  <c r="F42"/>
  <c r="G42"/>
  <c r="E41" i="40"/>
  <c r="F40"/>
  <c r="G40"/>
  <c r="E41" i="13"/>
  <c r="F40"/>
  <c r="G40"/>
  <c r="F40" i="9"/>
  <c r="G40"/>
  <c r="E41"/>
  <c r="F43" i="19"/>
  <c r="G43"/>
  <c r="E44"/>
  <c r="F40" i="17"/>
  <c r="G40"/>
  <c r="E41"/>
  <c r="F40" i="36"/>
  <c r="G40"/>
  <c r="E41"/>
  <c r="F40" i="25"/>
  <c r="G40"/>
  <c r="E41"/>
  <c r="F43" i="1"/>
  <c r="G43"/>
  <c r="E44"/>
  <c r="F42" i="15"/>
  <c r="G42"/>
  <c r="E43"/>
  <c r="E41" i="7"/>
  <c r="F40"/>
  <c r="G40"/>
  <c r="E45" i="11"/>
  <c r="F44"/>
  <c r="G44"/>
  <c r="E42" i="38"/>
  <c r="F41"/>
  <c r="G41"/>
  <c r="E42" i="36"/>
  <c r="F41"/>
  <c r="G41"/>
  <c r="E44" i="27"/>
  <c r="F43"/>
  <c r="G43"/>
  <c r="F41" i="21"/>
  <c r="G41"/>
  <c r="E42"/>
  <c r="E44" i="15"/>
  <c r="F43"/>
  <c r="G43"/>
  <c r="F41" i="25"/>
  <c r="G41"/>
  <c r="E42"/>
  <c r="E42" i="17"/>
  <c r="F41"/>
  <c r="G41"/>
  <c r="F41" i="9"/>
  <c r="G41"/>
  <c r="E42"/>
  <c r="F44" i="1"/>
  <c r="G44"/>
  <c r="E45"/>
  <c r="E45" i="19"/>
  <c r="F44"/>
  <c r="G44"/>
  <c r="F42" i="38"/>
  <c r="G42"/>
  <c r="E43"/>
  <c r="F41" i="7"/>
  <c r="G41"/>
  <c r="E42"/>
  <c r="E42" i="13"/>
  <c r="F41"/>
  <c r="G41"/>
  <c r="E46" i="11"/>
  <c r="F45"/>
  <c r="G45"/>
  <c r="E42" i="40"/>
  <c r="F41"/>
  <c r="G41"/>
  <c r="E42" i="32"/>
  <c r="F41"/>
  <c r="G41"/>
  <c r="F42" i="23"/>
  <c r="G42"/>
  <c r="E43"/>
  <c r="F43" i="38"/>
  <c r="G43"/>
  <c r="E44"/>
  <c r="E43" i="40"/>
  <c r="F42"/>
  <c r="G42"/>
  <c r="F42" i="13"/>
  <c r="G42"/>
  <c r="E43"/>
  <c r="F42" i="17"/>
  <c r="G42"/>
  <c r="E43"/>
  <c r="F44" i="15"/>
  <c r="G44"/>
  <c r="E45"/>
  <c r="F44" i="27"/>
  <c r="G44"/>
  <c r="E45"/>
  <c r="E43" i="7"/>
  <c r="F42"/>
  <c r="G42"/>
  <c r="E43" i="9"/>
  <c r="F42"/>
  <c r="G42"/>
  <c r="E43" i="25"/>
  <c r="F42"/>
  <c r="G42"/>
  <c r="E43" i="21"/>
  <c r="F42"/>
  <c r="G42"/>
  <c r="F43" i="23"/>
  <c r="G43"/>
  <c r="E44"/>
  <c r="E46" i="1"/>
  <c r="F45"/>
  <c r="G45"/>
  <c r="F42" i="32"/>
  <c r="G42"/>
  <c r="E43"/>
  <c r="E47" i="11"/>
  <c r="F46"/>
  <c r="G46"/>
  <c r="E46" i="19"/>
  <c r="F45"/>
  <c r="G45"/>
  <c r="E43" i="36"/>
  <c r="F42"/>
  <c r="G42"/>
  <c r="F45" i="27"/>
  <c r="G45"/>
  <c r="E46"/>
  <c r="E44" i="17"/>
  <c r="F43"/>
  <c r="G43"/>
  <c r="E44" i="36"/>
  <c r="F43"/>
  <c r="G43"/>
  <c r="F46" i="1"/>
  <c r="G46"/>
  <c r="E47"/>
  <c r="F43" i="21"/>
  <c r="G43"/>
  <c r="E44"/>
  <c r="E44" i="9"/>
  <c r="F43"/>
  <c r="G43"/>
  <c r="E44" i="40"/>
  <c r="F43"/>
  <c r="G43"/>
  <c r="E44" i="32"/>
  <c r="F43"/>
  <c r="G43"/>
  <c r="F44" i="23"/>
  <c r="G44"/>
  <c r="E45"/>
  <c r="F45" i="15"/>
  <c r="G45"/>
  <c r="E46"/>
  <c r="E44" i="13"/>
  <c r="F43"/>
  <c r="G43"/>
  <c r="E45" i="38"/>
  <c r="F44"/>
  <c r="G44"/>
  <c r="F47" i="11"/>
  <c r="G47"/>
  <c r="E48"/>
  <c r="E47" i="19"/>
  <c r="F46"/>
  <c r="G46"/>
  <c r="F43" i="25"/>
  <c r="G43"/>
  <c r="E44"/>
  <c r="F43" i="7"/>
  <c r="G43"/>
  <c r="E44"/>
  <c r="E45"/>
  <c r="F44"/>
  <c r="G44"/>
  <c r="F47" i="1"/>
  <c r="G47"/>
  <c r="E48"/>
  <c r="F44" i="32"/>
  <c r="G44"/>
  <c r="E45"/>
  <c r="F44" i="9"/>
  <c r="G44"/>
  <c r="E45"/>
  <c r="F44" i="17"/>
  <c r="G44"/>
  <c r="E45"/>
  <c r="F44" i="25"/>
  <c r="G44"/>
  <c r="E45"/>
  <c r="E49" i="11"/>
  <c r="F48"/>
  <c r="G48"/>
  <c r="E46" i="23"/>
  <c r="F45"/>
  <c r="G45"/>
  <c r="F44" i="21"/>
  <c r="G44"/>
  <c r="E45"/>
  <c r="E47" i="27"/>
  <c r="F46"/>
  <c r="G46"/>
  <c r="F46" i="15"/>
  <c r="G46"/>
  <c r="E47"/>
  <c r="E48" i="19"/>
  <c r="F47"/>
  <c r="G47"/>
  <c r="E46" i="38"/>
  <c r="F45"/>
  <c r="G45"/>
  <c r="E45" i="13"/>
  <c r="F44"/>
  <c r="G44"/>
  <c r="E45" i="40"/>
  <c r="F44"/>
  <c r="G44"/>
  <c r="E45" i="36"/>
  <c r="F44"/>
  <c r="G44"/>
  <c r="E46" i="9"/>
  <c r="F45"/>
  <c r="G45"/>
  <c r="E46" i="36"/>
  <c r="F45"/>
  <c r="G45"/>
  <c r="E49" i="19"/>
  <c r="F48"/>
  <c r="G48"/>
  <c r="F47" i="15"/>
  <c r="G47"/>
  <c r="E48"/>
  <c r="F45" i="21"/>
  <c r="G45"/>
  <c r="E46"/>
  <c r="E46" i="17"/>
  <c r="F45"/>
  <c r="G45"/>
  <c r="E46" i="32"/>
  <c r="F45"/>
  <c r="G45"/>
  <c r="F45" i="25"/>
  <c r="G45"/>
  <c r="E46"/>
  <c r="E49" i="1"/>
  <c r="F48"/>
  <c r="G48"/>
  <c r="E46" i="13"/>
  <c r="F45"/>
  <c r="G45"/>
  <c r="E48" i="27"/>
  <c r="F47"/>
  <c r="G47"/>
  <c r="E47" i="23"/>
  <c r="F46"/>
  <c r="G46"/>
  <c r="E46" i="40"/>
  <c r="F45"/>
  <c r="G45"/>
  <c r="E47" i="38"/>
  <c r="F46"/>
  <c r="G46"/>
  <c r="E50" i="11"/>
  <c r="F49"/>
  <c r="G49"/>
  <c r="F45" i="7"/>
  <c r="G45"/>
  <c r="E46"/>
  <c r="E47"/>
  <c r="F46"/>
  <c r="G46"/>
  <c r="E47" i="25"/>
  <c r="F46"/>
  <c r="G46"/>
  <c r="E49" i="15"/>
  <c r="F48"/>
  <c r="G48"/>
  <c r="E48" i="23"/>
  <c r="F47"/>
  <c r="G47"/>
  <c r="E47" i="17"/>
  <c r="F46"/>
  <c r="G46"/>
  <c r="E47" i="36"/>
  <c r="F46"/>
  <c r="G46"/>
  <c r="F46" i="21"/>
  <c r="G46"/>
  <c r="E47"/>
  <c r="E48" i="38"/>
  <c r="F47"/>
  <c r="G47"/>
  <c r="F46" i="13"/>
  <c r="G46"/>
  <c r="E47"/>
  <c r="E51" i="11"/>
  <c r="F50"/>
  <c r="G50"/>
  <c r="F46" i="40"/>
  <c r="G46"/>
  <c r="E47"/>
  <c r="E49" i="27"/>
  <c r="F48"/>
  <c r="G48"/>
  <c r="F49" i="1"/>
  <c r="G49"/>
  <c r="E50"/>
  <c r="E47" i="32"/>
  <c r="F46"/>
  <c r="G46"/>
  <c r="F49" i="19"/>
  <c r="G49"/>
  <c r="E50"/>
  <c r="E47" i="9"/>
  <c r="F46"/>
  <c r="G46"/>
  <c r="F47"/>
  <c r="G47"/>
  <c r="E48"/>
  <c r="E48" i="32"/>
  <c r="F47"/>
  <c r="G47"/>
  <c r="F49" i="27"/>
  <c r="G49"/>
  <c r="E50"/>
  <c r="E52" i="11"/>
  <c r="F51"/>
  <c r="G51"/>
  <c r="F48" i="38"/>
  <c r="G48"/>
  <c r="E49"/>
  <c r="F47" i="36"/>
  <c r="G47"/>
  <c r="E48"/>
  <c r="E49" i="23"/>
  <c r="F48"/>
  <c r="G48"/>
  <c r="E48" i="25"/>
  <c r="F47"/>
  <c r="G47"/>
  <c r="E51" i="19"/>
  <c r="F50"/>
  <c r="G50"/>
  <c r="E51" i="1"/>
  <c r="F50"/>
  <c r="G50"/>
  <c r="F47" i="40"/>
  <c r="G47"/>
  <c r="E48"/>
  <c r="F47" i="13"/>
  <c r="G47"/>
  <c r="E48"/>
  <c r="E48" i="21"/>
  <c r="F47"/>
  <c r="G47"/>
  <c r="F47" i="17"/>
  <c r="G47"/>
  <c r="E48"/>
  <c r="F49" i="15"/>
  <c r="G49"/>
  <c r="E50"/>
  <c r="E48" i="7"/>
  <c r="F47"/>
  <c r="G47"/>
  <c r="E49" i="17"/>
  <c r="F48"/>
  <c r="G48"/>
  <c r="F48" i="13"/>
  <c r="G48"/>
  <c r="E49"/>
  <c r="E49" i="36"/>
  <c r="F48"/>
  <c r="G48"/>
  <c r="F48" i="7"/>
  <c r="G48"/>
  <c r="E49"/>
  <c r="E52" i="1"/>
  <c r="F51"/>
  <c r="G51"/>
  <c r="E49" i="25"/>
  <c r="F48"/>
  <c r="G48"/>
  <c r="E53" i="11"/>
  <c r="F52"/>
  <c r="G52"/>
  <c r="E49" i="32"/>
  <c r="F48"/>
  <c r="G48"/>
  <c r="F50" i="15"/>
  <c r="G50"/>
  <c r="E51"/>
  <c r="E49" i="40"/>
  <c r="F48"/>
  <c r="G48"/>
  <c r="G62" s="1"/>
  <c r="F49" i="38"/>
  <c r="G49"/>
  <c r="E50"/>
  <c r="F50" i="27"/>
  <c r="G50"/>
  <c r="E51"/>
  <c r="E49" i="9"/>
  <c r="F48"/>
  <c r="G48"/>
  <c r="E49" i="21"/>
  <c r="F48"/>
  <c r="G48"/>
  <c r="E52" i="19"/>
  <c r="F51"/>
  <c r="G51"/>
  <c r="F49" i="23"/>
  <c r="G49"/>
  <c r="E50"/>
  <c r="E50" i="13"/>
  <c r="F49"/>
  <c r="G49"/>
  <c r="F49" i="32"/>
  <c r="G49"/>
  <c r="E50"/>
  <c r="F50" i="38"/>
  <c r="G50"/>
  <c r="E51"/>
  <c r="F51" i="15"/>
  <c r="G51"/>
  <c r="E52"/>
  <c r="F50" i="23"/>
  <c r="G50"/>
  <c r="E51"/>
  <c r="E52" i="27"/>
  <c r="F51"/>
  <c r="G51"/>
  <c r="E50" i="7"/>
  <c r="F49"/>
  <c r="G49"/>
  <c r="E50" i="21"/>
  <c r="F49"/>
  <c r="G49"/>
  <c r="E50" i="40"/>
  <c r="F49"/>
  <c r="G49"/>
  <c r="E50" i="25"/>
  <c r="F49"/>
  <c r="G49"/>
  <c r="E53" i="19"/>
  <c r="F52"/>
  <c r="G52"/>
  <c r="F49" i="9"/>
  <c r="G49"/>
  <c r="E50"/>
  <c r="F53" i="11"/>
  <c r="G53"/>
  <c r="E54"/>
  <c r="E53" i="1"/>
  <c r="F52"/>
  <c r="G52"/>
  <c r="F49" i="36"/>
  <c r="G49"/>
  <c r="G62" s="1"/>
  <c r="E65" s="1"/>
  <c r="E50"/>
  <c r="F49" i="17"/>
  <c r="G49"/>
  <c r="E50"/>
  <c r="F50"/>
  <c r="G50"/>
  <c r="E51"/>
  <c r="F50" i="9"/>
  <c r="G50"/>
  <c r="E51"/>
  <c r="F50" i="32"/>
  <c r="G50"/>
  <c r="E51"/>
  <c r="E51" i="25"/>
  <c r="F50"/>
  <c r="G50"/>
  <c r="E51" i="21"/>
  <c r="F50"/>
  <c r="G50"/>
  <c r="E53" i="27"/>
  <c r="F52"/>
  <c r="G52"/>
  <c r="F50" i="36"/>
  <c r="G50"/>
  <c r="E51"/>
  <c r="F54" i="11"/>
  <c r="G54"/>
  <c r="E55"/>
  <c r="E52" i="23"/>
  <c r="F51"/>
  <c r="G51"/>
  <c r="F51" i="38"/>
  <c r="G51"/>
  <c r="E52"/>
  <c r="E53" i="15"/>
  <c r="F52"/>
  <c r="G52"/>
  <c r="F53" i="1"/>
  <c r="G53"/>
  <c r="E54"/>
  <c r="E54" i="19"/>
  <c r="F53"/>
  <c r="G53"/>
  <c r="E51" i="40"/>
  <c r="F50"/>
  <c r="G50"/>
  <c r="F50" i="7"/>
  <c r="G50"/>
  <c r="E51"/>
  <c r="F50" i="13"/>
  <c r="G50"/>
  <c r="E51"/>
  <c r="F52" i="38"/>
  <c r="G52"/>
  <c r="E53"/>
  <c r="F55" i="11"/>
  <c r="G55"/>
  <c r="E56"/>
  <c r="F53" i="27"/>
  <c r="G53"/>
  <c r="E54"/>
  <c r="F51" i="25"/>
  <c r="G51"/>
  <c r="E52"/>
  <c r="E52" i="7"/>
  <c r="F51"/>
  <c r="G51"/>
  <c r="E52" i="36"/>
  <c r="F51"/>
  <c r="G51"/>
  <c r="E52" i="32"/>
  <c r="F51"/>
  <c r="G51"/>
  <c r="E52" i="17"/>
  <c r="F51"/>
  <c r="G51"/>
  <c r="E52" i="13"/>
  <c r="F51"/>
  <c r="G51"/>
  <c r="E55" i="1"/>
  <c r="F54"/>
  <c r="G54"/>
  <c r="E52" i="9"/>
  <c r="F51"/>
  <c r="G51"/>
  <c r="F51" i="40"/>
  <c r="G51"/>
  <c r="E52"/>
  <c r="E55" i="19"/>
  <c r="F54"/>
  <c r="G54"/>
  <c r="F53" i="15"/>
  <c r="G53"/>
  <c r="E54"/>
  <c r="E53" i="23"/>
  <c r="F52"/>
  <c r="G52"/>
  <c r="E52" i="21"/>
  <c r="F51"/>
  <c r="G51"/>
  <c r="E53" i="25"/>
  <c r="F52"/>
  <c r="G52"/>
  <c r="E53" i="21"/>
  <c r="F52"/>
  <c r="G52"/>
  <c r="E53" i="17"/>
  <c r="F52"/>
  <c r="G52"/>
  <c r="E55" i="27"/>
  <c r="F54"/>
  <c r="G54"/>
  <c r="E54" i="38"/>
  <c r="F53"/>
  <c r="G53"/>
  <c r="F54" i="15"/>
  <c r="G54"/>
  <c r="E55"/>
  <c r="F52" i="40"/>
  <c r="G52"/>
  <c r="E53"/>
  <c r="E57" i="11"/>
  <c r="F56"/>
  <c r="G56"/>
  <c r="F55" i="1"/>
  <c r="G55"/>
  <c r="E56"/>
  <c r="E53" i="36"/>
  <c r="F52"/>
  <c r="G52"/>
  <c r="E54" i="23"/>
  <c r="F53"/>
  <c r="G53"/>
  <c r="E56" i="19"/>
  <c r="F55"/>
  <c r="G55"/>
  <c r="E53" i="9"/>
  <c r="F52"/>
  <c r="G52"/>
  <c r="F52" i="13"/>
  <c r="G52"/>
  <c r="E53"/>
  <c r="F52" i="32"/>
  <c r="G52"/>
  <c r="E53"/>
  <c r="F52" i="7"/>
  <c r="G52"/>
  <c r="E53"/>
  <c r="F53"/>
  <c r="G53"/>
  <c r="E54"/>
  <c r="E56" i="15"/>
  <c r="F55"/>
  <c r="G55"/>
  <c r="E57" i="19"/>
  <c r="F56"/>
  <c r="G56"/>
  <c r="F53" i="36"/>
  <c r="G53"/>
  <c r="E54"/>
  <c r="E58" i="11"/>
  <c r="F57"/>
  <c r="G57"/>
  <c r="E56" i="27"/>
  <c r="F55"/>
  <c r="G55"/>
  <c r="F53" i="21"/>
  <c r="G53"/>
  <c r="E54"/>
  <c r="E54" i="32"/>
  <c r="F53"/>
  <c r="G53"/>
  <c r="E57" i="1"/>
  <c r="F56"/>
  <c r="G56"/>
  <c r="E54" i="40"/>
  <c r="F53"/>
  <c r="G53"/>
  <c r="E54" i="13"/>
  <c r="F53"/>
  <c r="G53"/>
  <c r="F53" i="9"/>
  <c r="G53"/>
  <c r="E54"/>
  <c r="E55" i="23"/>
  <c r="F54"/>
  <c r="G54"/>
  <c r="E55" i="38"/>
  <c r="F54"/>
  <c r="G54"/>
  <c r="F53" i="17"/>
  <c r="G53"/>
  <c r="E54"/>
  <c r="E54" i="25"/>
  <c r="F53"/>
  <c r="G53"/>
  <c r="E55" i="9"/>
  <c r="F54"/>
  <c r="G54"/>
  <c r="E55" i="36"/>
  <c r="F54"/>
  <c r="G54"/>
  <c r="E55" i="25"/>
  <c r="F54"/>
  <c r="G54"/>
  <c r="F55" i="38"/>
  <c r="G55"/>
  <c r="E56"/>
  <c r="E55" i="40"/>
  <c r="F54"/>
  <c r="G54"/>
  <c r="E55" i="32"/>
  <c r="F54"/>
  <c r="G54"/>
  <c r="E57" i="27"/>
  <c r="F56"/>
  <c r="G56"/>
  <c r="F56" i="15"/>
  <c r="G56"/>
  <c r="E57"/>
  <c r="F54" i="17"/>
  <c r="G54"/>
  <c r="E55"/>
  <c r="F54" i="21"/>
  <c r="G54"/>
  <c r="E55"/>
  <c r="F54" i="7"/>
  <c r="G54"/>
  <c r="E55"/>
  <c r="E56" i="23"/>
  <c r="F55"/>
  <c r="G55"/>
  <c r="F54" i="13"/>
  <c r="G54"/>
  <c r="E55"/>
  <c r="E58" i="1"/>
  <c r="F57"/>
  <c r="G57"/>
  <c r="E59" i="11"/>
  <c r="F58"/>
  <c r="G58"/>
  <c r="F57" i="19"/>
  <c r="G57"/>
  <c r="E58"/>
  <c r="F55" i="21"/>
  <c r="G55"/>
  <c r="E56"/>
  <c r="F58" i="1"/>
  <c r="G58"/>
  <c r="E59"/>
  <c r="F55" i="32"/>
  <c r="G55"/>
  <c r="E56"/>
  <c r="E56" i="36"/>
  <c r="F55"/>
  <c r="G55"/>
  <c r="E56" i="13"/>
  <c r="F55"/>
  <c r="G55"/>
  <c r="F55" i="7"/>
  <c r="G55"/>
  <c r="E56"/>
  <c r="F55" i="17"/>
  <c r="G55"/>
  <c r="E56"/>
  <c r="E59" i="19"/>
  <c r="F58"/>
  <c r="G58"/>
  <c r="F57" i="15"/>
  <c r="G57"/>
  <c r="E58"/>
  <c r="E57" i="38"/>
  <c r="F56"/>
  <c r="G56"/>
  <c r="E57" i="23"/>
  <c r="F56"/>
  <c r="G56"/>
  <c r="E60" i="11"/>
  <c r="F59"/>
  <c r="G59"/>
  <c r="E58" i="27"/>
  <c r="F57"/>
  <c r="G57"/>
  <c r="F55" i="40"/>
  <c r="G55"/>
  <c r="E56"/>
  <c r="E56" i="25"/>
  <c r="F55"/>
  <c r="G55"/>
  <c r="E56" i="9"/>
  <c r="F55"/>
  <c r="G55"/>
  <c r="F57" i="38"/>
  <c r="G57"/>
  <c r="E58"/>
  <c r="E60" i="19"/>
  <c r="F59"/>
  <c r="G59"/>
  <c r="F56" i="36"/>
  <c r="G56"/>
  <c r="E57"/>
  <c r="E59" i="15"/>
  <c r="F58"/>
  <c r="G58"/>
  <c r="F56" i="17"/>
  <c r="G56"/>
  <c r="E57"/>
  <c r="E57" i="32"/>
  <c r="F56"/>
  <c r="G56"/>
  <c r="F56" i="21"/>
  <c r="G56"/>
  <c r="E57"/>
  <c r="F56" i="40"/>
  <c r="G56"/>
  <c r="E57"/>
  <c r="E57" i="7"/>
  <c r="F56"/>
  <c r="G56"/>
  <c r="E60" i="1"/>
  <c r="F59"/>
  <c r="G59"/>
  <c r="E57" i="9"/>
  <c r="F56"/>
  <c r="G56"/>
  <c r="E61" i="11"/>
  <c r="F60"/>
  <c r="G60"/>
  <c r="F56" i="25"/>
  <c r="G56"/>
  <c r="E57"/>
  <c r="E59" i="27"/>
  <c r="F58"/>
  <c r="G58"/>
  <c r="E58" i="23"/>
  <c r="F57"/>
  <c r="G57"/>
  <c r="F56" i="13"/>
  <c r="G56"/>
  <c r="E57"/>
  <c r="F57" i="40"/>
  <c r="G57"/>
  <c r="E58"/>
  <c r="E60" i="27"/>
  <c r="F59"/>
  <c r="G59"/>
  <c r="E62" i="11"/>
  <c r="F61"/>
  <c r="G61"/>
  <c r="F60" i="1"/>
  <c r="G60"/>
  <c r="E61"/>
  <c r="E58" i="32"/>
  <c r="F57"/>
  <c r="G57"/>
  <c r="F59" i="15"/>
  <c r="G59"/>
  <c r="E60"/>
  <c r="F60" i="19"/>
  <c r="G60"/>
  <c r="E61"/>
  <c r="E58" i="25"/>
  <c r="F57"/>
  <c r="G57"/>
  <c r="F57" i="21"/>
  <c r="G57"/>
  <c r="E58"/>
  <c r="E58" i="17"/>
  <c r="F57"/>
  <c r="G57"/>
  <c r="F57" i="36"/>
  <c r="G57"/>
  <c r="E58"/>
  <c r="E59" i="38"/>
  <c r="F59"/>
  <c r="F58"/>
  <c r="G58"/>
  <c r="F57" i="13"/>
  <c r="G57"/>
  <c r="E58"/>
  <c r="E59" i="23"/>
  <c r="F58"/>
  <c r="G58"/>
  <c r="F57" i="9"/>
  <c r="G57"/>
  <c r="E58"/>
  <c r="F57" i="7"/>
  <c r="G57"/>
  <c r="E58"/>
  <c r="F58"/>
  <c r="G58"/>
  <c r="E59"/>
  <c r="E61" i="15"/>
  <c r="F60"/>
  <c r="G60"/>
  <c r="F59" i="23"/>
  <c r="G59"/>
  <c r="E60"/>
  <c r="G59" i="38"/>
  <c r="F62"/>
  <c r="E64"/>
  <c r="F58" i="17"/>
  <c r="G58"/>
  <c r="E59"/>
  <c r="F58" i="25"/>
  <c r="G58"/>
  <c r="E59"/>
  <c r="E61" i="27"/>
  <c r="F60"/>
  <c r="G60"/>
  <c r="E59" i="9"/>
  <c r="F58"/>
  <c r="G58"/>
  <c r="F58" i="13"/>
  <c r="G58"/>
  <c r="E59"/>
  <c r="E59" i="36"/>
  <c r="F59"/>
  <c r="F58"/>
  <c r="G58"/>
  <c r="F58" i="21"/>
  <c r="G58"/>
  <c r="E59"/>
  <c r="F61" i="19"/>
  <c r="G61"/>
  <c r="E62"/>
  <c r="F58" i="40"/>
  <c r="G58"/>
  <c r="E59"/>
  <c r="F59"/>
  <c r="F61" i="1"/>
  <c r="G61"/>
  <c r="E62"/>
  <c r="E59" i="32"/>
  <c r="F59"/>
  <c r="F58"/>
  <c r="G58"/>
  <c r="E63" i="11"/>
  <c r="F62"/>
  <c r="G62"/>
  <c r="E63" i="19"/>
  <c r="F62"/>
  <c r="G62"/>
  <c r="E64" i="11"/>
  <c r="F63"/>
  <c r="G63"/>
  <c r="G59" i="36"/>
  <c r="F62"/>
  <c r="E64"/>
  <c r="F59" i="9"/>
  <c r="G59"/>
  <c r="E60"/>
  <c r="F61" i="15"/>
  <c r="G61"/>
  <c r="E62"/>
  <c r="G59" i="40"/>
  <c r="F62"/>
  <c r="E64"/>
  <c r="F59" i="21"/>
  <c r="G59"/>
  <c r="E60"/>
  <c r="E60" i="13"/>
  <c r="F59"/>
  <c r="G59"/>
  <c r="E60" i="17"/>
  <c r="F59"/>
  <c r="G59"/>
  <c r="E61" i="23"/>
  <c r="F60"/>
  <c r="G60"/>
  <c r="E60" i="7"/>
  <c r="F59"/>
  <c r="G59"/>
  <c r="F62" i="1"/>
  <c r="G62"/>
  <c r="E63"/>
  <c r="E60" i="25"/>
  <c r="F59"/>
  <c r="G59"/>
  <c r="G59" i="32"/>
  <c r="G62"/>
  <c r="E65" s="1"/>
  <c r="F62"/>
  <c r="E64"/>
  <c r="F61" i="27"/>
  <c r="G61"/>
  <c r="E62"/>
  <c r="E62" i="23"/>
  <c r="F61"/>
  <c r="G61"/>
  <c r="F60" i="9"/>
  <c r="G60"/>
  <c r="E61"/>
  <c r="F62" i="27"/>
  <c r="G62"/>
  <c r="E63"/>
  <c r="E61" i="21"/>
  <c r="F60"/>
  <c r="G60"/>
  <c r="E63" i="15"/>
  <c r="F62"/>
  <c r="G62"/>
  <c r="F64" i="11"/>
  <c r="G64"/>
  <c r="E65"/>
  <c r="E61" i="25"/>
  <c r="F60"/>
  <c r="G60"/>
  <c r="E61" i="7"/>
  <c r="F60"/>
  <c r="G60"/>
  <c r="F60" i="17"/>
  <c r="G60"/>
  <c r="E61"/>
  <c r="F60" i="13"/>
  <c r="G60"/>
  <c r="E61"/>
  <c r="F63" i="1"/>
  <c r="G63"/>
  <c r="E64"/>
  <c r="F63" i="19"/>
  <c r="G63"/>
  <c r="E64"/>
  <c r="F61" i="25"/>
  <c r="G61"/>
  <c r="E62"/>
  <c r="E65" i="19"/>
  <c r="F64"/>
  <c r="G64"/>
  <c r="E66" i="11"/>
  <c r="F65"/>
  <c r="G65"/>
  <c r="F61" i="9"/>
  <c r="G61"/>
  <c r="E62"/>
  <c r="E62" i="7"/>
  <c r="F61"/>
  <c r="G61"/>
  <c r="F61" i="21"/>
  <c r="G61"/>
  <c r="E62"/>
  <c r="F62" i="23"/>
  <c r="G62"/>
  <c r="E63"/>
  <c r="E65" i="1"/>
  <c r="F64"/>
  <c r="G64"/>
  <c r="E62" i="17"/>
  <c r="F61"/>
  <c r="G61"/>
  <c r="E64" i="27"/>
  <c r="F63"/>
  <c r="G63"/>
  <c r="E64" i="15"/>
  <c r="F63"/>
  <c r="G63"/>
  <c r="E62" i="13"/>
  <c r="F61"/>
  <c r="G61"/>
  <c r="F64" i="27"/>
  <c r="G64"/>
  <c r="E65"/>
  <c r="F65" i="1"/>
  <c r="G65"/>
  <c r="E66"/>
  <c r="E64" i="23"/>
  <c r="F63"/>
  <c r="G63"/>
  <c r="F64" i="15"/>
  <c r="G64"/>
  <c r="E65"/>
  <c r="E63" i="21"/>
  <c r="F62"/>
  <c r="G62"/>
  <c r="E63" i="9"/>
  <c r="F62"/>
  <c r="G62"/>
  <c r="E63" i="13"/>
  <c r="F62"/>
  <c r="G62"/>
  <c r="F65" i="19"/>
  <c r="G65"/>
  <c r="E66"/>
  <c r="E63" i="25"/>
  <c r="F62"/>
  <c r="G62"/>
  <c r="E63" i="17"/>
  <c r="F62"/>
  <c r="G62"/>
  <c r="F62" i="7"/>
  <c r="G62"/>
  <c r="E63"/>
  <c r="F66" i="11"/>
  <c r="G66"/>
  <c r="E67"/>
  <c r="F63" i="17"/>
  <c r="G63"/>
  <c r="E64"/>
  <c r="E64" i="9"/>
  <c r="F63"/>
  <c r="G63"/>
  <c r="E64" i="7"/>
  <c r="F63"/>
  <c r="G63"/>
  <c r="E66" i="27"/>
  <c r="F65"/>
  <c r="G65"/>
  <c r="E64" i="25"/>
  <c r="F63"/>
  <c r="G63"/>
  <c r="E68" i="11"/>
  <c r="F67"/>
  <c r="G67"/>
  <c r="E67" i="19"/>
  <c r="F66"/>
  <c r="G66"/>
  <c r="F65" i="15"/>
  <c r="G65"/>
  <c r="E66"/>
  <c r="F66" i="1"/>
  <c r="G66"/>
  <c r="E67"/>
  <c r="E64" i="13"/>
  <c r="F63"/>
  <c r="G63"/>
  <c r="E64" i="21"/>
  <c r="F63"/>
  <c r="G63"/>
  <c r="F64" i="23"/>
  <c r="G64"/>
  <c r="E65"/>
  <c r="E66"/>
  <c r="F65"/>
  <c r="G65"/>
  <c r="F66" i="15"/>
  <c r="G66"/>
  <c r="E67"/>
  <c r="E65" i="13"/>
  <c r="F64"/>
  <c r="G64"/>
  <c r="E69" i="11"/>
  <c r="F68"/>
  <c r="G68"/>
  <c r="F66" i="27"/>
  <c r="G66"/>
  <c r="E67"/>
  <c r="F64" i="9"/>
  <c r="G64"/>
  <c r="E65"/>
  <c r="F67" i="1"/>
  <c r="G67"/>
  <c r="E68"/>
  <c r="F64" i="17"/>
  <c r="G64"/>
  <c r="E65"/>
  <c r="F64" i="21"/>
  <c r="G64"/>
  <c r="E65"/>
  <c r="E68" i="19"/>
  <c r="F67"/>
  <c r="G67"/>
  <c r="E65" i="25"/>
  <c r="F64"/>
  <c r="G64"/>
  <c r="E65" i="7"/>
  <c r="F64"/>
  <c r="G64"/>
  <c r="F65" i="17"/>
  <c r="G65"/>
  <c r="E66"/>
  <c r="F65" i="9"/>
  <c r="G65"/>
  <c r="E66"/>
  <c r="E68" i="15"/>
  <c r="F67"/>
  <c r="G67"/>
  <c r="F68" i="19"/>
  <c r="G68"/>
  <c r="E69"/>
  <c r="E70" i="11"/>
  <c r="F69"/>
  <c r="G69"/>
  <c r="F65" i="21"/>
  <c r="G65"/>
  <c r="E66"/>
  <c r="F68" i="1"/>
  <c r="G68"/>
  <c r="E69"/>
  <c r="E68" i="27"/>
  <c r="F67"/>
  <c r="G67"/>
  <c r="F65" i="7"/>
  <c r="G65"/>
  <c r="E66"/>
  <c r="E66" i="25"/>
  <c r="F65"/>
  <c r="G65"/>
  <c r="E66" i="13"/>
  <c r="F65"/>
  <c r="G65"/>
  <c r="F66" i="23"/>
  <c r="G66"/>
  <c r="E67"/>
  <c r="E68"/>
  <c r="F67"/>
  <c r="G67"/>
  <c r="F69" i="19"/>
  <c r="G69"/>
  <c r="E70"/>
  <c r="F66" i="9"/>
  <c r="G66"/>
  <c r="E67"/>
  <c r="F66" i="25"/>
  <c r="G66"/>
  <c r="E67"/>
  <c r="E67" i="7"/>
  <c r="F66"/>
  <c r="G66"/>
  <c r="F69" i="1"/>
  <c r="G69"/>
  <c r="E70"/>
  <c r="F66" i="17"/>
  <c r="G66"/>
  <c r="E67"/>
  <c r="E67" i="21"/>
  <c r="F66"/>
  <c r="G66"/>
  <c r="F68" i="27"/>
  <c r="G68"/>
  <c r="E69"/>
  <c r="F66" i="13"/>
  <c r="G66"/>
  <c r="E67"/>
  <c r="E71" i="11"/>
  <c r="F70"/>
  <c r="G70"/>
  <c r="E69" i="15"/>
  <c r="F68"/>
  <c r="G68"/>
  <c r="E68" i="13"/>
  <c r="F67"/>
  <c r="G67"/>
  <c r="E71" i="1"/>
  <c r="F70"/>
  <c r="G70"/>
  <c r="F67" i="25"/>
  <c r="G67"/>
  <c r="E68"/>
  <c r="E70" i="15"/>
  <c r="F69"/>
  <c r="G69"/>
  <c r="F69" i="27"/>
  <c r="G69"/>
  <c r="E70"/>
  <c r="F67" i="17"/>
  <c r="G67"/>
  <c r="E68"/>
  <c r="F67" i="9"/>
  <c r="G67"/>
  <c r="E68"/>
  <c r="E71" i="19"/>
  <c r="F70"/>
  <c r="G70"/>
  <c r="E68" i="21"/>
  <c r="F67"/>
  <c r="G67"/>
  <c r="F71" i="11"/>
  <c r="G71"/>
  <c r="E72"/>
  <c r="F67" i="7"/>
  <c r="G67"/>
  <c r="E68"/>
  <c r="E69" i="23"/>
  <c r="F68"/>
  <c r="G68"/>
  <c r="E73" i="11"/>
  <c r="F72"/>
  <c r="G72"/>
  <c r="F68" i="17"/>
  <c r="G68"/>
  <c r="E69"/>
  <c r="F69" i="23"/>
  <c r="G69"/>
  <c r="E70"/>
  <c r="E72" i="19"/>
  <c r="F71"/>
  <c r="G71"/>
  <c r="E71" i="15"/>
  <c r="F70"/>
  <c r="G70"/>
  <c r="F71" i="1"/>
  <c r="G71"/>
  <c r="E72"/>
  <c r="F68" i="7"/>
  <c r="G68"/>
  <c r="E69"/>
  <c r="F68" i="9"/>
  <c r="G68"/>
  <c r="E69"/>
  <c r="F70" i="27"/>
  <c r="G70"/>
  <c r="E71"/>
  <c r="F68" i="25"/>
  <c r="G68"/>
  <c r="E69"/>
  <c r="E69" i="21"/>
  <c r="F68"/>
  <c r="G68"/>
  <c r="E69" i="13"/>
  <c r="F68"/>
  <c r="G68"/>
  <c r="E70" i="25"/>
  <c r="F69"/>
  <c r="G69"/>
  <c r="E73" i="19"/>
  <c r="F72"/>
  <c r="G72"/>
  <c r="E72" i="27"/>
  <c r="F71"/>
  <c r="G71"/>
  <c r="E70" i="7"/>
  <c r="F69"/>
  <c r="G69"/>
  <c r="E71" i="23"/>
  <c r="F70"/>
  <c r="G70"/>
  <c r="F69" i="9"/>
  <c r="G69"/>
  <c r="E70"/>
  <c r="F72" i="1"/>
  <c r="G72"/>
  <c r="E73"/>
  <c r="F69" i="17"/>
  <c r="G69"/>
  <c r="E70"/>
  <c r="E70" i="13"/>
  <c r="F69"/>
  <c r="G69"/>
  <c r="E70" i="21"/>
  <c r="F69"/>
  <c r="G69"/>
  <c r="F71" i="15"/>
  <c r="G71"/>
  <c r="E72"/>
  <c r="F73" i="11"/>
  <c r="G73"/>
  <c r="E74"/>
  <c r="E75"/>
  <c r="F74"/>
  <c r="G74"/>
  <c r="F70" i="17"/>
  <c r="G70"/>
  <c r="E71"/>
  <c r="E71" i="7"/>
  <c r="F70"/>
  <c r="G70"/>
  <c r="E74" i="19"/>
  <c r="F73"/>
  <c r="G73"/>
  <c r="F72" i="15"/>
  <c r="G72"/>
  <c r="E73"/>
  <c r="E74" i="1"/>
  <c r="F73"/>
  <c r="G73"/>
  <c r="F70" i="9"/>
  <c r="G70"/>
  <c r="E71"/>
  <c r="F70" i="21"/>
  <c r="G70"/>
  <c r="E71"/>
  <c r="F70" i="13"/>
  <c r="G70"/>
  <c r="E71"/>
  <c r="E72" i="23"/>
  <c r="F71"/>
  <c r="G71"/>
  <c r="E73" i="27"/>
  <c r="F72"/>
  <c r="G72"/>
  <c r="F70" i="25"/>
  <c r="G70"/>
  <c r="E71"/>
  <c r="F71"/>
  <c r="G71"/>
  <c r="E72"/>
  <c r="E72" i="21"/>
  <c r="F71"/>
  <c r="G71"/>
  <c r="F72" i="23"/>
  <c r="G72"/>
  <c r="E73"/>
  <c r="F74" i="1"/>
  <c r="G74"/>
  <c r="E75"/>
  <c r="E75" i="19"/>
  <c r="F74"/>
  <c r="G74"/>
  <c r="F71" i="13"/>
  <c r="G71"/>
  <c r="E72"/>
  <c r="E72" i="9"/>
  <c r="F71"/>
  <c r="G71"/>
  <c r="E74" i="15"/>
  <c r="F73"/>
  <c r="G73"/>
  <c r="F71" i="17"/>
  <c r="G71"/>
  <c r="E72"/>
  <c r="F73" i="27"/>
  <c r="G73"/>
  <c r="E74"/>
  <c r="F71" i="7"/>
  <c r="G71"/>
  <c r="E72"/>
  <c r="F75" i="11"/>
  <c r="G75"/>
  <c r="E76"/>
  <c r="F72" i="13"/>
  <c r="G72"/>
  <c r="E73"/>
  <c r="E76" i="1"/>
  <c r="F75"/>
  <c r="G75"/>
  <c r="E75" i="15"/>
  <c r="F74"/>
  <c r="G74"/>
  <c r="E73" i="21"/>
  <c r="F72"/>
  <c r="G72"/>
  <c r="E73" i="7"/>
  <c r="F72"/>
  <c r="G72"/>
  <c r="E73" i="17"/>
  <c r="F72"/>
  <c r="G72"/>
  <c r="E74" i="23"/>
  <c r="F73"/>
  <c r="G73"/>
  <c r="F72" i="25"/>
  <c r="G72"/>
  <c r="E73"/>
  <c r="F76" i="11"/>
  <c r="G76"/>
  <c r="E77"/>
  <c r="F74" i="27"/>
  <c r="G74"/>
  <c r="E75"/>
  <c r="E73" i="9"/>
  <c r="F72"/>
  <c r="G72"/>
  <c r="F75" i="19"/>
  <c r="G75"/>
  <c r="E76"/>
  <c r="E76" i="27"/>
  <c r="F75"/>
  <c r="G75"/>
  <c r="E74" i="25"/>
  <c r="F73"/>
  <c r="G73"/>
  <c r="E74" i="17"/>
  <c r="F73"/>
  <c r="G73"/>
  <c r="E74" i="21"/>
  <c r="F73"/>
  <c r="G73"/>
  <c r="E77" i="1"/>
  <c r="F76"/>
  <c r="G76"/>
  <c r="F77" i="11"/>
  <c r="G77"/>
  <c r="E78"/>
  <c r="F73" i="13"/>
  <c r="G73"/>
  <c r="E74"/>
  <c r="F76" i="19"/>
  <c r="G76"/>
  <c r="E77"/>
  <c r="E74" i="9"/>
  <c r="F73"/>
  <c r="G73"/>
  <c r="F74" i="23"/>
  <c r="G74"/>
  <c r="E75"/>
  <c r="F73" i="7"/>
  <c r="G73"/>
  <c r="E74"/>
  <c r="E76" i="15"/>
  <c r="F75"/>
  <c r="G75"/>
  <c r="E76" i="23"/>
  <c r="F75"/>
  <c r="G75"/>
  <c r="E79" i="11"/>
  <c r="F78"/>
  <c r="G78"/>
  <c r="E77" i="15"/>
  <c r="F76"/>
  <c r="G76"/>
  <c r="E75" i="21"/>
  <c r="F74"/>
  <c r="G74"/>
  <c r="F74" i="25"/>
  <c r="G74"/>
  <c r="E75"/>
  <c r="E75" i="7"/>
  <c r="F74"/>
  <c r="G74"/>
  <c r="E75" i="13"/>
  <c r="F74"/>
  <c r="G74"/>
  <c r="E78" i="19"/>
  <c r="F77"/>
  <c r="G77"/>
  <c r="E75" i="9"/>
  <c r="F74"/>
  <c r="G74"/>
  <c r="F77" i="1"/>
  <c r="G77"/>
  <c r="E78"/>
  <c r="E75" i="17"/>
  <c r="F74"/>
  <c r="G74"/>
  <c r="F76" i="27"/>
  <c r="G76"/>
  <c r="E77"/>
  <c r="F78" i="1"/>
  <c r="G78"/>
  <c r="E79"/>
  <c r="F78" i="19"/>
  <c r="G78"/>
  <c r="E79"/>
  <c r="E76" i="7"/>
  <c r="F75"/>
  <c r="G75"/>
  <c r="F75" i="21"/>
  <c r="G75"/>
  <c r="E76"/>
  <c r="F79" i="11"/>
  <c r="G79"/>
  <c r="E80"/>
  <c r="E76" i="25"/>
  <c r="F75"/>
  <c r="G75"/>
  <c r="E78" i="27"/>
  <c r="F77"/>
  <c r="G77"/>
  <c r="F75" i="17"/>
  <c r="G75"/>
  <c r="E76"/>
  <c r="E76" i="9"/>
  <c r="F75"/>
  <c r="G75"/>
  <c r="F75" i="13"/>
  <c r="G75"/>
  <c r="E76"/>
  <c r="F77" i="15"/>
  <c r="G77"/>
  <c r="E78"/>
  <c r="F76" i="23"/>
  <c r="G76"/>
  <c r="E77"/>
  <c r="F76" i="13"/>
  <c r="G76"/>
  <c r="E77"/>
  <c r="F79" i="19"/>
  <c r="G79"/>
  <c r="E80"/>
  <c r="F76" i="25"/>
  <c r="G76"/>
  <c r="E77"/>
  <c r="E79" i="15"/>
  <c r="F78"/>
  <c r="G78"/>
  <c r="F80" i="11"/>
  <c r="G80"/>
  <c r="E81"/>
  <c r="E80" i="1"/>
  <c r="F79"/>
  <c r="G79"/>
  <c r="E78" i="23"/>
  <c r="F77"/>
  <c r="G77"/>
  <c r="E77" i="17"/>
  <c r="F76"/>
  <c r="G76"/>
  <c r="F76" i="21"/>
  <c r="G76"/>
  <c r="E77"/>
  <c r="E77" i="9"/>
  <c r="F76"/>
  <c r="G76"/>
  <c r="F78" i="27"/>
  <c r="G78"/>
  <c r="E79"/>
  <c r="F76" i="7"/>
  <c r="G76"/>
  <c r="E77"/>
  <c r="F77"/>
  <c r="G77"/>
  <c r="G85" s="1"/>
  <c r="E78"/>
  <c r="E81" i="19"/>
  <c r="F80"/>
  <c r="G80"/>
  <c r="G90" s="1"/>
  <c r="F77" i="9"/>
  <c r="G77"/>
  <c r="E78"/>
  <c r="E78" i="17"/>
  <c r="F77"/>
  <c r="G77"/>
  <c r="E81" i="1"/>
  <c r="F80"/>
  <c r="G80"/>
  <c r="F79" i="15"/>
  <c r="G79"/>
  <c r="E80"/>
  <c r="F79" i="27"/>
  <c r="G79"/>
  <c r="E80"/>
  <c r="E78" i="21"/>
  <c r="F77"/>
  <c r="G77"/>
  <c r="E82" i="11"/>
  <c r="F82"/>
  <c r="F81"/>
  <c r="G81"/>
  <c r="E78" i="25"/>
  <c r="F77"/>
  <c r="G77"/>
  <c r="F77" i="13"/>
  <c r="G77"/>
  <c r="E78"/>
  <c r="E79" i="23"/>
  <c r="F78"/>
  <c r="G78"/>
  <c r="F80" i="15"/>
  <c r="G80"/>
  <c r="E81"/>
  <c r="E80" i="23"/>
  <c r="F79"/>
  <c r="G79"/>
  <c r="F78" i="25"/>
  <c r="G78"/>
  <c r="E79"/>
  <c r="F78" i="21"/>
  <c r="G78"/>
  <c r="E79"/>
  <c r="F78" i="17"/>
  <c r="G78"/>
  <c r="E79"/>
  <c r="E82" i="19"/>
  <c r="F81"/>
  <c r="G81"/>
  <c r="E79" i="13"/>
  <c r="F78"/>
  <c r="G78"/>
  <c r="F80" i="27"/>
  <c r="G80"/>
  <c r="E81"/>
  <c r="F78" i="9"/>
  <c r="G78"/>
  <c r="E79"/>
  <c r="E79" i="7"/>
  <c r="F78"/>
  <c r="G78"/>
  <c r="G82" i="11"/>
  <c r="F85"/>
  <c r="E87"/>
  <c r="F81" i="1"/>
  <c r="G81"/>
  <c r="E82"/>
  <c r="F82"/>
  <c r="E80" i="7"/>
  <c r="F79"/>
  <c r="G79"/>
  <c r="E83" i="19"/>
  <c r="F82"/>
  <c r="G82"/>
  <c r="F80" i="23"/>
  <c r="G80"/>
  <c r="E81"/>
  <c r="F79" i="9"/>
  <c r="G79"/>
  <c r="E80"/>
  <c r="E80" i="17"/>
  <c r="F79"/>
  <c r="G79"/>
  <c r="F79" i="25"/>
  <c r="G79"/>
  <c r="E80"/>
  <c r="E82" i="15"/>
  <c r="F81"/>
  <c r="G81"/>
  <c r="G82" i="1"/>
  <c r="F85"/>
  <c r="E87"/>
  <c r="E82" i="27"/>
  <c r="F81"/>
  <c r="G81"/>
  <c r="E80" i="21"/>
  <c r="F79"/>
  <c r="G79"/>
  <c r="F79" i="13"/>
  <c r="G79"/>
  <c r="E80"/>
  <c r="F80"/>
  <c r="G80"/>
  <c r="E81"/>
  <c r="E81" i="25"/>
  <c r="F80"/>
  <c r="G80"/>
  <c r="F80" i="9"/>
  <c r="G80"/>
  <c r="E81"/>
  <c r="F81"/>
  <c r="F80" i="21"/>
  <c r="G80"/>
  <c r="E81"/>
  <c r="E84" i="19"/>
  <c r="F83"/>
  <c r="G83"/>
  <c r="F81" i="23"/>
  <c r="G81"/>
  <c r="E82"/>
  <c r="E83" i="27"/>
  <c r="F82"/>
  <c r="G82"/>
  <c r="F82" i="15"/>
  <c r="G82"/>
  <c r="E83"/>
  <c r="F80" i="17"/>
  <c r="G80"/>
  <c r="E81"/>
  <c r="F80" i="7"/>
  <c r="G80"/>
  <c r="E81"/>
  <c r="F83" i="27"/>
  <c r="G83"/>
  <c r="E84"/>
  <c r="F81" i="7"/>
  <c r="G81"/>
  <c r="E82"/>
  <c r="F82"/>
  <c r="E84" i="15"/>
  <c r="F83"/>
  <c r="G83"/>
  <c r="G81" i="9"/>
  <c r="F84"/>
  <c r="E86"/>
  <c r="F81" i="13"/>
  <c r="G81"/>
  <c r="E82"/>
  <c r="F84" i="19"/>
  <c r="G84"/>
  <c r="E85"/>
  <c r="E82" i="17"/>
  <c r="F81"/>
  <c r="G81"/>
  <c r="E83" i="23"/>
  <c r="F82"/>
  <c r="G82"/>
  <c r="E82" i="21"/>
  <c r="F81"/>
  <c r="G81"/>
  <c r="E82" i="25"/>
  <c r="F81"/>
  <c r="G81"/>
  <c r="G91" s="1"/>
  <c r="F82" i="13"/>
  <c r="G82"/>
  <c r="E83"/>
  <c r="F84" i="27"/>
  <c r="G84"/>
  <c r="E85"/>
  <c r="F85" i="19"/>
  <c r="G85"/>
  <c r="E86"/>
  <c r="G82" i="7"/>
  <c r="F85"/>
  <c r="E87"/>
  <c r="E83" i="25"/>
  <c r="F82"/>
  <c r="G82"/>
  <c r="E84" i="23"/>
  <c r="F83"/>
  <c r="G83"/>
  <c r="E83" i="21"/>
  <c r="F82"/>
  <c r="G82"/>
  <c r="G91" s="1"/>
  <c r="F82" i="17"/>
  <c r="G82"/>
  <c r="E83"/>
  <c r="E85" i="15"/>
  <c r="F84"/>
  <c r="G84"/>
  <c r="F83" i="13"/>
  <c r="G83"/>
  <c r="E84"/>
  <c r="E84" i="21"/>
  <c r="F83"/>
  <c r="G83"/>
  <c r="F83" i="17"/>
  <c r="G83"/>
  <c r="E84"/>
  <c r="E86" i="27"/>
  <c r="F85"/>
  <c r="G85"/>
  <c r="F86" i="19"/>
  <c r="G86"/>
  <c r="E87"/>
  <c r="F87"/>
  <c r="E86" i="15"/>
  <c r="F85"/>
  <c r="G85"/>
  <c r="E84" i="25"/>
  <c r="F83"/>
  <c r="G83"/>
  <c r="E85" i="23"/>
  <c r="F84"/>
  <c r="G84"/>
  <c r="E86"/>
  <c r="F85"/>
  <c r="G85"/>
  <c r="F86" i="15"/>
  <c r="G86"/>
  <c r="E87"/>
  <c r="F86" i="27"/>
  <c r="G86"/>
  <c r="E87"/>
  <c r="E85" i="21"/>
  <c r="F84"/>
  <c r="G84"/>
  <c r="G87" i="19"/>
  <c r="F90"/>
  <c r="E92"/>
  <c r="E85" i="17"/>
  <c r="F84"/>
  <c r="G84"/>
  <c r="F84" i="13"/>
  <c r="G84"/>
  <c r="E85"/>
  <c r="E85" i="25"/>
  <c r="F84"/>
  <c r="G84"/>
  <c r="F85"/>
  <c r="G85"/>
  <c r="E86"/>
  <c r="F85" i="17"/>
  <c r="G85"/>
  <c r="E86"/>
  <c r="F85" i="21"/>
  <c r="G85"/>
  <c r="E86"/>
  <c r="E86" i="13"/>
  <c r="F85"/>
  <c r="G85"/>
  <c r="E88" i="27"/>
  <c r="F88"/>
  <c r="F87"/>
  <c r="G87"/>
  <c r="E88" i="15"/>
  <c r="F88"/>
  <c r="F87"/>
  <c r="G87"/>
  <c r="F86" i="23"/>
  <c r="G86"/>
  <c r="E87"/>
  <c r="E88"/>
  <c r="F88"/>
  <c r="F87"/>
  <c r="G87"/>
  <c r="G88" i="15"/>
  <c r="F91"/>
  <c r="E93"/>
  <c r="E87" i="13"/>
  <c r="F86"/>
  <c r="G86"/>
  <c r="F86" i="21"/>
  <c r="G86"/>
  <c r="E87"/>
  <c r="E87" i="25"/>
  <c r="F86"/>
  <c r="G86"/>
  <c r="E87" i="17"/>
  <c r="F86"/>
  <c r="G86"/>
  <c r="G88" i="27"/>
  <c r="F91"/>
  <c r="E93"/>
  <c r="F87" i="21"/>
  <c r="G87"/>
  <c r="E88"/>
  <c r="F88"/>
  <c r="E88" i="17"/>
  <c r="F88"/>
  <c r="F87"/>
  <c r="G87"/>
  <c r="F87" i="25"/>
  <c r="G87"/>
  <c r="E88"/>
  <c r="F88"/>
  <c r="F87" i="13"/>
  <c r="G87"/>
  <c r="E88"/>
  <c r="F88"/>
  <c r="G88" i="23"/>
  <c r="F91"/>
  <c r="E93"/>
  <c r="G88" i="17"/>
  <c r="F91"/>
  <c r="E93"/>
  <c r="G88" i="25"/>
  <c r="F91"/>
  <c r="E93"/>
  <c r="G88" i="13"/>
  <c r="F91"/>
  <c r="E93"/>
  <c r="G88" i="21"/>
  <c r="F91"/>
  <c r="E93"/>
  <c r="H91" i="25" l="1"/>
  <c r="E94"/>
  <c r="H91" i="23"/>
  <c r="E94"/>
  <c r="H91" i="27"/>
  <c r="E94"/>
  <c r="G85" i="1"/>
  <c r="G84" i="9"/>
  <c r="G85" i="11"/>
  <c r="E94" i="21"/>
  <c r="H91"/>
  <c r="E93" i="19"/>
  <c r="H90"/>
  <c r="E88" i="7"/>
  <c r="H85"/>
  <c r="H62" i="40"/>
  <c r="E65"/>
  <c r="G91" i="13"/>
  <c r="G91" i="15"/>
  <c r="G91" i="17"/>
  <c r="E94" i="15" l="1"/>
  <c r="H91"/>
  <c r="H85" i="11"/>
  <c r="E88"/>
  <c r="H85" i="1"/>
  <c r="E88"/>
  <c r="E94" i="17"/>
  <c r="H91"/>
  <c r="E94" i="13"/>
  <c r="H91"/>
  <c r="E87" i="9"/>
  <c r="H84"/>
</calcChain>
</file>

<file path=xl/sharedStrings.xml><?xml version="1.0" encoding="utf-8"?>
<sst xmlns="http://schemas.openxmlformats.org/spreadsheetml/2006/main" count="1174" uniqueCount="79">
  <si>
    <t>CALCULATED REMAINING LIFE DEPRECIATION ACCRUAL</t>
  </si>
  <si>
    <t>ORIGINAL</t>
  </si>
  <si>
    <t>YEAR</t>
  </si>
  <si>
    <t>COST</t>
  </si>
  <si>
    <t>(1)</t>
  </si>
  <si>
    <t>(2)</t>
  </si>
  <si>
    <t>(3)</t>
  </si>
  <si>
    <t>AGE AT</t>
  </si>
  <si>
    <t>Note 1:  Realized Life (Col. 6) = Sum of Col. 5 from age 0.5 to one year prior to current year, plus one half Col. 5 for current year.</t>
  </si>
  <si>
    <t>LIFE</t>
  </si>
  <si>
    <t>REMAINING</t>
  </si>
  <si>
    <t>(7)</t>
  </si>
  <si>
    <t>AVERAGE</t>
  </si>
  <si>
    <t>WEIGHT</t>
  </si>
  <si>
    <t>(8)=(6)+((5)*(7))</t>
  </si>
  <si>
    <t>(9)=(3) / (8)</t>
  </si>
  <si>
    <t>(10) = (7) * (9)</t>
  </si>
  <si>
    <t>Average Life = Sum (3) / Sum (9)</t>
  </si>
  <si>
    <t>Remaining Life = Sum (10) / Sum (9)</t>
  </si>
  <si>
    <t>ACCOUNT 343 -  PRIME MOVERS</t>
  </si>
  <si>
    <t>RELATED TO ORIGINAL COST AT DECEMBER 31, 2008</t>
  </si>
  <si>
    <t>Age</t>
  </si>
  <si>
    <t>Curve Data</t>
  </si>
  <si>
    <t>A</t>
  </si>
  <si>
    <t>B</t>
  </si>
  <si>
    <t>Study Year</t>
  </si>
  <si>
    <t>SK Notes</t>
  </si>
  <si>
    <t>&lt;== Age and Curve Data from GenArm</t>
  </si>
  <si>
    <t>AWFR</t>
  </si>
  <si>
    <t>&lt;== Retirement Date</t>
  </si>
  <si>
    <t>&lt;== Study</t>
  </si>
  <si>
    <t>C</t>
  </si>
  <si>
    <t>&lt;== Change Sum Formula to range of remaining life.  In this case 42 years.  The formula is =sum(Remaining life range) ÷ Col. B.  This formula is copied down to the final age minus Remaining Life Span</t>
  </si>
  <si>
    <t>Remaining Life Span</t>
  </si>
  <si>
    <t>&lt;== Change Account Information</t>
  </si>
  <si>
    <t>Col . 1</t>
  </si>
  <si>
    <t>Col. 2</t>
  </si>
  <si>
    <t>Col. 3</t>
  </si>
  <si>
    <t>Projected life Table</t>
  </si>
  <si>
    <t>SK GenArm or Compnay GenArm</t>
  </si>
  <si>
    <t>Col. 4</t>
  </si>
  <si>
    <t>SK GTM or Company Datt</t>
  </si>
  <si>
    <t>Col. 5</t>
  </si>
  <si>
    <t>Forumla or if there is no value, 0</t>
  </si>
  <si>
    <t>Col. 7</t>
  </si>
  <si>
    <t>ARL is from Col C. on Projected Life folder</t>
  </si>
  <si>
    <t>Trimble, System Laboratory, Tyrone, Green River, Brown, Pineville, Ghent</t>
  </si>
  <si>
    <t>ACCOUNT 311 -  STRUCTURES AND IMPROVEMENTS</t>
  </si>
  <si>
    <t>KENTUCKY UTILITIES</t>
  </si>
  <si>
    <t>ACCOUNT 312 -  BOILER PLANT EQUIPMENT</t>
  </si>
  <si>
    <t>ACCOUNT 314 -  TURBOGENERATOR UNITS</t>
  </si>
  <si>
    <t>ACCOUNT 315 -  ACCESSORY ELECTRIC EQUIPMENT</t>
  </si>
  <si>
    <t>ACCOUNT 316 -  MISCELANEOUS POWER PLAN EQUIPMENT</t>
  </si>
  <si>
    <t>ACCOUNT 330.10 -  LAND RIGHTS</t>
  </si>
  <si>
    <t>ACCOUNT 331 -  STRUCTURES AND IMPROVEMENTS</t>
  </si>
  <si>
    <t>ACCOUNT 332 -  RESERVOIRS, DAMS AND WATERWAYS</t>
  </si>
  <si>
    <t>ACCOUNT 333 -  WATER WHEELS, TURBINE AND GENERATORS</t>
  </si>
  <si>
    <t>ACCOUNT 334 -  ACCESSORY ELECTRIC EQUIPMENT</t>
  </si>
  <si>
    <t>ACCOUNT 335 -  MISCELLANEOUS POWER PLANT EQUIPMENT</t>
  </si>
  <si>
    <t>ACCOUNT 336 -  ROADS, RAILROADS, AND BRIDGES</t>
  </si>
  <si>
    <t>ACCOUNT 340.1 -  LAND RIGHTS</t>
  </si>
  <si>
    <t>ACCOUNT 341 -  STRUCTURES AND IMPROVEMENTS</t>
  </si>
  <si>
    <t>ACCOUNT 342 -  FUEL HOLDERS, PRODUCERS AND ACCESSORIES</t>
  </si>
  <si>
    <t>ACCOUNT 344 -  GENERATORS</t>
  </si>
  <si>
    <t>ACCOUNT 345 -  ACCESORY ELECTRIC EQUIPMENT</t>
  </si>
  <si>
    <t>ACCOUNT 346 -  MISCELLANEOUS POWER PLAN EQUIPMENT</t>
  </si>
  <si>
    <t>Trimble, Tyrone, Green River, Brown, Ghent</t>
  </si>
  <si>
    <t>Trimble, System Laboratory, Tyrone, Green River, Brown, Ghent</t>
  </si>
  <si>
    <t>Dix Dam</t>
  </si>
  <si>
    <t>Brown</t>
  </si>
  <si>
    <t>Trimble, Brown, Haefling, Paddy's Run</t>
  </si>
  <si>
    <t>Trimble, Brown, Paddy's Run</t>
  </si>
  <si>
    <t>INTERIM SURVIVOR CURVE:</t>
  </si>
  <si>
    <t>RATE</t>
  </si>
  <si>
    <t>KU</t>
  </si>
  <si>
    <t>Interim Retirements</t>
  </si>
  <si>
    <t>Average Life Span</t>
  </si>
  <si>
    <t>Interim Retirement Curve</t>
  </si>
  <si>
    <t>283 - R1</t>
  </si>
</sst>
</file>

<file path=xl/styles.xml><?xml version="1.0" encoding="utf-8"?>
<styleSheet xmlns="http://schemas.openxmlformats.org/spreadsheetml/2006/main">
  <numFmts count="9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  <numFmt numFmtId="168" formatCode="_(* #,##0.0_);_(* \(#,##0.0\);_(* &quot;-&quot;??_);_(@_)"/>
    <numFmt numFmtId="170" formatCode="0.000000"/>
    <numFmt numFmtId="172" formatCode="0.0000"/>
    <numFmt numFmtId="201" formatCode="_(* #,##0.000000_);_(* \(#,##0.000000\);_(* &quot;-&quot;??_);_(@_)"/>
  </numFmts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3" applyNumberFormat="0" applyAlignment="0" applyProtection="0"/>
    <xf numFmtId="0" fontId="14" fillId="28" borderId="4" applyNumberFormat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3" applyNumberFormat="0" applyAlignment="0" applyProtection="0"/>
    <xf numFmtId="0" fontId="21" fillId="0" borderId="8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32" borderId="9" applyNumberFormat="0" applyFont="0" applyAlignment="0" applyProtection="0"/>
    <xf numFmtId="0" fontId="10" fillId="32" borderId="9" applyNumberFormat="0" applyFont="0" applyAlignment="0" applyProtection="0"/>
    <xf numFmtId="0" fontId="10" fillId="32" borderId="9" applyNumberFormat="0" applyFont="0" applyAlignment="0" applyProtection="0"/>
    <xf numFmtId="0" fontId="23" fillId="27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166" fontId="0" fillId="0" borderId="0" xfId="0" applyNumberFormat="1"/>
    <xf numFmtId="43" fontId="0" fillId="0" borderId="0" xfId="0" applyNumberFormat="1"/>
    <xf numFmtId="41" fontId="0" fillId="0" borderId="0" xfId="0" applyNumberFormat="1"/>
    <xf numFmtId="41" fontId="2" fillId="0" borderId="0" xfId="0" applyNumberFormat="1" applyFont="1" applyAlignment="1">
      <alignment horizontal="center"/>
    </xf>
    <xf numFmtId="41" fontId="0" fillId="0" borderId="0" xfId="0" quotePrefix="1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2" fontId="0" fillId="0" borderId="0" xfId="0" applyNumberFormat="1"/>
    <xf numFmtId="166" fontId="4" fillId="0" borderId="0" xfId="0" applyNumberFormat="1" applyFont="1"/>
    <xf numFmtId="0" fontId="3" fillId="0" borderId="0" xfId="0" applyFont="1"/>
    <xf numFmtId="41" fontId="2" fillId="0" borderId="0" xfId="0" applyNumberFormat="1" applyFont="1"/>
    <xf numFmtId="43" fontId="2" fillId="0" borderId="0" xfId="0" applyNumberFormat="1" applyFont="1"/>
    <xf numFmtId="164" fontId="0" fillId="0" borderId="0" xfId="0" applyNumberFormat="1"/>
    <xf numFmtId="0" fontId="6" fillId="0" borderId="0" xfId="39" applyNumberFormat="1" applyFont="1" applyFill="1" applyBorder="1" applyAlignment="1" applyProtection="1">
      <alignment horizontal="center"/>
    </xf>
    <xf numFmtId="0" fontId="7" fillId="0" borderId="0" xfId="39" applyNumberFormat="1" applyFont="1" applyFill="1" applyBorder="1" applyAlignment="1" applyProtection="1">
      <alignment horizontal="center"/>
    </xf>
    <xf numFmtId="0" fontId="5" fillId="0" borderId="0" xfId="39" applyNumberFormat="1" applyFont="1" applyFill="1" applyBorder="1" applyAlignment="1" applyProtection="1">
      <alignment horizontal="center"/>
    </xf>
    <xf numFmtId="165" fontId="5" fillId="0" borderId="0" xfId="39" applyNumberFormat="1" applyFont="1" applyFill="1" applyBorder="1" applyAlignment="1" applyProtection="1">
      <alignment horizontal="center"/>
    </xf>
    <xf numFmtId="0" fontId="7" fillId="0" borderId="0" xfId="39" applyNumberFormat="1" applyFont="1" applyFill="1" applyBorder="1" applyAlignment="1" applyProtection="1"/>
    <xf numFmtId="0" fontId="5" fillId="0" borderId="0" xfId="40" applyNumberFormat="1" applyFont="1" applyFill="1" applyBorder="1" applyAlignment="1" applyProtection="1">
      <alignment horizontal="center"/>
    </xf>
    <xf numFmtId="165" fontId="5" fillId="0" borderId="0" xfId="40" applyNumberFormat="1" applyFont="1" applyFill="1" applyBorder="1" applyAlignment="1" applyProtection="1"/>
    <xf numFmtId="0" fontId="0" fillId="33" borderId="0" xfId="0" applyFill="1"/>
    <xf numFmtId="0" fontId="2" fillId="33" borderId="0" xfId="0" applyFont="1" applyFill="1"/>
    <xf numFmtId="0" fontId="2" fillId="0" borderId="0" xfId="39" applyNumberFormat="1" applyFont="1" applyFill="1" applyBorder="1" applyAlignment="1" applyProtection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0" borderId="0" xfId="0" applyFont="1" applyFill="1"/>
    <xf numFmtId="0" fontId="27" fillId="0" borderId="0" xfId="0" applyFont="1" applyFill="1"/>
    <xf numFmtId="0" fontId="2" fillId="0" borderId="0" xfId="39" applyNumberFormat="1" applyFont="1" applyFill="1" applyBorder="1" applyAlignment="1" applyProtection="1">
      <alignment horizontal="left"/>
    </xf>
    <xf numFmtId="0" fontId="1" fillId="0" borderId="0" xfId="0" applyFont="1"/>
    <xf numFmtId="0" fontId="1" fillId="0" borderId="0" xfId="39" applyNumberFormat="1" applyFont="1" applyFill="1" applyBorder="1" applyAlignment="1" applyProtection="1">
      <alignment horizontal="center"/>
    </xf>
    <xf numFmtId="164" fontId="1" fillId="0" borderId="0" xfId="39" applyNumberFormat="1" applyFont="1" applyFill="1" applyBorder="1" applyAlignment="1" applyProtection="1"/>
    <xf numFmtId="0" fontId="28" fillId="0" borderId="0" xfId="39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NumberFormat="1"/>
    <xf numFmtId="168" fontId="0" fillId="0" borderId="0" xfId="0" applyNumberFormat="1"/>
    <xf numFmtId="3" fontId="0" fillId="0" borderId="0" xfId="0" applyNumberFormat="1"/>
    <xf numFmtId="37" fontId="0" fillId="0" borderId="0" xfId="0" applyNumberFormat="1"/>
    <xf numFmtId="2" fontId="2" fillId="0" borderId="0" xfId="0" applyNumberFormat="1" applyFont="1" applyAlignment="1">
      <alignment horizontal="center"/>
    </xf>
    <xf numFmtId="170" fontId="28" fillId="0" borderId="0" xfId="39" applyNumberFormat="1" applyFont="1"/>
    <xf numFmtId="172" fontId="0" fillId="0" borderId="0" xfId="0" applyNumberFormat="1"/>
    <xf numFmtId="201" fontId="28" fillId="0" borderId="0" xfId="28" applyNumberFormat="1" applyFont="1"/>
    <xf numFmtId="172" fontId="28" fillId="0" borderId="0" xfId="39" applyNumberFormat="1" applyFont="1"/>
    <xf numFmtId="0" fontId="2" fillId="34" borderId="1" xfId="0" applyFont="1" applyFill="1" applyBorder="1" applyAlignment="1">
      <alignment horizontal="center"/>
    </xf>
    <xf numFmtId="164" fontId="9" fillId="0" borderId="0" xfId="0" applyNumberFormat="1" applyFont="1" applyFill="1" applyBorder="1" applyAlignment="1" applyProtection="1"/>
    <xf numFmtId="166" fontId="0" fillId="0" borderId="0" xfId="28" applyNumberFormat="1" applyFont="1"/>
    <xf numFmtId="0" fontId="2" fillId="0" borderId="1" xfId="0" applyFont="1" applyBorder="1" applyAlignment="1">
      <alignment horizontal="center"/>
    </xf>
    <xf numFmtId="166" fontId="2" fillId="0" borderId="0" xfId="0" applyNumberFormat="1" applyFont="1"/>
    <xf numFmtId="168" fontId="2" fillId="0" borderId="0" xfId="0" applyNumberFormat="1" applyFont="1"/>
    <xf numFmtId="0" fontId="7" fillId="0" borderId="0" xfId="0" applyFont="1" applyFill="1" applyAlignment="1">
      <alignment horizontal="center" wrapText="1"/>
    </xf>
    <xf numFmtId="164" fontId="0" fillId="33" borderId="0" xfId="0" applyNumberFormat="1" applyFill="1"/>
    <xf numFmtId="0" fontId="2" fillId="0" borderId="0" xfId="38" applyNumberFormat="1" applyFont="1" applyFill="1" applyBorder="1" applyAlignment="1" applyProtection="1">
      <alignment horizontal="center"/>
    </xf>
    <xf numFmtId="0" fontId="6" fillId="0" borderId="0" xfId="38" applyNumberFormat="1" applyFont="1" applyFill="1" applyBorder="1" applyAlignment="1" applyProtection="1">
      <alignment horizontal="center"/>
    </xf>
    <xf numFmtId="0" fontId="3" fillId="33" borderId="2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41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1" fontId="1" fillId="0" borderId="0" xfId="0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 wrapText="1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3" xfId="39"/>
    <cellStyle name="Normal 4" xfId="40"/>
    <cellStyle name="Normal 5" xfId="41"/>
    <cellStyle name="Normal 6" xfId="42"/>
    <cellStyle name="Note 2" xfId="43"/>
    <cellStyle name="Note 3" xfId="44"/>
    <cellStyle name="Note 4" xfId="45"/>
    <cellStyle name="Output" xfId="46" builtinId="21" customBuiltin="1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-417%20KY%20LG&amp;E%20and%20KU%20Rate%20Case%20Depreciation%20Studies\300%20SK%20Case\MJM%20Production%20Plant%20WPs\KU%20AYFR%20Calculation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1"/>
      <sheetName val="312"/>
      <sheetName val="314"/>
      <sheetName val="315"/>
      <sheetName val="316"/>
      <sheetName val="330.10"/>
      <sheetName val="331"/>
      <sheetName val="332"/>
      <sheetName val="333"/>
      <sheetName val="334"/>
      <sheetName val="335"/>
      <sheetName val="336"/>
      <sheetName val="340.1"/>
      <sheetName val="341"/>
      <sheetName val="342"/>
      <sheetName val="343"/>
      <sheetName val="344"/>
      <sheetName val="345"/>
      <sheetName val="346"/>
    </sheetNames>
    <sheetDataSet>
      <sheetData sheetId="0">
        <row r="5">
          <cell r="D5">
            <v>2044.5195529011237</v>
          </cell>
        </row>
        <row r="29">
          <cell r="J29">
            <v>60.470983210652228</v>
          </cell>
        </row>
      </sheetData>
      <sheetData sheetId="1">
        <row r="5">
          <cell r="D5">
            <v>2041.8773768289573</v>
          </cell>
        </row>
        <row r="29">
          <cell r="J29">
            <v>61.050699009273025</v>
          </cell>
        </row>
      </sheetData>
      <sheetData sheetId="2">
        <row r="5">
          <cell r="D5">
            <v>2042.2922418562805</v>
          </cell>
        </row>
        <row r="21">
          <cell r="J21">
            <v>60.986145444094767</v>
          </cell>
        </row>
      </sheetData>
      <sheetData sheetId="3">
        <row r="27">
          <cell r="J27">
            <v>61.076815075950961</v>
          </cell>
        </row>
      </sheetData>
      <sheetData sheetId="4">
        <row r="5">
          <cell r="D5">
            <v>2037.6034915134956</v>
          </cell>
        </row>
        <row r="24">
          <cell r="J24">
            <v>60.339204713624277</v>
          </cell>
        </row>
      </sheetData>
      <sheetData sheetId="5">
        <row r="5">
          <cell r="D5">
            <v>2041</v>
          </cell>
        </row>
        <row r="10">
          <cell r="J10">
            <v>180</v>
          </cell>
        </row>
      </sheetData>
      <sheetData sheetId="6">
        <row r="5">
          <cell r="D5">
            <v>2041</v>
          </cell>
        </row>
        <row r="10">
          <cell r="J10">
            <v>180</v>
          </cell>
        </row>
      </sheetData>
      <sheetData sheetId="7">
        <row r="5">
          <cell r="D5">
            <v>2041</v>
          </cell>
        </row>
        <row r="10">
          <cell r="J10">
            <v>180</v>
          </cell>
        </row>
      </sheetData>
      <sheetData sheetId="8">
        <row r="5">
          <cell r="D5">
            <v>2041</v>
          </cell>
        </row>
        <row r="10">
          <cell r="J10">
            <v>180</v>
          </cell>
        </row>
      </sheetData>
      <sheetData sheetId="9">
        <row r="5">
          <cell r="D5">
            <v>2041</v>
          </cell>
        </row>
        <row r="10">
          <cell r="J10">
            <v>180</v>
          </cell>
        </row>
      </sheetData>
      <sheetData sheetId="10">
        <row r="5">
          <cell r="D5">
            <v>2041</v>
          </cell>
        </row>
        <row r="10">
          <cell r="J10">
            <v>180</v>
          </cell>
        </row>
      </sheetData>
      <sheetData sheetId="11">
        <row r="5">
          <cell r="D5">
            <v>2041</v>
          </cell>
        </row>
        <row r="10">
          <cell r="J10">
            <v>180</v>
          </cell>
        </row>
      </sheetData>
      <sheetData sheetId="12">
        <row r="5">
          <cell r="D5">
            <v>2026</v>
          </cell>
        </row>
        <row r="10">
          <cell r="J10">
            <v>51.000000000000007</v>
          </cell>
        </row>
      </sheetData>
      <sheetData sheetId="13">
        <row r="5">
          <cell r="D5">
            <v>2031.6321769209333</v>
          </cell>
        </row>
        <row r="24">
          <cell r="J24">
            <v>51.108657788925399</v>
          </cell>
        </row>
      </sheetData>
      <sheetData sheetId="14">
        <row r="5">
          <cell r="D5">
            <v>2029.7403306267497</v>
          </cell>
        </row>
        <row r="26">
          <cell r="J26">
            <v>51.205221493608846</v>
          </cell>
        </row>
      </sheetData>
      <sheetData sheetId="15">
        <row r="5">
          <cell r="D5">
            <v>2030.6445149874089</v>
          </cell>
        </row>
        <row r="23">
          <cell r="J23">
            <v>50.999999999999986</v>
          </cell>
        </row>
      </sheetData>
      <sheetData sheetId="16">
        <row r="5">
          <cell r="D5">
            <v>2030.6388106520496</v>
          </cell>
        </row>
        <row r="24">
          <cell r="J24">
            <v>51.609948737763112</v>
          </cell>
        </row>
      </sheetData>
      <sheetData sheetId="17">
        <row r="5">
          <cell r="D5">
            <v>2031.151928222474</v>
          </cell>
        </row>
        <row r="24">
          <cell r="J24">
            <v>51.294531829275357</v>
          </cell>
        </row>
      </sheetData>
      <sheetData sheetId="18">
        <row r="5">
          <cell r="D5">
            <v>2030.1600463573166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topLeftCell="A2" zoomScaleNormal="100" workbookViewId="0">
      <selection activeCell="D9" sqref="D9"/>
    </sheetView>
  </sheetViews>
  <sheetFormatPr defaultRowHeight="12.75"/>
  <cols>
    <col min="1" max="1" width="9.140625" style="5" customWidth="1"/>
    <col min="2" max="2" width="9.85546875" style="5" customWidth="1"/>
    <col min="3" max="3" width="17.7109375" style="11" customWidth="1"/>
    <col min="4" max="4" width="12.140625" style="6" customWidth="1"/>
    <col min="5" max="5" width="18.140625" bestFit="1" customWidth="1"/>
    <col min="6" max="6" width="11.42578125" customWidth="1"/>
    <col min="7" max="7" width="16.140625" bestFit="1" customWidth="1"/>
    <col min="8" max="8" width="21.140625" customWidth="1"/>
    <col min="9" max="9" width="0.85546875" customWidth="1"/>
    <col min="10" max="10" width="13.5703125" customWidth="1"/>
  </cols>
  <sheetData>
    <row r="1" spans="1:15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</row>
    <row r="2" spans="1:15">
      <c r="A2" s="1"/>
      <c r="B2" s="1"/>
    </row>
    <row r="3" spans="1:15">
      <c r="A3" s="68" t="s">
        <v>47</v>
      </c>
      <c r="B3" s="69"/>
      <c r="C3" s="69"/>
      <c r="D3" s="69"/>
      <c r="E3" s="69"/>
      <c r="F3" s="69"/>
      <c r="G3" s="69"/>
      <c r="H3" s="69"/>
      <c r="I3" s="69"/>
      <c r="J3" s="69"/>
      <c r="K3" s="30" t="s">
        <v>34</v>
      </c>
      <c r="L3" s="29"/>
      <c r="M3" s="29"/>
    </row>
    <row r="4" spans="1:15">
      <c r="A4" s="1"/>
      <c r="B4" s="1"/>
    </row>
    <row r="5" spans="1:1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</row>
    <row r="6" spans="1:15">
      <c r="A6" s="69" t="s">
        <v>20</v>
      </c>
      <c r="B6" s="69"/>
      <c r="C6" s="69"/>
      <c r="D6" s="69"/>
      <c r="E6" s="69"/>
      <c r="F6" s="69"/>
      <c r="G6" s="69"/>
      <c r="H6" s="69"/>
      <c r="I6" s="69"/>
      <c r="J6" s="69"/>
    </row>
    <row r="7" spans="1:15">
      <c r="A7" s="1"/>
      <c r="B7" s="1"/>
    </row>
    <row r="8" spans="1:15">
      <c r="A8" s="2" t="s">
        <v>46</v>
      </c>
      <c r="B8" s="1"/>
      <c r="F8" s="34"/>
      <c r="G8" s="6"/>
      <c r="H8" s="6"/>
    </row>
    <row r="9" spans="1:15" ht="38.25">
      <c r="A9" s="2" t="s">
        <v>72</v>
      </c>
      <c r="B9" s="1"/>
      <c r="D9" s="58" t="s">
        <v>77</v>
      </c>
      <c r="E9" s="42" t="s">
        <v>76</v>
      </c>
      <c r="F9" s="6"/>
      <c r="G9" s="6"/>
      <c r="H9" s="6"/>
    </row>
    <row r="10" spans="1:15">
      <c r="A10" s="2"/>
      <c r="B10" s="1"/>
      <c r="D10" s="7" t="s">
        <v>78</v>
      </c>
      <c r="E10" s="47">
        <f>'[1]311'!$J$29</f>
        <v>60.470983210652228</v>
      </c>
      <c r="F10" s="35"/>
      <c r="G10" s="6"/>
      <c r="H10" s="6"/>
    </row>
    <row r="11" spans="1:15">
      <c r="A11" s="26" t="str">
        <f>"Probable Retirement Year " &amp;ROUND('311 Truncate'!C1, 1)</f>
        <v>Probable Retirement Year 2044.5</v>
      </c>
      <c r="B11" s="1"/>
      <c r="F11" s="34"/>
      <c r="G11" s="6"/>
      <c r="H11" s="6"/>
      <c r="O11" s="29"/>
    </row>
    <row r="12" spans="1:15">
      <c r="A12" s="1"/>
      <c r="B12" s="1"/>
      <c r="L12" s="62" t="s">
        <v>26</v>
      </c>
      <c r="M12" s="62"/>
      <c r="N12" s="62"/>
      <c r="O12" s="29"/>
    </row>
    <row r="13" spans="1:15">
      <c r="A13" s="1"/>
      <c r="B13" s="1"/>
      <c r="D13" s="3" t="s">
        <v>12</v>
      </c>
      <c r="F13" s="3" t="s">
        <v>12</v>
      </c>
      <c r="G13" s="3" t="s">
        <v>10</v>
      </c>
      <c r="L13" s="30"/>
      <c r="M13" s="29"/>
      <c r="N13" s="29"/>
      <c r="O13" s="29"/>
    </row>
    <row r="14" spans="1:15">
      <c r="A14" s="2"/>
      <c r="B14" s="3" t="s">
        <v>7</v>
      </c>
      <c r="C14" s="12" t="s">
        <v>1</v>
      </c>
      <c r="D14" s="3" t="s">
        <v>10</v>
      </c>
      <c r="E14" s="3" t="s">
        <v>12</v>
      </c>
      <c r="F14" s="3" t="s">
        <v>9</v>
      </c>
      <c r="G14" s="3" t="s">
        <v>9</v>
      </c>
      <c r="L14" s="32" t="s">
        <v>35</v>
      </c>
      <c r="M14" s="33" t="s">
        <v>38</v>
      </c>
      <c r="N14" s="29"/>
      <c r="O14" s="29"/>
    </row>
    <row r="15" spans="1:15">
      <c r="A15" s="3" t="s">
        <v>2</v>
      </c>
      <c r="B15" s="14">
        <v>37256</v>
      </c>
      <c r="C15" s="12" t="s">
        <v>3</v>
      </c>
      <c r="D15" s="3" t="s">
        <v>9</v>
      </c>
      <c r="E15" s="3" t="s">
        <v>9</v>
      </c>
      <c r="F15" s="3" t="s">
        <v>13</v>
      </c>
      <c r="G15" s="3" t="s">
        <v>13</v>
      </c>
      <c r="L15" s="32" t="s">
        <v>36</v>
      </c>
      <c r="M15" s="33" t="s">
        <v>38</v>
      </c>
      <c r="N15" s="29"/>
      <c r="O15" s="29"/>
    </row>
    <row r="16" spans="1:15">
      <c r="A16" s="4" t="s">
        <v>4</v>
      </c>
      <c r="B16" s="13" t="s">
        <v>5</v>
      </c>
      <c r="C16" s="8" t="s">
        <v>6</v>
      </c>
      <c r="D16" s="4" t="s">
        <v>11</v>
      </c>
      <c r="E16" s="4" t="s">
        <v>14</v>
      </c>
      <c r="F16" s="4" t="s">
        <v>15</v>
      </c>
      <c r="G16" t="s">
        <v>16</v>
      </c>
      <c r="L16" s="32" t="s">
        <v>37</v>
      </c>
      <c r="M16" s="33" t="s">
        <v>39</v>
      </c>
      <c r="N16" s="29"/>
      <c r="O16" s="29"/>
    </row>
    <row r="17" spans="1:15">
      <c r="A17" s="4"/>
      <c r="B17" s="13"/>
      <c r="C17" s="8"/>
      <c r="D17" s="4"/>
      <c r="E17" s="4"/>
      <c r="F17" s="4"/>
      <c r="L17" s="30" t="s">
        <v>40</v>
      </c>
      <c r="M17" s="33" t="s">
        <v>41</v>
      </c>
      <c r="N17" s="29"/>
      <c r="O17" s="29"/>
    </row>
    <row r="18" spans="1:15">
      <c r="A18" s="4">
        <v>2011</v>
      </c>
      <c r="B18" s="28">
        <v>0.5</v>
      </c>
      <c r="C18" s="45">
        <v>68149192.049999997</v>
      </c>
      <c r="D18" s="16">
        <f>'311 Truncate'!C14</f>
        <v>32.494059694678675</v>
      </c>
      <c r="E18" s="10">
        <f>E10</f>
        <v>60.470983210652228</v>
      </c>
      <c r="F18" s="9">
        <f>+C18/E18</f>
        <v>1126973.4413379808</v>
      </c>
      <c r="G18" s="9">
        <f>+D18*F18</f>
        <v>36619942.277153805</v>
      </c>
      <c r="L18" s="30" t="s">
        <v>42</v>
      </c>
      <c r="M18" s="33" t="s">
        <v>43</v>
      </c>
      <c r="N18" s="29"/>
      <c r="O18" s="29"/>
    </row>
    <row r="19" spans="1:15">
      <c r="A19" s="4">
        <v>2010</v>
      </c>
      <c r="B19" s="28">
        <v>1.5</v>
      </c>
      <c r="C19" s="45">
        <v>46227324.359999999</v>
      </c>
      <c r="D19" s="16">
        <f>'311 Truncate'!C15</f>
        <v>32.491421012149516</v>
      </c>
      <c r="E19" s="10">
        <f t="shared" ref="E19:E33" si="0">E18</f>
        <v>60.470983210652228</v>
      </c>
      <c r="F19" s="9">
        <f>+C19/E19</f>
        <v>764454.65090200247</v>
      </c>
      <c r="G19" s="9">
        <f>+D19*F19</f>
        <v>24838217.907152746</v>
      </c>
      <c r="L19" s="32" t="s">
        <v>44</v>
      </c>
      <c r="M19" s="33" t="s">
        <v>45</v>
      </c>
    </row>
    <row r="20" spans="1:15">
      <c r="A20" s="4">
        <v>2009</v>
      </c>
      <c r="B20" s="28">
        <v>2.5</v>
      </c>
      <c r="C20" s="45">
        <v>909210.62999999989</v>
      </c>
      <c r="D20" s="16">
        <f>'311 Truncate'!C16</f>
        <v>32.48864415881156</v>
      </c>
      <c r="E20" s="10">
        <f t="shared" si="0"/>
        <v>60.470983210652228</v>
      </c>
      <c r="F20" s="9">
        <f>+C20/E20</f>
        <v>15035.486141059444</v>
      </c>
      <c r="G20" s="9">
        <f>+D20*F20</f>
        <v>488482.55899162305</v>
      </c>
    </row>
    <row r="21" spans="1:15">
      <c r="A21" s="27">
        <v>2008</v>
      </c>
      <c r="B21" s="28">
        <v>3.5</v>
      </c>
      <c r="C21" s="45">
        <v>755540.65</v>
      </c>
      <c r="D21" s="16">
        <f>'311 Truncate'!C17</f>
        <v>32.485924448381517</v>
      </c>
      <c r="E21" s="10">
        <f t="shared" si="0"/>
        <v>60.470983210652228</v>
      </c>
      <c r="F21" s="9">
        <f t="shared" ref="F21:F58" si="1">+C21/E21</f>
        <v>12494.267661699078</v>
      </c>
      <c r="G21" s="9">
        <f>+D21*F21</f>
        <v>405887.83529581263</v>
      </c>
    </row>
    <row r="22" spans="1:15">
      <c r="A22" s="27">
        <v>2007</v>
      </c>
      <c r="B22" s="28">
        <v>4.5</v>
      </c>
      <c r="C22" s="45">
        <v>16438597.939999999</v>
      </c>
      <c r="D22" s="16">
        <f>'311 Truncate'!C18</f>
        <v>32.483262148125128</v>
      </c>
      <c r="E22" s="10">
        <f t="shared" si="0"/>
        <v>60.470983210652228</v>
      </c>
      <c r="F22" s="9">
        <f t="shared" si="1"/>
        <v>271842.74286951346</v>
      </c>
      <c r="G22" s="9">
        <f t="shared" ref="G22:G58" si="2">+D22*F22</f>
        <v>8830339.079695778</v>
      </c>
    </row>
    <row r="23" spans="1:15">
      <c r="A23" s="27">
        <v>2006</v>
      </c>
      <c r="B23" s="28">
        <v>5.5</v>
      </c>
      <c r="C23" s="45">
        <v>106333.65</v>
      </c>
      <c r="D23" s="16">
        <f>'311 Truncate'!C19</f>
        <v>32.480461544464461</v>
      </c>
      <c r="E23" s="10">
        <f t="shared" si="0"/>
        <v>60.470983210652228</v>
      </c>
      <c r="F23" s="9">
        <f t="shared" si="1"/>
        <v>1758.4243608142435</v>
      </c>
      <c r="G23" s="9">
        <f t="shared" si="2"/>
        <v>57114.434830276536</v>
      </c>
    </row>
    <row r="24" spans="1:15">
      <c r="A24" s="27">
        <v>2005</v>
      </c>
      <c r="B24" s="28">
        <v>6.5</v>
      </c>
      <c r="C24" s="45">
        <v>936800.21</v>
      </c>
      <c r="D24" s="16">
        <f>'311 Truncate'!C20</f>
        <v>32.477723687505417</v>
      </c>
      <c r="E24" s="10">
        <f t="shared" si="0"/>
        <v>60.470983210652228</v>
      </c>
      <c r="F24" s="9">
        <f t="shared" si="1"/>
        <v>15491.73107929521</v>
      </c>
      <c r="G24" s="9">
        <f t="shared" si="2"/>
        <v>503136.16143448988</v>
      </c>
    </row>
    <row r="25" spans="1:15">
      <c r="A25" s="27">
        <v>2004</v>
      </c>
      <c r="B25" s="28">
        <v>7.5</v>
      </c>
      <c r="C25" s="45">
        <v>3392924.07</v>
      </c>
      <c r="D25" s="16">
        <f>'311 Truncate'!C21</f>
        <v>32.475048692719987</v>
      </c>
      <c r="E25" s="10">
        <f t="shared" si="0"/>
        <v>60.470983210652228</v>
      </c>
      <c r="F25" s="9">
        <f t="shared" si="1"/>
        <v>56108.300045009382</v>
      </c>
      <c r="G25" s="9">
        <f t="shared" si="2"/>
        <v>1822119.7760274226</v>
      </c>
    </row>
    <row r="26" spans="1:15">
      <c r="A26" s="27">
        <v>2003</v>
      </c>
      <c r="B26" s="28">
        <v>8.5</v>
      </c>
      <c r="C26" s="45">
        <v>938019.61</v>
      </c>
      <c r="D26" s="16">
        <f>'311 Truncate'!C22</f>
        <v>32.47223493680341</v>
      </c>
      <c r="E26" s="10">
        <f t="shared" si="0"/>
        <v>60.470983210652228</v>
      </c>
      <c r="F26" s="9">
        <f t="shared" si="1"/>
        <v>15511.8961226806</v>
      </c>
      <c r="G26" s="9">
        <f t="shared" si="2"/>
        <v>503705.93521097436</v>
      </c>
    </row>
    <row r="27" spans="1:15">
      <c r="A27" s="27">
        <v>2002</v>
      </c>
      <c r="B27" s="28">
        <v>9.5</v>
      </c>
      <c r="C27" s="45">
        <v>533511.82999999996</v>
      </c>
      <c r="D27" s="16">
        <f>'311 Truncate'!C23</f>
        <v>32.469478662726843</v>
      </c>
      <c r="E27" s="10">
        <f t="shared" si="0"/>
        <v>60.470983210652228</v>
      </c>
      <c r="F27" s="9">
        <f t="shared" si="1"/>
        <v>8822.6088228381832</v>
      </c>
      <c r="G27" s="9">
        <f t="shared" si="2"/>
        <v>286465.50892272999</v>
      </c>
    </row>
    <row r="28" spans="1:15">
      <c r="A28" s="27">
        <v>2001</v>
      </c>
      <c r="B28" s="28">
        <v>10.5</v>
      </c>
      <c r="C28" s="45">
        <v>1106403.03</v>
      </c>
      <c r="D28" s="16">
        <f>'311 Truncate'!C24</f>
        <v>32.466780143647796</v>
      </c>
      <c r="E28" s="10">
        <f t="shared" si="0"/>
        <v>60.470983210652228</v>
      </c>
      <c r="F28" s="9">
        <f t="shared" si="1"/>
        <v>18296.428654811458</v>
      </c>
      <c r="G28" s="9">
        <f t="shared" si="2"/>
        <v>594026.12654970121</v>
      </c>
    </row>
    <row r="29" spans="1:15">
      <c r="A29" s="27">
        <v>2000</v>
      </c>
      <c r="B29" s="28">
        <v>11.5</v>
      </c>
      <c r="C29" s="45">
        <v>298669.39</v>
      </c>
      <c r="D29" s="16">
        <f>'311 Truncate'!C25</f>
        <v>32.46394271646578</v>
      </c>
      <c r="E29" s="10">
        <f t="shared" si="0"/>
        <v>60.470983210652228</v>
      </c>
      <c r="F29" s="9">
        <f t="shared" si="1"/>
        <v>4939.0529828095814</v>
      </c>
      <c r="G29" s="9">
        <f t="shared" si="2"/>
        <v>160341.13310751971</v>
      </c>
    </row>
    <row r="30" spans="1:15">
      <c r="A30" s="27">
        <v>1999</v>
      </c>
      <c r="B30" s="28">
        <v>12.5</v>
      </c>
      <c r="C30" s="45">
        <v>23270.12</v>
      </c>
      <c r="D30" s="16">
        <f>'311 Truncate'!C26</f>
        <v>32.461168573552399</v>
      </c>
      <c r="E30" s="10">
        <f t="shared" si="0"/>
        <v>60.470983210652228</v>
      </c>
      <c r="F30" s="9">
        <f t="shared" si="1"/>
        <v>384.81464604168809</v>
      </c>
      <c r="G30" s="9">
        <f t="shared" si="2"/>
        <v>12491.533094731136</v>
      </c>
    </row>
    <row r="31" spans="1:15">
      <c r="A31" s="27">
        <v>1998</v>
      </c>
      <c r="B31" s="28">
        <v>13.5</v>
      </c>
      <c r="C31" s="45">
        <v>221576.9</v>
      </c>
      <c r="D31" s="16">
        <f>'311 Truncate'!C27</f>
        <v>32.458458005113201</v>
      </c>
      <c r="E31" s="10">
        <f t="shared" si="0"/>
        <v>60.470983210652228</v>
      </c>
      <c r="F31" s="9">
        <f t="shared" si="1"/>
        <v>3664.1855024604306</v>
      </c>
      <c r="G31" s="9">
        <f t="shared" si="2"/>
        <v>118933.81125455649</v>
      </c>
    </row>
    <row r="32" spans="1:15">
      <c r="A32" s="27">
        <v>1997</v>
      </c>
      <c r="B32" s="28">
        <v>14.5</v>
      </c>
      <c r="C32" s="45">
        <v>11559263.82</v>
      </c>
      <c r="D32" s="16">
        <f>'311 Truncate'!C28</f>
        <v>32.455608393761857</v>
      </c>
      <c r="E32" s="10">
        <f t="shared" si="0"/>
        <v>60.470983210652228</v>
      </c>
      <c r="F32" s="9">
        <f t="shared" si="1"/>
        <v>191153.8924335496</v>
      </c>
      <c r="G32" s="9">
        <f t="shared" si="2"/>
        <v>6204015.8757665632</v>
      </c>
    </row>
    <row r="33" spans="1:7">
      <c r="A33" s="27">
        <v>1996</v>
      </c>
      <c r="B33" s="28">
        <v>15.5</v>
      </c>
      <c r="C33" s="45">
        <v>1030848.1</v>
      </c>
      <c r="D33" s="16">
        <f>'311 Truncate'!C29</f>
        <v>32.452816781332636</v>
      </c>
      <c r="E33" s="10">
        <f t="shared" si="0"/>
        <v>60.470983210652228</v>
      </c>
      <c r="F33" s="9">
        <f t="shared" si="1"/>
        <v>17046.987584260274</v>
      </c>
      <c r="G33" s="9">
        <f t="shared" si="2"/>
        <v>553222.76474565093</v>
      </c>
    </row>
    <row r="34" spans="1:7">
      <c r="A34" s="27">
        <v>1995</v>
      </c>
      <c r="B34" s="28">
        <v>16.5</v>
      </c>
      <c r="C34" s="45">
        <v>608308.36</v>
      </c>
      <c r="D34" s="16">
        <f>'311 Truncate'!C30</f>
        <v>32.450083278403582</v>
      </c>
      <c r="E34" s="10">
        <f t="shared" ref="E34:E82" si="3">+E33</f>
        <v>60.470983210652228</v>
      </c>
      <c r="F34" s="9">
        <f t="shared" si="1"/>
        <v>10059.508341065701</v>
      </c>
      <c r="G34" s="9">
        <f t="shared" si="2"/>
        <v>326431.88340737746</v>
      </c>
    </row>
    <row r="35" spans="1:7">
      <c r="A35" s="27">
        <v>1994</v>
      </c>
      <c r="B35" s="28">
        <v>17.5</v>
      </c>
      <c r="C35" s="45">
        <v>16609456.24</v>
      </c>
      <c r="D35" s="16">
        <f>'311 Truncate'!C31</f>
        <v>32.44721023416124</v>
      </c>
      <c r="E35" s="10">
        <f t="shared" si="3"/>
        <v>60.470983210652228</v>
      </c>
      <c r="F35" s="9">
        <f t="shared" si="1"/>
        <v>274668.20213821449</v>
      </c>
      <c r="G35" s="9">
        <f t="shared" si="2"/>
        <v>8912216.8994177412</v>
      </c>
    </row>
    <row r="36" spans="1:7">
      <c r="A36" s="27">
        <v>1993</v>
      </c>
      <c r="B36" s="28">
        <v>18.5</v>
      </c>
      <c r="C36" s="45">
        <v>154197.19</v>
      </c>
      <c r="D36" s="16">
        <f>'311 Truncate'!C32</f>
        <v>32.444395356794061</v>
      </c>
      <c r="E36" s="10">
        <f t="shared" si="3"/>
        <v>60.470983210652228</v>
      </c>
      <c r="F36" s="9">
        <f t="shared" si="1"/>
        <v>2549.9368757218667</v>
      </c>
      <c r="G36" s="9">
        <f t="shared" si="2"/>
        <v>82731.160130788485</v>
      </c>
    </row>
    <row r="37" spans="1:7">
      <c r="A37" s="27">
        <v>1992</v>
      </c>
      <c r="B37" s="28">
        <v>19.5</v>
      </c>
      <c r="C37" s="45">
        <v>906995.9</v>
      </c>
      <c r="D37" s="16">
        <f>'311 Truncate'!C33</f>
        <v>32.441638928990699</v>
      </c>
      <c r="E37" s="10">
        <f t="shared" si="3"/>
        <v>60.470983210652228</v>
      </c>
      <c r="F37" s="9">
        <f t="shared" si="1"/>
        <v>14998.861467829231</v>
      </c>
      <c r="G37" s="9">
        <f t="shared" si="2"/>
        <v>486587.64808526734</v>
      </c>
    </row>
    <row r="38" spans="1:7">
      <c r="A38" s="27">
        <v>1991</v>
      </c>
      <c r="B38" s="28">
        <v>20.5</v>
      </c>
      <c r="C38" s="45">
        <v>754298.89</v>
      </c>
      <c r="D38" s="16">
        <f>'311 Truncate'!C34</f>
        <v>32.438742792003751</v>
      </c>
      <c r="E38" s="10">
        <f t="shared" si="3"/>
        <v>60.470983210652228</v>
      </c>
      <c r="F38" s="9">
        <f t="shared" si="1"/>
        <v>12473.732854191909</v>
      </c>
      <c r="G38" s="9">
        <f t="shared" si="2"/>
        <v>404632.21171329817</v>
      </c>
    </row>
    <row r="39" spans="1:7">
      <c r="A39" s="27">
        <v>1990</v>
      </c>
      <c r="B39" s="28">
        <v>21.5</v>
      </c>
      <c r="C39" s="45">
        <v>45392412.990000002</v>
      </c>
      <c r="D39" s="16">
        <f>'311 Truncate'!C35</f>
        <v>32.43591067435419</v>
      </c>
      <c r="E39" s="10">
        <f t="shared" si="3"/>
        <v>60.470983210652228</v>
      </c>
      <c r="F39" s="9">
        <f t="shared" si="1"/>
        <v>750647.84099630662</v>
      </c>
      <c r="G39" s="9">
        <f t="shared" si="2"/>
        <v>24347946.318453029</v>
      </c>
    </row>
    <row r="40" spans="1:7">
      <c r="A40" s="27">
        <v>1989</v>
      </c>
      <c r="B40" s="28">
        <v>22.5</v>
      </c>
      <c r="C40" s="45">
        <v>1297385.5999999999</v>
      </c>
      <c r="D40" s="16">
        <f>'311 Truncate'!C36</f>
        <v>32.433142876778554</v>
      </c>
      <c r="E40" s="10">
        <f t="shared" si="3"/>
        <v>60.470983210652228</v>
      </c>
      <c r="F40" s="9">
        <f t="shared" si="1"/>
        <v>21454.680098064946</v>
      </c>
      <c r="G40" s="9">
        <f t="shared" si="2"/>
        <v>695842.70499611774</v>
      </c>
    </row>
    <row r="41" spans="1:7">
      <c r="A41" s="27">
        <v>1988</v>
      </c>
      <c r="B41" s="28">
        <v>23.5</v>
      </c>
      <c r="C41" s="45">
        <v>267271.48</v>
      </c>
      <c r="D41" s="16">
        <f>'311 Truncate'!C37</f>
        <v>32.430235215229978</v>
      </c>
      <c r="E41" s="10">
        <f t="shared" si="3"/>
        <v>60.470983210652228</v>
      </c>
      <c r="F41" s="9">
        <f t="shared" si="1"/>
        <v>4419.8302360812113</v>
      </c>
      <c r="G41" s="9">
        <f t="shared" si="2"/>
        <v>143336.13416749911</v>
      </c>
    </row>
    <row r="42" spans="1:7">
      <c r="A42" s="27">
        <v>1987</v>
      </c>
      <c r="B42" s="28">
        <v>24.5</v>
      </c>
      <c r="C42" s="45">
        <v>3114217.6799999997</v>
      </c>
      <c r="D42" s="16">
        <f>'311 Truncate'!C38</f>
        <v>32.427386423949315</v>
      </c>
      <c r="E42" s="10">
        <f t="shared" si="3"/>
        <v>60.470983210652228</v>
      </c>
      <c r="F42" s="9">
        <f t="shared" si="1"/>
        <v>51499.372337829242</v>
      </c>
      <c r="G42" s="9">
        <f t="shared" si="2"/>
        <v>1669990.0473896349</v>
      </c>
    </row>
    <row r="43" spans="1:7">
      <c r="A43" s="27">
        <v>1986</v>
      </c>
      <c r="B43" s="28">
        <v>25.5</v>
      </c>
      <c r="C43" s="45">
        <v>1277107.44</v>
      </c>
      <c r="D43" s="16">
        <f>'311 Truncate'!C39</f>
        <v>32.424596793043008</v>
      </c>
      <c r="E43" s="10">
        <f t="shared" si="3"/>
        <v>60.470983210652228</v>
      </c>
      <c r="F43" s="9">
        <f t="shared" si="1"/>
        <v>21119.343066593829</v>
      </c>
      <c r="G43" s="9">
        <f t="shared" si="2"/>
        <v>684786.18346825335</v>
      </c>
    </row>
    <row r="44" spans="1:7">
      <c r="A44" s="27">
        <v>1985</v>
      </c>
      <c r="B44" s="28">
        <v>26.5</v>
      </c>
      <c r="C44" s="45">
        <v>1158429.1299999999</v>
      </c>
      <c r="D44" s="16">
        <f>'311 Truncate'!C40</f>
        <v>32.421667118083448</v>
      </c>
      <c r="E44" s="10">
        <f t="shared" si="3"/>
        <v>60.470983210652228</v>
      </c>
      <c r="F44" s="9">
        <f t="shared" si="1"/>
        <v>19156.776829055056</v>
      </c>
      <c r="G44" s="9">
        <f t="shared" si="2"/>
        <v>621094.64140703715</v>
      </c>
    </row>
    <row r="45" spans="1:7">
      <c r="A45" s="27">
        <v>1984</v>
      </c>
      <c r="B45" s="28">
        <v>27.5</v>
      </c>
      <c r="C45" s="45">
        <v>17314437.09</v>
      </c>
      <c r="D45" s="16">
        <f>'311 Truncate'!C41</f>
        <v>32.418796661389059</v>
      </c>
      <c r="E45" s="10">
        <f t="shared" si="3"/>
        <v>60.470983210652228</v>
      </c>
      <c r="F45" s="9">
        <f t="shared" si="1"/>
        <v>286326.36961904046</v>
      </c>
      <c r="G45" s="9">
        <f t="shared" si="2"/>
        <v>9282356.3554733992</v>
      </c>
    </row>
    <row r="46" spans="1:7">
      <c r="A46" s="27">
        <v>1983</v>
      </c>
      <c r="B46" s="28">
        <v>28.5</v>
      </c>
      <c r="C46" s="45">
        <v>8368.7100000000009</v>
      </c>
      <c r="D46" s="16">
        <f>'311 Truncate'!C42</f>
        <v>32.415985716735094</v>
      </c>
      <c r="E46" s="10">
        <f t="shared" si="3"/>
        <v>60.470983210652228</v>
      </c>
      <c r="F46" s="9">
        <f t="shared" si="1"/>
        <v>138.39216026713811</v>
      </c>
      <c r="G46" s="9">
        <f t="shared" si="2"/>
        <v>4486.1182905276628</v>
      </c>
    </row>
    <row r="47" spans="1:7">
      <c r="A47" s="27">
        <v>1982</v>
      </c>
      <c r="B47" s="28">
        <v>29.5</v>
      </c>
      <c r="C47" s="45">
        <v>1874484</v>
      </c>
      <c r="D47" s="16">
        <f>'311 Truncate'!C43</f>
        <v>32.413034541656984</v>
      </c>
      <c r="E47" s="10">
        <f t="shared" si="3"/>
        <v>60.470983210652228</v>
      </c>
      <c r="F47" s="9">
        <f t="shared" si="1"/>
        <v>30998.073794669199</v>
      </c>
      <c r="G47" s="9">
        <f t="shared" si="2"/>
        <v>1004741.6366314449</v>
      </c>
    </row>
    <row r="48" spans="1:7">
      <c r="A48" s="27">
        <v>1981</v>
      </c>
      <c r="B48" s="28">
        <v>30.5</v>
      </c>
      <c r="C48" s="45">
        <v>34528964.379999995</v>
      </c>
      <c r="D48" s="16">
        <f>'311 Truncate'!C44</f>
        <v>32.410142936649819</v>
      </c>
      <c r="E48" s="10">
        <f t="shared" si="3"/>
        <v>60.470983210652228</v>
      </c>
      <c r="F48" s="9">
        <f t="shared" si="1"/>
        <v>571000.54516589316</v>
      </c>
      <c r="G48" s="9">
        <f t="shared" si="2"/>
        <v>18506209.285731569</v>
      </c>
    </row>
    <row r="49" spans="1:7">
      <c r="A49" s="27">
        <v>1980</v>
      </c>
      <c r="B49" s="28">
        <v>31.5</v>
      </c>
      <c r="C49" s="45">
        <v>870456.24</v>
      </c>
      <c r="D49" s="16">
        <f>'311 Truncate'!C45</f>
        <v>32.407311199237412</v>
      </c>
      <c r="E49" s="10">
        <f t="shared" si="3"/>
        <v>60.470983210652228</v>
      </c>
      <c r="F49" s="9">
        <f t="shared" si="1"/>
        <v>14394.610336791502</v>
      </c>
      <c r="G49" s="9">
        <f t="shared" si="2"/>
        <v>466490.61677616189</v>
      </c>
    </row>
    <row r="50" spans="1:7">
      <c r="A50" s="27">
        <v>1979</v>
      </c>
      <c r="B50" s="28">
        <v>32.5</v>
      </c>
      <c r="C50" s="45">
        <v>578847.58000000007</v>
      </c>
      <c r="D50" s="16">
        <f>'311 Truncate'!C46</f>
        <v>32.404339038703576</v>
      </c>
      <c r="E50" s="10">
        <f t="shared" si="3"/>
        <v>60.470983210652228</v>
      </c>
      <c r="F50" s="9">
        <f t="shared" si="1"/>
        <v>9572.3196360735456</v>
      </c>
      <c r="G50" s="9">
        <f t="shared" si="2"/>
        <v>310184.69087416679</v>
      </c>
    </row>
    <row r="51" spans="1:7">
      <c r="A51" s="27">
        <v>1978</v>
      </c>
      <c r="B51" s="28">
        <v>33.5</v>
      </c>
      <c r="C51" s="45">
        <v>82099</v>
      </c>
      <c r="D51" s="16">
        <f>'311 Truncate'!C47</f>
        <v>32.401432376334824</v>
      </c>
      <c r="E51" s="10">
        <f t="shared" si="3"/>
        <v>60.470983210652228</v>
      </c>
      <c r="F51" s="9">
        <f t="shared" si="1"/>
        <v>1357.6594201223093</v>
      </c>
      <c r="G51" s="9">
        <f t="shared" si="2"/>
        <v>43990.109891186956</v>
      </c>
    </row>
    <row r="52" spans="1:7">
      <c r="A52" s="27">
        <v>1977</v>
      </c>
      <c r="B52" s="28">
        <v>34.5</v>
      </c>
      <c r="C52" s="45">
        <v>17003048.600000001</v>
      </c>
      <c r="D52" s="16">
        <f>'311 Truncate'!C48</f>
        <v>32.398591529170581</v>
      </c>
      <c r="E52" s="10">
        <f t="shared" si="3"/>
        <v>60.470983210652228</v>
      </c>
      <c r="F52" s="9">
        <f t="shared" si="1"/>
        <v>281176.98269878369</v>
      </c>
      <c r="G52" s="9">
        <f t="shared" si="2"/>
        <v>9109738.2098625563</v>
      </c>
    </row>
    <row r="53" spans="1:7">
      <c r="A53" s="27">
        <v>1976</v>
      </c>
      <c r="B53" s="28">
        <v>35.5</v>
      </c>
      <c r="C53" s="45">
        <v>0</v>
      </c>
      <c r="D53" s="16">
        <f>'311 Truncate'!C49</f>
        <v>32.395610080670394</v>
      </c>
      <c r="E53" s="10">
        <f t="shared" si="3"/>
        <v>60.470983210652228</v>
      </c>
      <c r="F53" s="9">
        <f t="shared" si="1"/>
        <v>0</v>
      </c>
      <c r="G53" s="9">
        <f t="shared" si="2"/>
        <v>0</v>
      </c>
    </row>
    <row r="54" spans="1:7">
      <c r="A54" s="27">
        <v>1975</v>
      </c>
      <c r="B54" s="28">
        <v>36.5</v>
      </c>
      <c r="C54" s="45">
        <v>561994.89</v>
      </c>
      <c r="D54" s="16">
        <f>'311 Truncate'!C50</f>
        <v>32.39268335095241</v>
      </c>
      <c r="E54" s="10">
        <f t="shared" si="3"/>
        <v>60.470983210652228</v>
      </c>
      <c r="F54" s="9">
        <f t="shared" si="1"/>
        <v>9293.6291120366986</v>
      </c>
      <c r="G54" s="9">
        <f t="shared" si="2"/>
        <v>301045.58500739781</v>
      </c>
    </row>
    <row r="55" spans="1:7">
      <c r="A55" s="27">
        <v>1974</v>
      </c>
      <c r="B55" s="28">
        <v>37.5</v>
      </c>
      <c r="C55" s="45">
        <v>14893699.810000001</v>
      </c>
      <c r="D55" s="16">
        <f>'311 Truncate'!C51</f>
        <v>32.389811629641905</v>
      </c>
      <c r="E55" s="10">
        <f t="shared" si="3"/>
        <v>60.470983210652228</v>
      </c>
      <c r="F55" s="9">
        <f t="shared" si="1"/>
        <v>246294.98346533268</v>
      </c>
      <c r="G55" s="9">
        <f t="shared" si="2"/>
        <v>7977448.1197678931</v>
      </c>
    </row>
    <row r="56" spans="1:7">
      <c r="A56" s="27">
        <v>1973</v>
      </c>
      <c r="B56" s="28">
        <v>38.5</v>
      </c>
      <c r="C56" s="45">
        <v>26379.55</v>
      </c>
      <c r="D56" s="16">
        <f>'311 Truncate'!C52</f>
        <v>32.386799080607275</v>
      </c>
      <c r="E56" s="10">
        <f t="shared" si="3"/>
        <v>60.470983210652228</v>
      </c>
      <c r="F56" s="9">
        <f t="shared" si="1"/>
        <v>436.23484520015421</v>
      </c>
      <c r="G56" s="9">
        <f t="shared" si="2"/>
        <v>14128.250283457211</v>
      </c>
    </row>
    <row r="57" spans="1:7">
      <c r="A57" s="27">
        <v>1972</v>
      </c>
      <c r="B57" s="28">
        <v>39.5</v>
      </c>
      <c r="C57" s="45">
        <v>75390.13</v>
      </c>
      <c r="D57" s="16">
        <f>'311 Truncate'!C53</f>
        <v>32.383853131691147</v>
      </c>
      <c r="E57" s="10">
        <f t="shared" si="3"/>
        <v>60.470983210652228</v>
      </c>
      <c r="F57" s="9">
        <f t="shared" si="1"/>
        <v>1246.7157965230456</v>
      </c>
      <c r="G57" s="9">
        <f t="shared" si="2"/>
        <v>40373.461251561654</v>
      </c>
    </row>
    <row r="58" spans="1:7">
      <c r="A58" s="27">
        <v>1971</v>
      </c>
      <c r="B58" s="28">
        <v>40.5</v>
      </c>
      <c r="C58" s="45">
        <v>7705770.0199999996</v>
      </c>
      <c r="D58" s="16">
        <f>'311 Truncate'!C54</f>
        <v>32.380974456012481</v>
      </c>
      <c r="E58" s="10">
        <f t="shared" si="3"/>
        <v>60.470983210652228</v>
      </c>
      <c r="F58" s="9">
        <f t="shared" si="1"/>
        <v>127429.21664026449</v>
      </c>
      <c r="G58" s="9">
        <f t="shared" si="2"/>
        <v>4126282.2089780853</v>
      </c>
    </row>
    <row r="59" spans="1:7">
      <c r="A59" s="27">
        <v>1970</v>
      </c>
      <c r="B59" s="28">
        <v>41.5</v>
      </c>
      <c r="C59" s="45">
        <v>27123.1</v>
      </c>
      <c r="D59" s="16">
        <f>'311 Truncate'!C55</f>
        <v>32.377955458225557</v>
      </c>
      <c r="E59" s="10">
        <f t="shared" si="3"/>
        <v>60.470983210652228</v>
      </c>
      <c r="F59" s="9">
        <f t="shared" ref="F59:F82" si="4">+C59/E59</f>
        <v>448.53082519786358</v>
      </c>
      <c r="G59" s="9">
        <f t="shared" ref="G59:G82" si="5">+D59*F59</f>
        <v>14522.51107989758</v>
      </c>
    </row>
    <row r="60" spans="1:7">
      <c r="A60" s="27">
        <v>1969</v>
      </c>
      <c r="B60" s="28">
        <v>42.5</v>
      </c>
      <c r="C60" s="45">
        <v>32124.550000000003</v>
      </c>
      <c r="D60" s="16">
        <f>'311 Truncate'!C56</f>
        <v>32.374992231261544</v>
      </c>
      <c r="E60" s="10">
        <f t="shared" si="3"/>
        <v>60.470983210652228</v>
      </c>
      <c r="F60" s="9">
        <f t="shared" si="4"/>
        <v>531.23908847476991</v>
      </c>
      <c r="G60" s="9">
        <f t="shared" si="5"/>
        <v>17198.861362313139</v>
      </c>
    </row>
    <row r="61" spans="1:7">
      <c r="A61" s="27">
        <v>1968</v>
      </c>
      <c r="B61" s="28">
        <v>43.5</v>
      </c>
      <c r="C61" s="45">
        <v>93.83</v>
      </c>
      <c r="D61" s="16">
        <f>'311 Truncate'!C57</f>
        <v>32.372084725821111</v>
      </c>
      <c r="E61" s="10">
        <f t="shared" si="3"/>
        <v>60.470983210652228</v>
      </c>
      <c r="F61" s="9">
        <f t="shared" si="4"/>
        <v>1.5516532892005539</v>
      </c>
      <c r="G61" s="9">
        <f t="shared" si="5"/>
        <v>50.230251743099338</v>
      </c>
    </row>
    <row r="62" spans="1:7">
      <c r="A62" s="27">
        <v>1967</v>
      </c>
      <c r="B62" s="28">
        <v>44.5</v>
      </c>
      <c r="C62" s="45">
        <v>6711.95</v>
      </c>
      <c r="D62" s="16">
        <f>'311 Truncate'!C58</f>
        <v>32.369035966787237</v>
      </c>
      <c r="E62" s="10">
        <f t="shared" si="3"/>
        <v>60.470983210652228</v>
      </c>
      <c r="F62" s="9">
        <f t="shared" si="4"/>
        <v>110.9945571187217</v>
      </c>
      <c r="G62" s="9">
        <f t="shared" si="5"/>
        <v>3592.7868114935231</v>
      </c>
    </row>
    <row r="63" spans="1:7">
      <c r="A63" s="27">
        <v>1966</v>
      </c>
      <c r="B63" s="28">
        <v>45.5</v>
      </c>
      <c r="C63" s="45">
        <v>11004.41</v>
      </c>
      <c r="D63" s="16">
        <f>'311 Truncate'!C59</f>
        <v>32.366048952035484</v>
      </c>
      <c r="E63" s="10">
        <f t="shared" si="3"/>
        <v>60.470983210652228</v>
      </c>
      <c r="F63" s="9">
        <f t="shared" si="4"/>
        <v>181.97835417469324</v>
      </c>
      <c r="G63" s="9">
        <f t="shared" si="5"/>
        <v>5889.9203194289721</v>
      </c>
    </row>
    <row r="64" spans="1:7">
      <c r="A64" s="27">
        <v>1965</v>
      </c>
      <c r="B64" s="28">
        <v>46.5</v>
      </c>
      <c r="C64" s="45">
        <v>18889.7</v>
      </c>
      <c r="D64" s="16">
        <f>'311 Truncate'!C60</f>
        <v>32.363124349005325</v>
      </c>
      <c r="E64" s="10">
        <f t="shared" si="3"/>
        <v>60.470983210652228</v>
      </c>
      <c r="F64" s="9">
        <f t="shared" si="4"/>
        <v>312.37626704691149</v>
      </c>
      <c r="G64" s="9">
        <f t="shared" si="5"/>
        <v>10109.47197411729</v>
      </c>
    </row>
    <row r="65" spans="1:7">
      <c r="A65" s="27">
        <v>1964</v>
      </c>
      <c r="B65" s="28">
        <v>47.5</v>
      </c>
      <c r="C65" s="45">
        <v>16215.88</v>
      </c>
      <c r="D65" s="16">
        <f>'311 Truncate'!C61</f>
        <v>32.360058968031503</v>
      </c>
      <c r="E65" s="10">
        <f t="shared" si="3"/>
        <v>60.470983210652228</v>
      </c>
      <c r="F65" s="9">
        <f t="shared" si="4"/>
        <v>268.15968815177956</v>
      </c>
      <c r="G65" s="9">
        <f t="shared" si="5"/>
        <v>8677.6633214405247</v>
      </c>
    </row>
    <row r="66" spans="1:7">
      <c r="A66" s="27">
        <v>1963</v>
      </c>
      <c r="B66" s="28">
        <v>48.5</v>
      </c>
      <c r="C66" s="45">
        <v>1280411.96</v>
      </c>
      <c r="D66" s="16">
        <f>'311 Truncate'!C62</f>
        <v>32.357056063318709</v>
      </c>
      <c r="E66" s="10">
        <f t="shared" si="3"/>
        <v>60.470983210652228</v>
      </c>
      <c r="F66" s="9">
        <f t="shared" si="4"/>
        <v>21173.989441177961</v>
      </c>
      <c r="G66" s="9">
        <f t="shared" si="5"/>
        <v>685127.96343231364</v>
      </c>
    </row>
    <row r="67" spans="1:7">
      <c r="A67" s="27">
        <v>1962</v>
      </c>
      <c r="B67" s="28">
        <v>49.5</v>
      </c>
      <c r="C67" s="45">
        <v>0</v>
      </c>
      <c r="D67" s="16">
        <f>'311 Truncate'!C63</f>
        <v>32.354115959095978</v>
      </c>
      <c r="E67" s="10">
        <f t="shared" si="3"/>
        <v>60.470983210652228</v>
      </c>
      <c r="F67" s="9">
        <f t="shared" si="4"/>
        <v>0</v>
      </c>
      <c r="G67" s="9">
        <f t="shared" si="5"/>
        <v>0</v>
      </c>
    </row>
    <row r="68" spans="1:7">
      <c r="A68" s="27">
        <v>1961</v>
      </c>
      <c r="B68" s="28">
        <v>50.5</v>
      </c>
      <c r="C68" s="45">
        <v>14140.24</v>
      </c>
      <c r="D68" s="16">
        <f>'311 Truncate'!C64</f>
        <v>32.351034852569434</v>
      </c>
      <c r="E68" s="10">
        <f t="shared" si="3"/>
        <v>60.470983210652228</v>
      </c>
      <c r="F68" s="9">
        <f t="shared" si="4"/>
        <v>233.8351263570845</v>
      </c>
      <c r="G68" s="9">
        <f t="shared" si="5"/>
        <v>7564.8083225330183</v>
      </c>
    </row>
    <row r="69" spans="1:7">
      <c r="A69" s="27">
        <v>1960</v>
      </c>
      <c r="B69" s="28">
        <v>51.5</v>
      </c>
      <c r="C69" s="45">
        <v>56380.22</v>
      </c>
      <c r="D69" s="16">
        <f>'311 Truncate'!C65</f>
        <v>32.348011115850532</v>
      </c>
      <c r="E69" s="10">
        <f t="shared" si="3"/>
        <v>60.470983210652228</v>
      </c>
      <c r="F69" s="9">
        <f t="shared" si="4"/>
        <v>932.35163390014759</v>
      </c>
      <c r="G69" s="9">
        <f t="shared" si="5"/>
        <v>30159.72101728338</v>
      </c>
    </row>
    <row r="70" spans="1:7">
      <c r="A70" s="27">
        <v>1959</v>
      </c>
      <c r="B70" s="28">
        <v>52.5</v>
      </c>
      <c r="C70" s="45">
        <v>2378728.0699999998</v>
      </c>
      <c r="D70" s="16">
        <f>'311 Truncate'!C66</f>
        <v>32.345045236213466</v>
      </c>
      <c r="E70" s="10">
        <f t="shared" si="3"/>
        <v>60.470983210652228</v>
      </c>
      <c r="F70" s="9">
        <f t="shared" si="4"/>
        <v>39336.685856646967</v>
      </c>
      <c r="G70" s="9">
        <f t="shared" si="5"/>
        <v>1272346.8834759647</v>
      </c>
    </row>
    <row r="71" spans="1:7">
      <c r="A71" s="27">
        <v>1958</v>
      </c>
      <c r="B71" s="28">
        <v>53.5</v>
      </c>
      <c r="C71" s="45">
        <v>382.11</v>
      </c>
      <c r="D71" s="16">
        <f>'311 Truncate'!C67</f>
        <v>32.341938452828572</v>
      </c>
      <c r="E71" s="10">
        <f t="shared" si="3"/>
        <v>60.470983210652228</v>
      </c>
      <c r="F71" s="9">
        <f t="shared" si="4"/>
        <v>6.318898415607201</v>
      </c>
      <c r="G71" s="9">
        <f t="shared" si="5"/>
        <v>204.36542364724409</v>
      </c>
    </row>
    <row r="72" spans="1:7">
      <c r="A72" s="27">
        <v>1957</v>
      </c>
      <c r="B72" s="28">
        <v>54.5</v>
      </c>
      <c r="C72" s="45">
        <v>0</v>
      </c>
      <c r="D72" s="16">
        <f>'311 Truncate'!C68</f>
        <v>32.338895259767362</v>
      </c>
      <c r="E72" s="10">
        <f t="shared" si="3"/>
        <v>60.470983210652228</v>
      </c>
      <c r="F72" s="9">
        <f t="shared" si="4"/>
        <v>0</v>
      </c>
      <c r="G72" s="9">
        <f t="shared" si="5"/>
        <v>0</v>
      </c>
    </row>
    <row r="73" spans="1:7">
      <c r="A73" s="27">
        <v>1956</v>
      </c>
      <c r="B73" s="28">
        <v>55.5</v>
      </c>
      <c r="C73" s="45">
        <v>2437020.9500000002</v>
      </c>
      <c r="D73" s="16">
        <f>'311 Truncate'!C69</f>
        <v>32.335915991151509</v>
      </c>
      <c r="E73" s="10">
        <f t="shared" si="3"/>
        <v>60.470983210652228</v>
      </c>
      <c r="F73" s="9">
        <f t="shared" si="4"/>
        <v>40300.666875393355</v>
      </c>
      <c r="G73" s="9">
        <f t="shared" si="5"/>
        <v>1303158.978470102</v>
      </c>
    </row>
    <row r="74" spans="1:7">
      <c r="A74" s="27">
        <v>1955</v>
      </c>
      <c r="B74" s="28">
        <v>56.5</v>
      </c>
      <c r="C74" s="45">
        <v>35641.1</v>
      </c>
      <c r="D74" s="16">
        <f>'311 Truncate'!C70</f>
        <v>32.33279558489135</v>
      </c>
      <c r="E74" s="10">
        <f t="shared" si="3"/>
        <v>60.470983210652228</v>
      </c>
      <c r="F74" s="9">
        <f t="shared" si="4"/>
        <v>589.39177284158438</v>
      </c>
      <c r="G74" s="9">
        <f t="shared" si="5"/>
        <v>19056.683710703666</v>
      </c>
    </row>
    <row r="75" spans="1:7">
      <c r="A75" s="27">
        <v>1954</v>
      </c>
      <c r="B75" s="28">
        <v>57.5</v>
      </c>
      <c r="C75" s="45">
        <v>1764409.74</v>
      </c>
      <c r="D75" s="16">
        <f>'311 Truncate'!C71</f>
        <v>32.329733641642967</v>
      </c>
      <c r="E75" s="10">
        <f t="shared" si="3"/>
        <v>60.470983210652228</v>
      </c>
      <c r="F75" s="9">
        <f t="shared" si="4"/>
        <v>29177.791501316147</v>
      </c>
      <c r="G75" s="9">
        <f t="shared" si="5"/>
        <v>943310.22748894489</v>
      </c>
    </row>
    <row r="76" spans="1:7">
      <c r="A76" s="27">
        <v>1953</v>
      </c>
      <c r="B76" s="28">
        <v>58.5</v>
      </c>
      <c r="C76" s="45">
        <v>1869498</v>
      </c>
      <c r="D76" s="16">
        <f>'311 Truncate'!C72</f>
        <v>32.326730659394414</v>
      </c>
      <c r="E76" s="10">
        <f t="shared" si="3"/>
        <v>60.470983210652228</v>
      </c>
      <c r="F76" s="9">
        <f t="shared" si="4"/>
        <v>30915.621025832432</v>
      </c>
      <c r="G76" s="9">
        <f t="shared" si="5"/>
        <v>999400.9540699959</v>
      </c>
    </row>
    <row r="77" spans="1:7">
      <c r="A77" s="27">
        <v>1952</v>
      </c>
      <c r="B77" s="28">
        <v>59.5</v>
      </c>
      <c r="C77" s="45">
        <v>0</v>
      </c>
      <c r="D77" s="16">
        <f>'311 Truncate'!C73</f>
        <v>32.323586630140717</v>
      </c>
      <c r="E77" s="10">
        <f t="shared" si="3"/>
        <v>60.470983210652228</v>
      </c>
      <c r="F77" s="9">
        <f t="shared" si="4"/>
        <v>0</v>
      </c>
      <c r="G77" s="9">
        <f t="shared" si="5"/>
        <v>0</v>
      </c>
    </row>
    <row r="78" spans="1:7">
      <c r="A78" s="27">
        <v>1951</v>
      </c>
      <c r="B78" s="28">
        <v>60.5</v>
      </c>
      <c r="C78" s="45">
        <v>63839.18</v>
      </c>
      <c r="D78" s="16">
        <f>'311 Truncate'!C74</f>
        <v>32.32050143215978</v>
      </c>
      <c r="E78" s="10">
        <f t="shared" si="3"/>
        <v>60.470983210652228</v>
      </c>
      <c r="F78" s="9">
        <f t="shared" si="4"/>
        <v>1055.6993885416841</v>
      </c>
      <c r="G78" s="9">
        <f t="shared" si="5"/>
        <v>34120.733599291707</v>
      </c>
    </row>
    <row r="79" spans="1:7">
      <c r="A79" s="27">
        <v>1950</v>
      </c>
      <c r="B79" s="28">
        <v>61.5</v>
      </c>
      <c r="C79" s="45">
        <v>1667618.05</v>
      </c>
      <c r="D79" s="16">
        <f>'311 Truncate'!C75</f>
        <v>0</v>
      </c>
      <c r="E79" s="10">
        <f t="shared" si="3"/>
        <v>60.470983210652228</v>
      </c>
      <c r="F79" s="9">
        <f t="shared" si="4"/>
        <v>27577.16116820541</v>
      </c>
      <c r="G79" s="9">
        <f t="shared" si="5"/>
        <v>0</v>
      </c>
    </row>
    <row r="80" spans="1:7">
      <c r="A80" s="27">
        <v>1949</v>
      </c>
      <c r="B80" s="28">
        <v>62.5</v>
      </c>
      <c r="C80" s="45">
        <v>38152.92</v>
      </c>
      <c r="D80" s="16">
        <f>'311 Truncate'!C76</f>
        <v>0</v>
      </c>
      <c r="E80" s="10">
        <f t="shared" si="3"/>
        <v>60.470983210652228</v>
      </c>
      <c r="F80" s="9">
        <f t="shared" si="4"/>
        <v>630.9293809080848</v>
      </c>
      <c r="G80" s="9">
        <f t="shared" si="5"/>
        <v>0</v>
      </c>
    </row>
    <row r="81" spans="1:8">
      <c r="A81" s="27">
        <v>1948</v>
      </c>
      <c r="B81" s="28">
        <v>63.5</v>
      </c>
      <c r="C81" s="45">
        <v>323601.43</v>
      </c>
      <c r="D81" s="16">
        <f>'311 Truncate'!C77</f>
        <v>0</v>
      </c>
      <c r="E81" s="10">
        <f t="shared" si="3"/>
        <v>60.470983210652228</v>
      </c>
      <c r="F81" s="9">
        <f t="shared" si="4"/>
        <v>5351.3505621816348</v>
      </c>
      <c r="G81" s="9">
        <f t="shared" si="5"/>
        <v>0</v>
      </c>
    </row>
    <row r="82" spans="1:8">
      <c r="A82" s="27">
        <v>1947</v>
      </c>
      <c r="B82" s="28">
        <v>64.5</v>
      </c>
      <c r="C82" s="45">
        <v>2216720.65</v>
      </c>
      <c r="D82" s="16">
        <f>'311 Truncate'!C78</f>
        <v>0</v>
      </c>
      <c r="E82" s="10">
        <f t="shared" si="3"/>
        <v>60.470983210652228</v>
      </c>
      <c r="F82" s="9">
        <f t="shared" si="4"/>
        <v>36657.592324536818</v>
      </c>
      <c r="G82" s="9">
        <f t="shared" si="5"/>
        <v>0</v>
      </c>
    </row>
    <row r="83" spans="1:8" ht="15.75" thickBot="1">
      <c r="D83" s="16"/>
      <c r="E83" s="10"/>
      <c r="F83" s="17"/>
      <c r="G83" s="17"/>
    </row>
    <row r="84" spans="1:8" s="15" customFormat="1" ht="13.5" thickBot="1">
      <c r="A84" s="5"/>
      <c r="B84" s="5"/>
      <c r="C84" s="11"/>
      <c r="D84"/>
      <c r="E84"/>
      <c r="F84"/>
      <c r="G84"/>
      <c r="H84" s="55" t="s">
        <v>75</v>
      </c>
    </row>
    <row r="85" spans="1:8" s="15" customFormat="1">
      <c r="A85" s="5"/>
      <c r="B85" s="5"/>
      <c r="C85" s="11">
        <f>SUM(C18:C82)</f>
        <v>333950215.30000013</v>
      </c>
      <c r="D85"/>
      <c r="E85"/>
      <c r="F85" s="9">
        <f>SUM(F18:F82)</f>
        <v>5522486.9444684852</v>
      </c>
      <c r="G85" s="9">
        <f>SUM(G18:G82)</f>
        <v>176916005.96482101</v>
      </c>
      <c r="H85" s="57">
        <f>+C85-G85</f>
        <v>157034209.33517912</v>
      </c>
    </row>
    <row r="86" spans="1:8">
      <c r="A86" s="70"/>
      <c r="B86" s="70"/>
      <c r="C86" s="70"/>
      <c r="D86"/>
      <c r="G86" s="54"/>
      <c r="H86" s="10"/>
    </row>
    <row r="87" spans="1:8">
      <c r="A87" s="2" t="s">
        <v>17</v>
      </c>
      <c r="B87" s="3"/>
      <c r="C87" s="19"/>
      <c r="D87" s="15"/>
      <c r="E87" s="20">
        <f>+C85/F85</f>
        <v>60.470983210652271</v>
      </c>
      <c r="F87" s="15"/>
      <c r="G87" s="15"/>
    </row>
    <row r="88" spans="1:8" ht="27" customHeight="1">
      <c r="A88" s="2" t="s">
        <v>18</v>
      </c>
      <c r="B88" s="3"/>
      <c r="C88" s="19"/>
      <c r="D88" s="15"/>
      <c r="E88" s="20">
        <f>+G85/F85</f>
        <v>32.035567986634398</v>
      </c>
      <c r="F88" s="15"/>
      <c r="G88" s="15"/>
    </row>
    <row r="89" spans="1:8">
      <c r="A89" s="1"/>
    </row>
    <row r="91" spans="1:8">
      <c r="A91" s="63" t="s">
        <v>8</v>
      </c>
      <c r="B91" s="64"/>
      <c r="C91" s="65"/>
      <c r="D91" s="66"/>
      <c r="E91" s="67"/>
      <c r="F91" s="67"/>
    </row>
  </sheetData>
  <mergeCells count="7">
    <mergeCell ref="A1:J1"/>
    <mergeCell ref="L12:N12"/>
    <mergeCell ref="A91:F91"/>
    <mergeCell ref="A3:J3"/>
    <mergeCell ref="A5:J5"/>
    <mergeCell ref="A6:J6"/>
    <mergeCell ref="A86:C86"/>
  </mergeCells>
  <printOptions horizontalCentered="1"/>
  <pageMargins left="0.41" right="0.32" top="0.78" bottom="0.53" header="0.47" footer="0.2"/>
  <pageSetup scale="78" fitToHeight="2" orientation="portrait" r:id="rId1"/>
  <headerFooter alignWithMargins="0">
    <oddHeader>&amp;RExhibit___(MJM-5)
Page &amp;P of 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54"/>
  <sheetViews>
    <sheetView topLeftCell="A16" workbookViewId="0">
      <selection activeCell="E40" sqref="E40"/>
    </sheetView>
  </sheetViews>
  <sheetFormatPr defaultRowHeight="12.75"/>
  <cols>
    <col min="2" max="2" width="23.5703125" style="37" customWidth="1"/>
    <col min="7" max="7" width="15.7109375" customWidth="1"/>
  </cols>
  <sheetData>
    <row r="1" spans="1:11">
      <c r="B1" s="15" t="s">
        <v>28</v>
      </c>
      <c r="C1">
        <f>'[1]316'!$D$5</f>
        <v>2037.6034915134956</v>
      </c>
      <c r="D1" s="30" t="s">
        <v>29</v>
      </c>
    </row>
    <row r="2" spans="1:11">
      <c r="A2" s="15"/>
      <c r="B2" s="15" t="s">
        <v>25</v>
      </c>
      <c r="C2">
        <v>2011</v>
      </c>
      <c r="D2" s="30" t="s">
        <v>30</v>
      </c>
    </row>
    <row r="3" spans="1:11">
      <c r="A3" s="15"/>
      <c r="B3" s="15" t="s">
        <v>33</v>
      </c>
      <c r="C3">
        <f>C1-C2</f>
        <v>26.603491513495555</v>
      </c>
    </row>
    <row r="4" spans="1:11">
      <c r="A4" s="15"/>
    </row>
    <row r="5" spans="1:11">
      <c r="A5" s="26" t="str">
        <f>"Projection Life Table "&amp;B8</f>
        <v xml:space="preserve">Projection Life Table </v>
      </c>
      <c r="B5" s="26"/>
      <c r="D5" s="30" t="s">
        <v>27</v>
      </c>
      <c r="E5" s="29"/>
      <c r="F5" s="29"/>
      <c r="G5" s="29"/>
      <c r="K5" s="30" t="s">
        <v>26</v>
      </c>
    </row>
    <row r="6" spans="1:11">
      <c r="A6" s="22"/>
      <c r="B6" s="31"/>
    </row>
    <row r="7" spans="1:11">
      <c r="A7" s="36" t="str">
        <f>"Interim Retirement Rate " &amp;ROUND(B13, 6)</f>
        <v>Interim Retirement Rate 0</v>
      </c>
      <c r="B7" s="31"/>
    </row>
    <row r="8" spans="1:11">
      <c r="A8" s="22"/>
      <c r="B8" s="31"/>
    </row>
    <row r="9" spans="1:11">
      <c r="A9" s="23" t="s">
        <v>21</v>
      </c>
      <c r="B9" s="23" t="s">
        <v>22</v>
      </c>
      <c r="D9" s="30" t="s">
        <v>27</v>
      </c>
      <c r="E9" s="29"/>
      <c r="F9" s="29"/>
      <c r="G9" s="29"/>
    </row>
    <row r="10" spans="1:11">
      <c r="A10" s="24"/>
      <c r="B10" s="38"/>
    </row>
    <row r="11" spans="1:11">
      <c r="A11" s="24" t="s">
        <v>23</v>
      </c>
      <c r="B11" s="38" t="s">
        <v>24</v>
      </c>
      <c r="C11" s="18" t="s">
        <v>31</v>
      </c>
      <c r="G11" s="18"/>
    </row>
    <row r="12" spans="1:11">
      <c r="A12" s="24"/>
      <c r="B12" s="38"/>
    </row>
    <row r="13" spans="1:11">
      <c r="A13" s="24"/>
      <c r="B13" s="40"/>
    </row>
    <row r="14" spans="1:11" ht="12.75" customHeight="1">
      <c r="A14" s="25">
        <v>0.5</v>
      </c>
      <c r="B14" s="53">
        <v>0.998365948275862</v>
      </c>
      <c r="C14" s="21">
        <f>SUM(B15:B40)/B14</f>
        <v>24.809720798079965</v>
      </c>
      <c r="D14" s="71" t="s">
        <v>32</v>
      </c>
      <c r="E14" s="71"/>
      <c r="F14" s="71"/>
      <c r="G14" s="71"/>
      <c r="H14" s="71"/>
      <c r="I14" s="71"/>
      <c r="J14" s="29"/>
      <c r="K14" s="29"/>
    </row>
    <row r="15" spans="1:11">
      <c r="A15" s="25">
        <v>1.5</v>
      </c>
      <c r="B15" s="53">
        <v>0.99509286206896597</v>
      </c>
      <c r="C15" s="21">
        <f t="shared" ref="C15:C74" si="0">SUM(B16:B41)/B15</f>
        <v>24.80106171342247</v>
      </c>
      <c r="D15" s="71"/>
      <c r="E15" s="71"/>
      <c r="F15" s="71"/>
      <c r="G15" s="71"/>
      <c r="H15" s="71"/>
      <c r="I15" s="71"/>
    </row>
    <row r="16" spans="1:11">
      <c r="A16" s="25">
        <v>2.5</v>
      </c>
      <c r="B16" s="53">
        <v>0.99180715517241402</v>
      </c>
      <c r="C16" s="21">
        <f t="shared" si="0"/>
        <v>24.792310848804984</v>
      </c>
      <c r="D16" s="71"/>
      <c r="E16" s="71"/>
      <c r="F16" s="71"/>
      <c r="G16" s="71"/>
      <c r="H16" s="71"/>
      <c r="I16" s="71"/>
    </row>
    <row r="17" spans="1:3">
      <c r="A17" s="25">
        <v>3.5</v>
      </c>
      <c r="B17" s="53">
        <v>0.98850770689655199</v>
      </c>
      <c r="C17" s="21">
        <f t="shared" si="0"/>
        <v>24.783496062952565</v>
      </c>
    </row>
    <row r="18" spans="1:3">
      <c r="A18" s="25">
        <v>4.5</v>
      </c>
      <c r="B18" s="53">
        <v>0.98519305172413796</v>
      </c>
      <c r="C18" s="21">
        <f t="shared" si="0"/>
        <v>24.774655700684743</v>
      </c>
    </row>
    <row r="19" spans="1:3">
      <c r="A19" s="25">
        <v>5.5</v>
      </c>
      <c r="B19" s="53">
        <v>0.98186431034482802</v>
      </c>
      <c r="C19" s="21">
        <f t="shared" si="0"/>
        <v>24.765762633470128</v>
      </c>
    </row>
    <row r="20" spans="1:3">
      <c r="A20" s="25">
        <v>6.5</v>
      </c>
      <c r="B20" s="53">
        <v>0.97852301724137902</v>
      </c>
      <c r="C20" s="21">
        <f t="shared" si="0"/>
        <v>24.756777380970117</v>
      </c>
    </row>
    <row r="21" spans="1:3">
      <c r="A21" s="25">
        <v>7.5</v>
      </c>
      <c r="B21" s="53">
        <v>0.975168482758621</v>
      </c>
      <c r="C21" s="21">
        <f t="shared" si="0"/>
        <v>24.747715867737224</v>
      </c>
    </row>
    <row r="22" spans="1:3">
      <c r="A22" s="25">
        <v>8.5</v>
      </c>
      <c r="B22" s="53">
        <v>0.97180051724137895</v>
      </c>
      <c r="C22" s="21">
        <f t="shared" si="0"/>
        <v>24.738581850291052</v>
      </c>
    </row>
    <row r="23" spans="1:3">
      <c r="A23" s="25">
        <v>9.5</v>
      </c>
      <c r="B23" s="53">
        <v>0.96841951724137898</v>
      </c>
      <c r="C23" s="21">
        <f t="shared" si="0"/>
        <v>24.729364688985257</v>
      </c>
    </row>
    <row r="24" spans="1:3">
      <c r="A24" s="25">
        <v>10.5</v>
      </c>
      <c r="B24" s="53">
        <v>0.96502553448275896</v>
      </c>
      <c r="C24" s="21">
        <f t="shared" si="0"/>
        <v>24.720062508262011</v>
      </c>
    </row>
    <row r="25" spans="1:3">
      <c r="A25" s="25">
        <v>11.5</v>
      </c>
      <c r="B25" s="53">
        <v>0.96161777586206898</v>
      </c>
      <c r="C25" s="21">
        <f t="shared" si="0"/>
        <v>24.710695935518579</v>
      </c>
    </row>
    <row r="26" spans="1:3">
      <c r="A26" s="25">
        <v>12.5</v>
      </c>
      <c r="B26" s="53">
        <v>0.95819449999999995</v>
      </c>
      <c r="C26" s="21">
        <f t="shared" si="0"/>
        <v>24.701311721662734</v>
      </c>
    </row>
    <row r="27" spans="1:3">
      <c r="A27" s="25">
        <v>13.5</v>
      </c>
      <c r="B27" s="53">
        <v>0.95475865517241398</v>
      </c>
      <c r="C27" s="21">
        <f t="shared" si="0"/>
        <v>24.691831833580181</v>
      </c>
    </row>
    <row r="28" spans="1:3">
      <c r="A28" s="25">
        <v>14.5</v>
      </c>
      <c r="B28" s="53">
        <v>0.95130999999999999</v>
      </c>
      <c r="C28" s="21">
        <f t="shared" si="0"/>
        <v>24.682260106662355</v>
      </c>
    </row>
    <row r="29" spans="1:3">
      <c r="A29" s="25">
        <v>15.5</v>
      </c>
      <c r="B29" s="53">
        <v>0.94784831034482797</v>
      </c>
      <c r="C29" s="21">
        <f t="shared" si="0"/>
        <v>24.672600002452004</v>
      </c>
    </row>
    <row r="30" spans="1:3">
      <c r="A30" s="25">
        <v>16.5</v>
      </c>
      <c r="B30" s="53">
        <v>0.94437358620689704</v>
      </c>
      <c r="C30" s="21">
        <f t="shared" si="0"/>
        <v>24.662848798075732</v>
      </c>
    </row>
    <row r="31" spans="1:3">
      <c r="A31" s="25">
        <v>17.5</v>
      </c>
      <c r="B31" s="53">
        <v>0.94088574137931003</v>
      </c>
      <c r="C31" s="21">
        <f t="shared" si="0"/>
        <v>24.653006952931172</v>
      </c>
    </row>
    <row r="32" spans="1:3">
      <c r="A32" s="25">
        <v>18.5</v>
      </c>
      <c r="B32" s="53">
        <v>0.937383155172414</v>
      </c>
      <c r="C32" s="21">
        <f t="shared" si="0"/>
        <v>24.643116697045617</v>
      </c>
    </row>
    <row r="33" spans="1:5">
      <c r="A33" s="25">
        <v>19.5</v>
      </c>
      <c r="B33" s="53">
        <v>0.93386760344827602</v>
      </c>
      <c r="C33" s="21">
        <f t="shared" si="0"/>
        <v>24.633128549696014</v>
      </c>
    </row>
    <row r="34" spans="1:5">
      <c r="A34" s="25">
        <v>20.5</v>
      </c>
      <c r="B34" s="53">
        <v>0.93033844827586198</v>
      </c>
      <c r="C34" s="21">
        <f t="shared" si="0"/>
        <v>24.623056829707686</v>
      </c>
    </row>
    <row r="35" spans="1:5">
      <c r="A35" s="25">
        <v>21.5</v>
      </c>
      <c r="B35" s="53">
        <v>0.92679660344827597</v>
      </c>
      <c r="C35" s="21">
        <f t="shared" si="0"/>
        <v>24.612871983238215</v>
      </c>
    </row>
    <row r="36" spans="1:5">
      <c r="A36" s="25">
        <v>22.5</v>
      </c>
      <c r="B36" s="53">
        <v>0.92324205172413798</v>
      </c>
      <c r="C36" s="21">
        <f t="shared" si="0"/>
        <v>24.602568079103694</v>
      </c>
    </row>
    <row r="37" spans="1:5">
      <c r="A37" s="25">
        <v>23.5</v>
      </c>
      <c r="B37" s="53">
        <v>0.91967446551724097</v>
      </c>
      <c r="C37" s="21">
        <f t="shared" si="0"/>
        <v>24.592149707245557</v>
      </c>
    </row>
    <row r="38" spans="1:5">
      <c r="A38" s="25">
        <v>24.5</v>
      </c>
      <c r="B38" s="53">
        <v>0.91609396551724098</v>
      </c>
      <c r="C38" s="21">
        <f t="shared" si="0"/>
        <v>24.581609344019643</v>
      </c>
    </row>
    <row r="39" spans="1:5">
      <c r="A39" s="25">
        <v>25.5</v>
      </c>
      <c r="B39" s="53">
        <v>0.91250086206896597</v>
      </c>
      <c r="C39" s="21">
        <f t="shared" si="0"/>
        <v>24.570932592411335</v>
      </c>
    </row>
    <row r="40" spans="1:5">
      <c r="A40" s="25">
        <v>26.5</v>
      </c>
      <c r="B40" s="53">
        <v>0.90889255172413796</v>
      </c>
      <c r="C40" s="21">
        <f t="shared" si="0"/>
        <v>24.560185920083722</v>
      </c>
      <c r="E40" s="59">
        <f>+(1-B40)</f>
        <v>9.1107448275862035E-2</v>
      </c>
    </row>
    <row r="41" spans="1:5">
      <c r="A41" s="25">
        <v>27.5</v>
      </c>
      <c r="B41" s="53">
        <v>0.90527191379310301</v>
      </c>
      <c r="C41" s="21">
        <f t="shared" si="0"/>
        <v>24.549285620432101</v>
      </c>
    </row>
    <row r="42" spans="1:5">
      <c r="A42" s="25">
        <v>28.5</v>
      </c>
      <c r="B42" s="53">
        <v>0.90163896551724099</v>
      </c>
      <c r="C42" s="21">
        <f t="shared" si="0"/>
        <v>24.538222845523087</v>
      </c>
    </row>
    <row r="43" spans="1:5">
      <c r="A43" s="25">
        <v>29.5</v>
      </c>
      <c r="B43" s="53">
        <v>0.89799327586206901</v>
      </c>
      <c r="C43" s="21">
        <f t="shared" si="0"/>
        <v>24.526998550983695</v>
      </c>
    </row>
    <row r="44" spans="1:5">
      <c r="A44" s="25">
        <v>30.5</v>
      </c>
      <c r="B44" s="53">
        <v>0.89433484482758596</v>
      </c>
      <c r="C44" s="21">
        <f t="shared" si="0"/>
        <v>24.515604305499945</v>
      </c>
    </row>
    <row r="45" spans="1:5">
      <c r="A45" s="25">
        <v>31.5</v>
      </c>
      <c r="B45" s="53">
        <v>0.89066410344827596</v>
      </c>
      <c r="C45" s="21">
        <f t="shared" si="0"/>
        <v>24.504019801729502</v>
      </c>
    </row>
    <row r="46" spans="1:5">
      <c r="A46" s="25">
        <v>32.5</v>
      </c>
      <c r="B46" s="53">
        <v>0.88698106896551698</v>
      </c>
      <c r="C46" s="21">
        <f t="shared" si="0"/>
        <v>24.492235012907603</v>
      </c>
    </row>
    <row r="47" spans="1:5">
      <c r="A47" s="25">
        <v>33.5</v>
      </c>
      <c r="B47" s="53">
        <v>0.88328451724137902</v>
      </c>
      <c r="C47" s="21">
        <f t="shared" si="0"/>
        <v>24.48027518840242</v>
      </c>
    </row>
    <row r="48" spans="1:5">
      <c r="A48" s="25">
        <v>34.5</v>
      </c>
      <c r="B48" s="53">
        <v>0.87957462068965497</v>
      </c>
      <c r="C48" s="21">
        <f t="shared" si="0"/>
        <v>24.468127010768224</v>
      </c>
    </row>
    <row r="49" spans="1:3">
      <c r="A49" s="25">
        <v>35.5</v>
      </c>
      <c r="B49" s="53">
        <v>0.87585229310344803</v>
      </c>
      <c r="C49" s="21">
        <f t="shared" si="0"/>
        <v>24.455753866386669</v>
      </c>
    </row>
    <row r="50" spans="1:3">
      <c r="A50" s="25">
        <v>36.5</v>
      </c>
      <c r="B50" s="53">
        <v>0.87211765517241402</v>
      </c>
      <c r="C50" s="21">
        <f t="shared" si="0"/>
        <v>24.443135954607829</v>
      </c>
    </row>
    <row r="51" spans="1:3">
      <c r="A51" s="25">
        <v>37.5</v>
      </c>
      <c r="B51" s="53">
        <v>0.86837070689655205</v>
      </c>
      <c r="C51" s="21">
        <f t="shared" si="0"/>
        <v>24.430261559395582</v>
      </c>
    </row>
    <row r="52" spans="1:3">
      <c r="A52" s="25">
        <v>38.5</v>
      </c>
      <c r="B52" s="53">
        <v>0.86461106896551698</v>
      </c>
      <c r="C52" s="21">
        <f t="shared" si="0"/>
        <v>24.417129013280483</v>
      </c>
    </row>
    <row r="53" spans="1:3">
      <c r="A53" s="25">
        <v>39.5</v>
      </c>
      <c r="B53" s="53">
        <v>0.860837775862069</v>
      </c>
      <c r="C53" s="21">
        <f t="shared" si="0"/>
        <v>24.403753492663149</v>
      </c>
    </row>
    <row r="54" spans="1:3">
      <c r="A54" s="25">
        <v>40.5</v>
      </c>
      <c r="B54" s="53">
        <v>0.85705070689655205</v>
      </c>
      <c r="C54" s="21">
        <f t="shared" si="0"/>
        <v>24.390126536793442</v>
      </c>
    </row>
    <row r="55" spans="1:3">
      <c r="A55" s="25">
        <v>41.5</v>
      </c>
      <c r="B55" s="53">
        <v>0.85324967241379301</v>
      </c>
      <c r="C55" s="21">
        <f t="shared" si="0"/>
        <v>24.376241937997655</v>
      </c>
    </row>
    <row r="56" spans="1:3">
      <c r="A56" s="25">
        <v>42.5</v>
      </c>
      <c r="B56" s="53">
        <v>0.84943432758620696</v>
      </c>
      <c r="C56" s="21">
        <f t="shared" si="0"/>
        <v>24.362097506228842</v>
      </c>
    </row>
    <row r="57" spans="1:3">
      <c r="A57" s="25">
        <v>43.5</v>
      </c>
      <c r="B57" s="53">
        <v>0.84560550000000001</v>
      </c>
      <c r="C57" s="21">
        <f t="shared" si="0"/>
        <v>24.347652372909934</v>
      </c>
    </row>
    <row r="58" spans="1:3">
      <c r="A58" s="25">
        <v>44.5</v>
      </c>
      <c r="B58" s="53">
        <v>0.84176291379310297</v>
      </c>
      <c r="C58" s="21">
        <f t="shared" si="0"/>
        <v>24.332898408674307</v>
      </c>
    </row>
    <row r="59" spans="1:3">
      <c r="A59" s="25">
        <v>45.5</v>
      </c>
      <c r="B59" s="53">
        <v>0.83790584482758601</v>
      </c>
      <c r="C59" s="21">
        <f t="shared" si="0"/>
        <v>24.317843011700415</v>
      </c>
    </row>
    <row r="60" spans="1:3">
      <c r="A60" s="25">
        <v>46.5</v>
      </c>
      <c r="B60" s="53">
        <v>0.83403420689655205</v>
      </c>
      <c r="C60" s="21">
        <f t="shared" si="0"/>
        <v>24.302475148625337</v>
      </c>
    </row>
    <row r="61" spans="1:3">
      <c r="A61" s="25">
        <v>47.5</v>
      </c>
      <c r="B61" s="53">
        <v>0.83014627586206902</v>
      </c>
      <c r="C61" s="21">
        <f t="shared" si="0"/>
        <v>24.286833101536487</v>
      </c>
    </row>
    <row r="62" spans="1:3">
      <c r="A62" s="25">
        <v>48.5</v>
      </c>
      <c r="B62" s="53">
        <v>0.82624132758620705</v>
      </c>
      <c r="C62" s="21">
        <f t="shared" si="0"/>
        <v>24.270926501664778</v>
      </c>
    </row>
    <row r="63" spans="1:3">
      <c r="A63" s="25">
        <v>49.5</v>
      </c>
      <c r="B63" s="53">
        <v>0.82232117241379299</v>
      </c>
      <c r="C63" s="21">
        <f t="shared" si="0"/>
        <v>24.254687718709128</v>
      </c>
    </row>
    <row r="64" spans="1:3">
      <c r="A64" s="25">
        <v>50.5</v>
      </c>
      <c r="B64" s="53">
        <v>0.81838581034482805</v>
      </c>
      <c r="C64" s="21">
        <f t="shared" si="0"/>
        <v>24.238101214255298</v>
      </c>
    </row>
    <row r="65" spans="1:3">
      <c r="A65" s="25">
        <v>51.5</v>
      </c>
      <c r="B65" s="53">
        <v>0.81443405172413796</v>
      </c>
      <c r="C65" s="21">
        <f t="shared" si="0"/>
        <v>24.221184691929615</v>
      </c>
    </row>
    <row r="66" spans="1:3">
      <c r="A66" s="25">
        <v>52.5</v>
      </c>
      <c r="B66" s="53">
        <v>0.81046543103448299</v>
      </c>
      <c r="C66" s="21">
        <f t="shared" si="0"/>
        <v>24.203938413846704</v>
      </c>
    </row>
    <row r="67" spans="1:3">
      <c r="A67" s="25">
        <v>53.5</v>
      </c>
      <c r="B67" s="53">
        <v>0.80648063793103497</v>
      </c>
      <c r="C67" s="21">
        <f t="shared" si="0"/>
        <v>24.18632706768917</v>
      </c>
    </row>
    <row r="68" spans="1:3">
      <c r="A68" s="25">
        <v>54.5</v>
      </c>
      <c r="B68" s="53">
        <v>0.802478051724138</v>
      </c>
      <c r="C68" s="21">
        <f t="shared" si="0"/>
        <v>24.16838576334894</v>
      </c>
    </row>
    <row r="69" spans="1:3">
      <c r="A69" s="25">
        <v>55.5</v>
      </c>
      <c r="B69" s="53">
        <v>0.79845518965517204</v>
      </c>
      <c r="C69" s="21">
        <f t="shared" si="0"/>
        <v>24.150179546059221</v>
      </c>
    </row>
    <row r="70" spans="1:3">
      <c r="A70" s="25">
        <v>56.5</v>
      </c>
      <c r="B70" s="53">
        <v>0.79441424137931005</v>
      </c>
      <c r="C70" s="21">
        <f t="shared" si="0"/>
        <v>24.131630687941712</v>
      </c>
    </row>
    <row r="71" spans="1:3">
      <c r="A71" s="25">
        <v>57.5</v>
      </c>
      <c r="B71" s="53">
        <v>0.79035575862068996</v>
      </c>
      <c r="C71" s="21">
        <f t="shared" si="0"/>
        <v>24.112707058109184</v>
      </c>
    </row>
    <row r="72" spans="1:3">
      <c r="A72" s="25">
        <v>58.5</v>
      </c>
      <c r="B72" s="53">
        <v>0.78627903448275904</v>
      </c>
      <c r="C72" s="21">
        <f t="shared" si="0"/>
        <v>24.093410990535421</v>
      </c>
    </row>
    <row r="73" spans="1:3">
      <c r="A73" s="25">
        <v>59.5</v>
      </c>
      <c r="B73" s="53">
        <v>0.782183775862069</v>
      </c>
      <c r="C73" s="21">
        <f t="shared" si="0"/>
        <v>24.073738381307734</v>
      </c>
    </row>
    <row r="74" spans="1:3">
      <c r="A74" s="25">
        <v>60.5</v>
      </c>
      <c r="B74" s="53">
        <v>0.77807010344827598</v>
      </c>
      <c r="C74" s="21">
        <f t="shared" si="0"/>
        <v>24.053672031945702</v>
      </c>
    </row>
    <row r="75" spans="1:3">
      <c r="A75" s="25"/>
      <c r="B75" s="53">
        <v>0.77393686206896595</v>
      </c>
      <c r="C75" s="21"/>
    </row>
    <row r="76" spans="1:3">
      <c r="A76" s="25"/>
      <c r="B76" s="53">
        <v>0.76977996551724104</v>
      </c>
      <c r="C76" s="21"/>
    </row>
    <row r="77" spans="1:3">
      <c r="A77" s="25"/>
      <c r="B77" s="53">
        <v>0.76560379310344795</v>
      </c>
      <c r="C77" s="21"/>
    </row>
    <row r="78" spans="1:3">
      <c r="A78" s="25"/>
      <c r="B78" s="53">
        <v>0.76140758620689697</v>
      </c>
      <c r="C78" s="21"/>
    </row>
    <row r="79" spans="1:3">
      <c r="A79" s="25"/>
      <c r="B79" s="53">
        <v>0.75719063793103403</v>
      </c>
      <c r="C79" s="21"/>
    </row>
    <row r="80" spans="1:3">
      <c r="A80" s="25"/>
      <c r="B80" s="53">
        <v>0.75295301724137897</v>
      </c>
      <c r="C80" s="21"/>
    </row>
    <row r="81" spans="1:3">
      <c r="A81" s="25"/>
      <c r="B81" s="53">
        <v>0.74869493103448304</v>
      </c>
      <c r="C81" s="21"/>
    </row>
    <row r="82" spans="1:3">
      <c r="A82" s="25"/>
      <c r="B82" s="53">
        <v>0.74441579310344796</v>
      </c>
      <c r="C82" s="21"/>
    </row>
    <row r="83" spans="1:3">
      <c r="A83" s="25"/>
      <c r="B83" s="53">
        <v>0.74011234482758603</v>
      </c>
      <c r="C83" s="21"/>
    </row>
    <row r="84" spans="1:3">
      <c r="A84" s="25"/>
      <c r="B84" s="53">
        <v>0.73578562068965503</v>
      </c>
      <c r="C84" s="21"/>
    </row>
    <row r="85" spans="1:3">
      <c r="A85" s="25"/>
      <c r="B85" s="53">
        <v>0.73143717241379302</v>
      </c>
      <c r="C85" s="21"/>
    </row>
    <row r="86" spans="1:3">
      <c r="A86" s="25"/>
      <c r="B86" s="53">
        <v>0.72706700000000002</v>
      </c>
      <c r="C86" s="21"/>
    </row>
    <row r="87" spans="1:3">
      <c r="A87" s="25"/>
      <c r="B87" s="53">
        <v>0.72267474137930998</v>
      </c>
      <c r="C87" s="21"/>
    </row>
    <row r="88" spans="1:3">
      <c r="A88" s="25"/>
      <c r="B88" s="53">
        <v>0.718259810344828</v>
      </c>
      <c r="C88" s="21"/>
    </row>
    <row r="89" spans="1:3">
      <c r="A89" s="25"/>
      <c r="B89" s="53">
        <v>0.71382187931034502</v>
      </c>
      <c r="C89" s="21"/>
    </row>
    <row r="90" spans="1:3">
      <c r="A90" s="25"/>
      <c r="B90" s="53">
        <v>0.70936067241379297</v>
      </c>
      <c r="C90" s="21"/>
    </row>
    <row r="91" spans="1:3">
      <c r="A91" s="25"/>
      <c r="B91" s="53">
        <v>0.70487353448275902</v>
      </c>
      <c r="C91" s="21"/>
    </row>
    <row r="92" spans="1:3">
      <c r="A92" s="25"/>
      <c r="B92" s="53">
        <v>0.70036322413793095</v>
      </c>
      <c r="C92" s="21"/>
    </row>
    <row r="93" spans="1:3">
      <c r="A93" s="25"/>
      <c r="B93" s="53">
        <v>0.69582974137930997</v>
      </c>
      <c r="C93" s="21"/>
    </row>
    <row r="94" spans="1:3">
      <c r="A94" s="25"/>
      <c r="B94" s="53">
        <v>0.69127268965517197</v>
      </c>
      <c r="C94" s="21"/>
    </row>
    <row r="95" spans="1:3">
      <c r="A95" s="25"/>
      <c r="B95" s="53">
        <v>0.68669225862069005</v>
      </c>
      <c r="C95" s="21"/>
    </row>
    <row r="96" spans="1:3">
      <c r="A96" s="25"/>
      <c r="B96" s="53">
        <v>0.68208913793103498</v>
      </c>
      <c r="C96" s="21"/>
    </row>
    <row r="97" spans="1:3">
      <c r="A97" s="25"/>
      <c r="B97" s="53">
        <v>0.67746155172413802</v>
      </c>
      <c r="C97" s="21"/>
    </row>
    <row r="98" spans="1:3">
      <c r="A98" s="25"/>
      <c r="B98" s="53">
        <v>0.67280608620689697</v>
      </c>
      <c r="C98" s="21"/>
    </row>
    <row r="99" spans="1:3">
      <c r="A99" s="25"/>
      <c r="B99" s="53">
        <v>0.66812743103448302</v>
      </c>
      <c r="C99" s="21"/>
    </row>
    <row r="100" spans="1:3">
      <c r="A100" s="25"/>
      <c r="B100" s="53">
        <v>0.66342560344827595</v>
      </c>
      <c r="C100" s="21"/>
    </row>
    <row r="101" spans="1:3">
      <c r="A101" s="25"/>
      <c r="B101" s="53">
        <v>0.65870017241379297</v>
      </c>
      <c r="C101" s="21"/>
    </row>
    <row r="102" spans="1:3">
      <c r="A102" s="25"/>
      <c r="B102" s="53">
        <v>0.65395113793103399</v>
      </c>
      <c r="C102" s="21"/>
    </row>
    <row r="103" spans="1:3">
      <c r="A103" s="25"/>
      <c r="B103" s="53">
        <v>0.64917877586206896</v>
      </c>
      <c r="C103" s="21"/>
    </row>
    <row r="104" spans="1:3">
      <c r="A104" s="25"/>
      <c r="B104" s="53">
        <v>0.64438253448275895</v>
      </c>
      <c r="C104" s="21"/>
    </row>
    <row r="105" spans="1:3">
      <c r="A105" s="25"/>
      <c r="B105" s="53">
        <v>0.63955925862068996</v>
      </c>
      <c r="C105" s="21"/>
    </row>
    <row r="106" spans="1:3">
      <c r="A106" s="25"/>
      <c r="B106" s="53">
        <v>0.63471151724137898</v>
      </c>
      <c r="C106" s="21"/>
    </row>
    <row r="107" spans="1:3">
      <c r="A107" s="25"/>
      <c r="B107" s="53">
        <v>0.62984108620689705</v>
      </c>
      <c r="C107" s="21"/>
    </row>
    <row r="108" spans="1:3">
      <c r="A108" s="25"/>
      <c r="B108" s="53">
        <v>0.62494774137930997</v>
      </c>
      <c r="C108" s="21"/>
    </row>
    <row r="109" spans="1:3">
      <c r="A109" s="25"/>
      <c r="B109" s="53">
        <v>0.62003155172413804</v>
      </c>
      <c r="C109" s="21"/>
    </row>
    <row r="110" spans="1:3">
      <c r="A110" s="25"/>
      <c r="B110" s="53">
        <v>0.61509272413793104</v>
      </c>
      <c r="C110" s="21"/>
    </row>
    <row r="111" spans="1:3">
      <c r="A111" s="25"/>
      <c r="B111" s="53">
        <v>0.61013077586206899</v>
      </c>
      <c r="C111" s="21"/>
    </row>
    <row r="112" spans="1:3">
      <c r="A112" s="25"/>
      <c r="B112" s="53">
        <v>0.60514370689655195</v>
      </c>
      <c r="C112" s="21"/>
    </row>
    <row r="113" spans="1:3">
      <c r="A113" s="25"/>
      <c r="B113" s="53">
        <v>0.60013336206896595</v>
      </c>
      <c r="C113" s="21"/>
    </row>
    <row r="114" spans="1:3">
      <c r="A114" s="25"/>
      <c r="B114" s="53">
        <v>0.59510065517241395</v>
      </c>
      <c r="C114" s="21"/>
    </row>
    <row r="115" spans="1:3">
      <c r="A115" s="25"/>
      <c r="B115" s="53">
        <v>0.59004650000000003</v>
      </c>
      <c r="C115" s="21"/>
    </row>
    <row r="116" spans="1:3">
      <c r="A116" s="25"/>
      <c r="B116" s="53">
        <v>0.584970620689655</v>
      </c>
      <c r="C116" s="21"/>
    </row>
    <row r="117" spans="1:3">
      <c r="A117" s="25"/>
      <c r="B117" s="53">
        <v>0.57987318965517198</v>
      </c>
      <c r="C117" s="21"/>
    </row>
    <row r="118" spans="1:3">
      <c r="A118" s="25"/>
      <c r="B118" s="53">
        <v>0.57475594827586196</v>
      </c>
      <c r="C118" s="21"/>
    </row>
    <row r="119" spans="1:3">
      <c r="A119" s="25"/>
      <c r="B119" s="53">
        <v>0.56961543103448298</v>
      </c>
      <c r="C119" s="21"/>
    </row>
    <row r="120" spans="1:3">
      <c r="A120" s="25"/>
      <c r="B120" s="53">
        <v>0.56445303448275896</v>
      </c>
      <c r="C120" s="21"/>
    </row>
    <row r="121" spans="1:3">
      <c r="A121" s="25"/>
      <c r="B121" s="53">
        <v>0.55927041379310305</v>
      </c>
      <c r="C121" s="21"/>
    </row>
    <row r="122" spans="1:3">
      <c r="A122" s="25"/>
      <c r="B122" s="53">
        <v>0.55406805172413798</v>
      </c>
      <c r="C122" s="21"/>
    </row>
    <row r="123" spans="1:3">
      <c r="A123" s="25"/>
      <c r="B123" s="53">
        <v>0.54884693103448301</v>
      </c>
      <c r="C123" s="21"/>
    </row>
    <row r="124" spans="1:3">
      <c r="A124" s="25"/>
      <c r="B124" s="53">
        <v>0.54360744827586205</v>
      </c>
      <c r="C124" s="21"/>
    </row>
    <row r="125" spans="1:3">
      <c r="A125" s="25"/>
      <c r="B125" s="53">
        <v>0.53834925862069005</v>
      </c>
      <c r="C125" s="21"/>
    </row>
    <row r="126" spans="1:3">
      <c r="A126" s="25"/>
      <c r="B126" s="53">
        <v>0.53307253448275904</v>
      </c>
      <c r="C126" s="21"/>
    </row>
    <row r="127" spans="1:3">
      <c r="A127" s="25"/>
      <c r="B127" s="53">
        <v>0.52777553448275905</v>
      </c>
      <c r="C127" s="21"/>
    </row>
    <row r="128" spans="1:3">
      <c r="A128" s="25"/>
      <c r="B128" s="53">
        <v>0.52246193275862096</v>
      </c>
      <c r="C128" s="21"/>
    </row>
    <row r="129" spans="1:3">
      <c r="A129" s="25"/>
      <c r="B129" s="53">
        <v>0.51713220344827604</v>
      </c>
      <c r="C129" s="21"/>
    </row>
    <row r="130" spans="1:3">
      <c r="A130" s="25"/>
      <c r="B130" s="53">
        <v>0.51178651379310303</v>
      </c>
      <c r="C130" s="21"/>
    </row>
    <row r="131" spans="1:3">
      <c r="A131" s="25"/>
      <c r="B131" s="53">
        <v>0.50642545000000005</v>
      </c>
      <c r="C131" s="21"/>
    </row>
    <row r="132" spans="1:3">
      <c r="A132" s="25"/>
      <c r="B132" s="53">
        <v>0.50104986206896596</v>
      </c>
      <c r="C132" s="21"/>
    </row>
    <row r="133" spans="1:3">
      <c r="A133" s="25"/>
      <c r="B133" s="53">
        <v>0.495659879310345</v>
      </c>
      <c r="C133" s="21"/>
    </row>
    <row r="134" spans="1:3">
      <c r="A134" s="25"/>
      <c r="B134" s="53">
        <v>0.49025384482758599</v>
      </c>
      <c r="C134" s="21"/>
    </row>
    <row r="135" spans="1:3">
      <c r="A135" s="25"/>
      <c r="B135" s="53">
        <v>0.48483446551724202</v>
      </c>
      <c r="C135" s="21"/>
    </row>
    <row r="136" spans="1:3">
      <c r="A136" s="25"/>
      <c r="B136" s="53">
        <v>0.47940325862069</v>
      </c>
      <c r="C136" s="21"/>
    </row>
    <row r="137" spans="1:3">
      <c r="A137" s="25"/>
      <c r="B137" s="53">
        <v>0.47395999999999999</v>
      </c>
      <c r="C137" s="21"/>
    </row>
    <row r="138" spans="1:3">
      <c r="A138" s="25"/>
      <c r="B138" s="53">
        <v>0.46850541379310301</v>
      </c>
      <c r="C138" s="21"/>
    </row>
    <row r="139" spans="1:3">
      <c r="A139" s="25"/>
      <c r="B139" s="53">
        <v>0.46304068965517198</v>
      </c>
      <c r="C139" s="21"/>
    </row>
    <row r="140" spans="1:3">
      <c r="A140" s="25"/>
      <c r="B140" s="53">
        <v>0.45756593103448301</v>
      </c>
      <c r="C140" s="21"/>
    </row>
    <row r="141" spans="1:3">
      <c r="A141" s="25"/>
      <c r="B141" s="53">
        <v>0.452081448275862</v>
      </c>
      <c r="C141" s="21"/>
    </row>
    <row r="142" spans="1:3">
      <c r="A142" s="25"/>
      <c r="B142" s="53">
        <v>0.44658843103448298</v>
      </c>
      <c r="C142" s="21"/>
    </row>
    <row r="143" spans="1:3">
      <c r="A143" s="25"/>
      <c r="B143" s="53">
        <v>0.44108744827586199</v>
      </c>
      <c r="C143" s="21"/>
    </row>
    <row r="144" spans="1:3">
      <c r="A144" s="25"/>
      <c r="B144" s="53">
        <v>0.43557950000000001</v>
      </c>
      <c r="C144" s="21"/>
    </row>
    <row r="145" spans="1:3">
      <c r="A145" s="25"/>
      <c r="B145" s="53">
        <v>0.43006575862069002</v>
      </c>
      <c r="C145" s="21"/>
    </row>
    <row r="146" spans="1:3">
      <c r="A146" s="25"/>
      <c r="B146" s="53">
        <v>0.42454694827586198</v>
      </c>
      <c r="C146" s="21"/>
    </row>
    <row r="147" spans="1:3">
      <c r="A147" s="25"/>
      <c r="B147" s="53">
        <v>0.41902324137931002</v>
      </c>
      <c r="C147" s="21"/>
    </row>
    <row r="148" spans="1:3">
      <c r="A148" s="25"/>
      <c r="B148" s="53">
        <v>0.41349565517241399</v>
      </c>
      <c r="C148" s="21"/>
    </row>
    <row r="149" spans="1:3">
      <c r="A149" s="25"/>
      <c r="B149" s="53">
        <v>0.407964827586207</v>
      </c>
      <c r="C149" s="21"/>
    </row>
    <row r="150" spans="1:3">
      <c r="A150" s="25"/>
      <c r="B150" s="53">
        <v>0.402432448275862</v>
      </c>
      <c r="C150" s="21"/>
    </row>
    <row r="151" spans="1:3">
      <c r="A151" s="25"/>
      <c r="B151" s="53">
        <v>0.39689915517241398</v>
      </c>
      <c r="C151" s="21"/>
    </row>
    <row r="152" spans="1:3">
      <c r="A152" s="25"/>
      <c r="B152" s="53">
        <v>0.39136553448275901</v>
      </c>
      <c r="C152" s="21"/>
    </row>
    <row r="153" spans="1:3">
      <c r="A153" s="25"/>
      <c r="B153" s="53">
        <v>0.385832431034483</v>
      </c>
      <c r="C153" s="21"/>
    </row>
    <row r="154" spans="1:3">
      <c r="A154" s="25"/>
      <c r="B154" s="53">
        <v>0.38030101724137899</v>
      </c>
      <c r="C154" s="21"/>
    </row>
    <row r="155" spans="1:3">
      <c r="A155" s="25"/>
      <c r="B155" s="53">
        <v>0.37477256896551697</v>
      </c>
      <c r="C155" s="21"/>
    </row>
    <row r="156" spans="1:3">
      <c r="A156" s="25"/>
      <c r="B156" s="53">
        <v>0.36924665517241401</v>
      </c>
      <c r="C156" s="21"/>
    </row>
    <row r="157" spans="1:3">
      <c r="A157" s="25"/>
      <c r="B157" s="53">
        <v>0.36372574137931002</v>
      </c>
      <c r="C157" s="21"/>
    </row>
    <row r="158" spans="1:3">
      <c r="A158" s="25"/>
      <c r="B158" s="53">
        <v>0.35821046551724101</v>
      </c>
      <c r="C158" s="21"/>
    </row>
    <row r="159" spans="1:3">
      <c r="A159" s="25"/>
      <c r="B159" s="53">
        <v>0.35270141379310299</v>
      </c>
      <c r="C159" s="21"/>
    </row>
    <row r="160" spans="1:3">
      <c r="A160" s="25"/>
      <c r="B160" s="53">
        <v>0.34719946551724101</v>
      </c>
      <c r="C160" s="21"/>
    </row>
    <row r="161" spans="1:3">
      <c r="A161" s="25"/>
      <c r="B161" s="53">
        <v>0.34170563793103398</v>
      </c>
      <c r="C161" s="21"/>
    </row>
    <row r="162" spans="1:3">
      <c r="A162" s="25"/>
      <c r="B162" s="53">
        <v>0.33622055172413801</v>
      </c>
      <c r="C162" s="21"/>
    </row>
    <row r="163" spans="1:3">
      <c r="A163" s="25"/>
      <c r="B163" s="53">
        <v>0.33074813793103403</v>
      </c>
      <c r="C163" s="21"/>
    </row>
    <row r="164" spans="1:3">
      <c r="A164" s="25"/>
      <c r="B164" s="53">
        <v>0.32528684482758602</v>
      </c>
      <c r="C164" s="21"/>
    </row>
    <row r="165" spans="1:3">
      <c r="A165" s="25"/>
      <c r="B165" s="53">
        <v>0.31983762068965499</v>
      </c>
      <c r="C165" s="21"/>
    </row>
    <row r="166" spans="1:3">
      <c r="A166" s="25"/>
      <c r="B166" s="53">
        <v>0.31440163793103398</v>
      </c>
      <c r="C166" s="21"/>
    </row>
    <row r="167" spans="1:3">
      <c r="A167" s="25"/>
      <c r="B167" s="53">
        <v>0.30897974137931</v>
      </c>
      <c r="C167" s="21"/>
    </row>
    <row r="168" spans="1:3">
      <c r="A168" s="25"/>
      <c r="B168" s="53">
        <v>0.30357270689655202</v>
      </c>
      <c r="C168" s="21"/>
    </row>
    <row r="169" spans="1:3">
      <c r="A169" s="25"/>
      <c r="B169" s="53">
        <v>0.29818170689655199</v>
      </c>
      <c r="C169" s="21"/>
    </row>
    <row r="170" spans="1:3">
      <c r="A170" s="25"/>
      <c r="B170" s="53">
        <v>0.29281015517241399</v>
      </c>
      <c r="C170" s="21"/>
    </row>
    <row r="171" spans="1:3">
      <c r="A171" s="25"/>
      <c r="B171" s="53">
        <v>0.28745799999999999</v>
      </c>
      <c r="C171" s="21"/>
    </row>
    <row r="172" spans="1:3">
      <c r="A172" s="25"/>
      <c r="B172" s="53">
        <v>0.282125862068966</v>
      </c>
      <c r="C172" s="21"/>
    </row>
    <row r="173" spans="1:3">
      <c r="A173" s="25"/>
      <c r="B173" s="53">
        <v>0.27681349999999999</v>
      </c>
      <c r="C173" s="21"/>
    </row>
    <row r="174" spans="1:3">
      <c r="A174" s="25"/>
      <c r="B174" s="53">
        <v>0.2715225</v>
      </c>
      <c r="C174" s="21"/>
    </row>
    <row r="175" spans="1:3">
      <c r="A175" s="25"/>
      <c r="B175" s="53">
        <v>0.26625444827586198</v>
      </c>
      <c r="C175" s="21"/>
    </row>
    <row r="176" spans="1:3">
      <c r="A176" s="25"/>
      <c r="B176" s="53">
        <v>0.26100901724137898</v>
      </c>
      <c r="C176" s="21"/>
    </row>
    <row r="177" spans="1:3">
      <c r="A177" s="25"/>
      <c r="B177" s="53">
        <v>0.255789189655172</v>
      </c>
      <c r="C177" s="21"/>
    </row>
    <row r="178" spans="1:3">
      <c r="A178" s="25"/>
      <c r="B178" s="53">
        <v>0.25059853448275898</v>
      </c>
      <c r="C178" s="21"/>
    </row>
    <row r="179" spans="1:3">
      <c r="A179" s="25"/>
      <c r="B179" s="53">
        <v>0.24543462068965499</v>
      </c>
      <c r="C179" s="21"/>
    </row>
    <row r="180" spans="1:3">
      <c r="A180" s="25"/>
      <c r="B180" s="53">
        <v>0.24029856896551699</v>
      </c>
      <c r="C180" s="21"/>
    </row>
    <row r="181" spans="1:3">
      <c r="A181" s="25"/>
      <c r="B181" s="53">
        <v>0.23519115517241401</v>
      </c>
      <c r="C181" s="21"/>
    </row>
    <row r="182" spans="1:3">
      <c r="A182" s="25"/>
      <c r="B182" s="53">
        <v>0.23011322413793101</v>
      </c>
      <c r="C182" s="21"/>
    </row>
    <row r="183" spans="1:3">
      <c r="A183" s="25"/>
      <c r="B183" s="53">
        <v>0.22506594827586199</v>
      </c>
      <c r="C183" s="21"/>
    </row>
    <row r="184" spans="1:3">
      <c r="A184" s="25"/>
      <c r="B184" s="53">
        <v>0.22005129310344801</v>
      </c>
      <c r="C184" s="21"/>
    </row>
    <row r="185" spans="1:3">
      <c r="A185" s="25"/>
      <c r="B185" s="53">
        <v>0.215073810344828</v>
      </c>
      <c r="C185" s="21"/>
    </row>
    <row r="186" spans="1:3">
      <c r="A186" s="25"/>
      <c r="B186" s="53">
        <v>0.210131017241379</v>
      </c>
      <c r="C186" s="21"/>
    </row>
    <row r="187" spans="1:3">
      <c r="A187" s="25"/>
      <c r="B187" s="53">
        <v>0.205222982758621</v>
      </c>
      <c r="C187" s="21"/>
    </row>
    <row r="188" spans="1:3">
      <c r="A188" s="25"/>
      <c r="B188" s="53">
        <v>0.20035056896551701</v>
      </c>
      <c r="C188" s="21"/>
    </row>
    <row r="189" spans="1:3">
      <c r="A189" s="25"/>
      <c r="B189" s="53">
        <v>0.19551465517241401</v>
      </c>
      <c r="C189" s="21"/>
    </row>
    <row r="190" spans="1:3">
      <c r="A190" s="25"/>
      <c r="B190" s="53">
        <v>0.19071598275862101</v>
      </c>
      <c r="C190" s="21"/>
    </row>
    <row r="191" spans="1:3">
      <c r="A191" s="25"/>
      <c r="B191" s="53">
        <v>0.18595574137931001</v>
      </c>
      <c r="C191" s="21"/>
    </row>
    <row r="192" spans="1:3">
      <c r="A192" s="25"/>
      <c r="B192" s="53">
        <v>0.181242810344828</v>
      </c>
      <c r="C192" s="21"/>
    </row>
    <row r="193" spans="1:3">
      <c r="A193" s="25"/>
      <c r="B193" s="53">
        <v>0.17657065517241399</v>
      </c>
      <c r="C193" s="21"/>
    </row>
    <row r="194" spans="1:3">
      <c r="A194" s="25"/>
      <c r="B194" s="53">
        <v>0.17194013793103399</v>
      </c>
      <c r="C194" s="21"/>
    </row>
    <row r="195" spans="1:3">
      <c r="A195" s="25"/>
      <c r="B195" s="53">
        <v>0.16735162068965501</v>
      </c>
      <c r="C195" s="21"/>
    </row>
    <row r="196" spans="1:3">
      <c r="A196" s="25"/>
      <c r="B196" s="53">
        <v>0.16280575862068999</v>
      </c>
      <c r="C196" s="21"/>
    </row>
    <row r="197" spans="1:3">
      <c r="A197" s="25"/>
      <c r="B197" s="53">
        <v>0.15830372413793101</v>
      </c>
      <c r="C197" s="21"/>
    </row>
    <row r="198" spans="1:3">
      <c r="A198" s="25"/>
      <c r="B198" s="53">
        <v>0.15384663793103501</v>
      </c>
      <c r="C198" s="21"/>
    </row>
    <row r="199" spans="1:3">
      <c r="A199" s="25"/>
      <c r="B199" s="53">
        <v>0.149440603448276</v>
      </c>
      <c r="C199" s="21"/>
    </row>
    <row r="200" spans="1:3">
      <c r="A200" s="25"/>
      <c r="B200" s="53">
        <v>0.14508422413793101</v>
      </c>
      <c r="C200" s="21"/>
    </row>
    <row r="201" spans="1:3">
      <c r="A201" s="25"/>
      <c r="B201" s="53">
        <v>0.14077546551724099</v>
      </c>
      <c r="C201" s="21"/>
    </row>
    <row r="202" spans="1:3">
      <c r="A202" s="25"/>
      <c r="B202" s="53">
        <v>0.136514</v>
      </c>
      <c r="C202" s="21"/>
    </row>
    <row r="203" spans="1:3">
      <c r="A203" s="25"/>
      <c r="B203" s="53">
        <v>0.132300689655172</v>
      </c>
      <c r="C203" s="21"/>
    </row>
    <row r="204" spans="1:3">
      <c r="A204" s="25"/>
      <c r="B204" s="53">
        <v>0.128136844827586</v>
      </c>
      <c r="C204" s="21"/>
    </row>
    <row r="205" spans="1:3">
      <c r="A205" s="25"/>
      <c r="B205" s="53">
        <v>0.124022879310345</v>
      </c>
      <c r="C205" s="21"/>
    </row>
    <row r="206" spans="1:3">
      <c r="A206" s="25"/>
      <c r="B206" s="53">
        <v>0.11996167241379301</v>
      </c>
      <c r="C206" s="21"/>
    </row>
    <row r="207" spans="1:3">
      <c r="A207" s="25"/>
      <c r="B207" s="53">
        <v>0.11595800000000001</v>
      </c>
      <c r="C207" s="21"/>
    </row>
    <row r="208" spans="1:3">
      <c r="A208" s="25"/>
      <c r="B208" s="53">
        <v>0.11200574137931001</v>
      </c>
      <c r="C208" s="21"/>
    </row>
    <row r="209" spans="1:3">
      <c r="A209" s="25"/>
      <c r="B209" s="53">
        <v>0.108105431034483</v>
      </c>
      <c r="C209" s="21"/>
    </row>
    <row r="210" spans="1:3">
      <c r="A210" s="25"/>
      <c r="B210" s="53">
        <v>0.10425725862069</v>
      </c>
      <c r="C210" s="21"/>
    </row>
    <row r="211" spans="1:3">
      <c r="A211" s="25"/>
      <c r="B211" s="53">
        <v>0.100461482758621</v>
      </c>
      <c r="C211" s="21"/>
    </row>
    <row r="212" spans="1:3">
      <c r="A212" s="25"/>
      <c r="B212" s="53">
        <v>9.6718568965517199E-2</v>
      </c>
      <c r="C212" s="21"/>
    </row>
    <row r="213" spans="1:3">
      <c r="A213" s="25"/>
      <c r="B213" s="53">
        <v>9.3029775862068995E-2</v>
      </c>
      <c r="C213" s="21"/>
    </row>
    <row r="214" spans="1:3">
      <c r="A214" s="25"/>
      <c r="B214" s="53">
        <v>8.9402655172413803E-2</v>
      </c>
      <c r="C214" s="21"/>
    </row>
    <row r="215" spans="1:3">
      <c r="A215" s="25"/>
      <c r="B215" s="53">
        <v>8.5829810344827603E-2</v>
      </c>
      <c r="C215" s="21"/>
    </row>
    <row r="216" spans="1:3">
      <c r="A216" s="25"/>
      <c r="B216" s="53">
        <v>8.2310706896551802E-2</v>
      </c>
      <c r="C216" s="21"/>
    </row>
    <row r="217" spans="1:3">
      <c r="A217" s="25"/>
      <c r="B217" s="53">
        <v>7.8844758620689598E-2</v>
      </c>
      <c r="C217" s="21"/>
    </row>
    <row r="218" spans="1:3">
      <c r="A218" s="25"/>
      <c r="B218" s="53">
        <v>7.5432258620689599E-2</v>
      </c>
      <c r="C218" s="21"/>
    </row>
    <row r="219" spans="1:3">
      <c r="A219" s="25"/>
      <c r="B219" s="53">
        <v>7.2073603448275805E-2</v>
      </c>
      <c r="C219" s="21"/>
    </row>
    <row r="220" spans="1:3">
      <c r="A220" s="25"/>
      <c r="B220" s="53">
        <v>6.8767120689655195E-2</v>
      </c>
      <c r="C220" s="21"/>
    </row>
    <row r="221" spans="1:3">
      <c r="A221" s="25"/>
      <c r="B221" s="53">
        <v>6.5523155172413805E-2</v>
      </c>
      <c r="C221" s="21"/>
    </row>
    <row r="222" spans="1:3">
      <c r="A222" s="25"/>
      <c r="B222" s="53">
        <v>6.2331827586206902E-2</v>
      </c>
      <c r="C222" s="21"/>
    </row>
    <row r="223" spans="1:3">
      <c r="A223" s="25"/>
      <c r="B223" s="53">
        <v>5.9191913793103498E-2</v>
      </c>
      <c r="C223" s="21"/>
    </row>
    <row r="224" spans="1:3">
      <c r="A224" s="25"/>
      <c r="B224" s="53">
        <v>5.6102948275862097E-2</v>
      </c>
      <c r="C224" s="21"/>
    </row>
    <row r="225" spans="1:3">
      <c r="A225" s="25"/>
      <c r="B225" s="53">
        <v>5.30643448275862E-2</v>
      </c>
      <c r="C225" s="21"/>
    </row>
    <row r="226" spans="1:3">
      <c r="A226" s="25"/>
      <c r="B226" s="53">
        <v>5.0075327586206898E-2</v>
      </c>
      <c r="C226" s="21"/>
    </row>
    <row r="227" spans="1:3">
      <c r="A227" s="25"/>
      <c r="B227" s="53">
        <v>4.71347241379311E-2</v>
      </c>
      <c r="C227" s="21"/>
    </row>
    <row r="228" spans="1:3">
      <c r="A228" s="25"/>
      <c r="B228" s="53">
        <v>4.4246793103448298E-2</v>
      </c>
      <c r="C228" s="21"/>
    </row>
    <row r="229" spans="1:3">
      <c r="A229" s="25"/>
      <c r="B229" s="53">
        <v>4.1406189655172398E-2</v>
      </c>
      <c r="C229" s="21"/>
    </row>
    <row r="230" spans="1:3">
      <c r="A230" s="25"/>
      <c r="B230" s="53">
        <v>3.8609120689655198E-2</v>
      </c>
      <c r="C230" s="21"/>
    </row>
    <row r="231" spans="1:3">
      <c r="A231" s="25"/>
      <c r="B231" s="53">
        <v>3.5852500000000002E-2</v>
      </c>
      <c r="C231" s="21"/>
    </row>
    <row r="232" spans="1:3">
      <c r="A232" s="25"/>
      <c r="B232" s="53">
        <v>3.3133534482758603E-2</v>
      </c>
      <c r="C232" s="21"/>
    </row>
    <row r="233" spans="1:3">
      <c r="A233" s="25"/>
      <c r="B233" s="53">
        <v>3.0450103448275902E-2</v>
      </c>
      <c r="C233" s="21"/>
    </row>
    <row r="234" spans="1:3">
      <c r="A234" s="25"/>
      <c r="B234" s="53">
        <v>2.7800793103448199E-2</v>
      </c>
      <c r="C234" s="21"/>
    </row>
    <row r="235" spans="1:3">
      <c r="A235" s="25"/>
      <c r="B235" s="53">
        <v>2.5188724137930999E-2</v>
      </c>
      <c r="C235" s="21"/>
    </row>
    <row r="236" spans="1:3">
      <c r="A236" s="25"/>
      <c r="B236" s="53">
        <v>2.2616362068965501E-2</v>
      </c>
      <c r="C236" s="21"/>
    </row>
    <row r="237" spans="1:3">
      <c r="A237" s="25"/>
      <c r="B237" s="53">
        <v>2.0080155172413801E-2</v>
      </c>
      <c r="C237" s="21"/>
    </row>
    <row r="238" spans="1:3">
      <c r="A238" s="25"/>
      <c r="B238" s="53">
        <v>1.7580155172413799E-2</v>
      </c>
      <c r="C238" s="21"/>
    </row>
    <row r="239" spans="1:3">
      <c r="A239" s="25"/>
      <c r="B239" s="53">
        <v>1.51167586206896E-2</v>
      </c>
      <c r="C239" s="21"/>
    </row>
    <row r="240" spans="1:3">
      <c r="A240" s="25"/>
      <c r="B240" s="53">
        <v>1.26902931034483E-2</v>
      </c>
      <c r="C240" s="21"/>
    </row>
    <row r="241" spans="1:3">
      <c r="A241" s="25"/>
      <c r="B241" s="53">
        <v>1.03008794310345E-2</v>
      </c>
      <c r="C241" s="21"/>
    </row>
    <row r="242" spans="1:3">
      <c r="A242" s="25"/>
      <c r="B242" s="53">
        <v>7.9500182241379405E-3</v>
      </c>
      <c r="C242" s="21"/>
    </row>
    <row r="243" spans="1:3">
      <c r="A243" s="25"/>
      <c r="B243" s="53">
        <v>5.6430863620689801E-3</v>
      </c>
      <c r="C243" s="21"/>
    </row>
    <row r="244" spans="1:3">
      <c r="A244" s="25"/>
      <c r="B244" s="53">
        <v>3.3745172413793402E-3</v>
      </c>
      <c r="C244" s="21"/>
    </row>
    <row r="245" spans="1:3">
      <c r="A245" s="25"/>
      <c r="B245" s="53">
        <v>1.1443275862069301E-3</v>
      </c>
      <c r="C245" s="21"/>
    </row>
    <row r="246" spans="1:3">
      <c r="A246" s="25"/>
      <c r="B246" s="53">
        <v>2.1051724137930601E-5</v>
      </c>
    </row>
    <row r="247" spans="1:3">
      <c r="A247" s="25"/>
      <c r="B247" s="40"/>
    </row>
    <row r="248" spans="1:3">
      <c r="A248" s="25"/>
      <c r="B248" s="40"/>
    </row>
    <row r="249" spans="1:3">
      <c r="A249" s="25"/>
      <c r="B249" s="40"/>
    </row>
    <row r="250" spans="1:3">
      <c r="A250" s="25"/>
      <c r="B250" s="40"/>
    </row>
    <row r="251" spans="1:3">
      <c r="A251" s="25"/>
      <c r="B251" s="40"/>
    </row>
    <row r="252" spans="1:3">
      <c r="A252" s="25"/>
      <c r="B252" s="40"/>
    </row>
    <row r="253" spans="1:3">
      <c r="A253" s="25"/>
      <c r="B253" s="40"/>
    </row>
    <row r="254" spans="1:3">
      <c r="A254" s="25"/>
      <c r="B254" s="40"/>
    </row>
    <row r="255" spans="1:3">
      <c r="A255" s="25"/>
      <c r="B255" s="40"/>
    </row>
    <row r="256" spans="1:3">
      <c r="A256" s="25"/>
      <c r="B256" s="40"/>
    </row>
    <row r="257" spans="1:2">
      <c r="A257" s="25"/>
      <c r="B257" s="40"/>
    </row>
    <row r="258" spans="1:2">
      <c r="A258" s="25"/>
      <c r="B258" s="40"/>
    </row>
    <row r="259" spans="1:2">
      <c r="A259" s="25"/>
      <c r="B259" s="40"/>
    </row>
    <row r="260" spans="1:2">
      <c r="A260" s="25"/>
      <c r="B260" s="40"/>
    </row>
    <row r="261" spans="1:2">
      <c r="A261" s="25"/>
      <c r="B261" s="40"/>
    </row>
    <row r="262" spans="1:2">
      <c r="A262" s="25"/>
      <c r="B262" s="40"/>
    </row>
    <row r="263" spans="1:2">
      <c r="A263" s="25"/>
      <c r="B263" s="40"/>
    </row>
    <row r="264" spans="1:2">
      <c r="A264" s="25"/>
      <c r="B264" s="40"/>
    </row>
    <row r="265" spans="1:2">
      <c r="A265" s="25"/>
      <c r="B265" s="40"/>
    </row>
    <row r="266" spans="1:2">
      <c r="A266" s="25"/>
      <c r="B266" s="40"/>
    </row>
    <row r="267" spans="1:2">
      <c r="A267" s="25"/>
      <c r="B267" s="40"/>
    </row>
    <row r="268" spans="1:2">
      <c r="A268" s="25"/>
      <c r="B268" s="40"/>
    </row>
    <row r="269" spans="1:2">
      <c r="A269" s="25"/>
      <c r="B269" s="40"/>
    </row>
    <row r="270" spans="1:2">
      <c r="A270" s="25"/>
      <c r="B270" s="40"/>
    </row>
    <row r="271" spans="1:2">
      <c r="A271" s="25"/>
      <c r="B271" s="39"/>
    </row>
    <row r="272" spans="1:2">
      <c r="A272" s="25"/>
      <c r="B272" s="39"/>
    </row>
    <row r="273" spans="1:2">
      <c r="A273" s="25"/>
      <c r="B273" s="39"/>
    </row>
    <row r="274" spans="1:2">
      <c r="A274" s="25"/>
      <c r="B274" s="39"/>
    </row>
    <row r="275" spans="1:2">
      <c r="A275" s="25"/>
      <c r="B275" s="39"/>
    </row>
    <row r="276" spans="1:2">
      <c r="A276" s="25"/>
      <c r="B276" s="39"/>
    </row>
    <row r="277" spans="1:2">
      <c r="A277" s="25"/>
      <c r="B277" s="39"/>
    </row>
    <row r="278" spans="1:2">
      <c r="A278" s="25"/>
      <c r="B278" s="39"/>
    </row>
    <row r="279" spans="1:2">
      <c r="A279" s="25"/>
      <c r="B279" s="39"/>
    </row>
    <row r="280" spans="1:2">
      <c r="A280" s="25"/>
      <c r="B280" s="39"/>
    </row>
    <row r="281" spans="1:2">
      <c r="A281" s="25"/>
      <c r="B281" s="39"/>
    </row>
    <row r="282" spans="1:2">
      <c r="A282" s="25"/>
      <c r="B282" s="39"/>
    </row>
    <row r="283" spans="1:2">
      <c r="A283" s="25"/>
      <c r="B283" s="39"/>
    </row>
    <row r="284" spans="1:2">
      <c r="A284" s="25"/>
      <c r="B284" s="39"/>
    </row>
    <row r="285" spans="1:2">
      <c r="A285" s="25"/>
      <c r="B285" s="39"/>
    </row>
    <row r="286" spans="1:2">
      <c r="A286" s="25"/>
      <c r="B286" s="39"/>
    </row>
    <row r="287" spans="1:2">
      <c r="A287" s="25"/>
      <c r="B287" s="39"/>
    </row>
    <row r="288" spans="1:2">
      <c r="A288" s="25"/>
      <c r="B288" s="39"/>
    </row>
    <row r="289" spans="1:2">
      <c r="A289" s="25"/>
      <c r="B289" s="39"/>
    </row>
    <row r="290" spans="1:2">
      <c r="A290" s="25"/>
      <c r="B290" s="39"/>
    </row>
    <row r="291" spans="1:2">
      <c r="A291" s="25"/>
      <c r="B291" s="39"/>
    </row>
    <row r="292" spans="1:2">
      <c r="A292" s="25"/>
      <c r="B292" s="39"/>
    </row>
    <row r="293" spans="1:2">
      <c r="A293" s="25"/>
      <c r="B293" s="39"/>
    </row>
    <row r="294" spans="1:2">
      <c r="A294" s="25"/>
      <c r="B294" s="39"/>
    </row>
    <row r="295" spans="1:2">
      <c r="A295" s="25"/>
      <c r="B295" s="39"/>
    </row>
    <row r="296" spans="1:2">
      <c r="A296" s="25"/>
      <c r="B296" s="39"/>
    </row>
    <row r="297" spans="1:2">
      <c r="A297" s="25"/>
      <c r="B297" s="39"/>
    </row>
    <row r="298" spans="1:2">
      <c r="A298" s="25"/>
      <c r="B298" s="39"/>
    </row>
    <row r="299" spans="1:2">
      <c r="A299" s="25"/>
      <c r="B299" s="39"/>
    </row>
    <row r="300" spans="1:2">
      <c r="A300" s="25"/>
      <c r="B300" s="39"/>
    </row>
    <row r="301" spans="1:2">
      <c r="A301" s="25"/>
      <c r="B301" s="39"/>
    </row>
    <row r="302" spans="1:2">
      <c r="A302" s="25"/>
      <c r="B302" s="39"/>
    </row>
    <row r="303" spans="1:2">
      <c r="A303" s="25"/>
      <c r="B303" s="39"/>
    </row>
    <row r="304" spans="1:2">
      <c r="A304" s="25"/>
      <c r="B304" s="39"/>
    </row>
    <row r="305" spans="1:2">
      <c r="A305" s="25"/>
      <c r="B305" s="39"/>
    </row>
    <row r="306" spans="1:2">
      <c r="A306" s="25"/>
      <c r="B306" s="39"/>
    </row>
    <row r="307" spans="1:2">
      <c r="A307" s="25"/>
      <c r="B307" s="39"/>
    </row>
    <row r="308" spans="1:2">
      <c r="A308" s="25"/>
      <c r="B308" s="39"/>
    </row>
    <row r="309" spans="1:2">
      <c r="A309" s="25"/>
      <c r="B309" s="39"/>
    </row>
    <row r="310" spans="1:2">
      <c r="A310" s="25"/>
      <c r="B310" s="39"/>
    </row>
    <row r="311" spans="1:2">
      <c r="A311" s="25"/>
      <c r="B311" s="39"/>
    </row>
    <row r="312" spans="1:2">
      <c r="A312" s="25"/>
      <c r="B312" s="39"/>
    </row>
    <row r="313" spans="1:2">
      <c r="A313" s="25"/>
      <c r="B313" s="39"/>
    </row>
    <row r="314" spans="1:2">
      <c r="A314" s="25"/>
      <c r="B314" s="39"/>
    </row>
    <row r="315" spans="1:2">
      <c r="A315" s="25"/>
      <c r="B315" s="39"/>
    </row>
    <row r="316" spans="1:2">
      <c r="A316" s="25"/>
      <c r="B316" s="39"/>
    </row>
    <row r="317" spans="1:2">
      <c r="A317" s="25"/>
      <c r="B317" s="39"/>
    </row>
    <row r="318" spans="1:2">
      <c r="A318" s="25"/>
      <c r="B318" s="39"/>
    </row>
    <row r="319" spans="1:2">
      <c r="A319" s="25"/>
      <c r="B319" s="39"/>
    </row>
    <row r="320" spans="1:2">
      <c r="A320" s="25"/>
      <c r="B320" s="39"/>
    </row>
    <row r="321" spans="1:2">
      <c r="A321" s="25"/>
      <c r="B321" s="39"/>
    </row>
    <row r="322" spans="1:2">
      <c r="A322" s="25"/>
      <c r="B322" s="39"/>
    </row>
    <row r="323" spans="1:2">
      <c r="A323" s="25"/>
      <c r="B323" s="39"/>
    </row>
    <row r="324" spans="1:2">
      <c r="A324" s="25"/>
      <c r="B324" s="39"/>
    </row>
    <row r="325" spans="1:2">
      <c r="A325" s="25"/>
      <c r="B325" s="39"/>
    </row>
    <row r="326" spans="1:2">
      <c r="A326" s="25"/>
      <c r="B326" s="39"/>
    </row>
    <row r="327" spans="1:2">
      <c r="A327" s="25"/>
      <c r="B327" s="39"/>
    </row>
    <row r="328" spans="1:2">
      <c r="A328" s="25"/>
      <c r="B328" s="39"/>
    </row>
    <row r="329" spans="1:2">
      <c r="A329" s="25"/>
      <c r="B329" s="39"/>
    </row>
    <row r="330" spans="1:2">
      <c r="A330" s="25"/>
      <c r="B330" s="39"/>
    </row>
    <row r="331" spans="1:2">
      <c r="A331" s="25"/>
      <c r="B331" s="39"/>
    </row>
    <row r="332" spans="1:2">
      <c r="A332" s="25"/>
      <c r="B332" s="39"/>
    </row>
    <row r="333" spans="1:2">
      <c r="A333" s="25"/>
      <c r="B333" s="39"/>
    </row>
    <row r="334" spans="1:2">
      <c r="A334" s="25"/>
      <c r="B334" s="39"/>
    </row>
    <row r="335" spans="1:2">
      <c r="A335" s="25"/>
      <c r="B335" s="39"/>
    </row>
    <row r="336" spans="1:2">
      <c r="A336" s="25"/>
      <c r="B336" s="39"/>
    </row>
    <row r="337" spans="1:2">
      <c r="A337" s="25"/>
      <c r="B337" s="39"/>
    </row>
    <row r="338" spans="1:2">
      <c r="A338" s="25"/>
      <c r="B338" s="39"/>
    </row>
    <row r="339" spans="1:2">
      <c r="A339" s="25"/>
      <c r="B339" s="39"/>
    </row>
    <row r="340" spans="1:2">
      <c r="A340" s="25"/>
      <c r="B340" s="39"/>
    </row>
    <row r="341" spans="1:2">
      <c r="A341" s="25"/>
      <c r="B341" s="39"/>
    </row>
    <row r="342" spans="1:2">
      <c r="A342" s="25"/>
      <c r="B342" s="39"/>
    </row>
    <row r="343" spans="1:2">
      <c r="A343" s="25"/>
      <c r="B343" s="39"/>
    </row>
    <row r="344" spans="1:2">
      <c r="A344" s="25"/>
      <c r="B344" s="39"/>
    </row>
    <row r="345" spans="1:2">
      <c r="A345" s="25"/>
      <c r="B345" s="39"/>
    </row>
    <row r="346" spans="1:2">
      <c r="A346" s="25"/>
      <c r="B346" s="39"/>
    </row>
    <row r="347" spans="1:2">
      <c r="A347" s="25"/>
      <c r="B347" s="39"/>
    </row>
    <row r="348" spans="1:2">
      <c r="A348" s="25"/>
      <c r="B348" s="39"/>
    </row>
    <row r="349" spans="1:2">
      <c r="A349" s="25"/>
      <c r="B349" s="39"/>
    </row>
    <row r="350" spans="1:2">
      <c r="A350" s="25"/>
      <c r="B350" s="39"/>
    </row>
    <row r="351" spans="1:2">
      <c r="A351" s="25"/>
      <c r="B351" s="39"/>
    </row>
    <row r="352" spans="1:2">
      <c r="A352" s="25"/>
      <c r="B352" s="39"/>
    </row>
    <row r="353" spans="1:2">
      <c r="A353" s="25"/>
      <c r="B353" s="39"/>
    </row>
    <row r="354" spans="1:2">
      <c r="A354" s="25"/>
      <c r="B354" s="39"/>
    </row>
    <row r="355" spans="1:2">
      <c r="A355" s="25"/>
      <c r="B355" s="39"/>
    </row>
    <row r="356" spans="1:2">
      <c r="A356" s="25"/>
      <c r="B356" s="39"/>
    </row>
    <row r="357" spans="1:2">
      <c r="A357" s="25"/>
      <c r="B357" s="39"/>
    </row>
    <row r="358" spans="1:2">
      <c r="A358" s="25"/>
      <c r="B358" s="39"/>
    </row>
    <row r="359" spans="1:2">
      <c r="A359" s="25"/>
      <c r="B359" s="39"/>
    </row>
    <row r="360" spans="1:2">
      <c r="A360" s="25"/>
      <c r="B360" s="39"/>
    </row>
    <row r="361" spans="1:2">
      <c r="A361" s="25"/>
      <c r="B361" s="39"/>
    </row>
    <row r="362" spans="1:2">
      <c r="A362" s="25"/>
      <c r="B362" s="39"/>
    </row>
    <row r="363" spans="1:2">
      <c r="A363" s="25"/>
      <c r="B363" s="39"/>
    </row>
    <row r="364" spans="1:2">
      <c r="A364" s="25"/>
      <c r="B364" s="39"/>
    </row>
    <row r="365" spans="1:2">
      <c r="A365" s="25"/>
      <c r="B365" s="39"/>
    </row>
    <row r="366" spans="1:2">
      <c r="A366" s="25"/>
      <c r="B366" s="39"/>
    </row>
    <row r="367" spans="1:2">
      <c r="A367" s="25"/>
      <c r="B367" s="39"/>
    </row>
    <row r="368" spans="1:2">
      <c r="A368" s="25"/>
      <c r="B368" s="39"/>
    </row>
    <row r="369" spans="1:2">
      <c r="A369" s="25"/>
      <c r="B369" s="39"/>
    </row>
    <row r="370" spans="1:2">
      <c r="A370" s="25"/>
      <c r="B370" s="39"/>
    </row>
    <row r="371" spans="1:2">
      <c r="A371" s="25"/>
      <c r="B371" s="39"/>
    </row>
    <row r="372" spans="1:2">
      <c r="A372" s="25"/>
      <c r="B372" s="39"/>
    </row>
    <row r="373" spans="1:2">
      <c r="A373" s="25"/>
      <c r="B373" s="39"/>
    </row>
    <row r="374" spans="1:2">
      <c r="A374" s="25"/>
      <c r="B374" s="39"/>
    </row>
    <row r="375" spans="1:2">
      <c r="A375" s="25"/>
      <c r="B375" s="39"/>
    </row>
    <row r="376" spans="1:2">
      <c r="A376" s="25"/>
      <c r="B376" s="39"/>
    </row>
    <row r="377" spans="1:2">
      <c r="A377" s="25"/>
      <c r="B377" s="39"/>
    </row>
    <row r="378" spans="1:2">
      <c r="A378" s="25"/>
      <c r="B378" s="39"/>
    </row>
    <row r="379" spans="1:2">
      <c r="A379" s="25"/>
      <c r="B379" s="39"/>
    </row>
    <row r="380" spans="1:2">
      <c r="A380" s="25"/>
      <c r="B380" s="39"/>
    </row>
    <row r="381" spans="1:2">
      <c r="A381" s="25"/>
      <c r="B381" s="39"/>
    </row>
    <row r="382" spans="1:2">
      <c r="A382" s="25"/>
      <c r="B382" s="39"/>
    </row>
    <row r="383" spans="1:2">
      <c r="A383" s="25"/>
      <c r="B383" s="39"/>
    </row>
    <row r="384" spans="1:2">
      <c r="A384" s="25"/>
      <c r="B384" s="39"/>
    </row>
    <row r="385" spans="1:2">
      <c r="A385" s="25"/>
      <c r="B385" s="39"/>
    </row>
    <row r="386" spans="1:2">
      <c r="A386" s="25"/>
      <c r="B386" s="39"/>
    </row>
    <row r="387" spans="1:2">
      <c r="A387" s="25"/>
      <c r="B387" s="39"/>
    </row>
    <row r="388" spans="1:2">
      <c r="A388" s="25"/>
      <c r="B388" s="39"/>
    </row>
    <row r="389" spans="1:2">
      <c r="A389" s="25"/>
      <c r="B389" s="39"/>
    </row>
    <row r="390" spans="1:2">
      <c r="A390" s="25"/>
      <c r="B390" s="39"/>
    </row>
    <row r="391" spans="1:2">
      <c r="A391" s="25"/>
      <c r="B391" s="39"/>
    </row>
    <row r="392" spans="1:2">
      <c r="A392" s="25"/>
      <c r="B392" s="39"/>
    </row>
    <row r="393" spans="1:2">
      <c r="A393" s="25"/>
      <c r="B393" s="39"/>
    </row>
    <row r="394" spans="1:2">
      <c r="A394" s="25"/>
      <c r="B394" s="39"/>
    </row>
    <row r="395" spans="1:2">
      <c r="A395" s="25"/>
      <c r="B395" s="39"/>
    </row>
    <row r="396" spans="1:2">
      <c r="A396" s="25"/>
      <c r="B396" s="39"/>
    </row>
    <row r="397" spans="1:2">
      <c r="A397" s="25"/>
      <c r="B397" s="39"/>
    </row>
    <row r="398" spans="1:2">
      <c r="A398" s="25"/>
      <c r="B398" s="39"/>
    </row>
    <row r="399" spans="1:2">
      <c r="A399" s="25"/>
      <c r="B399" s="39"/>
    </row>
    <row r="400" spans="1:2">
      <c r="A400" s="25"/>
      <c r="B400" s="39"/>
    </row>
    <row r="401" spans="1:2">
      <c r="A401" s="25"/>
      <c r="B401" s="39"/>
    </row>
    <row r="402" spans="1:2">
      <c r="A402" s="25"/>
      <c r="B402" s="39"/>
    </row>
    <row r="403" spans="1:2">
      <c r="A403" s="25"/>
      <c r="B403" s="39"/>
    </row>
    <row r="404" spans="1:2">
      <c r="A404" s="25"/>
      <c r="B404" s="39"/>
    </row>
    <row r="405" spans="1:2">
      <c r="A405" s="25"/>
      <c r="B405" s="39"/>
    </row>
    <row r="406" spans="1:2">
      <c r="A406" s="25"/>
      <c r="B406" s="39"/>
    </row>
    <row r="407" spans="1:2">
      <c r="A407" s="25"/>
      <c r="B407" s="39"/>
    </row>
    <row r="408" spans="1:2">
      <c r="A408" s="25"/>
      <c r="B408" s="39"/>
    </row>
    <row r="409" spans="1:2">
      <c r="A409" s="25"/>
      <c r="B409" s="39"/>
    </row>
    <row r="410" spans="1:2">
      <c r="A410" s="25"/>
      <c r="B410" s="39"/>
    </row>
    <row r="411" spans="1:2">
      <c r="A411" s="25"/>
      <c r="B411" s="39"/>
    </row>
    <row r="412" spans="1:2">
      <c r="A412" s="25"/>
      <c r="B412" s="39"/>
    </row>
    <row r="413" spans="1:2">
      <c r="A413" s="25"/>
      <c r="B413" s="39"/>
    </row>
    <row r="414" spans="1:2">
      <c r="A414" s="25"/>
      <c r="B414" s="39"/>
    </row>
    <row r="415" spans="1:2">
      <c r="A415" s="25"/>
      <c r="B415" s="39"/>
    </row>
    <row r="416" spans="1:2">
      <c r="A416" s="25"/>
      <c r="B416" s="39"/>
    </row>
    <row r="417" spans="1:2">
      <c r="A417" s="25"/>
      <c r="B417" s="39"/>
    </row>
    <row r="418" spans="1:2">
      <c r="A418" s="25"/>
      <c r="B418" s="39"/>
    </row>
    <row r="419" spans="1:2">
      <c r="A419" s="25"/>
      <c r="B419" s="39"/>
    </row>
    <row r="420" spans="1:2">
      <c r="A420" s="25"/>
      <c r="B420" s="39"/>
    </row>
    <row r="421" spans="1:2">
      <c r="A421" s="25"/>
      <c r="B421" s="39"/>
    </row>
    <row r="422" spans="1:2">
      <c r="A422" s="25"/>
      <c r="B422" s="39"/>
    </row>
    <row r="423" spans="1:2">
      <c r="A423" s="25"/>
      <c r="B423" s="39"/>
    </row>
    <row r="424" spans="1:2">
      <c r="A424" s="25"/>
      <c r="B424" s="39"/>
    </row>
    <row r="425" spans="1:2">
      <c r="A425" s="25"/>
      <c r="B425" s="39"/>
    </row>
    <row r="426" spans="1:2">
      <c r="A426" s="25"/>
      <c r="B426" s="39"/>
    </row>
    <row r="427" spans="1:2">
      <c r="A427" s="25"/>
      <c r="B427" s="39"/>
    </row>
    <row r="428" spans="1:2">
      <c r="A428" s="25"/>
      <c r="B428" s="39"/>
    </row>
    <row r="429" spans="1:2">
      <c r="A429" s="25"/>
      <c r="B429" s="39"/>
    </row>
    <row r="430" spans="1:2">
      <c r="A430" s="25"/>
      <c r="B430" s="39"/>
    </row>
    <row r="431" spans="1:2">
      <c r="A431" s="25"/>
      <c r="B431" s="39"/>
    </row>
    <row r="432" spans="1:2">
      <c r="A432" s="25"/>
      <c r="B432" s="39"/>
    </row>
    <row r="433" spans="1:2">
      <c r="A433" s="25"/>
      <c r="B433" s="39"/>
    </row>
    <row r="434" spans="1:2">
      <c r="A434" s="25"/>
      <c r="B434" s="39"/>
    </row>
    <row r="435" spans="1:2">
      <c r="A435" s="25"/>
      <c r="B435" s="39"/>
    </row>
    <row r="436" spans="1:2">
      <c r="A436" s="25"/>
      <c r="B436" s="39"/>
    </row>
    <row r="437" spans="1:2">
      <c r="A437" s="25"/>
      <c r="B437" s="39"/>
    </row>
    <row r="438" spans="1:2">
      <c r="A438" s="25"/>
      <c r="B438" s="39"/>
    </row>
    <row r="439" spans="1:2">
      <c r="A439" s="25"/>
      <c r="B439" s="39"/>
    </row>
    <row r="440" spans="1:2">
      <c r="A440" s="25"/>
      <c r="B440" s="39"/>
    </row>
    <row r="441" spans="1:2">
      <c r="A441" s="25"/>
      <c r="B441" s="39"/>
    </row>
    <row r="442" spans="1:2">
      <c r="A442" s="25"/>
      <c r="B442" s="39"/>
    </row>
    <row r="443" spans="1:2">
      <c r="A443" s="25"/>
      <c r="B443" s="39"/>
    </row>
    <row r="444" spans="1:2">
      <c r="A444" s="25"/>
      <c r="B444" s="39"/>
    </row>
    <row r="445" spans="1:2">
      <c r="A445" s="25"/>
      <c r="B445" s="39"/>
    </row>
    <row r="446" spans="1:2">
      <c r="A446" s="25"/>
      <c r="B446" s="39"/>
    </row>
    <row r="447" spans="1:2">
      <c r="A447" s="25"/>
      <c r="B447" s="39"/>
    </row>
    <row r="448" spans="1:2">
      <c r="A448" s="25"/>
      <c r="B448" s="39"/>
    </row>
    <row r="449" spans="1:2">
      <c r="A449" s="25"/>
      <c r="B449" s="39"/>
    </row>
    <row r="450" spans="1:2">
      <c r="A450" s="25"/>
      <c r="B450" s="39"/>
    </row>
    <row r="451" spans="1:2">
      <c r="A451" s="25"/>
      <c r="B451" s="39"/>
    </row>
    <row r="452" spans="1:2">
      <c r="A452" s="25"/>
      <c r="B452" s="39"/>
    </row>
    <row r="453" spans="1:2">
      <c r="A453" s="25"/>
      <c r="B453" s="39"/>
    </row>
    <row r="454" spans="1:2">
      <c r="A454" s="25"/>
      <c r="B454" s="39"/>
    </row>
  </sheetData>
  <mergeCells count="1">
    <mergeCell ref="D14:I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7"/>
  <sheetViews>
    <sheetView topLeftCell="A73" workbookViewId="0">
      <selection activeCell="H90" sqref="H90:H91"/>
    </sheetView>
  </sheetViews>
  <sheetFormatPr defaultRowHeight="12.75"/>
  <cols>
    <col min="1" max="1" width="9.140625" style="5" customWidth="1"/>
    <col min="2" max="2" width="9.85546875" style="5" customWidth="1"/>
    <col min="3" max="3" width="12.140625" style="11" customWidth="1"/>
    <col min="4" max="4" width="12.140625" style="6" customWidth="1"/>
    <col min="5" max="5" width="13.42578125" bestFit="1" customWidth="1"/>
    <col min="6" max="7" width="11.42578125" customWidth="1"/>
    <col min="8" max="8" width="25.140625" customWidth="1"/>
    <col min="9" max="9" width="11.42578125" customWidth="1"/>
    <col min="10" max="10" width="13.5703125" customWidth="1"/>
  </cols>
  <sheetData>
    <row r="1" spans="1:15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</row>
    <row r="2" spans="1:15">
      <c r="A2" s="1"/>
      <c r="B2" s="1"/>
    </row>
    <row r="3" spans="1:15">
      <c r="A3" s="68" t="s">
        <v>53</v>
      </c>
      <c r="B3" s="69"/>
      <c r="C3" s="69"/>
      <c r="D3" s="69"/>
      <c r="E3" s="69"/>
      <c r="F3" s="69"/>
      <c r="G3" s="69"/>
      <c r="H3" s="69"/>
      <c r="I3" s="69"/>
      <c r="J3" s="69"/>
      <c r="K3" s="30" t="s">
        <v>34</v>
      </c>
      <c r="L3" s="29"/>
      <c r="M3" s="29"/>
    </row>
    <row r="4" spans="1:15">
      <c r="A4" s="1"/>
      <c r="B4" s="1"/>
    </row>
    <row r="5" spans="1:1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</row>
    <row r="6" spans="1:15">
      <c r="A6" s="69" t="s">
        <v>20</v>
      </c>
      <c r="B6" s="69"/>
      <c r="C6" s="69"/>
      <c r="D6" s="69"/>
      <c r="E6" s="69"/>
      <c r="F6" s="69"/>
      <c r="G6" s="69"/>
      <c r="H6" s="69"/>
      <c r="I6" s="69"/>
      <c r="J6" s="69"/>
    </row>
    <row r="7" spans="1:15">
      <c r="A7" s="1"/>
      <c r="B7" s="1"/>
    </row>
    <row r="8" spans="1:15">
      <c r="A8" s="2" t="s">
        <v>68</v>
      </c>
      <c r="B8" s="1"/>
      <c r="F8" s="34"/>
      <c r="G8" s="6"/>
      <c r="H8" s="6"/>
    </row>
    <row r="9" spans="1:15">
      <c r="A9" s="2" t="s">
        <v>72</v>
      </c>
      <c r="B9" s="1"/>
      <c r="D9" s="41" t="s">
        <v>73</v>
      </c>
      <c r="E9" s="42" t="s">
        <v>9</v>
      </c>
      <c r="F9" s="6"/>
      <c r="G9" s="6"/>
      <c r="H9" s="6"/>
    </row>
    <row r="10" spans="1:15">
      <c r="A10" s="2"/>
      <c r="B10" s="1"/>
      <c r="D10" s="7">
        <f>ROUND('330.10 Truncate'!B13, 6)</f>
        <v>0</v>
      </c>
      <c r="E10" s="3">
        <f>'[1]330.10'!$J$10</f>
        <v>180</v>
      </c>
      <c r="F10" s="35"/>
      <c r="G10" s="6"/>
      <c r="H10" s="6"/>
    </row>
    <row r="11" spans="1:15">
      <c r="A11" s="26" t="str">
        <f>"Probable Retirement Year " &amp;ROUND('330.10 Truncate'!C1, 1)</f>
        <v>Probable Retirement Year 2041</v>
      </c>
      <c r="B11" s="1"/>
      <c r="F11" s="34"/>
      <c r="G11" s="6"/>
      <c r="H11" s="6"/>
      <c r="O11" s="29"/>
    </row>
    <row r="12" spans="1:15">
      <c r="A12" s="1"/>
      <c r="B12" s="1"/>
      <c r="L12" s="62" t="s">
        <v>26</v>
      </c>
      <c r="M12" s="62"/>
      <c r="N12" s="62"/>
      <c r="O12" s="29"/>
    </row>
    <row r="13" spans="1:15">
      <c r="A13" s="1"/>
      <c r="B13" s="1"/>
      <c r="D13" s="3" t="s">
        <v>12</v>
      </c>
      <c r="F13" s="3" t="s">
        <v>12</v>
      </c>
      <c r="G13" s="3" t="s">
        <v>10</v>
      </c>
      <c r="L13" s="30"/>
      <c r="M13" s="29"/>
      <c r="N13" s="29"/>
      <c r="O13" s="29"/>
    </row>
    <row r="14" spans="1:15">
      <c r="A14" s="2"/>
      <c r="B14" s="3" t="s">
        <v>7</v>
      </c>
      <c r="C14" s="12" t="s">
        <v>1</v>
      </c>
      <c r="D14" s="3" t="s">
        <v>10</v>
      </c>
      <c r="E14" s="3" t="s">
        <v>12</v>
      </c>
      <c r="F14" s="3" t="s">
        <v>9</v>
      </c>
      <c r="G14" s="3" t="s">
        <v>9</v>
      </c>
      <c r="L14" s="32" t="s">
        <v>35</v>
      </c>
      <c r="M14" s="33" t="s">
        <v>38</v>
      </c>
      <c r="N14" s="29"/>
      <c r="O14" s="29"/>
    </row>
    <row r="15" spans="1:15">
      <c r="A15" s="3" t="s">
        <v>2</v>
      </c>
      <c r="B15" s="14">
        <v>37256</v>
      </c>
      <c r="C15" s="12" t="s">
        <v>3</v>
      </c>
      <c r="D15" s="3" t="s">
        <v>9</v>
      </c>
      <c r="E15" s="3" t="s">
        <v>9</v>
      </c>
      <c r="F15" s="3" t="s">
        <v>13</v>
      </c>
      <c r="G15" s="3" t="s">
        <v>13</v>
      </c>
      <c r="L15" s="32" t="s">
        <v>36</v>
      </c>
      <c r="M15" s="33" t="s">
        <v>38</v>
      </c>
      <c r="N15" s="29"/>
      <c r="O15" s="29"/>
    </row>
    <row r="16" spans="1:15">
      <c r="A16" s="4" t="s">
        <v>4</v>
      </c>
      <c r="B16" s="13" t="s">
        <v>5</v>
      </c>
      <c r="C16" s="8" t="s">
        <v>6</v>
      </c>
      <c r="D16" s="4" t="s">
        <v>11</v>
      </c>
      <c r="E16" s="4" t="s">
        <v>14</v>
      </c>
      <c r="F16" s="4" t="s">
        <v>15</v>
      </c>
      <c r="G16" t="s">
        <v>16</v>
      </c>
      <c r="L16" s="32" t="s">
        <v>37</v>
      </c>
      <c r="M16" s="33" t="s">
        <v>39</v>
      </c>
      <c r="N16" s="29"/>
      <c r="O16" s="29"/>
    </row>
    <row r="17" spans="1:15">
      <c r="A17" s="4"/>
      <c r="B17" s="13"/>
      <c r="C17" s="8"/>
      <c r="D17" s="4"/>
      <c r="E17" s="4"/>
      <c r="F17" s="4"/>
      <c r="L17" s="30" t="s">
        <v>40</v>
      </c>
      <c r="M17" s="33" t="s">
        <v>41</v>
      </c>
      <c r="N17" s="29"/>
      <c r="O17" s="29"/>
    </row>
    <row r="18" spans="1:15">
      <c r="A18" s="4">
        <v>2011</v>
      </c>
      <c r="B18" s="28">
        <v>0.5</v>
      </c>
      <c r="C18" s="43">
        <v>0</v>
      </c>
      <c r="D18" s="16">
        <f>'330.10 Truncate'!C14</f>
        <v>29.976496905987631</v>
      </c>
      <c r="E18" s="10">
        <f>E10</f>
        <v>180</v>
      </c>
      <c r="F18" s="9">
        <f t="shared" ref="F18:F81" si="0">+C18/E18</f>
        <v>0</v>
      </c>
      <c r="G18" s="9">
        <f>+D18*F18</f>
        <v>0</v>
      </c>
      <c r="L18" s="30" t="s">
        <v>42</v>
      </c>
      <c r="M18" s="33" t="s">
        <v>43</v>
      </c>
      <c r="N18" s="29"/>
      <c r="O18" s="29"/>
    </row>
    <row r="19" spans="1:15">
      <c r="A19" s="4">
        <v>2010</v>
      </c>
      <c r="B19" s="28">
        <v>1.5</v>
      </c>
      <c r="C19" s="43">
        <v>0</v>
      </c>
      <c r="D19" s="16">
        <f>'330.10 Truncate'!C15</f>
        <v>29.973574656470539</v>
      </c>
      <c r="E19" s="10">
        <f t="shared" ref="E19:E33" si="1">E18</f>
        <v>180</v>
      </c>
      <c r="F19" s="9">
        <f t="shared" si="0"/>
        <v>0</v>
      </c>
      <c r="G19" s="9">
        <f>+D19*F19</f>
        <v>0</v>
      </c>
      <c r="L19" s="32" t="s">
        <v>44</v>
      </c>
      <c r="M19" s="33" t="s">
        <v>45</v>
      </c>
    </row>
    <row r="20" spans="1:15">
      <c r="A20" s="4">
        <v>2009</v>
      </c>
      <c r="B20" s="28">
        <v>2.5</v>
      </c>
      <c r="C20" s="43">
        <v>0</v>
      </c>
      <c r="D20" s="16">
        <f>'330.10 Truncate'!C16</f>
        <v>29.97033580289137</v>
      </c>
      <c r="E20" s="10">
        <f t="shared" si="1"/>
        <v>180</v>
      </c>
      <c r="F20" s="9">
        <f t="shared" si="0"/>
        <v>0</v>
      </c>
      <c r="G20" s="9">
        <f>+D20*F20</f>
        <v>0</v>
      </c>
    </row>
    <row r="21" spans="1:15">
      <c r="A21" s="27">
        <v>2008</v>
      </c>
      <c r="B21" s="28">
        <v>3.5</v>
      </c>
      <c r="C21" s="43">
        <v>0</v>
      </c>
      <c r="D21" s="16">
        <f>'330.10 Truncate'!C17</f>
        <v>29.966744819441093</v>
      </c>
      <c r="E21" s="10">
        <f t="shared" si="1"/>
        <v>180</v>
      </c>
      <c r="F21" s="9">
        <f t="shared" si="0"/>
        <v>0</v>
      </c>
      <c r="G21" s="9">
        <f>+D21*F21</f>
        <v>0</v>
      </c>
    </row>
    <row r="22" spans="1:15">
      <c r="A22" s="27">
        <v>2007</v>
      </c>
      <c r="B22" s="28">
        <v>4.5</v>
      </c>
      <c r="C22" s="43">
        <v>0</v>
      </c>
      <c r="D22" s="16">
        <f>'330.10 Truncate'!C18</f>
        <v>29.962778157518802</v>
      </c>
      <c r="E22" s="10">
        <f t="shared" si="1"/>
        <v>180</v>
      </c>
      <c r="F22" s="9">
        <f t="shared" si="0"/>
        <v>0</v>
      </c>
      <c r="G22" s="9">
        <f t="shared" ref="G22:G82" si="2">+D22*F22</f>
        <v>0</v>
      </c>
    </row>
    <row r="23" spans="1:15">
      <c r="A23" s="27">
        <v>2006</v>
      </c>
      <c r="B23" s="28">
        <v>5.5</v>
      </c>
      <c r="C23" s="43">
        <v>0</v>
      </c>
      <c r="D23" s="16">
        <f>'330.10 Truncate'!C19</f>
        <v>29.958394274825007</v>
      </c>
      <c r="E23" s="10">
        <f t="shared" si="1"/>
        <v>180</v>
      </c>
      <c r="F23" s="9">
        <f t="shared" si="0"/>
        <v>0</v>
      </c>
      <c r="G23" s="9">
        <f t="shared" si="2"/>
        <v>0</v>
      </c>
    </row>
    <row r="24" spans="1:15">
      <c r="A24" s="27">
        <v>2005</v>
      </c>
      <c r="B24" s="28">
        <v>6.5</v>
      </c>
      <c r="C24" s="43">
        <v>0</v>
      </c>
      <c r="D24" s="16">
        <f>'330.10 Truncate'!C20</f>
        <v>29.953563599342345</v>
      </c>
      <c r="E24" s="10">
        <f t="shared" si="1"/>
        <v>180</v>
      </c>
      <c r="F24" s="9">
        <f t="shared" si="0"/>
        <v>0</v>
      </c>
      <c r="G24" s="9">
        <f t="shared" si="2"/>
        <v>0</v>
      </c>
    </row>
    <row r="25" spans="1:15">
      <c r="A25" s="27">
        <v>2004</v>
      </c>
      <c r="B25" s="28">
        <v>7.5</v>
      </c>
      <c r="C25" s="43">
        <v>0</v>
      </c>
      <c r="D25" s="16">
        <f>'330.10 Truncate'!C21</f>
        <v>29.948237564944325</v>
      </c>
      <c r="E25" s="10">
        <f t="shared" si="1"/>
        <v>180</v>
      </c>
      <c r="F25" s="9">
        <f t="shared" si="0"/>
        <v>0</v>
      </c>
      <c r="G25" s="9">
        <f t="shared" si="2"/>
        <v>0</v>
      </c>
    </row>
    <row r="26" spans="1:15">
      <c r="A26" s="27">
        <v>2003</v>
      </c>
      <c r="B26" s="28">
        <v>8.5</v>
      </c>
      <c r="C26" s="43">
        <v>0</v>
      </c>
      <c r="D26" s="16">
        <f>'330.10 Truncate'!C22</f>
        <v>29.942379566964146</v>
      </c>
      <c r="E26" s="10">
        <f t="shared" si="1"/>
        <v>180</v>
      </c>
      <c r="F26" s="9">
        <f t="shared" si="0"/>
        <v>0</v>
      </c>
      <c r="G26" s="9">
        <f t="shared" si="2"/>
        <v>0</v>
      </c>
    </row>
    <row r="27" spans="1:15">
      <c r="A27" s="27">
        <v>2002</v>
      </c>
      <c r="B27" s="28">
        <v>9.5</v>
      </c>
      <c r="C27" s="43">
        <v>0</v>
      </c>
      <c r="D27" s="16">
        <f>'330.10 Truncate'!C23</f>
        <v>29.935949476093015</v>
      </c>
      <c r="E27" s="10">
        <f t="shared" si="1"/>
        <v>180</v>
      </c>
      <c r="F27" s="9">
        <f t="shared" si="0"/>
        <v>0</v>
      </c>
      <c r="G27" s="9">
        <f t="shared" si="2"/>
        <v>0</v>
      </c>
    </row>
    <row r="28" spans="1:15">
      <c r="A28" s="27">
        <v>2001</v>
      </c>
      <c r="B28" s="28">
        <v>10.5</v>
      </c>
      <c r="C28" s="43">
        <v>0</v>
      </c>
      <c r="D28" s="16">
        <f>'330.10 Truncate'!C24</f>
        <v>29.928902633695134</v>
      </c>
      <c r="E28" s="10">
        <f t="shared" si="1"/>
        <v>180</v>
      </c>
      <c r="F28" s="9">
        <f t="shared" si="0"/>
        <v>0</v>
      </c>
      <c r="G28" s="9">
        <f t="shared" si="2"/>
        <v>0</v>
      </c>
    </row>
    <row r="29" spans="1:15">
      <c r="A29" s="27">
        <v>2000</v>
      </c>
      <c r="B29" s="28">
        <v>11.5</v>
      </c>
      <c r="C29" s="43">
        <v>0</v>
      </c>
      <c r="D29" s="16">
        <f>'330.10 Truncate'!C25</f>
        <v>29.921190346637648</v>
      </c>
      <c r="E29" s="10">
        <f t="shared" si="1"/>
        <v>180</v>
      </c>
      <c r="F29" s="9">
        <f t="shared" si="0"/>
        <v>0</v>
      </c>
      <c r="G29" s="9">
        <f t="shared" si="2"/>
        <v>0</v>
      </c>
    </row>
    <row r="30" spans="1:15">
      <c r="A30" s="27">
        <v>1999</v>
      </c>
      <c r="B30" s="28">
        <v>12.5</v>
      </c>
      <c r="C30" s="43">
        <v>0</v>
      </c>
      <c r="D30" s="16">
        <f>'330.10 Truncate'!C26</f>
        <v>29.91274442089933</v>
      </c>
      <c r="E30" s="10">
        <f t="shared" si="1"/>
        <v>180</v>
      </c>
      <c r="F30" s="9">
        <f t="shared" si="0"/>
        <v>0</v>
      </c>
      <c r="G30" s="9">
        <f t="shared" si="2"/>
        <v>0</v>
      </c>
    </row>
    <row r="31" spans="1:15">
      <c r="A31" s="27">
        <v>1998</v>
      </c>
      <c r="B31" s="28">
        <v>13.5</v>
      </c>
      <c r="C31" s="43">
        <v>0</v>
      </c>
      <c r="D31" s="16">
        <f>'330.10 Truncate'!C27</f>
        <v>29.903537500162557</v>
      </c>
      <c r="E31" s="10">
        <f t="shared" si="1"/>
        <v>180</v>
      </c>
      <c r="F31" s="9">
        <f t="shared" si="0"/>
        <v>0</v>
      </c>
      <c r="G31" s="9">
        <f t="shared" si="2"/>
        <v>0</v>
      </c>
    </row>
    <row r="32" spans="1:15">
      <c r="A32" s="27">
        <v>1997</v>
      </c>
      <c r="B32" s="28">
        <v>14.5</v>
      </c>
      <c r="C32" s="43">
        <v>0</v>
      </c>
      <c r="D32" s="16">
        <f>'330.10 Truncate'!C28</f>
        <v>29.893491784263585</v>
      </c>
      <c r="E32" s="10">
        <f t="shared" si="1"/>
        <v>180</v>
      </c>
      <c r="F32" s="9">
        <f t="shared" si="0"/>
        <v>0</v>
      </c>
      <c r="G32" s="9">
        <f t="shared" si="2"/>
        <v>0</v>
      </c>
    </row>
    <row r="33" spans="1:7">
      <c r="A33" s="27">
        <v>1996</v>
      </c>
      <c r="B33" s="28">
        <v>15.5</v>
      </c>
      <c r="C33" s="43">
        <v>0</v>
      </c>
      <c r="D33" s="16">
        <f>'330.10 Truncate'!C29</f>
        <v>29.882539372885049</v>
      </c>
      <c r="E33" s="10">
        <f t="shared" si="1"/>
        <v>180</v>
      </c>
      <c r="F33" s="9">
        <f t="shared" si="0"/>
        <v>0</v>
      </c>
      <c r="G33" s="9">
        <f t="shared" si="2"/>
        <v>0</v>
      </c>
    </row>
    <row r="34" spans="1:7">
      <c r="A34" s="27">
        <v>1995</v>
      </c>
      <c r="B34" s="28">
        <v>16.5</v>
      </c>
      <c r="C34" s="43">
        <v>0</v>
      </c>
      <c r="D34" s="16">
        <f>'330.10 Truncate'!C30</f>
        <v>29.870638677632709</v>
      </c>
      <c r="E34" s="10">
        <f t="shared" ref="E34:E88" si="3">+E33</f>
        <v>180</v>
      </c>
      <c r="F34" s="9">
        <f t="shared" si="0"/>
        <v>0</v>
      </c>
      <c r="G34" s="9">
        <f t="shared" si="2"/>
        <v>0</v>
      </c>
    </row>
    <row r="35" spans="1:7">
      <c r="A35" s="27">
        <v>1994</v>
      </c>
      <c r="B35" s="28">
        <v>17.5</v>
      </c>
      <c r="C35" s="43">
        <v>0</v>
      </c>
      <c r="D35" s="16">
        <f>'330.10 Truncate'!C31</f>
        <v>29.857696169487678</v>
      </c>
      <c r="E35" s="10">
        <f t="shared" si="3"/>
        <v>180</v>
      </c>
      <c r="F35" s="9">
        <f t="shared" si="0"/>
        <v>0</v>
      </c>
      <c r="G35" s="9">
        <f t="shared" si="2"/>
        <v>0</v>
      </c>
    </row>
    <row r="36" spans="1:7">
      <c r="A36" s="27">
        <v>1993</v>
      </c>
      <c r="B36" s="28">
        <v>18.5</v>
      </c>
      <c r="C36" s="43">
        <v>0</v>
      </c>
      <c r="D36" s="16">
        <f>'330.10 Truncate'!C32</f>
        <v>29.843657533739403</v>
      </c>
      <c r="E36" s="10">
        <f t="shared" si="3"/>
        <v>180</v>
      </c>
      <c r="F36" s="9">
        <f t="shared" si="0"/>
        <v>0</v>
      </c>
      <c r="G36" s="9">
        <f t="shared" si="2"/>
        <v>0</v>
      </c>
    </row>
    <row r="37" spans="1:7">
      <c r="A37" s="27">
        <v>1992</v>
      </c>
      <c r="B37" s="28">
        <v>19.5</v>
      </c>
      <c r="C37" s="43">
        <v>0</v>
      </c>
      <c r="D37" s="16">
        <f>'330.10 Truncate'!C33</f>
        <v>29.828448865956275</v>
      </c>
      <c r="E37" s="10">
        <f t="shared" si="3"/>
        <v>180</v>
      </c>
      <c r="F37" s="9">
        <f t="shared" si="0"/>
        <v>0</v>
      </c>
      <c r="G37" s="9">
        <f t="shared" si="2"/>
        <v>0</v>
      </c>
    </row>
    <row r="38" spans="1:7">
      <c r="A38" s="27">
        <v>1991</v>
      </c>
      <c r="B38" s="28">
        <v>20.5</v>
      </c>
      <c r="C38" s="43">
        <v>0</v>
      </c>
      <c r="D38" s="16">
        <f>'330.10 Truncate'!C34</f>
        <v>29.81198959715238</v>
      </c>
      <c r="E38" s="10">
        <f t="shared" si="3"/>
        <v>180</v>
      </c>
      <c r="F38" s="9">
        <f t="shared" si="0"/>
        <v>0</v>
      </c>
      <c r="G38" s="9">
        <f t="shared" si="2"/>
        <v>0</v>
      </c>
    </row>
    <row r="39" spans="1:7">
      <c r="A39" s="27">
        <v>1990</v>
      </c>
      <c r="B39" s="28">
        <v>21.5</v>
      </c>
      <c r="C39" s="43">
        <v>0</v>
      </c>
      <c r="D39" s="16">
        <f>'330.10 Truncate'!C35</f>
        <v>29.794208382130673</v>
      </c>
      <c r="E39" s="10">
        <f t="shared" si="3"/>
        <v>180</v>
      </c>
      <c r="F39" s="9">
        <f t="shared" si="0"/>
        <v>0</v>
      </c>
      <c r="G39" s="9">
        <f t="shared" si="2"/>
        <v>0</v>
      </c>
    </row>
    <row r="40" spans="1:7">
      <c r="A40" s="27">
        <v>1989</v>
      </c>
      <c r="B40" s="28">
        <v>22.5</v>
      </c>
      <c r="C40" s="43">
        <v>0</v>
      </c>
      <c r="D40" s="16">
        <f>'330.10 Truncate'!C36</f>
        <v>29.774996821494106</v>
      </c>
      <c r="E40" s="10">
        <f t="shared" si="3"/>
        <v>180</v>
      </c>
      <c r="F40" s="9">
        <f t="shared" si="0"/>
        <v>0</v>
      </c>
      <c r="G40" s="9">
        <f t="shared" si="2"/>
        <v>0</v>
      </c>
    </row>
    <row r="41" spans="1:7">
      <c r="A41" s="27">
        <v>1988</v>
      </c>
      <c r="B41" s="28">
        <v>23.5</v>
      </c>
      <c r="C41" s="43">
        <v>0</v>
      </c>
      <c r="D41" s="16">
        <f>'330.10 Truncate'!C37</f>
        <v>29.754284987662057</v>
      </c>
      <c r="E41" s="10">
        <f t="shared" si="3"/>
        <v>180</v>
      </c>
      <c r="F41" s="9">
        <f t="shared" si="0"/>
        <v>0</v>
      </c>
      <c r="G41" s="9">
        <f t="shared" si="2"/>
        <v>0</v>
      </c>
    </row>
    <row r="42" spans="1:7">
      <c r="A42" s="27">
        <v>1987</v>
      </c>
      <c r="B42" s="28">
        <v>24.5</v>
      </c>
      <c r="C42" s="43">
        <v>0</v>
      </c>
      <c r="D42" s="16">
        <f>'330.10 Truncate'!C38</f>
        <v>29.731982218804045</v>
      </c>
      <c r="E42" s="10">
        <f t="shared" si="3"/>
        <v>180</v>
      </c>
      <c r="F42" s="9">
        <f t="shared" si="0"/>
        <v>0</v>
      </c>
      <c r="G42" s="9">
        <f t="shared" si="2"/>
        <v>0</v>
      </c>
    </row>
    <row r="43" spans="1:7">
      <c r="A43" s="27">
        <v>1986</v>
      </c>
      <c r="B43" s="28">
        <v>25.5</v>
      </c>
      <c r="C43" s="43">
        <v>0</v>
      </c>
      <c r="D43" s="16">
        <f>'330.10 Truncate'!C39</f>
        <v>29.707990492778936</v>
      </c>
      <c r="E43" s="10">
        <f t="shared" si="3"/>
        <v>180</v>
      </c>
      <c r="F43" s="9">
        <f t="shared" si="0"/>
        <v>0</v>
      </c>
      <c r="G43" s="9">
        <f t="shared" si="2"/>
        <v>0</v>
      </c>
    </row>
    <row r="44" spans="1:7">
      <c r="A44" s="27">
        <v>1985</v>
      </c>
      <c r="B44" s="28">
        <v>26.5</v>
      </c>
      <c r="C44" s="43">
        <v>0</v>
      </c>
      <c r="D44" s="16">
        <f>'330.10 Truncate'!C40</f>
        <v>29.682220248658954</v>
      </c>
      <c r="E44" s="10">
        <f t="shared" si="3"/>
        <v>180</v>
      </c>
      <c r="F44" s="9">
        <f t="shared" si="0"/>
        <v>0</v>
      </c>
      <c r="G44" s="9">
        <f t="shared" si="2"/>
        <v>0</v>
      </c>
    </row>
    <row r="45" spans="1:7">
      <c r="A45" s="27">
        <v>1984</v>
      </c>
      <c r="B45" s="28">
        <v>27.5</v>
      </c>
      <c r="C45" s="43">
        <v>0</v>
      </c>
      <c r="D45" s="16">
        <f>'330.10 Truncate'!C41</f>
        <v>29.654559064018088</v>
      </c>
      <c r="E45" s="10">
        <f t="shared" si="3"/>
        <v>180</v>
      </c>
      <c r="F45" s="9">
        <f t="shared" si="0"/>
        <v>0</v>
      </c>
      <c r="G45" s="9">
        <f t="shared" si="2"/>
        <v>0</v>
      </c>
    </row>
    <row r="46" spans="1:7">
      <c r="A46" s="27">
        <v>1983</v>
      </c>
      <c r="B46" s="28">
        <v>28.5</v>
      </c>
      <c r="C46" s="43">
        <v>0</v>
      </c>
      <c r="D46" s="16">
        <f>'330.10 Truncate'!C42</f>
        <v>29.624917687079602</v>
      </c>
      <c r="E46" s="10">
        <f t="shared" si="3"/>
        <v>180</v>
      </c>
      <c r="F46" s="9">
        <f t="shared" si="0"/>
        <v>0</v>
      </c>
      <c r="G46" s="9">
        <f t="shared" si="2"/>
        <v>0</v>
      </c>
    </row>
    <row r="47" spans="1:7">
      <c r="A47" s="27">
        <v>1982</v>
      </c>
      <c r="B47" s="28">
        <v>29.5</v>
      </c>
      <c r="C47" s="43">
        <v>0</v>
      </c>
      <c r="D47" s="16">
        <f>'330.10 Truncate'!C43</f>
        <v>29.593184348524396</v>
      </c>
      <c r="E47" s="10">
        <f t="shared" si="3"/>
        <v>180</v>
      </c>
      <c r="F47" s="9">
        <f t="shared" si="0"/>
        <v>0</v>
      </c>
      <c r="G47" s="9">
        <f t="shared" si="2"/>
        <v>0</v>
      </c>
    </row>
    <row r="48" spans="1:7">
      <c r="A48" s="27">
        <v>1981</v>
      </c>
      <c r="B48" s="28">
        <v>30.5</v>
      </c>
      <c r="C48" s="43">
        <v>0</v>
      </c>
      <c r="D48" s="16">
        <f>'330.10 Truncate'!C44</f>
        <v>29.559255385189335</v>
      </c>
      <c r="E48" s="10">
        <f t="shared" si="3"/>
        <v>180</v>
      </c>
      <c r="F48" s="9">
        <f t="shared" si="0"/>
        <v>0</v>
      </c>
      <c r="G48" s="9">
        <f t="shared" si="2"/>
        <v>0</v>
      </c>
    </row>
    <row r="49" spans="1:8">
      <c r="A49" s="27">
        <v>1980</v>
      </c>
      <c r="B49" s="28">
        <v>31.5</v>
      </c>
      <c r="C49" s="43">
        <v>0</v>
      </c>
      <c r="D49" s="16">
        <f>'330.10 Truncate'!C45</f>
        <v>29.523019778389738</v>
      </c>
      <c r="E49" s="10">
        <f t="shared" si="3"/>
        <v>180</v>
      </c>
      <c r="F49" s="9">
        <f t="shared" si="0"/>
        <v>0</v>
      </c>
      <c r="G49" s="9">
        <f t="shared" si="2"/>
        <v>0</v>
      </c>
    </row>
    <row r="50" spans="1:8">
      <c r="A50" s="27">
        <v>1979</v>
      </c>
      <c r="B50" s="28">
        <v>32.5</v>
      </c>
      <c r="C50" s="43">
        <v>0</v>
      </c>
      <c r="D50" s="16">
        <f>'330.10 Truncate'!C46</f>
        <v>29.484358048740344</v>
      </c>
      <c r="E50" s="10">
        <f t="shared" si="3"/>
        <v>180</v>
      </c>
      <c r="F50" s="9">
        <f t="shared" si="0"/>
        <v>0</v>
      </c>
      <c r="G50" s="9">
        <f t="shared" si="2"/>
        <v>0</v>
      </c>
    </row>
    <row r="51" spans="1:8">
      <c r="A51" s="27">
        <v>1978</v>
      </c>
      <c r="B51" s="28">
        <v>33.5</v>
      </c>
      <c r="C51" s="43">
        <v>0</v>
      </c>
      <c r="D51" s="16">
        <f>'330.10 Truncate'!C47</f>
        <v>29.443158931500964</v>
      </c>
      <c r="E51" s="10">
        <f t="shared" si="3"/>
        <v>180</v>
      </c>
      <c r="F51" s="9">
        <f t="shared" si="0"/>
        <v>0</v>
      </c>
      <c r="G51" s="9">
        <f t="shared" si="2"/>
        <v>0</v>
      </c>
    </row>
    <row r="52" spans="1:8">
      <c r="A52" s="27">
        <v>1977</v>
      </c>
      <c r="B52" s="28">
        <v>34.5</v>
      </c>
      <c r="C52" s="43">
        <v>0</v>
      </c>
      <c r="D52" s="16">
        <f>'330.10 Truncate'!C48</f>
        <v>29.399318677996249</v>
      </c>
      <c r="E52" s="10">
        <f t="shared" si="3"/>
        <v>180</v>
      </c>
      <c r="F52" s="9">
        <f t="shared" si="0"/>
        <v>0</v>
      </c>
      <c r="G52" s="9">
        <f t="shared" si="2"/>
        <v>0</v>
      </c>
    </row>
    <row r="53" spans="1:8">
      <c r="A53" s="27">
        <v>1976</v>
      </c>
      <c r="B53" s="28">
        <v>35.5</v>
      </c>
      <c r="C53" s="43">
        <v>0</v>
      </c>
      <c r="D53" s="16">
        <f>'330.10 Truncate'!C49</f>
        <v>29.352711337828488</v>
      </c>
      <c r="E53" s="10">
        <f t="shared" si="3"/>
        <v>180</v>
      </c>
      <c r="F53" s="9">
        <f t="shared" si="0"/>
        <v>0</v>
      </c>
      <c r="G53" s="9">
        <f t="shared" si="2"/>
        <v>0</v>
      </c>
    </row>
    <row r="54" spans="1:8">
      <c r="A54" s="27">
        <v>1975</v>
      </c>
      <c r="B54" s="28">
        <v>36.5</v>
      </c>
      <c r="C54" s="43">
        <v>0</v>
      </c>
      <c r="D54" s="16">
        <f>'330.10 Truncate'!C50</f>
        <v>29.303218651194058</v>
      </c>
      <c r="E54" s="10">
        <f t="shared" si="3"/>
        <v>180</v>
      </c>
      <c r="F54" s="9">
        <f t="shared" si="0"/>
        <v>0</v>
      </c>
      <c r="G54" s="9">
        <f t="shared" si="2"/>
        <v>0</v>
      </c>
    </row>
    <row r="55" spans="1:8">
      <c r="A55" s="27">
        <v>1974</v>
      </c>
      <c r="B55" s="28">
        <v>37.5</v>
      </c>
      <c r="C55" s="43">
        <v>0</v>
      </c>
      <c r="D55" s="16">
        <f>'330.10 Truncate'!C51</f>
        <v>29.250729294157956</v>
      </c>
      <c r="E55" s="10">
        <f t="shared" si="3"/>
        <v>180</v>
      </c>
      <c r="F55" s="9">
        <f t="shared" si="0"/>
        <v>0</v>
      </c>
      <c r="G55" s="9">
        <f t="shared" si="2"/>
        <v>0</v>
      </c>
    </row>
    <row r="56" spans="1:8">
      <c r="A56" s="27">
        <v>1973</v>
      </c>
      <c r="B56" s="28">
        <v>38.5</v>
      </c>
      <c r="C56" s="43">
        <v>0</v>
      </c>
      <c r="D56" s="16">
        <f>'330.10 Truncate'!C52</f>
        <v>29.195110213984773</v>
      </c>
      <c r="E56" s="10">
        <f t="shared" si="3"/>
        <v>180</v>
      </c>
      <c r="F56" s="9">
        <f t="shared" si="0"/>
        <v>0</v>
      </c>
      <c r="G56" s="9">
        <f t="shared" si="2"/>
        <v>0</v>
      </c>
    </row>
    <row r="57" spans="1:8">
      <c r="A57" s="27">
        <v>1972</v>
      </c>
      <c r="B57" s="28">
        <v>39.5</v>
      </c>
      <c r="C57" s="43">
        <v>0</v>
      </c>
      <c r="D57" s="16">
        <f>'330.10 Truncate'!C53</f>
        <v>29.136236375304637</v>
      </c>
      <c r="E57" s="10">
        <f t="shared" si="3"/>
        <v>180</v>
      </c>
      <c r="F57" s="9">
        <f t="shared" si="0"/>
        <v>0</v>
      </c>
      <c r="G57" s="9">
        <f t="shared" si="2"/>
        <v>0</v>
      </c>
    </row>
    <row r="58" spans="1:8">
      <c r="A58" s="27">
        <v>1971</v>
      </c>
      <c r="B58" s="28">
        <v>40.5</v>
      </c>
      <c r="C58" s="43">
        <v>0</v>
      </c>
      <c r="D58" s="16">
        <f>'330.10 Truncate'!C54</f>
        <v>29.074005102722417</v>
      </c>
      <c r="E58" s="10">
        <f t="shared" si="3"/>
        <v>180</v>
      </c>
      <c r="F58" s="9">
        <f t="shared" si="0"/>
        <v>0</v>
      </c>
      <c r="G58" s="9">
        <f t="shared" si="2"/>
        <v>0</v>
      </c>
    </row>
    <row r="59" spans="1:8">
      <c r="A59" s="27">
        <v>1970</v>
      </c>
      <c r="B59" s="28">
        <v>41.5</v>
      </c>
      <c r="C59" s="43">
        <v>0</v>
      </c>
      <c r="D59" s="16">
        <f>'330.10 Truncate'!C55</f>
        <v>29.008292734119895</v>
      </c>
      <c r="E59" s="10">
        <f t="shared" si="3"/>
        <v>180</v>
      </c>
      <c r="F59" s="9">
        <f t="shared" si="0"/>
        <v>0</v>
      </c>
      <c r="G59" s="9">
        <f t="shared" si="2"/>
        <v>0</v>
      </c>
    </row>
    <row r="60" spans="1:8" s="15" customFormat="1">
      <c r="A60" s="27">
        <v>1969</v>
      </c>
      <c r="B60" s="28">
        <v>42.5</v>
      </c>
      <c r="C60" s="43">
        <v>0</v>
      </c>
      <c r="D60" s="16">
        <f>'330.10 Truncate'!C56</f>
        <v>28.938969073206213</v>
      </c>
      <c r="E60" s="10">
        <f t="shared" si="3"/>
        <v>180</v>
      </c>
      <c r="F60" s="9">
        <f t="shared" si="0"/>
        <v>0</v>
      </c>
      <c r="G60" s="9">
        <f t="shared" si="2"/>
        <v>0</v>
      </c>
    </row>
    <row r="61" spans="1:8" s="15" customFormat="1">
      <c r="A61" s="27">
        <v>1968</v>
      </c>
      <c r="B61" s="28">
        <v>43.5</v>
      </c>
      <c r="C61" s="43">
        <v>0</v>
      </c>
      <c r="D61" s="16">
        <f>'330.10 Truncate'!C57</f>
        <v>28.865927303168352</v>
      </c>
      <c r="E61" s="10">
        <f t="shared" si="3"/>
        <v>180</v>
      </c>
      <c r="F61" s="9">
        <f t="shared" si="0"/>
        <v>0</v>
      </c>
      <c r="G61" s="9">
        <f t="shared" si="2"/>
        <v>0</v>
      </c>
    </row>
    <row r="62" spans="1:8">
      <c r="A62" s="27">
        <v>1967</v>
      </c>
      <c r="B62" s="28">
        <v>44.5</v>
      </c>
      <c r="C62" s="43">
        <v>0</v>
      </c>
      <c r="D62" s="16">
        <f>'330.10 Truncate'!C58</f>
        <v>28.789055332129923</v>
      </c>
      <c r="E62" s="10">
        <f t="shared" si="3"/>
        <v>180</v>
      </c>
      <c r="F62" s="9">
        <f t="shared" si="0"/>
        <v>0</v>
      </c>
      <c r="G62" s="9">
        <f t="shared" si="2"/>
        <v>0</v>
      </c>
      <c r="H62" s="10"/>
    </row>
    <row r="63" spans="1:8">
      <c r="A63" s="27">
        <v>1966</v>
      </c>
      <c r="B63" s="28">
        <v>45.5</v>
      </c>
      <c r="C63" s="43">
        <v>0</v>
      </c>
      <c r="D63" s="16">
        <f>'330.10 Truncate'!C59</f>
        <v>28.708235464591951</v>
      </c>
      <c r="E63" s="10">
        <f t="shared" si="3"/>
        <v>180</v>
      </c>
      <c r="F63" s="9">
        <f t="shared" si="0"/>
        <v>0</v>
      </c>
      <c r="G63" s="9">
        <f t="shared" si="2"/>
        <v>0</v>
      </c>
    </row>
    <row r="64" spans="1:8" ht="15" customHeight="1">
      <c r="A64" s="27">
        <v>1965</v>
      </c>
      <c r="B64" s="28">
        <v>46.5</v>
      </c>
      <c r="C64" s="43">
        <v>0</v>
      </c>
      <c r="D64" s="16">
        <f>'330.10 Truncate'!C60</f>
        <v>28.623329022989235</v>
      </c>
      <c r="E64" s="10">
        <f t="shared" si="3"/>
        <v>180</v>
      </c>
      <c r="F64" s="9">
        <f t="shared" si="0"/>
        <v>0</v>
      </c>
      <c r="G64" s="9">
        <f t="shared" si="2"/>
        <v>0</v>
      </c>
    </row>
    <row r="65" spans="1:7">
      <c r="A65" s="27">
        <v>1964</v>
      </c>
      <c r="B65" s="28">
        <v>47.5</v>
      </c>
      <c r="C65" s="43">
        <v>0</v>
      </c>
      <c r="D65" s="16">
        <f>'330.10 Truncate'!C61</f>
        <v>28.534252128502633</v>
      </c>
      <c r="E65" s="10">
        <f t="shared" si="3"/>
        <v>180</v>
      </c>
      <c r="F65" s="9">
        <f t="shared" si="0"/>
        <v>0</v>
      </c>
      <c r="G65" s="9">
        <f t="shared" si="2"/>
        <v>0</v>
      </c>
    </row>
    <row r="66" spans="1:7">
      <c r="A66" s="27">
        <v>1963</v>
      </c>
      <c r="B66" s="28">
        <v>48.5</v>
      </c>
      <c r="C66" s="43">
        <v>0</v>
      </c>
      <c r="D66" s="16">
        <f>'330.10 Truncate'!C62</f>
        <v>28.440917441367684</v>
      </c>
      <c r="E66" s="10">
        <f t="shared" si="3"/>
        <v>180</v>
      </c>
      <c r="F66" s="9">
        <f t="shared" si="0"/>
        <v>0</v>
      </c>
      <c r="G66" s="9">
        <f t="shared" si="2"/>
        <v>0</v>
      </c>
    </row>
    <row r="67" spans="1:7">
      <c r="A67" s="27">
        <v>1962</v>
      </c>
      <c r="B67" s="28">
        <v>49.5</v>
      </c>
      <c r="C67" s="43">
        <v>0</v>
      </c>
      <c r="D67" s="16">
        <f>'330.10 Truncate'!C63</f>
        <v>28.343189395688139</v>
      </c>
      <c r="E67" s="10">
        <f t="shared" si="3"/>
        <v>180</v>
      </c>
      <c r="F67" s="9">
        <f t="shared" si="0"/>
        <v>0</v>
      </c>
      <c r="G67" s="9">
        <f t="shared" si="2"/>
        <v>0</v>
      </c>
    </row>
    <row r="68" spans="1:7">
      <c r="A68" s="27">
        <v>1961</v>
      </c>
      <c r="B68" s="28">
        <v>50.5</v>
      </c>
      <c r="C68" s="43">
        <v>0</v>
      </c>
      <c r="D68" s="16">
        <f>'330.10 Truncate'!C64</f>
        <v>28.240988129480797</v>
      </c>
      <c r="E68" s="10">
        <f t="shared" si="3"/>
        <v>180</v>
      </c>
      <c r="F68" s="9">
        <f t="shared" si="0"/>
        <v>0</v>
      </c>
      <c r="G68" s="9">
        <f t="shared" si="2"/>
        <v>0</v>
      </c>
    </row>
    <row r="69" spans="1:7">
      <c r="A69" s="27">
        <v>1960</v>
      </c>
      <c r="B69" s="28">
        <v>51.5</v>
      </c>
      <c r="C69" s="43">
        <v>0</v>
      </c>
      <c r="D69" s="16">
        <f>'330.10 Truncate'!C65</f>
        <v>28.134216559519324</v>
      </c>
      <c r="E69" s="10">
        <f t="shared" si="3"/>
        <v>180</v>
      </c>
      <c r="F69" s="9">
        <f t="shared" si="0"/>
        <v>0</v>
      </c>
      <c r="G69" s="9">
        <f t="shared" si="2"/>
        <v>0</v>
      </c>
    </row>
    <row r="70" spans="1:7">
      <c r="A70" s="27">
        <v>1959</v>
      </c>
      <c r="B70" s="28">
        <v>52.5</v>
      </c>
      <c r="C70" s="43">
        <v>0</v>
      </c>
      <c r="D70" s="16">
        <f>'330.10 Truncate'!C66</f>
        <v>28.022789276695534</v>
      </c>
      <c r="E70" s="10">
        <f t="shared" si="3"/>
        <v>180</v>
      </c>
      <c r="F70" s="9">
        <f t="shared" si="0"/>
        <v>0</v>
      </c>
      <c r="G70" s="9">
        <f t="shared" si="2"/>
        <v>0</v>
      </c>
    </row>
    <row r="71" spans="1:7">
      <c r="A71" s="27">
        <v>1958</v>
      </c>
      <c r="B71" s="28">
        <v>53.5</v>
      </c>
      <c r="C71" s="43">
        <v>0</v>
      </c>
      <c r="D71" s="16">
        <f>'330.10 Truncate'!C67</f>
        <v>27.906629342848142</v>
      </c>
      <c r="E71" s="10">
        <f t="shared" si="3"/>
        <v>180</v>
      </c>
      <c r="F71" s="9">
        <f t="shared" si="0"/>
        <v>0</v>
      </c>
      <c r="G71" s="9">
        <f t="shared" si="2"/>
        <v>0</v>
      </c>
    </row>
    <row r="72" spans="1:7">
      <c r="A72" s="27">
        <v>1957</v>
      </c>
      <c r="B72" s="28">
        <v>54.5</v>
      </c>
      <c r="C72" s="43">
        <v>0</v>
      </c>
      <c r="D72" s="16">
        <f>'330.10 Truncate'!C68</f>
        <v>27.785616450695535</v>
      </c>
      <c r="E72" s="10">
        <f t="shared" si="3"/>
        <v>180</v>
      </c>
      <c r="F72" s="9">
        <f t="shared" si="0"/>
        <v>0</v>
      </c>
      <c r="G72" s="9">
        <f t="shared" si="2"/>
        <v>0</v>
      </c>
    </row>
    <row r="73" spans="1:7">
      <c r="A73" s="27">
        <v>1956</v>
      </c>
      <c r="B73" s="28">
        <v>55.5</v>
      </c>
      <c r="C73" s="43">
        <v>0</v>
      </c>
      <c r="D73" s="16">
        <f>'330.10 Truncate'!C69</f>
        <v>27.659648597745043</v>
      </c>
      <c r="E73" s="10">
        <f t="shared" si="3"/>
        <v>180</v>
      </c>
      <c r="F73" s="9">
        <f t="shared" si="0"/>
        <v>0</v>
      </c>
      <c r="G73" s="9">
        <f t="shared" si="2"/>
        <v>0</v>
      </c>
    </row>
    <row r="74" spans="1:7">
      <c r="A74" s="27">
        <v>1955</v>
      </c>
      <c r="B74" s="28">
        <v>56.5</v>
      </c>
      <c r="C74" s="43">
        <v>0</v>
      </c>
      <c r="D74" s="16">
        <f>'330.10 Truncate'!C70</f>
        <v>27.528574481151871</v>
      </c>
      <c r="E74" s="10">
        <f t="shared" si="3"/>
        <v>180</v>
      </c>
      <c r="F74" s="9">
        <f t="shared" si="0"/>
        <v>0</v>
      </c>
      <c r="G74" s="9">
        <f t="shared" si="2"/>
        <v>0</v>
      </c>
    </row>
    <row r="75" spans="1:7">
      <c r="A75" s="27">
        <v>1954</v>
      </c>
      <c r="B75" s="28">
        <v>57.5</v>
      </c>
      <c r="C75" s="43">
        <v>0</v>
      </c>
      <c r="D75" s="16">
        <f>'330.10 Truncate'!C71</f>
        <v>27.392229982151015</v>
      </c>
      <c r="E75" s="10">
        <f t="shared" si="3"/>
        <v>180</v>
      </c>
      <c r="F75" s="9">
        <f t="shared" si="0"/>
        <v>0</v>
      </c>
      <c r="G75" s="9">
        <f t="shared" si="2"/>
        <v>0</v>
      </c>
    </row>
    <row r="76" spans="1:7">
      <c r="A76" s="27">
        <v>1953</v>
      </c>
      <c r="B76" s="28">
        <v>58.5</v>
      </c>
      <c r="C76" s="43">
        <v>0</v>
      </c>
      <c r="D76" s="16">
        <f>'330.10 Truncate'!C72</f>
        <v>27.250388779015303</v>
      </c>
      <c r="E76" s="10">
        <f t="shared" si="3"/>
        <v>180</v>
      </c>
      <c r="F76" s="9">
        <f t="shared" si="0"/>
        <v>0</v>
      </c>
      <c r="G76" s="9">
        <f t="shared" si="2"/>
        <v>0</v>
      </c>
    </row>
    <row r="77" spans="1:7">
      <c r="A77" s="27">
        <v>1952</v>
      </c>
      <c r="B77" s="28">
        <v>59.5</v>
      </c>
      <c r="C77" s="43">
        <v>0</v>
      </c>
      <c r="D77" s="16">
        <f>'330.10 Truncate'!C73</f>
        <v>27.102788683605787</v>
      </c>
      <c r="E77" s="10">
        <f t="shared" si="3"/>
        <v>180</v>
      </c>
      <c r="F77" s="9">
        <f t="shared" si="0"/>
        <v>0</v>
      </c>
      <c r="G77" s="9">
        <f t="shared" si="2"/>
        <v>0</v>
      </c>
    </row>
    <row r="78" spans="1:7">
      <c r="A78" s="27">
        <v>1951</v>
      </c>
      <c r="B78" s="28">
        <v>60.5</v>
      </c>
      <c r="C78" s="43">
        <v>0</v>
      </c>
      <c r="D78" s="16">
        <f>'330.10 Truncate'!C74</f>
        <v>26.949101947012828</v>
      </c>
      <c r="E78" s="10">
        <f t="shared" si="3"/>
        <v>180</v>
      </c>
      <c r="F78" s="9">
        <f t="shared" si="0"/>
        <v>0</v>
      </c>
      <c r="G78" s="9">
        <f t="shared" si="2"/>
        <v>0</v>
      </c>
    </row>
    <row r="79" spans="1:7">
      <c r="A79" s="27">
        <v>1950</v>
      </c>
      <c r="B79" s="28">
        <v>61.5</v>
      </c>
      <c r="C79" s="43">
        <v>0</v>
      </c>
      <c r="D79" s="16">
        <f>'330.10 Truncate'!C75</f>
        <v>26.788967317758942</v>
      </c>
      <c r="E79" s="10">
        <f t="shared" si="3"/>
        <v>180</v>
      </c>
      <c r="F79" s="9">
        <f t="shared" si="0"/>
        <v>0</v>
      </c>
      <c r="G79" s="9">
        <f t="shared" si="2"/>
        <v>0</v>
      </c>
    </row>
    <row r="80" spans="1:7">
      <c r="A80" s="27">
        <v>1949</v>
      </c>
      <c r="B80" s="28">
        <v>62.5</v>
      </c>
      <c r="C80" s="43">
        <v>0</v>
      </c>
      <c r="D80" s="16">
        <f>'330.10 Truncate'!C76</f>
        <v>26.622010165621699</v>
      </c>
      <c r="E80" s="10">
        <f t="shared" si="3"/>
        <v>180</v>
      </c>
      <c r="F80" s="9">
        <f t="shared" si="0"/>
        <v>0</v>
      </c>
      <c r="G80" s="9">
        <f t="shared" si="2"/>
        <v>0</v>
      </c>
    </row>
    <row r="81" spans="1:8">
      <c r="A81" s="27">
        <v>1948</v>
      </c>
      <c r="B81" s="28">
        <v>63.5</v>
      </c>
      <c r="C81" s="43">
        <v>0</v>
      </c>
      <c r="D81" s="16">
        <f>'330.10 Truncate'!C77</f>
        <v>26.447776057353753</v>
      </c>
      <c r="E81" s="10">
        <f t="shared" si="3"/>
        <v>180</v>
      </c>
      <c r="F81" s="9">
        <f t="shared" si="0"/>
        <v>0</v>
      </c>
      <c r="G81" s="9">
        <f t="shared" si="2"/>
        <v>0</v>
      </c>
    </row>
    <row r="82" spans="1:8">
      <c r="A82" s="27">
        <v>1947</v>
      </c>
      <c r="B82" s="28">
        <v>64.5</v>
      </c>
      <c r="C82" s="43">
        <v>0</v>
      </c>
      <c r="D82" s="16">
        <f>'330.10 Truncate'!C78</f>
        <v>26.265812030459667</v>
      </c>
      <c r="E82" s="10">
        <f t="shared" si="3"/>
        <v>180</v>
      </c>
      <c r="F82" s="9">
        <f>+C82/E82</f>
        <v>0</v>
      </c>
      <c r="G82" s="9">
        <f t="shared" si="2"/>
        <v>0</v>
      </c>
    </row>
    <row r="83" spans="1:8">
      <c r="A83" s="27">
        <v>1946</v>
      </c>
      <c r="B83" s="28">
        <v>64.5</v>
      </c>
      <c r="C83" s="43">
        <v>0</v>
      </c>
      <c r="D83" s="16">
        <f>'330.10 Truncate'!C79</f>
        <v>26.075633162063795</v>
      </c>
      <c r="E83" s="10">
        <f t="shared" si="3"/>
        <v>180</v>
      </c>
      <c r="F83" s="9">
        <f t="shared" ref="F83:F88" si="4">+C83/E83</f>
        <v>0</v>
      </c>
      <c r="G83" s="9">
        <f t="shared" ref="G83:G88" si="5">+D83*F83</f>
        <v>0</v>
      </c>
    </row>
    <row r="84" spans="1:8">
      <c r="A84" s="27">
        <v>1945</v>
      </c>
      <c r="B84" s="28">
        <v>64.5</v>
      </c>
      <c r="C84" s="43">
        <v>0</v>
      </c>
      <c r="D84" s="16">
        <f>'330.10 Truncate'!C80</f>
        <v>25.876746580537709</v>
      </c>
      <c r="E84" s="10">
        <f t="shared" si="3"/>
        <v>180</v>
      </c>
      <c r="F84" s="9">
        <f t="shared" si="4"/>
        <v>0</v>
      </c>
      <c r="G84" s="9">
        <f t="shared" si="5"/>
        <v>0</v>
      </c>
    </row>
    <row r="85" spans="1:8">
      <c r="A85" s="27">
        <v>1944</v>
      </c>
      <c r="B85" s="28">
        <v>64.5</v>
      </c>
      <c r="C85" s="43">
        <v>0</v>
      </c>
      <c r="D85" s="16">
        <f>'330.10 Truncate'!C81</f>
        <v>25.668690390296508</v>
      </c>
      <c r="E85" s="10">
        <f t="shared" si="3"/>
        <v>180</v>
      </c>
      <c r="F85" s="9">
        <f t="shared" si="4"/>
        <v>0</v>
      </c>
      <c r="G85" s="9">
        <f t="shared" si="5"/>
        <v>0</v>
      </c>
    </row>
    <row r="86" spans="1:8">
      <c r="A86" s="27">
        <v>1943</v>
      </c>
      <c r="B86" s="28">
        <v>64.5</v>
      </c>
      <c r="C86" s="43">
        <v>0</v>
      </c>
      <c r="D86" s="16">
        <f>'330.10 Truncate'!C82</f>
        <v>25.450974387149238</v>
      </c>
      <c r="E86" s="10">
        <f t="shared" si="3"/>
        <v>180</v>
      </c>
      <c r="F86" s="9">
        <f t="shared" si="4"/>
        <v>0</v>
      </c>
      <c r="G86" s="9">
        <f t="shared" si="5"/>
        <v>0</v>
      </c>
    </row>
    <row r="87" spans="1:8">
      <c r="A87" s="27">
        <v>1942</v>
      </c>
      <c r="B87" s="28">
        <v>64.5</v>
      </c>
      <c r="C87" s="43">
        <v>0</v>
      </c>
      <c r="D87" s="16">
        <f>'330.10 Truncate'!C83</f>
        <v>25.223132114711035</v>
      </c>
      <c r="E87" s="10">
        <f t="shared" si="3"/>
        <v>180</v>
      </c>
      <c r="F87" s="9">
        <f t="shared" si="4"/>
        <v>0</v>
      </c>
      <c r="G87" s="9">
        <f t="shared" si="5"/>
        <v>0</v>
      </c>
    </row>
    <row r="88" spans="1:8">
      <c r="A88" s="27">
        <v>1941</v>
      </c>
      <c r="B88" s="28">
        <v>64.5</v>
      </c>
      <c r="C88" s="45">
        <v>879311.47</v>
      </c>
      <c r="D88" s="16">
        <f>'330.10 Truncate'!C84</f>
        <v>24.984758834863328</v>
      </c>
      <c r="E88" s="10">
        <f t="shared" si="3"/>
        <v>180</v>
      </c>
      <c r="F88" s="9">
        <f t="shared" si="4"/>
        <v>4885.0637222222222</v>
      </c>
      <c r="G88" s="9">
        <f t="shared" si="5"/>
        <v>122052.138992662</v>
      </c>
    </row>
    <row r="89" spans="1:8" ht="15.75" thickBot="1">
      <c r="D89" s="16"/>
      <c r="E89" s="10"/>
      <c r="F89" s="17"/>
      <c r="G89" s="17"/>
    </row>
    <row r="90" spans="1:8" ht="13.5" thickBot="1">
      <c r="D90"/>
      <c r="H90" s="55" t="s">
        <v>75</v>
      </c>
    </row>
    <row r="91" spans="1:8">
      <c r="C91" s="11">
        <f>SUM(C18:C88)</f>
        <v>879311.47</v>
      </c>
      <c r="D91"/>
      <c r="F91" s="11">
        <f>SUM(F18:F88)</f>
        <v>4885.0637222222222</v>
      </c>
      <c r="G91" s="11">
        <f>SUM(G18:G88)</f>
        <v>122052.138992662</v>
      </c>
      <c r="H91" s="56">
        <f>+C91-G91</f>
        <v>757259.33100733801</v>
      </c>
    </row>
    <row r="92" spans="1:8">
      <c r="D92"/>
    </row>
    <row r="93" spans="1:8">
      <c r="A93" s="2" t="s">
        <v>17</v>
      </c>
      <c r="B93" s="3"/>
      <c r="C93" s="19"/>
      <c r="D93" s="15"/>
      <c r="E93" s="20">
        <f>+C91/F91</f>
        <v>180</v>
      </c>
      <c r="F93" s="15"/>
      <c r="G93" s="15"/>
    </row>
    <row r="94" spans="1:8">
      <c r="A94" s="2" t="s">
        <v>18</v>
      </c>
      <c r="B94" s="3"/>
      <c r="C94" s="19"/>
      <c r="D94" s="15"/>
      <c r="E94" s="20">
        <f>+G91/F91</f>
        <v>24.984758834863328</v>
      </c>
      <c r="F94" s="15"/>
      <c r="G94" s="15"/>
    </row>
    <row r="95" spans="1:8">
      <c r="A95" s="1"/>
    </row>
    <row r="97" spans="1:6">
      <c r="A97" s="63" t="s">
        <v>8</v>
      </c>
      <c r="B97" s="64"/>
      <c r="C97" s="65"/>
      <c r="D97" s="66"/>
      <c r="E97" s="67"/>
      <c r="F97" s="67"/>
    </row>
  </sheetData>
  <mergeCells count="6">
    <mergeCell ref="A97:F97"/>
    <mergeCell ref="A1:J1"/>
    <mergeCell ref="A3:J3"/>
    <mergeCell ref="A5:J5"/>
    <mergeCell ref="A6:J6"/>
    <mergeCell ref="L12:N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54"/>
  <sheetViews>
    <sheetView topLeftCell="A22" workbookViewId="0">
      <selection activeCell="E44" sqref="E44"/>
    </sheetView>
  </sheetViews>
  <sheetFormatPr defaultRowHeight="12.75"/>
  <cols>
    <col min="2" max="2" width="23.5703125" style="37" customWidth="1"/>
    <col min="7" max="7" width="15.7109375" customWidth="1"/>
  </cols>
  <sheetData>
    <row r="1" spans="1:11">
      <c r="B1" s="15" t="s">
        <v>28</v>
      </c>
      <c r="C1">
        <f>'[1]330.10'!$D$5</f>
        <v>2041</v>
      </c>
      <c r="D1" s="30" t="s">
        <v>29</v>
      </c>
    </row>
    <row r="2" spans="1:11">
      <c r="A2" s="15"/>
      <c r="B2" s="15" t="s">
        <v>25</v>
      </c>
      <c r="C2">
        <v>2011</v>
      </c>
      <c r="D2" s="30" t="s">
        <v>30</v>
      </c>
    </row>
    <row r="3" spans="1:11">
      <c r="A3" s="15"/>
      <c r="B3" s="15" t="s">
        <v>33</v>
      </c>
      <c r="C3">
        <f>C1-C2</f>
        <v>30</v>
      </c>
    </row>
    <row r="4" spans="1:11">
      <c r="A4" s="15"/>
    </row>
    <row r="5" spans="1:11">
      <c r="A5" s="26" t="str">
        <f>"Projection Life Table "&amp;B8</f>
        <v xml:space="preserve">Projection Life Table </v>
      </c>
      <c r="B5" s="26"/>
      <c r="D5" s="30" t="s">
        <v>27</v>
      </c>
      <c r="E5" s="29"/>
      <c r="F5" s="29"/>
      <c r="G5" s="29"/>
      <c r="K5" s="30" t="s">
        <v>26</v>
      </c>
    </row>
    <row r="6" spans="1:11">
      <c r="A6" s="22"/>
      <c r="B6" s="31"/>
    </row>
    <row r="7" spans="1:11">
      <c r="A7" s="36" t="str">
        <f>"Interim Retirement Rate " &amp;ROUND(B13, 6)</f>
        <v>Interim Retirement Rate 0</v>
      </c>
      <c r="B7" s="31"/>
    </row>
    <row r="8" spans="1:11">
      <c r="A8" s="22"/>
      <c r="B8" s="31"/>
    </row>
    <row r="9" spans="1:11">
      <c r="A9" s="23" t="s">
        <v>21</v>
      </c>
      <c r="B9" s="23" t="s">
        <v>22</v>
      </c>
      <c r="D9" s="30" t="s">
        <v>27</v>
      </c>
      <c r="E9" s="29"/>
      <c r="F9" s="29"/>
      <c r="G9" s="29"/>
    </row>
    <row r="10" spans="1:11">
      <c r="A10" s="24"/>
      <c r="B10" s="38"/>
    </row>
    <row r="11" spans="1:11">
      <c r="A11" s="24" t="s">
        <v>23</v>
      </c>
      <c r="B11" s="38" t="s">
        <v>24</v>
      </c>
      <c r="C11" s="18" t="s">
        <v>31</v>
      </c>
      <c r="G11" s="18"/>
    </row>
    <row r="12" spans="1:11">
      <c r="A12" s="24"/>
      <c r="B12" s="38"/>
    </row>
    <row r="13" spans="1:11">
      <c r="A13" s="24"/>
      <c r="B13" s="50"/>
    </row>
    <row r="14" spans="1:11" ht="12.75" customHeight="1">
      <c r="A14" s="25">
        <v>0.5</v>
      </c>
      <c r="B14" s="53">
        <v>0.999996</v>
      </c>
      <c r="C14" s="21">
        <f>SUM(B15:B44)/B14</f>
        <v>29.976496905987631</v>
      </c>
      <c r="D14" s="71" t="s">
        <v>32</v>
      </c>
      <c r="E14" s="71"/>
      <c r="F14" s="71"/>
      <c r="G14" s="71"/>
      <c r="H14" s="71"/>
      <c r="I14" s="71"/>
      <c r="J14" s="29"/>
      <c r="K14" s="29"/>
    </row>
    <row r="15" spans="1:11">
      <c r="A15" s="25">
        <v>1.5</v>
      </c>
      <c r="B15" s="53">
        <v>0.99998699999999996</v>
      </c>
      <c r="C15" s="21">
        <f t="shared" ref="C15:C78" si="0">SUM(B16:B45)/B15</f>
        <v>29.973574656470539</v>
      </c>
      <c r="D15" s="71"/>
      <c r="E15" s="71"/>
      <c r="F15" s="71"/>
      <c r="G15" s="71"/>
      <c r="H15" s="71"/>
      <c r="I15" s="71"/>
    </row>
    <row r="16" spans="1:11">
      <c r="A16" s="25">
        <v>2.5</v>
      </c>
      <c r="B16" s="53">
        <v>0.99997650000000005</v>
      </c>
      <c r="C16" s="21">
        <f t="shared" si="0"/>
        <v>29.97033580289137</v>
      </c>
      <c r="D16" s="71"/>
      <c r="E16" s="71"/>
      <c r="F16" s="71"/>
      <c r="G16" s="71"/>
      <c r="H16" s="71"/>
      <c r="I16" s="71"/>
    </row>
    <row r="17" spans="1:3">
      <c r="A17" s="25">
        <v>3.5</v>
      </c>
      <c r="B17" s="53">
        <v>0.99996450000000003</v>
      </c>
      <c r="C17" s="21">
        <f t="shared" si="0"/>
        <v>29.966744819441093</v>
      </c>
    </row>
    <row r="18" spans="1:3">
      <c r="A18" s="25">
        <v>4.5</v>
      </c>
      <c r="B18" s="53">
        <v>0.99995049999999996</v>
      </c>
      <c r="C18" s="21">
        <f t="shared" si="0"/>
        <v>29.962778157518802</v>
      </c>
    </row>
    <row r="19" spans="1:3">
      <c r="A19" s="25">
        <v>5.5</v>
      </c>
      <c r="B19" s="53">
        <v>0.99993449999999995</v>
      </c>
      <c r="C19" s="21">
        <f t="shared" si="0"/>
        <v>29.958394274825007</v>
      </c>
    </row>
    <row r="20" spans="1:3">
      <c r="A20" s="25">
        <v>6.5</v>
      </c>
      <c r="B20" s="53">
        <v>0.99991600000000003</v>
      </c>
      <c r="C20" s="21">
        <f t="shared" si="0"/>
        <v>29.953563599342345</v>
      </c>
    </row>
    <row r="21" spans="1:3">
      <c r="A21" s="25">
        <v>7.5</v>
      </c>
      <c r="B21" s="53">
        <v>0.99989499999999998</v>
      </c>
      <c r="C21" s="21">
        <f t="shared" si="0"/>
        <v>29.948237564944325</v>
      </c>
    </row>
    <row r="22" spans="1:3">
      <c r="A22" s="25">
        <v>8.5</v>
      </c>
      <c r="B22" s="53">
        <v>0.99987099999999995</v>
      </c>
      <c r="C22" s="21">
        <f t="shared" si="0"/>
        <v>29.942379566964146</v>
      </c>
    </row>
    <row r="23" spans="1:3">
      <c r="A23" s="25">
        <v>9.5</v>
      </c>
      <c r="B23" s="53">
        <v>0.9998435</v>
      </c>
      <c r="C23" s="21">
        <f t="shared" si="0"/>
        <v>29.935949476093015</v>
      </c>
    </row>
    <row r="24" spans="1:3">
      <c r="A24" s="25">
        <v>10.5</v>
      </c>
      <c r="B24" s="53">
        <v>0.99981200000000003</v>
      </c>
      <c r="C24" s="21">
        <f t="shared" si="0"/>
        <v>29.928902633695134</v>
      </c>
    </row>
    <row r="25" spans="1:3">
      <c r="A25" s="25">
        <v>11.5</v>
      </c>
      <c r="B25" s="53">
        <v>0.999776</v>
      </c>
      <c r="C25" s="21">
        <f t="shared" si="0"/>
        <v>29.921190346637648</v>
      </c>
    </row>
    <row r="26" spans="1:3">
      <c r="A26" s="25">
        <v>12.5</v>
      </c>
      <c r="B26" s="53">
        <v>0.9997355</v>
      </c>
      <c r="C26" s="21">
        <f t="shared" si="0"/>
        <v>29.91274442089933</v>
      </c>
    </row>
    <row r="27" spans="1:3">
      <c r="A27" s="25">
        <v>13.5</v>
      </c>
      <c r="B27" s="53">
        <v>0.99968900000000005</v>
      </c>
      <c r="C27" s="21">
        <f t="shared" si="0"/>
        <v>29.903537500162557</v>
      </c>
    </row>
    <row r="28" spans="1:3">
      <c r="A28" s="25">
        <v>14.5</v>
      </c>
      <c r="B28" s="53">
        <v>0.99963650000000004</v>
      </c>
      <c r="C28" s="21">
        <f t="shared" si="0"/>
        <v>29.893491784263585</v>
      </c>
    </row>
    <row r="29" spans="1:3">
      <c r="A29" s="25">
        <v>15.5</v>
      </c>
      <c r="B29" s="53">
        <v>0.99957750000000001</v>
      </c>
      <c r="C29" s="21">
        <f t="shared" si="0"/>
        <v>29.882539372885049</v>
      </c>
    </row>
    <row r="30" spans="1:3">
      <c r="A30" s="25">
        <v>16.5</v>
      </c>
      <c r="B30" s="53">
        <v>0.99951049999999997</v>
      </c>
      <c r="C30" s="21">
        <f t="shared" si="0"/>
        <v>29.870638677632709</v>
      </c>
    </row>
    <row r="31" spans="1:3">
      <c r="A31" s="25">
        <v>17.5</v>
      </c>
      <c r="B31" s="53">
        <v>0.99943550000000003</v>
      </c>
      <c r="C31" s="21">
        <f t="shared" si="0"/>
        <v>29.857696169487678</v>
      </c>
    </row>
    <row r="32" spans="1:3">
      <c r="A32" s="25">
        <v>18.5</v>
      </c>
      <c r="B32" s="53">
        <v>0.99935099999999999</v>
      </c>
      <c r="C32" s="21">
        <f t="shared" si="0"/>
        <v>29.843657533739403</v>
      </c>
    </row>
    <row r="33" spans="1:5">
      <c r="A33" s="25">
        <v>19.5</v>
      </c>
      <c r="B33" s="53">
        <v>0.99925600000000003</v>
      </c>
      <c r="C33" s="21">
        <f t="shared" si="0"/>
        <v>29.828448865956275</v>
      </c>
    </row>
    <row r="34" spans="1:5">
      <c r="A34" s="25">
        <v>20.5</v>
      </c>
      <c r="B34" s="53">
        <v>0.99914950000000002</v>
      </c>
      <c r="C34" s="21">
        <f t="shared" si="0"/>
        <v>29.81198959715238</v>
      </c>
    </row>
    <row r="35" spans="1:5">
      <c r="A35" s="25">
        <v>21.5</v>
      </c>
      <c r="B35" s="53">
        <v>0.99902999999999997</v>
      </c>
      <c r="C35" s="21">
        <f t="shared" si="0"/>
        <v>29.794208382130673</v>
      </c>
    </row>
    <row r="36" spans="1:5">
      <c r="A36" s="25">
        <v>22.5</v>
      </c>
      <c r="B36" s="53">
        <v>0.99889700000000003</v>
      </c>
      <c r="C36" s="21">
        <f t="shared" si="0"/>
        <v>29.774996821494106</v>
      </c>
    </row>
    <row r="37" spans="1:5">
      <c r="A37" s="25">
        <v>23.5</v>
      </c>
      <c r="B37" s="53">
        <v>0.99874850000000004</v>
      </c>
      <c r="C37" s="21">
        <f t="shared" si="0"/>
        <v>29.754284987662057</v>
      </c>
    </row>
    <row r="38" spans="1:5">
      <c r="A38" s="25">
        <v>24.5</v>
      </c>
      <c r="B38" s="53">
        <v>0.998583</v>
      </c>
      <c r="C38" s="21">
        <f t="shared" si="0"/>
        <v>29.731982218804045</v>
      </c>
    </row>
    <row r="39" spans="1:5">
      <c r="A39" s="25">
        <v>25.5</v>
      </c>
      <c r="B39" s="53">
        <v>0.99839900000000004</v>
      </c>
      <c r="C39" s="21">
        <f t="shared" si="0"/>
        <v>29.707990492778936</v>
      </c>
    </row>
    <row r="40" spans="1:5">
      <c r="A40" s="25">
        <v>26.5</v>
      </c>
      <c r="B40" s="53">
        <v>0.99819449999999998</v>
      </c>
      <c r="C40" s="21">
        <f t="shared" si="0"/>
        <v>29.682220248658954</v>
      </c>
    </row>
    <row r="41" spans="1:5">
      <c r="A41" s="25">
        <v>27.5</v>
      </c>
      <c r="B41" s="53">
        <v>0.99796799999999997</v>
      </c>
      <c r="C41" s="21">
        <f t="shared" si="0"/>
        <v>29.654559064018088</v>
      </c>
    </row>
    <row r="42" spans="1:5">
      <c r="A42" s="25">
        <v>28.5</v>
      </c>
      <c r="B42" s="53">
        <v>0.99771699999999996</v>
      </c>
      <c r="C42" s="21">
        <f t="shared" si="0"/>
        <v>29.624917687079602</v>
      </c>
    </row>
    <row r="43" spans="1:5">
      <c r="A43" s="25">
        <v>29.5</v>
      </c>
      <c r="B43" s="53">
        <v>0.99743950000000003</v>
      </c>
      <c r="C43" s="21">
        <f t="shared" si="0"/>
        <v>29.593184348524396</v>
      </c>
    </row>
    <row r="44" spans="1:5">
      <c r="A44" s="25">
        <v>30.5</v>
      </c>
      <c r="B44" s="53">
        <v>0.99713300000000005</v>
      </c>
      <c r="C44" s="21">
        <f t="shared" si="0"/>
        <v>29.559255385189335</v>
      </c>
      <c r="E44" s="59">
        <f>+(1-B44)</f>
        <v>2.8669999999999529E-3</v>
      </c>
    </row>
    <row r="45" spans="1:5">
      <c r="A45" s="25">
        <v>31.5</v>
      </c>
      <c r="B45" s="53">
        <v>0.99679499999999999</v>
      </c>
      <c r="C45" s="21">
        <f t="shared" si="0"/>
        <v>29.523019778389738</v>
      </c>
    </row>
    <row r="46" spans="1:5">
      <c r="A46" s="25">
        <v>32.5</v>
      </c>
      <c r="B46" s="53">
        <v>0.99642299999999995</v>
      </c>
      <c r="C46" s="21">
        <f t="shared" si="0"/>
        <v>29.484358048740344</v>
      </c>
    </row>
    <row r="47" spans="1:5">
      <c r="A47" s="25">
        <v>33.5</v>
      </c>
      <c r="B47" s="53">
        <v>0.99601399999999995</v>
      </c>
      <c r="C47" s="21">
        <f t="shared" si="0"/>
        <v>29.443158931500964</v>
      </c>
    </row>
    <row r="48" spans="1:5">
      <c r="A48" s="25">
        <v>34.5</v>
      </c>
      <c r="B48" s="53">
        <v>0.99556449999999996</v>
      </c>
      <c r="C48" s="21">
        <f t="shared" si="0"/>
        <v>29.399318677996249</v>
      </c>
    </row>
    <row r="49" spans="1:3">
      <c r="A49" s="25">
        <v>35.5</v>
      </c>
      <c r="B49" s="53">
        <v>0.9950715</v>
      </c>
      <c r="C49" s="21">
        <f t="shared" si="0"/>
        <v>29.352711337828488</v>
      </c>
    </row>
    <row r="50" spans="1:3">
      <c r="A50" s="25">
        <v>36.5</v>
      </c>
      <c r="B50" s="53">
        <v>0.99453150000000001</v>
      </c>
      <c r="C50" s="21">
        <f t="shared" si="0"/>
        <v>29.303218651194058</v>
      </c>
    </row>
    <row r="51" spans="1:3">
      <c r="A51" s="25">
        <v>37.5</v>
      </c>
      <c r="B51" s="53">
        <v>0.9939405</v>
      </c>
      <c r="C51" s="21">
        <f t="shared" si="0"/>
        <v>29.250729294157956</v>
      </c>
    </row>
    <row r="52" spans="1:3">
      <c r="A52" s="25">
        <v>38.5</v>
      </c>
      <c r="B52" s="53">
        <v>0.99329500000000004</v>
      </c>
      <c r="C52" s="21">
        <f t="shared" si="0"/>
        <v>29.195110213984773</v>
      </c>
    </row>
    <row r="53" spans="1:3">
      <c r="A53" s="25">
        <v>39.5</v>
      </c>
      <c r="B53" s="53">
        <v>0.992591</v>
      </c>
      <c r="C53" s="21">
        <f t="shared" si="0"/>
        <v>29.136236375304637</v>
      </c>
    </row>
    <row r="54" spans="1:3">
      <c r="A54" s="25">
        <v>40.5</v>
      </c>
      <c r="B54" s="53">
        <v>0.99182349999999997</v>
      </c>
      <c r="C54" s="21">
        <f t="shared" si="0"/>
        <v>29.074005102722417</v>
      </c>
    </row>
    <row r="55" spans="1:3">
      <c r="A55" s="25">
        <v>41.5</v>
      </c>
      <c r="B55" s="53">
        <v>0.99098799999999998</v>
      </c>
      <c r="C55" s="21">
        <f t="shared" si="0"/>
        <v>29.008292734119895</v>
      </c>
    </row>
    <row r="56" spans="1:3">
      <c r="A56" s="25">
        <v>42.5</v>
      </c>
      <c r="B56" s="53">
        <v>0.99007999999999996</v>
      </c>
      <c r="C56" s="21">
        <f t="shared" si="0"/>
        <v>28.938969073206213</v>
      </c>
    </row>
    <row r="57" spans="1:3">
      <c r="A57" s="25">
        <v>43.5</v>
      </c>
      <c r="B57" s="53">
        <v>0.98909400000000003</v>
      </c>
      <c r="C57" s="21">
        <f t="shared" si="0"/>
        <v>28.865927303168352</v>
      </c>
    </row>
    <row r="58" spans="1:3">
      <c r="A58" s="25">
        <v>44.5</v>
      </c>
      <c r="B58" s="53">
        <v>0.98802449999999997</v>
      </c>
      <c r="C58" s="21">
        <f t="shared" si="0"/>
        <v>28.789055332129923</v>
      </c>
    </row>
    <row r="59" spans="1:3">
      <c r="A59" s="25">
        <v>45.5</v>
      </c>
      <c r="B59" s="53">
        <v>0.98686600000000002</v>
      </c>
      <c r="C59" s="21">
        <f t="shared" si="0"/>
        <v>28.708235464591951</v>
      </c>
    </row>
    <row r="60" spans="1:3">
      <c r="A60" s="25">
        <v>46.5</v>
      </c>
      <c r="B60" s="53">
        <v>0.98561350000000003</v>
      </c>
      <c r="C60" s="21">
        <f t="shared" si="0"/>
        <v>28.623329022989235</v>
      </c>
    </row>
    <row r="61" spans="1:3">
      <c r="A61" s="25">
        <v>47.5</v>
      </c>
      <c r="B61" s="53">
        <v>0.98426000000000002</v>
      </c>
      <c r="C61" s="21">
        <f t="shared" si="0"/>
        <v>28.534252128502633</v>
      </c>
    </row>
    <row r="62" spans="1:3">
      <c r="A62" s="25">
        <v>48.5</v>
      </c>
      <c r="B62" s="53">
        <v>0.98279850000000002</v>
      </c>
      <c r="C62" s="21">
        <f t="shared" si="0"/>
        <v>28.440917441367684</v>
      </c>
    </row>
    <row r="63" spans="1:3">
      <c r="A63" s="25">
        <v>49.5</v>
      </c>
      <c r="B63" s="53">
        <v>0.98122350000000003</v>
      </c>
      <c r="C63" s="21">
        <f t="shared" si="0"/>
        <v>28.343189395688139</v>
      </c>
    </row>
    <row r="64" spans="1:3">
      <c r="A64" s="25">
        <v>50.5</v>
      </c>
      <c r="B64" s="53">
        <v>0.9795275</v>
      </c>
      <c r="C64" s="21">
        <f t="shared" si="0"/>
        <v>28.240988129480797</v>
      </c>
    </row>
    <row r="65" spans="1:3">
      <c r="A65" s="25">
        <v>51.5</v>
      </c>
      <c r="B65" s="53">
        <v>0.97770349999999995</v>
      </c>
      <c r="C65" s="21">
        <f t="shared" si="0"/>
        <v>28.134216559519324</v>
      </c>
    </row>
    <row r="66" spans="1:3">
      <c r="A66" s="25">
        <v>52.5</v>
      </c>
      <c r="B66" s="53">
        <v>0.97574399999999994</v>
      </c>
      <c r="C66" s="21">
        <f t="shared" si="0"/>
        <v>28.022789276695534</v>
      </c>
    </row>
    <row r="67" spans="1:3">
      <c r="A67" s="25">
        <v>53.5</v>
      </c>
      <c r="B67" s="53">
        <v>0.97364099999999998</v>
      </c>
      <c r="C67" s="21">
        <f t="shared" si="0"/>
        <v>27.906629342848142</v>
      </c>
    </row>
    <row r="68" spans="1:3">
      <c r="A68" s="25">
        <v>54.5</v>
      </c>
      <c r="B68" s="53">
        <v>0.97138749999999996</v>
      </c>
      <c r="C68" s="21">
        <f t="shared" si="0"/>
        <v>27.785616450695535</v>
      </c>
    </row>
    <row r="69" spans="1:3">
      <c r="A69" s="25">
        <v>55.5</v>
      </c>
      <c r="B69" s="53">
        <v>0.96897500000000003</v>
      </c>
      <c r="C69" s="21">
        <f t="shared" si="0"/>
        <v>27.659648597745043</v>
      </c>
    </row>
    <row r="70" spans="1:3">
      <c r="A70" s="25">
        <v>56.5</v>
      </c>
      <c r="B70" s="53">
        <v>0.96639549999999996</v>
      </c>
      <c r="C70" s="21">
        <f t="shared" si="0"/>
        <v>27.528574481151871</v>
      </c>
    </row>
    <row r="71" spans="1:3">
      <c r="A71" s="25">
        <v>57.5</v>
      </c>
      <c r="B71" s="53">
        <v>0.96364000000000005</v>
      </c>
      <c r="C71" s="21">
        <f t="shared" si="0"/>
        <v>27.392229982151015</v>
      </c>
    </row>
    <row r="72" spans="1:3">
      <c r="A72" s="25">
        <v>58.5</v>
      </c>
      <c r="B72" s="53">
        <v>0.9607</v>
      </c>
      <c r="C72" s="21">
        <f t="shared" si="0"/>
        <v>27.250388779015303</v>
      </c>
    </row>
    <row r="73" spans="1:3">
      <c r="A73" s="25">
        <v>59.5</v>
      </c>
      <c r="B73" s="53">
        <v>0.95756649999999999</v>
      </c>
      <c r="C73" s="21">
        <f t="shared" si="0"/>
        <v>27.102788683605787</v>
      </c>
    </row>
    <row r="74" spans="1:3">
      <c r="A74" s="25">
        <v>60.5</v>
      </c>
      <c r="B74" s="53">
        <v>0.95423100000000005</v>
      </c>
      <c r="C74" s="21">
        <f t="shared" si="0"/>
        <v>26.949101947012828</v>
      </c>
    </row>
    <row r="75" spans="1:3">
      <c r="A75" s="25">
        <v>61.5</v>
      </c>
      <c r="B75" s="53">
        <v>0.95068450000000004</v>
      </c>
      <c r="C75" s="21">
        <f t="shared" si="0"/>
        <v>26.788967317758942</v>
      </c>
    </row>
    <row r="76" spans="1:3">
      <c r="A76" s="25">
        <v>62.5</v>
      </c>
      <c r="B76" s="53">
        <v>0.94691700000000001</v>
      </c>
      <c r="C76" s="21">
        <f t="shared" si="0"/>
        <v>26.622010165621699</v>
      </c>
    </row>
    <row r="77" spans="1:3">
      <c r="A77" s="25">
        <v>63.5</v>
      </c>
      <c r="B77" s="53">
        <v>0.94291999999999998</v>
      </c>
      <c r="C77" s="21">
        <f t="shared" si="0"/>
        <v>26.447776057353753</v>
      </c>
    </row>
    <row r="78" spans="1:3">
      <c r="A78" s="25">
        <v>64.5</v>
      </c>
      <c r="B78" s="53">
        <v>0.93868399999999996</v>
      </c>
      <c r="C78" s="21">
        <f t="shared" si="0"/>
        <v>26.265812030459667</v>
      </c>
    </row>
    <row r="79" spans="1:3">
      <c r="A79" s="25">
        <v>65.5</v>
      </c>
      <c r="B79" s="53">
        <v>0.93420000000000003</v>
      </c>
      <c r="C79" s="21">
        <f t="shared" ref="C79:C142" si="1">SUM(B80:B109)/B79</f>
        <v>26.075633162063795</v>
      </c>
    </row>
    <row r="80" spans="1:3">
      <c r="A80" s="25">
        <v>66.5</v>
      </c>
      <c r="B80" s="53">
        <v>0.92945900000000004</v>
      </c>
      <c r="C80" s="21">
        <f t="shared" si="1"/>
        <v>25.876746580537709</v>
      </c>
    </row>
    <row r="81" spans="1:3">
      <c r="A81" s="25">
        <v>67.5</v>
      </c>
      <c r="B81" s="53">
        <v>0.92445100000000002</v>
      </c>
      <c r="C81" s="21">
        <f t="shared" si="1"/>
        <v>25.668690390296508</v>
      </c>
    </row>
    <row r="82" spans="1:3">
      <c r="A82" s="25">
        <v>68.5</v>
      </c>
      <c r="B82" s="53">
        <v>0.91916750000000003</v>
      </c>
      <c r="C82" s="21">
        <f t="shared" si="1"/>
        <v>25.450974387149238</v>
      </c>
    </row>
    <row r="83" spans="1:3">
      <c r="A83" s="25">
        <v>69.5</v>
      </c>
      <c r="B83" s="53">
        <v>0.91359999999999997</v>
      </c>
      <c r="C83" s="21">
        <f t="shared" si="1"/>
        <v>25.223132114711035</v>
      </c>
    </row>
    <row r="84" spans="1:3">
      <c r="A84" s="25">
        <v>70.5</v>
      </c>
      <c r="B84" s="53">
        <v>0.90773899999999996</v>
      </c>
      <c r="C84" s="21">
        <f t="shared" si="1"/>
        <v>24.984758834863328</v>
      </c>
    </row>
    <row r="85" spans="1:3">
      <c r="A85" s="25">
        <v>71.5</v>
      </c>
      <c r="B85" s="53">
        <v>0.9015765</v>
      </c>
      <c r="C85" s="21">
        <f t="shared" si="1"/>
        <v>24.7354506245449</v>
      </c>
    </row>
    <row r="86" spans="1:3">
      <c r="A86" s="25">
        <v>72.5</v>
      </c>
      <c r="B86" s="53">
        <v>0.89510449999999997</v>
      </c>
      <c r="C86" s="21">
        <f t="shared" si="1"/>
        <v>24.47485349475955</v>
      </c>
    </row>
    <row r="87" spans="1:3">
      <c r="A87" s="25">
        <v>73.5</v>
      </c>
      <c r="B87" s="53">
        <v>0.88831499999999997</v>
      </c>
      <c r="C87" s="21">
        <f t="shared" si="1"/>
        <v>24.202670786826744</v>
      </c>
    </row>
    <row r="88" spans="1:3">
      <c r="A88" s="25">
        <v>74.5</v>
      </c>
      <c r="B88" s="53">
        <v>0.88120100000000001</v>
      </c>
      <c r="C88" s="21">
        <f t="shared" si="1"/>
        <v>23.91864058256856</v>
      </c>
    </row>
    <row r="89" spans="1:3">
      <c r="A89" s="25">
        <v>75.5</v>
      </c>
      <c r="B89" s="53">
        <v>0.87375550000000002</v>
      </c>
      <c r="C89" s="21">
        <f t="shared" si="1"/>
        <v>23.622567754938309</v>
      </c>
    </row>
    <row r="90" spans="1:3">
      <c r="A90" s="25">
        <v>76.5</v>
      </c>
      <c r="B90" s="53">
        <v>0.86597150000000001</v>
      </c>
      <c r="C90" s="21">
        <f t="shared" si="1"/>
        <v>23.314327319086136</v>
      </c>
    </row>
    <row r="91" spans="1:3">
      <c r="A91" s="25">
        <v>77.5</v>
      </c>
      <c r="B91" s="53">
        <v>0.85784349999999998</v>
      </c>
      <c r="C91" s="21">
        <f t="shared" si="1"/>
        <v>22.99382404832583</v>
      </c>
    </row>
    <row r="92" spans="1:3">
      <c r="A92" s="25">
        <v>78.5</v>
      </c>
      <c r="B92" s="53">
        <v>0.84936650000000002</v>
      </c>
      <c r="C92" s="21">
        <f t="shared" si="1"/>
        <v>22.661019712927217</v>
      </c>
    </row>
    <row r="93" spans="1:3">
      <c r="A93" s="25">
        <v>79.5</v>
      </c>
      <c r="B93" s="53">
        <v>0.84053599999999995</v>
      </c>
      <c r="C93" s="21">
        <f t="shared" si="1"/>
        <v>22.315934118229315</v>
      </c>
    </row>
    <row r="94" spans="1:3">
      <c r="A94" s="25">
        <v>80.5</v>
      </c>
      <c r="B94" s="53">
        <v>0.83134850000000005</v>
      </c>
      <c r="C94" s="21">
        <f t="shared" si="1"/>
        <v>21.958627458881555</v>
      </c>
    </row>
    <row r="95" spans="1:3">
      <c r="A95" s="25">
        <v>81.5</v>
      </c>
      <c r="B95" s="53">
        <v>0.821801</v>
      </c>
      <c r="C95" s="21">
        <f t="shared" si="1"/>
        <v>21.58921198684353</v>
      </c>
    </row>
    <row r="96" spans="1:3">
      <c r="A96" s="25">
        <v>82.5</v>
      </c>
      <c r="B96" s="53">
        <v>0.81189049999999996</v>
      </c>
      <c r="C96" s="21">
        <f t="shared" si="1"/>
        <v>21.207863622003213</v>
      </c>
    </row>
    <row r="97" spans="1:3">
      <c r="A97" s="25">
        <v>83.5</v>
      </c>
      <c r="B97" s="53">
        <v>0.80161099999999996</v>
      </c>
      <c r="C97" s="21">
        <f t="shared" si="1"/>
        <v>20.814895878424821</v>
      </c>
    </row>
    <row r="98" spans="1:3">
      <c r="A98" s="25">
        <v>84.5</v>
      </c>
      <c r="B98" s="53">
        <v>0.79094949999999997</v>
      </c>
      <c r="C98" s="21">
        <f t="shared" si="1"/>
        <v>20.410865674736499</v>
      </c>
    </row>
    <row r="99" spans="1:3">
      <c r="A99" s="25">
        <v>85.5</v>
      </c>
      <c r="B99" s="53">
        <v>0.77988250000000003</v>
      </c>
      <c r="C99" s="21">
        <f t="shared" si="1"/>
        <v>19.996668728943135</v>
      </c>
    </row>
    <row r="100" spans="1:3">
      <c r="A100" s="25">
        <v>86.5</v>
      </c>
      <c r="B100" s="53">
        <v>0.76837800000000001</v>
      </c>
      <c r="C100" s="21">
        <f t="shared" si="1"/>
        <v>19.573485966542506</v>
      </c>
    </row>
    <row r="101" spans="1:3">
      <c r="A101" s="25">
        <v>87.5</v>
      </c>
      <c r="B101" s="53">
        <v>0.75639800000000001</v>
      </c>
      <c r="C101" s="21">
        <f t="shared" si="1"/>
        <v>19.142717854885912</v>
      </c>
    </row>
    <row r="102" spans="1:3">
      <c r="A102" s="25">
        <v>88.5</v>
      </c>
      <c r="B102" s="53">
        <v>0.74390000000000001</v>
      </c>
      <c r="C102" s="21">
        <f t="shared" si="1"/>
        <v>18.705947035891914</v>
      </c>
    </row>
    <row r="103" spans="1:3">
      <c r="A103" s="25">
        <v>89.5</v>
      </c>
      <c r="B103" s="53">
        <v>0.7308405</v>
      </c>
      <c r="C103" s="21">
        <f t="shared" si="1"/>
        <v>18.264849854379985</v>
      </c>
    </row>
    <row r="104" spans="1:3">
      <c r="A104" s="25">
        <v>90.5</v>
      </c>
      <c r="B104" s="53">
        <v>0.71717699999999995</v>
      </c>
      <c r="C104" s="21">
        <f t="shared" si="1"/>
        <v>17.82115154278511</v>
      </c>
    </row>
    <row r="105" spans="1:3">
      <c r="A105" s="25">
        <v>91.5</v>
      </c>
      <c r="B105" s="53">
        <v>0.70287200000000005</v>
      </c>
      <c r="C105" s="21">
        <f t="shared" si="1"/>
        <v>17.376532284683407</v>
      </c>
    </row>
    <row r="106" spans="1:3">
      <c r="A106" s="25">
        <v>92.5</v>
      </c>
      <c r="B106" s="53">
        <v>0.68789500000000003</v>
      </c>
      <c r="C106" s="21">
        <f t="shared" si="1"/>
        <v>16.932583461138691</v>
      </c>
    </row>
    <row r="107" spans="1:3">
      <c r="A107" s="25">
        <v>93.5</v>
      </c>
      <c r="B107" s="53">
        <v>0.67222300000000001</v>
      </c>
      <c r="C107" s="21">
        <f t="shared" si="1"/>
        <v>16.49080439080484</v>
      </c>
    </row>
    <row r="108" spans="1:3">
      <c r="A108" s="25">
        <v>94.5</v>
      </c>
      <c r="B108" s="53">
        <v>0.65584450000000005</v>
      </c>
      <c r="C108" s="21">
        <f t="shared" si="1"/>
        <v>16.052512447691488</v>
      </c>
    </row>
    <row r="109" spans="1:3">
      <c r="A109" s="25">
        <v>95.5</v>
      </c>
      <c r="B109" s="53">
        <v>0.63875899999999997</v>
      </c>
      <c r="C109" s="21">
        <f t="shared" si="1"/>
        <v>15.6188648613953</v>
      </c>
    </row>
    <row r="110" spans="1:3">
      <c r="A110" s="25">
        <v>96.5</v>
      </c>
      <c r="B110" s="53">
        <v>0.62097749999999996</v>
      </c>
      <c r="C110" s="21">
        <f t="shared" si="1"/>
        <v>15.190852325567352</v>
      </c>
    </row>
    <row r="111" spans="1:3">
      <c r="A111" s="25">
        <v>97.5</v>
      </c>
      <c r="B111" s="53">
        <v>0.60252249999999996</v>
      </c>
      <c r="C111" s="21">
        <f t="shared" si="1"/>
        <v>14.76930322104154</v>
      </c>
    </row>
    <row r="112" spans="1:3">
      <c r="A112" s="25">
        <v>98.5</v>
      </c>
      <c r="B112" s="53">
        <v>0.58342950000000005</v>
      </c>
      <c r="C112" s="21">
        <f t="shared" si="1"/>
        <v>14.354845786851708</v>
      </c>
    </row>
    <row r="113" spans="1:3">
      <c r="A113" s="25">
        <v>99.5</v>
      </c>
      <c r="B113" s="53">
        <v>0.56374500000000005</v>
      </c>
      <c r="C113" s="21">
        <f t="shared" si="1"/>
        <v>13.947953418655597</v>
      </c>
    </row>
    <row r="114" spans="1:3">
      <c r="A114" s="25">
        <v>100.5</v>
      </c>
      <c r="B114" s="53">
        <v>0.54352549999999999</v>
      </c>
      <c r="C114" s="21">
        <f t="shared" si="1"/>
        <v>13.548963204118298</v>
      </c>
    </row>
    <row r="115" spans="1:3">
      <c r="A115" s="25">
        <v>101.5</v>
      </c>
      <c r="B115" s="53">
        <v>0.52283749999999996</v>
      </c>
      <c r="C115" s="21">
        <f t="shared" si="1"/>
        <v>13.15806153919717</v>
      </c>
    </row>
    <row r="116" spans="1:3">
      <c r="A116" s="25">
        <v>102.5</v>
      </c>
      <c r="B116" s="53">
        <v>0.50175499999999995</v>
      </c>
      <c r="C116" s="21">
        <f t="shared" si="1"/>
        <v>12.775331586132674</v>
      </c>
    </row>
    <row r="117" spans="1:3">
      <c r="A117" s="25">
        <v>103.5</v>
      </c>
      <c r="B117" s="53">
        <v>0.48035899999999998</v>
      </c>
      <c r="C117" s="21">
        <f t="shared" si="1"/>
        <v>12.400746108639579</v>
      </c>
    </row>
    <row r="118" spans="1:3">
      <c r="A118" s="25">
        <v>104.5</v>
      </c>
      <c r="B118" s="53">
        <v>0.45873550000000002</v>
      </c>
      <c r="C118" s="21">
        <f t="shared" si="1"/>
        <v>12.034196176227914</v>
      </c>
    </row>
    <row r="119" spans="1:3">
      <c r="A119" s="25">
        <v>105.5</v>
      </c>
      <c r="B119" s="53">
        <v>0.43697399999999997</v>
      </c>
      <c r="C119" s="21">
        <f t="shared" si="1"/>
        <v>11.675504721104687</v>
      </c>
    </row>
    <row r="120" spans="1:3">
      <c r="A120" s="25">
        <v>106.5</v>
      </c>
      <c r="B120" s="53">
        <v>0.41516599999999998</v>
      </c>
      <c r="C120" s="21">
        <f t="shared" si="1"/>
        <v>11.324436490464057</v>
      </c>
    </row>
    <row r="121" spans="1:3">
      <c r="A121" s="25">
        <v>107.5</v>
      </c>
      <c r="B121" s="53">
        <v>0.393403</v>
      </c>
      <c r="C121" s="21">
        <f t="shared" si="1"/>
        <v>10.980727142395967</v>
      </c>
    </row>
    <row r="122" spans="1:3">
      <c r="A122" s="25">
        <v>108.5</v>
      </c>
      <c r="B122" s="53">
        <v>0.37177500000000002</v>
      </c>
      <c r="C122" s="21">
        <f t="shared" si="1"/>
        <v>10.644096563781856</v>
      </c>
    </row>
    <row r="123" spans="1:3">
      <c r="A123" s="25">
        <v>109.5</v>
      </c>
      <c r="B123" s="53">
        <v>0.35037099999999999</v>
      </c>
      <c r="C123" s="21">
        <f t="shared" si="1"/>
        <v>10.314201232407934</v>
      </c>
    </row>
    <row r="124" spans="1:3">
      <c r="A124" s="25">
        <v>110.5</v>
      </c>
      <c r="B124" s="53">
        <v>0.32927450000000003</v>
      </c>
      <c r="C124" s="21">
        <f t="shared" si="1"/>
        <v>9.9907402486375361</v>
      </c>
    </row>
    <row r="125" spans="1:3">
      <c r="A125" s="25">
        <v>111.5</v>
      </c>
      <c r="B125" s="53">
        <v>0.30856499999999998</v>
      </c>
      <c r="C125" s="21">
        <f t="shared" si="1"/>
        <v>9.6733864825887625</v>
      </c>
    </row>
    <row r="126" spans="1:3">
      <c r="A126" s="25">
        <v>112.5</v>
      </c>
      <c r="B126" s="53">
        <v>0.2883175</v>
      </c>
      <c r="C126" s="21">
        <f t="shared" si="1"/>
        <v>9.361767842742811</v>
      </c>
    </row>
    <row r="127" spans="1:3">
      <c r="A127" s="25">
        <v>113.5</v>
      </c>
      <c r="B127" s="53">
        <v>0.26859749999999999</v>
      </c>
      <c r="C127" s="21">
        <f t="shared" si="1"/>
        <v>9.055614813987475</v>
      </c>
    </row>
    <row r="128" spans="1:3">
      <c r="A128" s="25">
        <v>114.5</v>
      </c>
      <c r="B128" s="53">
        <v>0.24946399999999999</v>
      </c>
      <c r="C128" s="21">
        <f t="shared" si="1"/>
        <v>8.754651973831896</v>
      </c>
    </row>
    <row r="129" spans="1:3">
      <c r="A129" s="25">
        <v>115.5</v>
      </c>
      <c r="B129" s="53">
        <v>0.2309705</v>
      </c>
      <c r="C129" s="21">
        <f t="shared" si="1"/>
        <v>8.4585369127226198</v>
      </c>
    </row>
    <row r="130" spans="1:3">
      <c r="A130" s="25">
        <v>116.5</v>
      </c>
      <c r="B130" s="53">
        <v>0.21316199999999999</v>
      </c>
      <c r="C130" s="21">
        <f t="shared" si="1"/>
        <v>8.1669551796286406</v>
      </c>
    </row>
    <row r="131" spans="1:3">
      <c r="A131" s="25">
        <v>117.5</v>
      </c>
      <c r="B131" s="53">
        <v>0.19607550000000001</v>
      </c>
      <c r="C131" s="21">
        <f t="shared" si="1"/>
        <v>7.8795999500192524</v>
      </c>
    </row>
    <row r="132" spans="1:3">
      <c r="A132" s="25">
        <v>118.5</v>
      </c>
      <c r="B132" s="53">
        <v>0.1797405</v>
      </c>
      <c r="C132" s="21">
        <f t="shared" si="1"/>
        <v>7.5961594632261527</v>
      </c>
    </row>
    <row r="133" spans="1:3">
      <c r="A133" s="25">
        <v>119.5</v>
      </c>
      <c r="B133" s="53">
        <v>0.1641785</v>
      </c>
      <c r="C133" s="21">
        <f t="shared" si="1"/>
        <v>7.3163508011097695</v>
      </c>
    </row>
    <row r="134" spans="1:3">
      <c r="A134" s="25">
        <v>120.5</v>
      </c>
      <c r="B134" s="53">
        <v>0.14940500000000001</v>
      </c>
      <c r="C134" s="21">
        <f t="shared" si="1"/>
        <v>7.0398547572035763</v>
      </c>
    </row>
    <row r="135" spans="1:3">
      <c r="A135" s="25">
        <v>121.5</v>
      </c>
      <c r="B135" s="53">
        <v>0.13542999999999999</v>
      </c>
      <c r="C135" s="21">
        <f t="shared" si="1"/>
        <v>6.7663036254891828</v>
      </c>
    </row>
    <row r="136" spans="1:3">
      <c r="A136" s="25">
        <v>122.5</v>
      </c>
      <c r="B136" s="53">
        <v>0.1222565</v>
      </c>
      <c r="C136" s="21">
        <f t="shared" si="1"/>
        <v>6.4954010625201937</v>
      </c>
    </row>
    <row r="137" spans="1:3">
      <c r="A137" s="25">
        <v>123.5</v>
      </c>
      <c r="B137" s="53">
        <v>0.10988149999999999</v>
      </c>
      <c r="C137" s="21">
        <f t="shared" si="1"/>
        <v>6.2269308300305335</v>
      </c>
    </row>
    <row r="138" spans="1:3">
      <c r="A138" s="25">
        <v>124.5</v>
      </c>
      <c r="B138" s="53">
        <v>9.8298499999999803E-2</v>
      </c>
      <c r="C138" s="21">
        <f t="shared" si="1"/>
        <v>5.9606911600889267</v>
      </c>
    </row>
    <row r="139" spans="1:3">
      <c r="A139" s="25">
        <v>125.5</v>
      </c>
      <c r="B139" s="53">
        <v>8.7497500000000103E-2</v>
      </c>
      <c r="C139" s="21">
        <f t="shared" si="1"/>
        <v>5.696511328895105</v>
      </c>
    </row>
    <row r="140" spans="1:3">
      <c r="A140" s="25">
        <v>126.5</v>
      </c>
      <c r="B140" s="53">
        <v>7.7464500000000103E-2</v>
      </c>
      <c r="C140" s="21">
        <f t="shared" si="1"/>
        <v>5.4343215279256878</v>
      </c>
    </row>
    <row r="141" spans="1:3">
      <c r="A141" s="25">
        <v>127.5</v>
      </c>
      <c r="B141" s="53">
        <v>6.8182500000000104E-2</v>
      </c>
      <c r="C141" s="21">
        <f t="shared" si="1"/>
        <v>5.1741355919774028</v>
      </c>
    </row>
    <row r="142" spans="1:3">
      <c r="A142" s="25">
        <v>128.5</v>
      </c>
      <c r="B142" s="53">
        <v>5.9632499999999998E-2</v>
      </c>
      <c r="C142" s="21">
        <f t="shared" si="1"/>
        <v>4.9160105647088388</v>
      </c>
    </row>
    <row r="143" spans="1:3">
      <c r="A143" s="25">
        <v>129.5</v>
      </c>
      <c r="B143" s="53">
        <v>5.1793499999999999E-2</v>
      </c>
      <c r="C143" s="21">
        <f t="shared" ref="C143:C161" si="2">SUM(B144:B173)/B143</f>
        <v>4.6600731752053832</v>
      </c>
    </row>
    <row r="144" spans="1:3">
      <c r="A144" s="25">
        <v>130.5</v>
      </c>
      <c r="B144" s="53">
        <v>4.4643500000000003E-2</v>
      </c>
      <c r="C144" s="21">
        <f t="shared" si="2"/>
        <v>4.4064421472330793</v>
      </c>
    </row>
    <row r="145" spans="1:3">
      <c r="A145" s="25">
        <v>131.5</v>
      </c>
      <c r="B145" s="53">
        <v>3.8158499999999998E-2</v>
      </c>
      <c r="C145" s="21">
        <f t="shared" si="2"/>
        <v>4.1553389153137577</v>
      </c>
    </row>
    <row r="146" spans="1:3">
      <c r="A146" s="25">
        <v>132.5</v>
      </c>
      <c r="B146" s="53">
        <v>3.2313500000000002E-2</v>
      </c>
      <c r="C146" s="21">
        <f t="shared" si="2"/>
        <v>3.9070048122301833</v>
      </c>
    </row>
    <row r="147" spans="1:3">
      <c r="A147" s="25">
        <v>133.5</v>
      </c>
      <c r="B147" s="53">
        <v>2.7082499999999999E-2</v>
      </c>
      <c r="C147" s="21">
        <f t="shared" si="2"/>
        <v>3.6616818979045513</v>
      </c>
    </row>
    <row r="148" spans="1:3">
      <c r="A148" s="25">
        <v>134.5</v>
      </c>
      <c r="B148" s="53">
        <v>2.24385E-2</v>
      </c>
      <c r="C148" s="21">
        <f t="shared" si="2"/>
        <v>3.4195690442765789</v>
      </c>
    </row>
    <row r="149" spans="1:3">
      <c r="A149" s="25">
        <v>135.5</v>
      </c>
      <c r="B149" s="53">
        <v>1.8353000000000001E-2</v>
      </c>
      <c r="C149" s="21">
        <f t="shared" si="2"/>
        <v>3.1808423690949716</v>
      </c>
    </row>
    <row r="150" spans="1:3">
      <c r="A150" s="25">
        <v>136.5</v>
      </c>
      <c r="B150" s="53">
        <v>1.4795000000000001E-2</v>
      </c>
      <c r="C150" s="21">
        <f t="shared" si="2"/>
        <v>2.9458600878675241</v>
      </c>
    </row>
    <row r="151" spans="1:3">
      <c r="A151" s="25">
        <v>137.5</v>
      </c>
      <c r="B151" s="53">
        <v>1.1733E-2</v>
      </c>
      <c r="C151" s="21">
        <f t="shared" si="2"/>
        <v>2.7147362140969928</v>
      </c>
    </row>
    <row r="152" spans="1:3">
      <c r="A152" s="25">
        <v>138.5</v>
      </c>
      <c r="B152" s="53">
        <v>9.1330000000000005E-3</v>
      </c>
      <c r="C152" s="21">
        <f t="shared" si="2"/>
        <v>2.4876820321909583</v>
      </c>
    </row>
    <row r="153" spans="1:3">
      <c r="A153" s="25">
        <v>139.5</v>
      </c>
      <c r="B153" s="53">
        <v>6.9589999999999999E-3</v>
      </c>
      <c r="C153" s="21">
        <f t="shared" si="2"/>
        <v>2.2649806006610174</v>
      </c>
    </row>
    <row r="154" spans="1:3">
      <c r="A154" s="25">
        <v>140.5</v>
      </c>
      <c r="B154" s="53">
        <v>5.1735000000000001E-3</v>
      </c>
      <c r="C154" s="21">
        <f t="shared" si="2"/>
        <v>2.046873489900451</v>
      </c>
    </row>
    <row r="155" spans="1:3">
      <c r="A155" s="25">
        <v>141.5</v>
      </c>
      <c r="B155" s="53">
        <v>3.7374999999999999E-3</v>
      </c>
      <c r="C155" s="21">
        <f t="shared" si="2"/>
        <v>1.8335785953177266</v>
      </c>
    </row>
    <row r="156" spans="1:3">
      <c r="A156" s="25">
        <v>142.5</v>
      </c>
      <c r="B156" s="53">
        <v>2.6105E-3</v>
      </c>
      <c r="C156" s="21">
        <f t="shared" si="2"/>
        <v>1.6255506607929524</v>
      </c>
    </row>
    <row r="157" spans="1:3">
      <c r="A157" s="25">
        <v>143.5</v>
      </c>
      <c r="B157" s="53">
        <v>1.7515E-3</v>
      </c>
      <c r="C157" s="21">
        <f t="shared" si="2"/>
        <v>1.4233514130745093</v>
      </c>
    </row>
    <row r="158" spans="1:3">
      <c r="A158" s="25">
        <v>144.5</v>
      </c>
      <c r="B158" s="53">
        <v>1.119E-3</v>
      </c>
      <c r="C158" s="21">
        <f t="shared" si="2"/>
        <v>1.2287756925826614</v>
      </c>
    </row>
    <row r="159" spans="1:3">
      <c r="A159" s="25">
        <v>145.5</v>
      </c>
      <c r="B159" s="53">
        <v>6.7250000000000003E-4</v>
      </c>
      <c r="C159" s="21">
        <f t="shared" si="2"/>
        <v>1.0460966542750936</v>
      </c>
    </row>
    <row r="160" spans="1:3">
      <c r="A160" s="25">
        <v>146.5</v>
      </c>
      <c r="B160" s="53">
        <v>3.7399999999999998E-4</v>
      </c>
      <c r="C160" s="21">
        <f t="shared" si="2"/>
        <v>0.88368983957219427</v>
      </c>
    </row>
    <row r="161" spans="1:3">
      <c r="A161" s="25">
        <v>147.5</v>
      </c>
      <c r="B161" s="53">
        <v>1.875E-4</v>
      </c>
      <c r="C161" s="21">
        <f t="shared" si="2"/>
        <v>0.76799999999999957</v>
      </c>
    </row>
    <row r="162" spans="1:3">
      <c r="A162" s="25">
        <v>148.5</v>
      </c>
      <c r="B162" s="53">
        <v>8.1500000000000002E-5</v>
      </c>
      <c r="C162" s="21"/>
    </row>
    <row r="163" spans="1:3">
      <c r="A163" s="25">
        <v>149.5</v>
      </c>
      <c r="B163" s="53">
        <v>2.8500000000000002E-5</v>
      </c>
      <c r="C163" s="21"/>
    </row>
    <row r="164" spans="1:3">
      <c r="A164" s="25">
        <v>150.5</v>
      </c>
      <c r="B164" s="53">
        <v>6.9999999999999999E-6</v>
      </c>
      <c r="C164" s="21"/>
    </row>
    <row r="165" spans="1:3">
      <c r="A165" s="25">
        <v>151.5</v>
      </c>
      <c r="B165" s="53">
        <v>9.9999999999999995E-7</v>
      </c>
      <c r="C165" s="21"/>
    </row>
    <row r="166" spans="1:3">
      <c r="A166" s="25">
        <v>152.5</v>
      </c>
      <c r="B166" s="49">
        <f t="shared" ref="B166:B194" si="3">+B165-(B$13/2*B165)</f>
        <v>9.9999999999999995E-7</v>
      </c>
      <c r="C166" s="21"/>
    </row>
    <row r="167" spans="1:3">
      <c r="A167" s="25">
        <v>153.5</v>
      </c>
      <c r="B167" s="49">
        <f t="shared" si="3"/>
        <v>9.9999999999999995E-7</v>
      </c>
      <c r="C167" s="21"/>
    </row>
    <row r="168" spans="1:3">
      <c r="A168" s="25">
        <v>154.5</v>
      </c>
      <c r="B168" s="49">
        <f t="shared" si="3"/>
        <v>9.9999999999999995E-7</v>
      </c>
      <c r="C168" s="21"/>
    </row>
    <row r="169" spans="1:3">
      <c r="A169" s="25">
        <v>155.5</v>
      </c>
      <c r="B169" s="49">
        <f t="shared" si="3"/>
        <v>9.9999999999999995E-7</v>
      </c>
      <c r="C169" s="21"/>
    </row>
    <row r="170" spans="1:3">
      <c r="A170" s="25">
        <v>156.5</v>
      </c>
      <c r="B170" s="49">
        <f t="shared" si="3"/>
        <v>9.9999999999999995E-7</v>
      </c>
      <c r="C170" s="21"/>
    </row>
    <row r="171" spans="1:3">
      <c r="A171" s="25">
        <v>157.5</v>
      </c>
      <c r="B171" s="49">
        <f t="shared" si="3"/>
        <v>9.9999999999999995E-7</v>
      </c>
      <c r="C171" s="21"/>
    </row>
    <row r="172" spans="1:3">
      <c r="A172" s="25">
        <v>158.5</v>
      </c>
      <c r="B172" s="49">
        <f t="shared" si="3"/>
        <v>9.9999999999999995E-7</v>
      </c>
      <c r="C172" s="21"/>
    </row>
    <row r="173" spans="1:3">
      <c r="A173" s="25">
        <v>159.5</v>
      </c>
      <c r="B173" s="49">
        <f t="shared" si="3"/>
        <v>9.9999999999999995E-7</v>
      </c>
      <c r="C173" s="21"/>
    </row>
    <row r="174" spans="1:3">
      <c r="A174" s="25">
        <v>160.5</v>
      </c>
      <c r="B174" s="49">
        <f t="shared" si="3"/>
        <v>9.9999999999999995E-7</v>
      </c>
      <c r="C174" s="21"/>
    </row>
    <row r="175" spans="1:3">
      <c r="A175" s="25">
        <v>161.5</v>
      </c>
      <c r="B175" s="49">
        <f t="shared" si="3"/>
        <v>9.9999999999999995E-7</v>
      </c>
      <c r="C175" s="21"/>
    </row>
    <row r="176" spans="1:3">
      <c r="A176" s="25">
        <v>162.5</v>
      </c>
      <c r="B176" s="49">
        <f t="shared" si="3"/>
        <v>9.9999999999999995E-7</v>
      </c>
      <c r="C176" s="21"/>
    </row>
    <row r="177" spans="1:3">
      <c r="A177" s="25">
        <v>163.5</v>
      </c>
      <c r="B177" s="49">
        <f t="shared" si="3"/>
        <v>9.9999999999999995E-7</v>
      </c>
      <c r="C177" s="21"/>
    </row>
    <row r="178" spans="1:3">
      <c r="A178" s="25">
        <v>164.5</v>
      </c>
      <c r="B178" s="49">
        <f t="shared" si="3"/>
        <v>9.9999999999999995E-7</v>
      </c>
      <c r="C178" s="21"/>
    </row>
    <row r="179" spans="1:3">
      <c r="A179" s="25">
        <v>165.5</v>
      </c>
      <c r="B179" s="49">
        <f t="shared" si="3"/>
        <v>9.9999999999999995E-7</v>
      </c>
      <c r="C179" s="21"/>
    </row>
    <row r="180" spans="1:3">
      <c r="A180" s="25">
        <v>166.5</v>
      </c>
      <c r="B180" s="49">
        <f t="shared" si="3"/>
        <v>9.9999999999999995E-7</v>
      </c>
      <c r="C180" s="21"/>
    </row>
    <row r="181" spans="1:3">
      <c r="A181" s="25">
        <v>167.5</v>
      </c>
      <c r="B181" s="49">
        <f t="shared" si="3"/>
        <v>9.9999999999999995E-7</v>
      </c>
      <c r="C181" s="21"/>
    </row>
    <row r="182" spans="1:3">
      <c r="A182" s="25">
        <v>168.5</v>
      </c>
      <c r="B182" s="49">
        <f t="shared" si="3"/>
        <v>9.9999999999999995E-7</v>
      </c>
      <c r="C182" s="21"/>
    </row>
    <row r="183" spans="1:3">
      <c r="A183" s="25">
        <v>169.5</v>
      </c>
      <c r="B183" s="49">
        <f t="shared" si="3"/>
        <v>9.9999999999999995E-7</v>
      </c>
      <c r="C183" s="21"/>
    </row>
    <row r="184" spans="1:3">
      <c r="A184" s="25">
        <v>170.5</v>
      </c>
      <c r="B184" s="49">
        <f t="shared" si="3"/>
        <v>9.9999999999999995E-7</v>
      </c>
      <c r="C184" s="21"/>
    </row>
    <row r="185" spans="1:3">
      <c r="A185" s="25">
        <v>171.5</v>
      </c>
      <c r="B185" s="49">
        <f t="shared" si="3"/>
        <v>9.9999999999999995E-7</v>
      </c>
      <c r="C185" s="21"/>
    </row>
    <row r="186" spans="1:3">
      <c r="A186" s="25">
        <v>172.5</v>
      </c>
      <c r="B186" s="49">
        <f t="shared" si="3"/>
        <v>9.9999999999999995E-7</v>
      </c>
      <c r="C186" s="21"/>
    </row>
    <row r="187" spans="1:3">
      <c r="A187" s="25">
        <v>173.5</v>
      </c>
      <c r="B187" s="49">
        <f t="shared" si="3"/>
        <v>9.9999999999999995E-7</v>
      </c>
      <c r="C187" s="21"/>
    </row>
    <row r="188" spans="1:3">
      <c r="A188" s="25">
        <v>174.5</v>
      </c>
      <c r="B188" s="49">
        <f t="shared" si="3"/>
        <v>9.9999999999999995E-7</v>
      </c>
      <c r="C188" s="21"/>
    </row>
    <row r="189" spans="1:3">
      <c r="A189" s="25">
        <v>175.5</v>
      </c>
      <c r="B189" s="49">
        <f t="shared" si="3"/>
        <v>9.9999999999999995E-7</v>
      </c>
      <c r="C189" s="21"/>
    </row>
    <row r="190" spans="1:3">
      <c r="A190" s="25">
        <v>176.5</v>
      </c>
      <c r="B190" s="49">
        <f t="shared" si="3"/>
        <v>9.9999999999999995E-7</v>
      </c>
      <c r="C190" s="21"/>
    </row>
    <row r="191" spans="1:3">
      <c r="A191" s="25">
        <v>177.5</v>
      </c>
      <c r="B191" s="49">
        <f t="shared" si="3"/>
        <v>9.9999999999999995E-7</v>
      </c>
      <c r="C191" s="21"/>
    </row>
    <row r="192" spans="1:3">
      <c r="A192" s="25">
        <v>178.5</v>
      </c>
      <c r="B192" s="49">
        <f t="shared" si="3"/>
        <v>9.9999999999999995E-7</v>
      </c>
      <c r="C192" s="21"/>
    </row>
    <row r="193" spans="1:3">
      <c r="A193" s="25">
        <v>179.5</v>
      </c>
      <c r="B193" s="49">
        <f t="shared" si="3"/>
        <v>9.9999999999999995E-7</v>
      </c>
      <c r="C193" s="21"/>
    </row>
    <row r="194" spans="1:3">
      <c r="A194" s="25">
        <v>180.5</v>
      </c>
      <c r="B194" s="49">
        <f t="shared" si="3"/>
        <v>9.9999999999999995E-7</v>
      </c>
      <c r="C194" s="21"/>
    </row>
    <row r="195" spans="1:3">
      <c r="A195" s="25"/>
      <c r="B195" s="40"/>
      <c r="C195" s="21"/>
    </row>
    <row r="196" spans="1:3">
      <c r="A196" s="25"/>
      <c r="B196" s="40"/>
      <c r="C196" s="21"/>
    </row>
    <row r="197" spans="1:3">
      <c r="A197" s="25"/>
      <c r="B197" s="40"/>
      <c r="C197" s="21"/>
    </row>
    <row r="198" spans="1:3">
      <c r="A198" s="25"/>
      <c r="B198" s="40"/>
      <c r="C198" s="21"/>
    </row>
    <row r="199" spans="1:3">
      <c r="A199" s="25"/>
      <c r="B199" s="40"/>
      <c r="C199" s="21"/>
    </row>
    <row r="200" spans="1:3">
      <c r="A200" s="25"/>
      <c r="B200" s="40"/>
      <c r="C200" s="21"/>
    </row>
    <row r="201" spans="1:3">
      <c r="A201" s="25"/>
      <c r="B201" s="40"/>
      <c r="C201" s="21"/>
    </row>
    <row r="202" spans="1:3">
      <c r="A202" s="25"/>
      <c r="B202" s="40"/>
      <c r="C202" s="21"/>
    </row>
    <row r="203" spans="1:3">
      <c r="A203" s="25"/>
      <c r="B203" s="40"/>
      <c r="C203" s="21"/>
    </row>
    <row r="204" spans="1:3">
      <c r="A204" s="25"/>
      <c r="B204" s="40"/>
      <c r="C204" s="21"/>
    </row>
    <row r="205" spans="1:3">
      <c r="A205" s="25"/>
      <c r="B205" s="40"/>
      <c r="C205" s="21"/>
    </row>
    <row r="206" spans="1:3">
      <c r="A206" s="25"/>
      <c r="B206" s="40"/>
      <c r="C206" s="21"/>
    </row>
    <row r="207" spans="1:3">
      <c r="A207" s="25"/>
      <c r="B207" s="40"/>
      <c r="C207" s="21"/>
    </row>
    <row r="208" spans="1:3">
      <c r="A208" s="25"/>
      <c r="B208" s="40"/>
      <c r="C208" s="21"/>
    </row>
    <row r="209" spans="1:3">
      <c r="A209" s="25"/>
      <c r="B209" s="40"/>
      <c r="C209" s="21"/>
    </row>
    <row r="210" spans="1:3">
      <c r="A210" s="25"/>
      <c r="B210" s="40"/>
      <c r="C210" s="21"/>
    </row>
    <row r="211" spans="1:3">
      <c r="A211" s="25"/>
      <c r="B211" s="40"/>
      <c r="C211" s="21"/>
    </row>
    <row r="212" spans="1:3">
      <c r="A212" s="25"/>
      <c r="B212" s="40"/>
      <c r="C212" s="21"/>
    </row>
    <row r="213" spans="1:3">
      <c r="A213" s="25"/>
      <c r="B213" s="40"/>
      <c r="C213" s="21"/>
    </row>
    <row r="214" spans="1:3">
      <c r="A214" s="25"/>
      <c r="B214" s="40"/>
      <c r="C214" s="21"/>
    </row>
    <row r="215" spans="1:3">
      <c r="A215" s="25"/>
      <c r="B215" s="40"/>
      <c r="C215" s="21"/>
    </row>
    <row r="216" spans="1:3">
      <c r="A216" s="25"/>
      <c r="B216" s="40"/>
      <c r="C216" s="21"/>
    </row>
    <row r="217" spans="1:3">
      <c r="A217" s="25"/>
      <c r="B217" s="40"/>
      <c r="C217" s="21"/>
    </row>
    <row r="218" spans="1:3">
      <c r="A218" s="25"/>
      <c r="B218" s="40"/>
      <c r="C218" s="21"/>
    </row>
    <row r="219" spans="1:3">
      <c r="A219" s="25"/>
      <c r="B219" s="40"/>
      <c r="C219" s="21"/>
    </row>
    <row r="220" spans="1:3">
      <c r="A220" s="25"/>
      <c r="B220" s="40"/>
      <c r="C220" s="21"/>
    </row>
    <row r="221" spans="1:3">
      <c r="A221" s="25"/>
      <c r="B221" s="40"/>
      <c r="C221" s="21"/>
    </row>
    <row r="222" spans="1:3">
      <c r="A222" s="25"/>
      <c r="B222" s="40"/>
      <c r="C222" s="21"/>
    </row>
    <row r="223" spans="1:3">
      <c r="A223" s="25"/>
      <c r="B223" s="40"/>
      <c r="C223" s="21"/>
    </row>
    <row r="224" spans="1:3">
      <c r="A224" s="25"/>
      <c r="B224" s="40"/>
      <c r="C224" s="21"/>
    </row>
    <row r="225" spans="1:3">
      <c r="A225" s="25"/>
      <c r="B225" s="40"/>
      <c r="C225" s="21"/>
    </row>
    <row r="226" spans="1:3">
      <c r="A226" s="25"/>
      <c r="B226" s="40"/>
      <c r="C226" s="21"/>
    </row>
    <row r="227" spans="1:3">
      <c r="A227" s="25"/>
      <c r="B227" s="40"/>
      <c r="C227" s="21"/>
    </row>
    <row r="228" spans="1:3">
      <c r="A228" s="25"/>
      <c r="B228" s="40"/>
      <c r="C228" s="21"/>
    </row>
    <row r="229" spans="1:3">
      <c r="A229" s="25"/>
      <c r="B229" s="40"/>
      <c r="C229" s="21"/>
    </row>
    <row r="230" spans="1:3">
      <c r="A230" s="25"/>
      <c r="B230" s="40"/>
      <c r="C230" s="21"/>
    </row>
    <row r="231" spans="1:3">
      <c r="A231" s="25"/>
      <c r="B231" s="40"/>
      <c r="C231" s="21"/>
    </row>
    <row r="232" spans="1:3">
      <c r="A232" s="25"/>
      <c r="B232" s="40"/>
      <c r="C232" s="21"/>
    </row>
    <row r="233" spans="1:3">
      <c r="A233" s="25"/>
      <c r="B233" s="40"/>
      <c r="C233" s="21"/>
    </row>
    <row r="234" spans="1:3">
      <c r="A234" s="25"/>
      <c r="B234" s="40"/>
      <c r="C234" s="21"/>
    </row>
    <row r="235" spans="1:3">
      <c r="A235" s="25"/>
      <c r="B235" s="40"/>
      <c r="C235" s="21"/>
    </row>
    <row r="236" spans="1:3">
      <c r="A236" s="25"/>
      <c r="B236" s="40"/>
      <c r="C236" s="21"/>
    </row>
    <row r="237" spans="1:3">
      <c r="A237" s="25"/>
      <c r="B237" s="40"/>
      <c r="C237" s="21"/>
    </row>
    <row r="238" spans="1:3">
      <c r="A238" s="25"/>
      <c r="B238" s="40"/>
      <c r="C238" s="21"/>
    </row>
    <row r="239" spans="1:3">
      <c r="A239" s="25"/>
      <c r="B239" s="40"/>
      <c r="C239" s="21"/>
    </row>
    <row r="240" spans="1:3">
      <c r="A240" s="25"/>
      <c r="B240" s="40"/>
      <c r="C240" s="21"/>
    </row>
    <row r="241" spans="1:3">
      <c r="A241" s="25"/>
      <c r="B241" s="40"/>
      <c r="C241" s="21"/>
    </row>
    <row r="242" spans="1:3">
      <c r="A242" s="25"/>
      <c r="B242" s="40"/>
      <c r="C242" s="21"/>
    </row>
    <row r="243" spans="1:3">
      <c r="A243" s="25"/>
      <c r="B243" s="40"/>
      <c r="C243" s="21"/>
    </row>
    <row r="244" spans="1:3">
      <c r="A244" s="25"/>
      <c r="B244" s="40"/>
      <c r="C244" s="21"/>
    </row>
    <row r="245" spans="1:3">
      <c r="A245" s="25"/>
      <c r="B245" s="40"/>
      <c r="C245" s="21"/>
    </row>
    <row r="246" spans="1:3">
      <c r="A246" s="25"/>
      <c r="B246" s="40"/>
    </row>
    <row r="247" spans="1:3">
      <c r="A247" s="25"/>
      <c r="B247" s="40"/>
    </row>
    <row r="248" spans="1:3">
      <c r="A248" s="25"/>
      <c r="B248" s="40"/>
    </row>
    <row r="249" spans="1:3">
      <c r="A249" s="25"/>
      <c r="B249" s="40"/>
    </row>
    <row r="250" spans="1:3">
      <c r="A250" s="25"/>
      <c r="B250" s="40"/>
    </row>
    <row r="251" spans="1:3">
      <c r="A251" s="25"/>
      <c r="B251" s="40"/>
    </row>
    <row r="252" spans="1:3">
      <c r="A252" s="25"/>
      <c r="B252" s="40"/>
    </row>
    <row r="253" spans="1:3">
      <c r="A253" s="25"/>
      <c r="B253" s="40"/>
    </row>
    <row r="254" spans="1:3">
      <c r="A254" s="25"/>
      <c r="B254" s="40"/>
    </row>
    <row r="255" spans="1:3">
      <c r="A255" s="25"/>
      <c r="B255" s="40"/>
    </row>
    <row r="256" spans="1:3">
      <c r="A256" s="25"/>
      <c r="B256" s="40"/>
    </row>
    <row r="257" spans="1:2">
      <c r="A257" s="25"/>
      <c r="B257" s="40"/>
    </row>
    <row r="258" spans="1:2">
      <c r="A258" s="25"/>
      <c r="B258" s="40"/>
    </row>
    <row r="259" spans="1:2">
      <c r="A259" s="25"/>
      <c r="B259" s="40"/>
    </row>
    <row r="260" spans="1:2">
      <c r="A260" s="25"/>
      <c r="B260" s="40"/>
    </row>
    <row r="261" spans="1:2">
      <c r="A261" s="25"/>
      <c r="B261" s="40"/>
    </row>
    <row r="262" spans="1:2">
      <c r="A262" s="25"/>
      <c r="B262" s="40"/>
    </row>
    <row r="263" spans="1:2">
      <c r="A263" s="25"/>
      <c r="B263" s="40"/>
    </row>
    <row r="264" spans="1:2">
      <c r="A264" s="25"/>
      <c r="B264" s="40"/>
    </row>
    <row r="265" spans="1:2">
      <c r="A265" s="25"/>
      <c r="B265" s="40"/>
    </row>
    <row r="266" spans="1:2">
      <c r="A266" s="25"/>
      <c r="B266" s="40"/>
    </row>
    <row r="267" spans="1:2">
      <c r="A267" s="25"/>
      <c r="B267" s="40"/>
    </row>
    <row r="268" spans="1:2">
      <c r="A268" s="25"/>
      <c r="B268" s="40"/>
    </row>
    <row r="269" spans="1:2">
      <c r="A269" s="25"/>
      <c r="B269" s="40"/>
    </row>
    <row r="270" spans="1:2">
      <c r="A270" s="25"/>
      <c r="B270" s="40"/>
    </row>
    <row r="271" spans="1:2">
      <c r="A271" s="25"/>
      <c r="B271" s="39"/>
    </row>
    <row r="272" spans="1:2">
      <c r="A272" s="25"/>
      <c r="B272" s="39"/>
    </row>
    <row r="273" spans="1:2">
      <c r="A273" s="25"/>
      <c r="B273" s="39"/>
    </row>
    <row r="274" spans="1:2">
      <c r="A274" s="25"/>
      <c r="B274" s="39"/>
    </row>
    <row r="275" spans="1:2">
      <c r="A275" s="25"/>
      <c r="B275" s="39"/>
    </row>
    <row r="276" spans="1:2">
      <c r="A276" s="25"/>
      <c r="B276" s="39"/>
    </row>
    <row r="277" spans="1:2">
      <c r="A277" s="25"/>
      <c r="B277" s="39"/>
    </row>
    <row r="278" spans="1:2">
      <c r="A278" s="25"/>
      <c r="B278" s="39"/>
    </row>
    <row r="279" spans="1:2">
      <c r="A279" s="25"/>
      <c r="B279" s="39"/>
    </row>
    <row r="280" spans="1:2">
      <c r="A280" s="25"/>
      <c r="B280" s="39"/>
    </row>
    <row r="281" spans="1:2">
      <c r="A281" s="25"/>
      <c r="B281" s="39"/>
    </row>
    <row r="282" spans="1:2">
      <c r="A282" s="25"/>
      <c r="B282" s="39"/>
    </row>
    <row r="283" spans="1:2">
      <c r="A283" s="25"/>
      <c r="B283" s="39"/>
    </row>
    <row r="284" spans="1:2">
      <c r="A284" s="25"/>
      <c r="B284" s="39"/>
    </row>
    <row r="285" spans="1:2">
      <c r="A285" s="25"/>
      <c r="B285" s="39"/>
    </row>
    <row r="286" spans="1:2">
      <c r="A286" s="25"/>
      <c r="B286" s="39"/>
    </row>
    <row r="287" spans="1:2">
      <c r="A287" s="25"/>
      <c r="B287" s="39"/>
    </row>
    <row r="288" spans="1:2">
      <c r="A288" s="25"/>
      <c r="B288" s="39"/>
    </row>
    <row r="289" spans="1:2">
      <c r="A289" s="25"/>
      <c r="B289" s="39"/>
    </row>
    <row r="290" spans="1:2">
      <c r="A290" s="25"/>
      <c r="B290" s="39"/>
    </row>
    <row r="291" spans="1:2">
      <c r="A291" s="25"/>
      <c r="B291" s="39"/>
    </row>
    <row r="292" spans="1:2">
      <c r="A292" s="25"/>
      <c r="B292" s="39"/>
    </row>
    <row r="293" spans="1:2">
      <c r="A293" s="25"/>
      <c r="B293" s="39"/>
    </row>
    <row r="294" spans="1:2">
      <c r="A294" s="25"/>
      <c r="B294" s="39"/>
    </row>
    <row r="295" spans="1:2">
      <c r="A295" s="25"/>
      <c r="B295" s="39"/>
    </row>
    <row r="296" spans="1:2">
      <c r="A296" s="25"/>
      <c r="B296" s="39"/>
    </row>
    <row r="297" spans="1:2">
      <c r="A297" s="25"/>
      <c r="B297" s="39"/>
    </row>
    <row r="298" spans="1:2">
      <c r="A298" s="25"/>
      <c r="B298" s="39"/>
    </row>
    <row r="299" spans="1:2">
      <c r="A299" s="25"/>
      <c r="B299" s="39"/>
    </row>
    <row r="300" spans="1:2">
      <c r="A300" s="25"/>
      <c r="B300" s="39"/>
    </row>
    <row r="301" spans="1:2">
      <c r="A301" s="25"/>
      <c r="B301" s="39"/>
    </row>
    <row r="302" spans="1:2">
      <c r="A302" s="25"/>
      <c r="B302" s="39"/>
    </row>
    <row r="303" spans="1:2">
      <c r="A303" s="25"/>
      <c r="B303" s="39"/>
    </row>
    <row r="304" spans="1:2">
      <c r="A304" s="25"/>
      <c r="B304" s="39"/>
    </row>
    <row r="305" spans="1:2">
      <c r="A305" s="25"/>
      <c r="B305" s="39"/>
    </row>
    <row r="306" spans="1:2">
      <c r="A306" s="25"/>
      <c r="B306" s="39"/>
    </row>
    <row r="307" spans="1:2">
      <c r="A307" s="25"/>
      <c r="B307" s="39"/>
    </row>
    <row r="308" spans="1:2">
      <c r="A308" s="25"/>
      <c r="B308" s="39"/>
    </row>
    <row r="309" spans="1:2">
      <c r="A309" s="25"/>
      <c r="B309" s="39"/>
    </row>
    <row r="310" spans="1:2">
      <c r="A310" s="25"/>
      <c r="B310" s="39"/>
    </row>
    <row r="311" spans="1:2">
      <c r="A311" s="25"/>
      <c r="B311" s="39"/>
    </row>
    <row r="312" spans="1:2">
      <c r="A312" s="25"/>
      <c r="B312" s="39"/>
    </row>
    <row r="313" spans="1:2">
      <c r="A313" s="25"/>
      <c r="B313" s="39"/>
    </row>
    <row r="314" spans="1:2">
      <c r="A314" s="25"/>
      <c r="B314" s="39"/>
    </row>
    <row r="315" spans="1:2">
      <c r="A315" s="25"/>
      <c r="B315" s="39"/>
    </row>
    <row r="316" spans="1:2">
      <c r="A316" s="25"/>
      <c r="B316" s="39"/>
    </row>
    <row r="317" spans="1:2">
      <c r="A317" s="25"/>
      <c r="B317" s="39"/>
    </row>
    <row r="318" spans="1:2">
      <c r="A318" s="25"/>
      <c r="B318" s="39"/>
    </row>
    <row r="319" spans="1:2">
      <c r="A319" s="25"/>
      <c r="B319" s="39"/>
    </row>
    <row r="320" spans="1:2">
      <c r="A320" s="25"/>
      <c r="B320" s="39"/>
    </row>
    <row r="321" spans="1:2">
      <c r="A321" s="25"/>
      <c r="B321" s="39"/>
    </row>
    <row r="322" spans="1:2">
      <c r="A322" s="25"/>
      <c r="B322" s="39"/>
    </row>
    <row r="323" spans="1:2">
      <c r="A323" s="25"/>
      <c r="B323" s="39"/>
    </row>
    <row r="324" spans="1:2">
      <c r="A324" s="25"/>
      <c r="B324" s="39"/>
    </row>
    <row r="325" spans="1:2">
      <c r="A325" s="25"/>
      <c r="B325" s="39"/>
    </row>
    <row r="326" spans="1:2">
      <c r="A326" s="25"/>
      <c r="B326" s="39"/>
    </row>
    <row r="327" spans="1:2">
      <c r="A327" s="25"/>
      <c r="B327" s="39"/>
    </row>
    <row r="328" spans="1:2">
      <c r="A328" s="25"/>
      <c r="B328" s="39"/>
    </row>
    <row r="329" spans="1:2">
      <c r="A329" s="25"/>
      <c r="B329" s="39"/>
    </row>
    <row r="330" spans="1:2">
      <c r="A330" s="25"/>
      <c r="B330" s="39"/>
    </row>
    <row r="331" spans="1:2">
      <c r="A331" s="25"/>
      <c r="B331" s="39"/>
    </row>
    <row r="332" spans="1:2">
      <c r="A332" s="25"/>
      <c r="B332" s="39"/>
    </row>
    <row r="333" spans="1:2">
      <c r="A333" s="25"/>
      <c r="B333" s="39"/>
    </row>
    <row r="334" spans="1:2">
      <c r="A334" s="25"/>
      <c r="B334" s="39"/>
    </row>
    <row r="335" spans="1:2">
      <c r="A335" s="25"/>
      <c r="B335" s="39"/>
    </row>
    <row r="336" spans="1:2">
      <c r="A336" s="25"/>
      <c r="B336" s="39"/>
    </row>
    <row r="337" spans="1:2">
      <c r="A337" s="25"/>
      <c r="B337" s="39"/>
    </row>
    <row r="338" spans="1:2">
      <c r="A338" s="25"/>
      <c r="B338" s="39"/>
    </row>
    <row r="339" spans="1:2">
      <c r="A339" s="25"/>
      <c r="B339" s="39"/>
    </row>
    <row r="340" spans="1:2">
      <c r="A340" s="25"/>
      <c r="B340" s="39"/>
    </row>
    <row r="341" spans="1:2">
      <c r="A341" s="25"/>
      <c r="B341" s="39"/>
    </row>
    <row r="342" spans="1:2">
      <c r="A342" s="25"/>
      <c r="B342" s="39"/>
    </row>
    <row r="343" spans="1:2">
      <c r="A343" s="25"/>
      <c r="B343" s="39"/>
    </row>
    <row r="344" spans="1:2">
      <c r="A344" s="25"/>
      <c r="B344" s="39"/>
    </row>
    <row r="345" spans="1:2">
      <c r="A345" s="25"/>
      <c r="B345" s="39"/>
    </row>
    <row r="346" spans="1:2">
      <c r="A346" s="25"/>
      <c r="B346" s="39"/>
    </row>
    <row r="347" spans="1:2">
      <c r="A347" s="25"/>
      <c r="B347" s="39"/>
    </row>
    <row r="348" spans="1:2">
      <c r="A348" s="25"/>
      <c r="B348" s="39"/>
    </row>
    <row r="349" spans="1:2">
      <c r="A349" s="25"/>
      <c r="B349" s="39"/>
    </row>
    <row r="350" spans="1:2">
      <c r="A350" s="25"/>
      <c r="B350" s="39"/>
    </row>
    <row r="351" spans="1:2">
      <c r="A351" s="25"/>
      <c r="B351" s="39"/>
    </row>
    <row r="352" spans="1:2">
      <c r="A352" s="25"/>
      <c r="B352" s="39"/>
    </row>
    <row r="353" spans="1:2">
      <c r="A353" s="25"/>
      <c r="B353" s="39"/>
    </row>
    <row r="354" spans="1:2">
      <c r="A354" s="25"/>
      <c r="B354" s="39"/>
    </row>
    <row r="355" spans="1:2">
      <c r="A355" s="25"/>
      <c r="B355" s="39"/>
    </row>
    <row r="356" spans="1:2">
      <c r="A356" s="25"/>
      <c r="B356" s="39"/>
    </row>
    <row r="357" spans="1:2">
      <c r="A357" s="25"/>
      <c r="B357" s="39"/>
    </row>
    <row r="358" spans="1:2">
      <c r="A358" s="25"/>
      <c r="B358" s="39"/>
    </row>
    <row r="359" spans="1:2">
      <c r="A359" s="25"/>
      <c r="B359" s="39"/>
    </row>
    <row r="360" spans="1:2">
      <c r="A360" s="25"/>
      <c r="B360" s="39"/>
    </row>
    <row r="361" spans="1:2">
      <c r="A361" s="25"/>
      <c r="B361" s="39"/>
    </row>
    <row r="362" spans="1:2">
      <c r="A362" s="25"/>
      <c r="B362" s="39"/>
    </row>
    <row r="363" spans="1:2">
      <c r="A363" s="25"/>
      <c r="B363" s="39"/>
    </row>
    <row r="364" spans="1:2">
      <c r="A364" s="25"/>
      <c r="B364" s="39"/>
    </row>
    <row r="365" spans="1:2">
      <c r="A365" s="25"/>
      <c r="B365" s="39"/>
    </row>
    <row r="366" spans="1:2">
      <c r="A366" s="25"/>
      <c r="B366" s="39"/>
    </row>
    <row r="367" spans="1:2">
      <c r="A367" s="25"/>
      <c r="B367" s="39"/>
    </row>
    <row r="368" spans="1:2">
      <c r="A368" s="25"/>
      <c r="B368" s="39"/>
    </row>
    <row r="369" spans="1:2">
      <c r="A369" s="25"/>
      <c r="B369" s="39"/>
    </row>
    <row r="370" spans="1:2">
      <c r="A370" s="25"/>
      <c r="B370" s="39"/>
    </row>
    <row r="371" spans="1:2">
      <c r="A371" s="25"/>
      <c r="B371" s="39"/>
    </row>
    <row r="372" spans="1:2">
      <c r="A372" s="25"/>
      <c r="B372" s="39"/>
    </row>
    <row r="373" spans="1:2">
      <c r="A373" s="25"/>
      <c r="B373" s="39"/>
    </row>
    <row r="374" spans="1:2">
      <c r="A374" s="25"/>
      <c r="B374" s="39"/>
    </row>
    <row r="375" spans="1:2">
      <c r="A375" s="25"/>
      <c r="B375" s="39"/>
    </row>
    <row r="376" spans="1:2">
      <c r="A376" s="25"/>
      <c r="B376" s="39"/>
    </row>
    <row r="377" spans="1:2">
      <c r="A377" s="25"/>
      <c r="B377" s="39"/>
    </row>
    <row r="378" spans="1:2">
      <c r="A378" s="25"/>
      <c r="B378" s="39"/>
    </row>
    <row r="379" spans="1:2">
      <c r="A379" s="25"/>
      <c r="B379" s="39"/>
    </row>
    <row r="380" spans="1:2">
      <c r="A380" s="25"/>
      <c r="B380" s="39"/>
    </row>
    <row r="381" spans="1:2">
      <c r="A381" s="25"/>
      <c r="B381" s="39"/>
    </row>
    <row r="382" spans="1:2">
      <c r="A382" s="25"/>
      <c r="B382" s="39"/>
    </row>
    <row r="383" spans="1:2">
      <c r="A383" s="25"/>
      <c r="B383" s="39"/>
    </row>
    <row r="384" spans="1:2">
      <c r="A384" s="25"/>
      <c r="B384" s="39"/>
    </row>
    <row r="385" spans="1:2">
      <c r="A385" s="25"/>
      <c r="B385" s="39"/>
    </row>
    <row r="386" spans="1:2">
      <c r="A386" s="25"/>
      <c r="B386" s="39"/>
    </row>
    <row r="387" spans="1:2">
      <c r="A387" s="25"/>
      <c r="B387" s="39"/>
    </row>
    <row r="388" spans="1:2">
      <c r="A388" s="25"/>
      <c r="B388" s="39"/>
    </row>
    <row r="389" spans="1:2">
      <c r="A389" s="25"/>
      <c r="B389" s="39"/>
    </row>
    <row r="390" spans="1:2">
      <c r="A390" s="25"/>
      <c r="B390" s="39"/>
    </row>
    <row r="391" spans="1:2">
      <c r="A391" s="25"/>
      <c r="B391" s="39"/>
    </row>
    <row r="392" spans="1:2">
      <c r="A392" s="25"/>
      <c r="B392" s="39"/>
    </row>
    <row r="393" spans="1:2">
      <c r="A393" s="25"/>
      <c r="B393" s="39"/>
    </row>
    <row r="394" spans="1:2">
      <c r="A394" s="25"/>
      <c r="B394" s="39"/>
    </row>
    <row r="395" spans="1:2">
      <c r="A395" s="25"/>
      <c r="B395" s="39"/>
    </row>
    <row r="396" spans="1:2">
      <c r="A396" s="25"/>
      <c r="B396" s="39"/>
    </row>
    <row r="397" spans="1:2">
      <c r="A397" s="25"/>
      <c r="B397" s="39"/>
    </row>
    <row r="398" spans="1:2">
      <c r="A398" s="25"/>
      <c r="B398" s="39"/>
    </row>
    <row r="399" spans="1:2">
      <c r="A399" s="25"/>
      <c r="B399" s="39"/>
    </row>
    <row r="400" spans="1:2">
      <c r="A400" s="25"/>
      <c r="B400" s="39"/>
    </row>
    <row r="401" spans="1:2">
      <c r="A401" s="25"/>
      <c r="B401" s="39"/>
    </row>
    <row r="402" spans="1:2">
      <c r="A402" s="25"/>
      <c r="B402" s="39"/>
    </row>
    <row r="403" spans="1:2">
      <c r="A403" s="25"/>
      <c r="B403" s="39"/>
    </row>
    <row r="404" spans="1:2">
      <c r="A404" s="25"/>
      <c r="B404" s="39"/>
    </row>
    <row r="405" spans="1:2">
      <c r="A405" s="25"/>
      <c r="B405" s="39"/>
    </row>
    <row r="406" spans="1:2">
      <c r="A406" s="25"/>
      <c r="B406" s="39"/>
    </row>
    <row r="407" spans="1:2">
      <c r="A407" s="25"/>
      <c r="B407" s="39"/>
    </row>
    <row r="408" spans="1:2">
      <c r="A408" s="25"/>
      <c r="B408" s="39"/>
    </row>
    <row r="409" spans="1:2">
      <c r="A409" s="25"/>
      <c r="B409" s="39"/>
    </row>
    <row r="410" spans="1:2">
      <c r="A410" s="25"/>
      <c r="B410" s="39"/>
    </row>
    <row r="411" spans="1:2">
      <c r="A411" s="25"/>
      <c r="B411" s="39"/>
    </row>
    <row r="412" spans="1:2">
      <c r="A412" s="25"/>
      <c r="B412" s="39"/>
    </row>
    <row r="413" spans="1:2">
      <c r="A413" s="25"/>
      <c r="B413" s="39"/>
    </row>
    <row r="414" spans="1:2">
      <c r="A414" s="25"/>
      <c r="B414" s="39"/>
    </row>
    <row r="415" spans="1:2">
      <c r="A415" s="25"/>
      <c r="B415" s="39"/>
    </row>
    <row r="416" spans="1:2">
      <c r="A416" s="25"/>
      <c r="B416" s="39"/>
    </row>
    <row r="417" spans="1:2">
      <c r="A417" s="25"/>
      <c r="B417" s="39"/>
    </row>
    <row r="418" spans="1:2">
      <c r="A418" s="25"/>
      <c r="B418" s="39"/>
    </row>
    <row r="419" spans="1:2">
      <c r="A419" s="25"/>
      <c r="B419" s="39"/>
    </row>
    <row r="420" spans="1:2">
      <c r="A420" s="25"/>
      <c r="B420" s="39"/>
    </row>
    <row r="421" spans="1:2">
      <c r="A421" s="25"/>
      <c r="B421" s="39"/>
    </row>
    <row r="422" spans="1:2">
      <c r="A422" s="25"/>
      <c r="B422" s="39"/>
    </row>
    <row r="423" spans="1:2">
      <c r="A423" s="25"/>
      <c r="B423" s="39"/>
    </row>
    <row r="424" spans="1:2">
      <c r="A424" s="25"/>
      <c r="B424" s="39"/>
    </row>
    <row r="425" spans="1:2">
      <c r="A425" s="25"/>
      <c r="B425" s="39"/>
    </row>
    <row r="426" spans="1:2">
      <c r="A426" s="25"/>
      <c r="B426" s="39"/>
    </row>
    <row r="427" spans="1:2">
      <c r="A427" s="25"/>
      <c r="B427" s="39"/>
    </row>
    <row r="428" spans="1:2">
      <c r="A428" s="25"/>
      <c r="B428" s="39"/>
    </row>
    <row r="429" spans="1:2">
      <c r="A429" s="25"/>
      <c r="B429" s="39"/>
    </row>
    <row r="430" spans="1:2">
      <c r="A430" s="25"/>
      <c r="B430" s="39"/>
    </row>
    <row r="431" spans="1:2">
      <c r="A431" s="25"/>
      <c r="B431" s="39"/>
    </row>
    <row r="432" spans="1:2">
      <c r="A432" s="25"/>
      <c r="B432" s="39"/>
    </row>
    <row r="433" spans="1:2">
      <c r="A433" s="25"/>
      <c r="B433" s="39"/>
    </row>
    <row r="434" spans="1:2">
      <c r="A434" s="25"/>
      <c r="B434" s="39"/>
    </row>
    <row r="435" spans="1:2">
      <c r="A435" s="25"/>
      <c r="B435" s="39"/>
    </row>
    <row r="436" spans="1:2">
      <c r="A436" s="25"/>
      <c r="B436" s="39"/>
    </row>
    <row r="437" spans="1:2">
      <c r="A437" s="25"/>
      <c r="B437" s="39"/>
    </row>
    <row r="438" spans="1:2">
      <c r="A438" s="25"/>
      <c r="B438" s="39"/>
    </row>
    <row r="439" spans="1:2">
      <c r="A439" s="25"/>
      <c r="B439" s="39"/>
    </row>
    <row r="440" spans="1:2">
      <c r="A440" s="25"/>
      <c r="B440" s="39"/>
    </row>
    <row r="441" spans="1:2">
      <c r="A441" s="25"/>
      <c r="B441" s="39"/>
    </row>
    <row r="442" spans="1:2">
      <c r="A442" s="25"/>
      <c r="B442" s="39"/>
    </row>
    <row r="443" spans="1:2">
      <c r="A443" s="25"/>
      <c r="B443" s="39"/>
    </row>
    <row r="444" spans="1:2">
      <c r="A444" s="25"/>
      <c r="B444" s="39"/>
    </row>
    <row r="445" spans="1:2">
      <c r="A445" s="25"/>
      <c r="B445" s="39"/>
    </row>
    <row r="446" spans="1:2">
      <c r="A446" s="25"/>
      <c r="B446" s="39"/>
    </row>
    <row r="447" spans="1:2">
      <c r="A447" s="25"/>
      <c r="B447" s="39"/>
    </row>
    <row r="448" spans="1:2">
      <c r="A448" s="25"/>
      <c r="B448" s="39"/>
    </row>
    <row r="449" spans="1:2">
      <c r="A449" s="25"/>
      <c r="B449" s="39"/>
    </row>
    <row r="450" spans="1:2">
      <c r="A450" s="25"/>
      <c r="B450" s="39"/>
    </row>
    <row r="451" spans="1:2">
      <c r="A451" s="25"/>
      <c r="B451" s="39"/>
    </row>
    <row r="452" spans="1:2">
      <c r="A452" s="25"/>
      <c r="B452" s="39"/>
    </row>
    <row r="453" spans="1:2">
      <c r="A453" s="25"/>
      <c r="B453" s="39"/>
    </row>
    <row r="454" spans="1:2">
      <c r="A454" s="25"/>
      <c r="B454" s="39"/>
    </row>
  </sheetData>
  <mergeCells count="1">
    <mergeCell ref="D14:I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7"/>
  <sheetViews>
    <sheetView topLeftCell="A67" workbookViewId="0">
      <selection activeCell="H90" sqref="H90:H91"/>
    </sheetView>
  </sheetViews>
  <sheetFormatPr defaultRowHeight="12.75"/>
  <cols>
    <col min="1" max="1" width="9.140625" style="5" customWidth="1"/>
    <col min="2" max="2" width="9.85546875" style="5" customWidth="1"/>
    <col min="3" max="3" width="12.140625" style="11" customWidth="1"/>
    <col min="4" max="4" width="12.140625" style="6" customWidth="1"/>
    <col min="5" max="5" width="13.42578125" bestFit="1" customWidth="1"/>
    <col min="6" max="7" width="11.42578125" customWidth="1"/>
    <col min="8" max="8" width="22.5703125" customWidth="1"/>
    <col min="9" max="9" width="11.42578125" customWidth="1"/>
    <col min="10" max="10" width="13.5703125" customWidth="1"/>
  </cols>
  <sheetData>
    <row r="1" spans="1:15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</row>
    <row r="2" spans="1:15">
      <c r="A2" s="1"/>
      <c r="B2" s="1"/>
    </row>
    <row r="3" spans="1:15">
      <c r="A3" s="68" t="s">
        <v>54</v>
      </c>
      <c r="B3" s="69"/>
      <c r="C3" s="69"/>
      <c r="D3" s="69"/>
      <c r="E3" s="69"/>
      <c r="F3" s="69"/>
      <c r="G3" s="69"/>
      <c r="H3" s="69"/>
      <c r="I3" s="69"/>
      <c r="J3" s="69"/>
      <c r="K3" s="30" t="s">
        <v>34</v>
      </c>
      <c r="L3" s="29"/>
      <c r="M3" s="29"/>
    </row>
    <row r="4" spans="1:15">
      <c r="A4" s="1"/>
      <c r="B4" s="1"/>
    </row>
    <row r="5" spans="1:1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</row>
    <row r="6" spans="1:15">
      <c r="A6" s="69" t="s">
        <v>20</v>
      </c>
      <c r="B6" s="69"/>
      <c r="C6" s="69"/>
      <c r="D6" s="69"/>
      <c r="E6" s="69"/>
      <c r="F6" s="69"/>
      <c r="G6" s="69"/>
      <c r="H6" s="69"/>
      <c r="I6" s="69"/>
      <c r="J6" s="69"/>
    </row>
    <row r="7" spans="1:15">
      <c r="A7" s="1"/>
      <c r="B7" s="1"/>
    </row>
    <row r="8" spans="1:15">
      <c r="A8" s="2" t="s">
        <v>68</v>
      </c>
      <c r="B8" s="1"/>
      <c r="F8" s="34"/>
      <c r="G8" s="6"/>
      <c r="H8" s="6"/>
    </row>
    <row r="9" spans="1:15">
      <c r="A9" s="2" t="s">
        <v>72</v>
      </c>
      <c r="B9" s="1"/>
      <c r="D9" s="41" t="s">
        <v>73</v>
      </c>
      <c r="E9" s="42" t="s">
        <v>9</v>
      </c>
      <c r="F9" s="6"/>
      <c r="G9" s="6"/>
      <c r="H9" s="6"/>
    </row>
    <row r="10" spans="1:15">
      <c r="A10" s="2"/>
      <c r="B10" s="1"/>
      <c r="D10" s="7">
        <f>ROUND('331 Truncate'!B13, 6)</f>
        <v>0</v>
      </c>
      <c r="E10" s="3">
        <f>'[1]331'!$J$10</f>
        <v>180</v>
      </c>
      <c r="F10" s="35"/>
      <c r="G10" s="6"/>
      <c r="H10" s="6"/>
    </row>
    <row r="11" spans="1:15">
      <c r="A11" s="26" t="str">
        <f>"Probable Retirement Year " &amp;ROUND('331 Truncate'!C1, 1)</f>
        <v>Probable Retirement Year 2041</v>
      </c>
      <c r="B11" s="1"/>
      <c r="F11" s="34"/>
      <c r="G11" s="6"/>
      <c r="H11" s="6"/>
      <c r="O11" s="29"/>
    </row>
    <row r="12" spans="1:15">
      <c r="A12" s="1"/>
      <c r="B12" s="1"/>
      <c r="L12" s="62" t="s">
        <v>26</v>
      </c>
      <c r="M12" s="62"/>
      <c r="N12" s="62"/>
      <c r="O12" s="29"/>
    </row>
    <row r="13" spans="1:15">
      <c r="A13" s="1"/>
      <c r="B13" s="1"/>
      <c r="D13" s="3" t="s">
        <v>12</v>
      </c>
      <c r="F13" s="3" t="s">
        <v>12</v>
      </c>
      <c r="G13" s="3" t="s">
        <v>10</v>
      </c>
      <c r="L13" s="30"/>
      <c r="M13" s="29"/>
      <c r="N13" s="29"/>
      <c r="O13" s="29"/>
    </row>
    <row r="14" spans="1:15">
      <c r="A14" s="2"/>
      <c r="B14" s="3" t="s">
        <v>7</v>
      </c>
      <c r="C14" s="12" t="s">
        <v>1</v>
      </c>
      <c r="D14" s="3" t="s">
        <v>10</v>
      </c>
      <c r="E14" s="3" t="s">
        <v>12</v>
      </c>
      <c r="F14" s="3" t="s">
        <v>9</v>
      </c>
      <c r="G14" s="3" t="s">
        <v>9</v>
      </c>
      <c r="L14" s="32" t="s">
        <v>35</v>
      </c>
      <c r="M14" s="33" t="s">
        <v>38</v>
      </c>
      <c r="N14" s="29"/>
      <c r="O14" s="29"/>
    </row>
    <row r="15" spans="1:15">
      <c r="A15" s="3" t="s">
        <v>2</v>
      </c>
      <c r="B15" s="14">
        <v>37256</v>
      </c>
      <c r="C15" s="12" t="s">
        <v>3</v>
      </c>
      <c r="D15" s="3" t="s">
        <v>9</v>
      </c>
      <c r="E15" s="3" t="s">
        <v>9</v>
      </c>
      <c r="F15" s="3" t="s">
        <v>13</v>
      </c>
      <c r="G15" s="3" t="s">
        <v>13</v>
      </c>
      <c r="L15" s="32" t="s">
        <v>36</v>
      </c>
      <c r="M15" s="33" t="s">
        <v>38</v>
      </c>
      <c r="N15" s="29"/>
      <c r="O15" s="29"/>
    </row>
    <row r="16" spans="1:15">
      <c r="A16" s="4" t="s">
        <v>4</v>
      </c>
      <c r="B16" s="13" t="s">
        <v>5</v>
      </c>
      <c r="C16" s="8" t="s">
        <v>6</v>
      </c>
      <c r="D16" s="4" t="s">
        <v>11</v>
      </c>
      <c r="E16" s="4" t="s">
        <v>14</v>
      </c>
      <c r="F16" s="4" t="s">
        <v>15</v>
      </c>
      <c r="G16" t="s">
        <v>16</v>
      </c>
      <c r="L16" s="32" t="s">
        <v>37</v>
      </c>
      <c r="M16" s="33" t="s">
        <v>39</v>
      </c>
      <c r="N16" s="29"/>
      <c r="O16" s="29"/>
    </row>
    <row r="17" spans="1:15">
      <c r="A17" s="4"/>
      <c r="B17" s="13"/>
      <c r="C17" s="8"/>
      <c r="D17" s="4"/>
      <c r="E17" s="4"/>
      <c r="F17" s="4"/>
      <c r="L17" s="30" t="s">
        <v>40</v>
      </c>
      <c r="M17" s="33" t="s">
        <v>41</v>
      </c>
      <c r="N17" s="29"/>
      <c r="O17" s="29"/>
    </row>
    <row r="18" spans="1:15">
      <c r="A18" s="4">
        <v>2011</v>
      </c>
      <c r="B18" s="28">
        <v>0.5</v>
      </c>
      <c r="C18" s="46">
        <v>10314.17</v>
      </c>
      <c r="D18" s="16">
        <f>'331 Truncate'!C14</f>
        <v>29.92531266666666</v>
      </c>
      <c r="E18" s="10">
        <f>E10</f>
        <v>180</v>
      </c>
      <c r="F18" s="9">
        <f t="shared" ref="F18:F81" si="0">+C18/E18</f>
        <v>57.300944444444447</v>
      </c>
      <c r="G18" s="9">
        <f>+D18*F18</f>
        <v>1714.748678595296</v>
      </c>
      <c r="L18" s="30" t="s">
        <v>42</v>
      </c>
      <c r="M18" s="33" t="s">
        <v>43</v>
      </c>
      <c r="N18" s="29"/>
      <c r="O18" s="29"/>
    </row>
    <row r="19" spans="1:15">
      <c r="A19" s="4">
        <v>2010</v>
      </c>
      <c r="B19" s="28">
        <v>1.5</v>
      </c>
      <c r="C19" s="46">
        <v>75260.09</v>
      </c>
      <c r="D19" s="16">
        <f>'331 Truncate'!C15</f>
        <v>29.911935666666661</v>
      </c>
      <c r="E19" s="10">
        <f t="shared" ref="E19:E33" si="1">E18</f>
        <v>180</v>
      </c>
      <c r="F19" s="9">
        <f t="shared" si="0"/>
        <v>418.11161111111107</v>
      </c>
      <c r="G19" s="9">
        <f>+D19*F19</f>
        <v>12506.527613041904</v>
      </c>
      <c r="L19" s="32" t="s">
        <v>44</v>
      </c>
      <c r="M19" s="33" t="s">
        <v>45</v>
      </c>
    </row>
    <row r="20" spans="1:15">
      <c r="A20" s="4">
        <v>2009</v>
      </c>
      <c r="B20" s="28">
        <v>2.5</v>
      </c>
      <c r="C20" s="46">
        <v>11732.37</v>
      </c>
      <c r="D20" s="16">
        <f>'331 Truncate'!C16</f>
        <v>29.89673366666667</v>
      </c>
      <c r="E20" s="10">
        <f t="shared" si="1"/>
        <v>180</v>
      </c>
      <c r="F20" s="9">
        <f t="shared" si="0"/>
        <v>65.179833333333335</v>
      </c>
      <c r="G20" s="9">
        <f>+D20*F20</f>
        <v>1948.664117604389</v>
      </c>
    </row>
    <row r="21" spans="1:15">
      <c r="A21" s="27">
        <v>2008</v>
      </c>
      <c r="B21" s="28">
        <v>3.5</v>
      </c>
      <c r="C21" s="46">
        <v>0</v>
      </c>
      <c r="D21" s="16">
        <f>'331 Truncate'!C17</f>
        <v>29.879567559615609</v>
      </c>
      <c r="E21" s="10">
        <f t="shared" si="1"/>
        <v>180</v>
      </c>
      <c r="F21" s="9">
        <f t="shared" si="0"/>
        <v>0</v>
      </c>
      <c r="G21" s="9">
        <f>+D21*F21</f>
        <v>0</v>
      </c>
    </row>
    <row r="22" spans="1:15">
      <c r="A22" s="27">
        <v>2007</v>
      </c>
      <c r="B22" s="28">
        <v>4.5</v>
      </c>
      <c r="C22" s="46">
        <v>66025.06</v>
      </c>
      <c r="D22" s="16">
        <f>'331 Truncate'!C18</f>
        <v>29.860242387151441</v>
      </c>
      <c r="E22" s="10">
        <f t="shared" si="1"/>
        <v>180</v>
      </c>
      <c r="F22" s="9">
        <f t="shared" si="0"/>
        <v>366.80588888888889</v>
      </c>
      <c r="G22" s="9">
        <f t="shared" ref="G22:G82" si="2">+D22*F22</f>
        <v>10952.912751256761</v>
      </c>
    </row>
    <row r="23" spans="1:15">
      <c r="A23" s="27">
        <v>2006</v>
      </c>
      <c r="B23" s="28">
        <v>5.5</v>
      </c>
      <c r="C23" s="46">
        <v>0</v>
      </c>
      <c r="D23" s="16">
        <f>'331 Truncate'!C19</f>
        <v>29.838647974560757</v>
      </c>
      <c r="E23" s="10">
        <f t="shared" si="1"/>
        <v>180</v>
      </c>
      <c r="F23" s="9">
        <f t="shared" si="0"/>
        <v>0</v>
      </c>
      <c r="G23" s="9">
        <f t="shared" si="2"/>
        <v>0</v>
      </c>
    </row>
    <row r="24" spans="1:15">
      <c r="A24" s="27">
        <v>2005</v>
      </c>
      <c r="B24" s="28">
        <v>6.5</v>
      </c>
      <c r="C24" s="46">
        <v>23670.29</v>
      </c>
      <c r="D24" s="16">
        <f>'331 Truncate'!C20</f>
        <v>29.81463059019768</v>
      </c>
      <c r="E24" s="10">
        <f t="shared" si="1"/>
        <v>180</v>
      </c>
      <c r="F24" s="9">
        <f t="shared" si="0"/>
        <v>131.50161111111112</v>
      </c>
      <c r="G24" s="9">
        <f t="shared" si="2"/>
        <v>3920.6719572936126</v>
      </c>
    </row>
    <row r="25" spans="1:15">
      <c r="A25" s="27">
        <v>2004</v>
      </c>
      <c r="B25" s="28">
        <v>7.5</v>
      </c>
      <c r="C25" s="46">
        <v>0</v>
      </c>
      <c r="D25" s="16">
        <f>'331 Truncate'!C21</f>
        <v>29.78802670066753</v>
      </c>
      <c r="E25" s="10">
        <f t="shared" si="1"/>
        <v>180</v>
      </c>
      <c r="F25" s="9">
        <f t="shared" si="0"/>
        <v>0</v>
      </c>
      <c r="G25" s="9">
        <f t="shared" si="2"/>
        <v>0</v>
      </c>
    </row>
    <row r="26" spans="1:15">
      <c r="A26" s="27">
        <v>2003</v>
      </c>
      <c r="B26" s="28">
        <v>8.5</v>
      </c>
      <c r="C26" s="46">
        <v>0</v>
      </c>
      <c r="D26" s="16">
        <f>'331 Truncate'!C22</f>
        <v>29.758718969874327</v>
      </c>
      <c r="E26" s="10">
        <f t="shared" si="1"/>
        <v>180</v>
      </c>
      <c r="F26" s="9">
        <f t="shared" si="0"/>
        <v>0</v>
      </c>
      <c r="G26" s="9">
        <f t="shared" si="2"/>
        <v>0</v>
      </c>
    </row>
    <row r="27" spans="1:15">
      <c r="A27" s="27">
        <v>2002</v>
      </c>
      <c r="B27" s="28">
        <v>9.5</v>
      </c>
      <c r="C27" s="46">
        <v>0</v>
      </c>
      <c r="D27" s="16">
        <f>'331 Truncate'!C23</f>
        <v>29.726570645561708</v>
      </c>
      <c r="E27" s="10">
        <f t="shared" si="1"/>
        <v>180</v>
      </c>
      <c r="F27" s="9">
        <f t="shared" si="0"/>
        <v>0</v>
      </c>
      <c r="G27" s="9">
        <f t="shared" si="2"/>
        <v>0</v>
      </c>
    </row>
    <row r="28" spans="1:15">
      <c r="A28" s="27">
        <v>2001</v>
      </c>
      <c r="B28" s="28">
        <v>10.5</v>
      </c>
      <c r="C28" s="46">
        <v>0</v>
      </c>
      <c r="D28" s="16">
        <f>'331 Truncate'!C24</f>
        <v>29.691455056361434</v>
      </c>
      <c r="E28" s="10">
        <f t="shared" si="1"/>
        <v>180</v>
      </c>
      <c r="F28" s="9">
        <f t="shared" si="0"/>
        <v>0</v>
      </c>
      <c r="G28" s="9">
        <f t="shared" si="2"/>
        <v>0</v>
      </c>
    </row>
    <row r="29" spans="1:15">
      <c r="A29" s="27">
        <v>2000</v>
      </c>
      <c r="B29" s="28">
        <v>11.5</v>
      </c>
      <c r="C29" s="46">
        <v>0</v>
      </c>
      <c r="D29" s="16">
        <f>'331 Truncate'!C25</f>
        <v>29.653256958749349</v>
      </c>
      <c r="E29" s="10">
        <f t="shared" si="1"/>
        <v>180</v>
      </c>
      <c r="F29" s="9">
        <f t="shared" si="0"/>
        <v>0</v>
      </c>
      <c r="G29" s="9">
        <f t="shared" si="2"/>
        <v>0</v>
      </c>
    </row>
    <row r="30" spans="1:15">
      <c r="A30" s="27">
        <v>1999</v>
      </c>
      <c r="B30" s="28">
        <v>12.5</v>
      </c>
      <c r="C30" s="46">
        <v>0</v>
      </c>
      <c r="D30" s="16">
        <f>'331 Truncate'!C26</f>
        <v>29.611882846397332</v>
      </c>
      <c r="E30" s="10">
        <f t="shared" si="1"/>
        <v>180</v>
      </c>
      <c r="F30" s="9">
        <f t="shared" si="0"/>
        <v>0</v>
      </c>
      <c r="G30" s="9">
        <f t="shared" si="2"/>
        <v>0</v>
      </c>
    </row>
    <row r="31" spans="1:15">
      <c r="A31" s="27">
        <v>1998</v>
      </c>
      <c r="B31" s="28">
        <v>13.5</v>
      </c>
      <c r="C31" s="46">
        <v>0</v>
      </c>
      <c r="D31" s="16">
        <f>'331 Truncate'!C27</f>
        <v>29.567195395637526</v>
      </c>
      <c r="E31" s="10">
        <f t="shared" si="1"/>
        <v>180</v>
      </c>
      <c r="F31" s="9">
        <f t="shared" si="0"/>
        <v>0</v>
      </c>
      <c r="G31" s="9">
        <f t="shared" si="2"/>
        <v>0</v>
      </c>
    </row>
    <row r="32" spans="1:15">
      <c r="A32" s="27">
        <v>1997</v>
      </c>
      <c r="B32" s="28">
        <v>14.5</v>
      </c>
      <c r="C32" s="46">
        <v>0</v>
      </c>
      <c r="D32" s="16">
        <f>'331 Truncate'!C28</f>
        <v>29.51925087077996</v>
      </c>
      <c r="E32" s="10">
        <f t="shared" si="1"/>
        <v>180</v>
      </c>
      <c r="F32" s="9">
        <f t="shared" si="0"/>
        <v>0</v>
      </c>
      <c r="G32" s="9">
        <f t="shared" si="2"/>
        <v>0</v>
      </c>
    </row>
    <row r="33" spans="1:7">
      <c r="A33" s="27">
        <v>1996</v>
      </c>
      <c r="B33" s="28">
        <v>15.5</v>
      </c>
      <c r="C33" s="46">
        <v>0</v>
      </c>
      <c r="D33" s="16">
        <f>'331 Truncate'!C29</f>
        <v>29.467914274700821</v>
      </c>
      <c r="E33" s="10">
        <f t="shared" si="1"/>
        <v>180</v>
      </c>
      <c r="F33" s="9">
        <f t="shared" si="0"/>
        <v>0</v>
      </c>
      <c r="G33" s="9">
        <f t="shared" si="2"/>
        <v>0</v>
      </c>
    </row>
    <row r="34" spans="1:7">
      <c r="A34" s="27">
        <v>1995</v>
      </c>
      <c r="B34" s="28">
        <v>16.5</v>
      </c>
      <c r="C34" s="46">
        <v>0</v>
      </c>
      <c r="D34" s="16">
        <f>'331 Truncate'!C30</f>
        <v>29.413094729724914</v>
      </c>
      <c r="E34" s="10">
        <f t="shared" ref="E34:E88" si="3">+E33</f>
        <v>180</v>
      </c>
      <c r="F34" s="9">
        <f t="shared" si="0"/>
        <v>0</v>
      </c>
      <c r="G34" s="9">
        <f t="shared" si="2"/>
        <v>0</v>
      </c>
    </row>
    <row r="35" spans="1:7">
      <c r="A35" s="27">
        <v>1994</v>
      </c>
      <c r="B35" s="28">
        <v>17.5</v>
      </c>
      <c r="C35" s="46">
        <v>0</v>
      </c>
      <c r="D35" s="16">
        <f>'331 Truncate'!C31</f>
        <v>29.354784743228461</v>
      </c>
      <c r="E35" s="10">
        <f t="shared" si="3"/>
        <v>180</v>
      </c>
      <c r="F35" s="9">
        <f t="shared" si="0"/>
        <v>0</v>
      </c>
      <c r="G35" s="9">
        <f t="shared" si="2"/>
        <v>0</v>
      </c>
    </row>
    <row r="36" spans="1:7">
      <c r="A36" s="27">
        <v>1993</v>
      </c>
      <c r="B36" s="28">
        <v>18.5</v>
      </c>
      <c r="C36" s="46">
        <v>0</v>
      </c>
      <c r="D36" s="16">
        <f>'331 Truncate'!C32</f>
        <v>29.292910830347932</v>
      </c>
      <c r="E36" s="10">
        <f t="shared" si="3"/>
        <v>180</v>
      </c>
      <c r="F36" s="9">
        <f t="shared" si="0"/>
        <v>0</v>
      </c>
      <c r="G36" s="9">
        <f t="shared" si="2"/>
        <v>0</v>
      </c>
    </row>
    <row r="37" spans="1:7">
      <c r="A37" s="27">
        <v>1992</v>
      </c>
      <c r="B37" s="28">
        <v>19.5</v>
      </c>
      <c r="C37" s="46">
        <v>1037</v>
      </c>
      <c r="D37" s="16">
        <f>'331 Truncate'!C33</f>
        <v>29.227452879174667</v>
      </c>
      <c r="E37" s="10">
        <f t="shared" si="3"/>
        <v>180</v>
      </c>
      <c r="F37" s="9">
        <f t="shared" si="0"/>
        <v>5.7611111111111111</v>
      </c>
      <c r="G37" s="9">
        <f t="shared" si="2"/>
        <v>168.3826035316896</v>
      </c>
    </row>
    <row r="38" spans="1:7">
      <c r="A38" s="27">
        <v>1991</v>
      </c>
      <c r="B38" s="28">
        <v>20.5</v>
      </c>
      <c r="C38" s="46">
        <v>77146</v>
      </c>
      <c r="D38" s="16">
        <f>'331 Truncate'!C34</f>
        <v>29.158396873673826</v>
      </c>
      <c r="E38" s="10">
        <f t="shared" si="3"/>
        <v>180</v>
      </c>
      <c r="F38" s="9">
        <f t="shared" si="0"/>
        <v>428.5888888888889</v>
      </c>
      <c r="G38" s="9">
        <f t="shared" si="2"/>
        <v>12496.964917869118</v>
      </c>
    </row>
    <row r="39" spans="1:7">
      <c r="A39" s="27">
        <v>1990</v>
      </c>
      <c r="B39" s="28">
        <v>21.5</v>
      </c>
      <c r="C39" s="46">
        <v>54778</v>
      </c>
      <c r="D39" s="16">
        <f>'331 Truncate'!C35</f>
        <v>29.085699060616562</v>
      </c>
      <c r="E39" s="10">
        <f t="shared" si="3"/>
        <v>180</v>
      </c>
      <c r="F39" s="9">
        <f t="shared" si="0"/>
        <v>304.32222222222219</v>
      </c>
      <c r="G39" s="9">
        <f t="shared" si="2"/>
        <v>8851.4245730136336</v>
      </c>
    </row>
    <row r="40" spans="1:7">
      <c r="A40" s="27">
        <v>1989</v>
      </c>
      <c r="B40" s="28">
        <v>22.5</v>
      </c>
      <c r="C40" s="46">
        <v>0</v>
      </c>
      <c r="D40" s="16">
        <f>'331 Truncate'!C36</f>
        <v>29.009382095751267</v>
      </c>
      <c r="E40" s="10">
        <f t="shared" si="3"/>
        <v>180</v>
      </c>
      <c r="F40" s="9">
        <f t="shared" si="0"/>
        <v>0</v>
      </c>
      <c r="G40" s="9">
        <f t="shared" si="2"/>
        <v>0</v>
      </c>
    </row>
    <row r="41" spans="1:7">
      <c r="A41" s="27">
        <v>1988</v>
      </c>
      <c r="B41" s="28">
        <v>23.5</v>
      </c>
      <c r="C41" s="46">
        <v>21653.46</v>
      </c>
      <c r="D41" s="16">
        <f>'331 Truncate'!C37</f>
        <v>28.929669130811643</v>
      </c>
      <c r="E41" s="10">
        <f t="shared" si="3"/>
        <v>180</v>
      </c>
      <c r="F41" s="9">
        <f t="shared" si="0"/>
        <v>120.297</v>
      </c>
      <c r="G41" s="9">
        <f t="shared" si="2"/>
        <v>3480.1524074292483</v>
      </c>
    </row>
    <row r="42" spans="1:7">
      <c r="A42" s="27">
        <v>1987</v>
      </c>
      <c r="B42" s="28">
        <v>24.5</v>
      </c>
      <c r="C42" s="46">
        <v>0</v>
      </c>
      <c r="D42" s="16">
        <f>'331 Truncate'!C38</f>
        <v>28.846408067085207</v>
      </c>
      <c r="E42" s="10">
        <f t="shared" si="3"/>
        <v>180</v>
      </c>
      <c r="F42" s="9">
        <f t="shared" si="0"/>
        <v>0</v>
      </c>
      <c r="G42" s="9">
        <f t="shared" si="2"/>
        <v>0</v>
      </c>
    </row>
    <row r="43" spans="1:7">
      <c r="A43" s="27">
        <v>1986</v>
      </c>
      <c r="B43" s="28">
        <v>25.5</v>
      </c>
      <c r="C43" s="46">
        <v>0</v>
      </c>
      <c r="D43" s="16">
        <f>'331 Truncate'!C39</f>
        <v>28.759621759869148</v>
      </c>
      <c r="E43" s="10">
        <f t="shared" si="3"/>
        <v>180</v>
      </c>
      <c r="F43" s="9">
        <f t="shared" si="0"/>
        <v>0</v>
      </c>
      <c r="G43" s="9">
        <f t="shared" si="2"/>
        <v>0</v>
      </c>
    </row>
    <row r="44" spans="1:7">
      <c r="A44" s="27">
        <v>1985</v>
      </c>
      <c r="B44" s="28">
        <v>26.5</v>
      </c>
      <c r="C44" s="46">
        <v>0</v>
      </c>
      <c r="D44" s="16">
        <f>'331 Truncate'!C40</f>
        <v>28.669319445649865</v>
      </c>
      <c r="E44" s="10">
        <f t="shared" si="3"/>
        <v>180</v>
      </c>
      <c r="F44" s="9">
        <f t="shared" si="0"/>
        <v>0</v>
      </c>
      <c r="G44" s="9">
        <f t="shared" si="2"/>
        <v>0</v>
      </c>
    </row>
    <row r="45" spans="1:7">
      <c r="A45" s="27">
        <v>1984</v>
      </c>
      <c r="B45" s="28">
        <v>27.5</v>
      </c>
      <c r="C45" s="46">
        <v>0</v>
      </c>
      <c r="D45" s="16">
        <f>'331 Truncate'!C41</f>
        <v>28.57553917203008</v>
      </c>
      <c r="E45" s="10">
        <f t="shared" si="3"/>
        <v>180</v>
      </c>
      <c r="F45" s="9">
        <f t="shared" si="0"/>
        <v>0</v>
      </c>
      <c r="G45" s="9">
        <f t="shared" si="2"/>
        <v>0</v>
      </c>
    </row>
    <row r="46" spans="1:7">
      <c r="A46" s="27">
        <v>1983</v>
      </c>
      <c r="B46" s="28">
        <v>28.5</v>
      </c>
      <c r="C46" s="46">
        <v>0</v>
      </c>
      <c r="D46" s="16">
        <f>'331 Truncate'!C42</f>
        <v>28.478344612251206</v>
      </c>
      <c r="E46" s="10">
        <f t="shared" si="3"/>
        <v>180</v>
      </c>
      <c r="F46" s="9">
        <f t="shared" si="0"/>
        <v>0</v>
      </c>
      <c r="G46" s="9">
        <f t="shared" si="2"/>
        <v>0</v>
      </c>
    </row>
    <row r="47" spans="1:7">
      <c r="A47" s="27">
        <v>1982</v>
      </c>
      <c r="B47" s="28">
        <v>29.5</v>
      </c>
      <c r="C47" s="46">
        <v>0</v>
      </c>
      <c r="D47" s="16">
        <f>'331 Truncate'!C43</f>
        <v>28.377752679121304</v>
      </c>
      <c r="E47" s="10">
        <f t="shared" si="3"/>
        <v>180</v>
      </c>
      <c r="F47" s="9">
        <f t="shared" si="0"/>
        <v>0</v>
      </c>
      <c r="G47" s="9">
        <f t="shared" si="2"/>
        <v>0</v>
      </c>
    </row>
    <row r="48" spans="1:7">
      <c r="A48" s="27">
        <v>1981</v>
      </c>
      <c r="B48" s="28">
        <v>30.5</v>
      </c>
      <c r="C48" s="46">
        <v>0</v>
      </c>
      <c r="D48" s="16">
        <f>'331 Truncate'!C44</f>
        <v>28.273776536456054</v>
      </c>
      <c r="E48" s="10">
        <f t="shared" si="3"/>
        <v>180</v>
      </c>
      <c r="F48" s="9">
        <f t="shared" si="0"/>
        <v>0</v>
      </c>
      <c r="G48" s="9">
        <f t="shared" si="2"/>
        <v>0</v>
      </c>
    </row>
    <row r="49" spans="1:8">
      <c r="A49" s="27">
        <v>1980</v>
      </c>
      <c r="B49" s="28">
        <v>31.5</v>
      </c>
      <c r="C49" s="46">
        <v>0</v>
      </c>
      <c r="D49" s="16">
        <f>'331 Truncate'!C45</f>
        <v>28.166521896746115</v>
      </c>
      <c r="E49" s="10">
        <f t="shared" si="3"/>
        <v>180</v>
      </c>
      <c r="F49" s="9">
        <f t="shared" si="0"/>
        <v>0</v>
      </c>
      <c r="G49" s="9">
        <f t="shared" si="2"/>
        <v>0</v>
      </c>
    </row>
    <row r="50" spans="1:8">
      <c r="A50" s="27">
        <v>1979</v>
      </c>
      <c r="B50" s="28">
        <v>32.5</v>
      </c>
      <c r="C50" s="46">
        <v>0</v>
      </c>
      <c r="D50" s="16">
        <f>'331 Truncate'!C46</f>
        <v>28.05650747101889</v>
      </c>
      <c r="E50" s="10">
        <f t="shared" si="3"/>
        <v>180</v>
      </c>
      <c r="F50" s="9">
        <f t="shared" si="0"/>
        <v>0</v>
      </c>
      <c r="G50" s="9">
        <f t="shared" si="2"/>
        <v>0</v>
      </c>
    </row>
    <row r="51" spans="1:8">
      <c r="A51" s="27">
        <v>1978</v>
      </c>
      <c r="B51" s="28">
        <v>33.5</v>
      </c>
      <c r="C51" s="46">
        <v>0</v>
      </c>
      <c r="D51" s="16">
        <f>'331 Truncate'!C47</f>
        <v>27.943347497608343</v>
      </c>
      <c r="E51" s="10">
        <f t="shared" si="3"/>
        <v>180</v>
      </c>
      <c r="F51" s="9">
        <f t="shared" si="0"/>
        <v>0</v>
      </c>
      <c r="G51" s="9">
        <f t="shared" si="2"/>
        <v>0</v>
      </c>
    </row>
    <row r="52" spans="1:8">
      <c r="A52" s="27">
        <v>1977</v>
      </c>
      <c r="B52" s="28">
        <v>34.5</v>
      </c>
      <c r="C52" s="46">
        <v>0</v>
      </c>
      <c r="D52" s="16">
        <f>'331 Truncate'!C48</f>
        <v>27.8271363011694</v>
      </c>
      <c r="E52" s="10">
        <f t="shared" si="3"/>
        <v>180</v>
      </c>
      <c r="F52" s="9">
        <f t="shared" si="0"/>
        <v>0</v>
      </c>
      <c r="G52" s="9">
        <f t="shared" si="2"/>
        <v>0</v>
      </c>
    </row>
    <row r="53" spans="1:8">
      <c r="A53" s="27">
        <v>1976</v>
      </c>
      <c r="B53" s="28">
        <v>35.5</v>
      </c>
      <c r="C53" s="46">
        <v>0</v>
      </c>
      <c r="D53" s="16">
        <f>'331 Truncate'!C49</f>
        <v>27.707930556872725</v>
      </c>
      <c r="E53" s="10">
        <f t="shared" si="3"/>
        <v>180</v>
      </c>
      <c r="F53" s="9">
        <f t="shared" si="0"/>
        <v>0</v>
      </c>
      <c r="G53" s="9">
        <f t="shared" si="2"/>
        <v>0</v>
      </c>
    </row>
    <row r="54" spans="1:8">
      <c r="A54" s="27">
        <v>1975</v>
      </c>
      <c r="B54" s="28">
        <v>36.5</v>
      </c>
      <c r="C54" s="46">
        <v>293.52</v>
      </c>
      <c r="D54" s="16">
        <f>'331 Truncate'!C50</f>
        <v>27.585818104799046</v>
      </c>
      <c r="E54" s="10">
        <f t="shared" si="3"/>
        <v>180</v>
      </c>
      <c r="F54" s="9">
        <f t="shared" si="0"/>
        <v>1.6306666666666665</v>
      </c>
      <c r="G54" s="9">
        <f t="shared" si="2"/>
        <v>44.983274056225639</v>
      </c>
    </row>
    <row r="55" spans="1:8">
      <c r="A55" s="27">
        <v>1974</v>
      </c>
      <c r="B55" s="28">
        <v>37.5</v>
      </c>
      <c r="C55" s="46">
        <v>0</v>
      </c>
      <c r="D55" s="16">
        <f>'331 Truncate'!C51</f>
        <v>27.460875862697421</v>
      </c>
      <c r="E55" s="10">
        <f t="shared" si="3"/>
        <v>180</v>
      </c>
      <c r="F55" s="9">
        <f t="shared" si="0"/>
        <v>0</v>
      </c>
      <c r="G55" s="9">
        <f t="shared" si="2"/>
        <v>0</v>
      </c>
    </row>
    <row r="56" spans="1:8">
      <c r="A56" s="27">
        <v>1973</v>
      </c>
      <c r="B56" s="28">
        <v>38.5</v>
      </c>
      <c r="C56" s="46">
        <v>0</v>
      </c>
      <c r="D56" s="16">
        <f>'331 Truncate'!C52</f>
        <v>27.333124987114388</v>
      </c>
      <c r="E56" s="10">
        <f t="shared" si="3"/>
        <v>180</v>
      </c>
      <c r="F56" s="9">
        <f t="shared" si="0"/>
        <v>0</v>
      </c>
      <c r="G56" s="9">
        <f t="shared" si="2"/>
        <v>0</v>
      </c>
    </row>
    <row r="57" spans="1:8">
      <c r="A57" s="27">
        <v>1972</v>
      </c>
      <c r="B57" s="28">
        <v>39.5</v>
      </c>
      <c r="C57" s="46">
        <v>0</v>
      </c>
      <c r="D57" s="16">
        <f>'331 Truncate'!C53</f>
        <v>27.202675847391902</v>
      </c>
      <c r="E57" s="10">
        <f t="shared" si="3"/>
        <v>180</v>
      </c>
      <c r="F57" s="9">
        <f t="shared" si="0"/>
        <v>0</v>
      </c>
      <c r="G57" s="9">
        <f t="shared" si="2"/>
        <v>0</v>
      </c>
    </row>
    <row r="58" spans="1:8">
      <c r="A58" s="27">
        <v>1971</v>
      </c>
      <c r="B58" s="28">
        <v>40.5</v>
      </c>
      <c r="C58" s="46">
        <v>0</v>
      </c>
      <c r="D58" s="16">
        <f>'331 Truncate'!C54</f>
        <v>27.069571635873196</v>
      </c>
      <c r="E58" s="10">
        <f t="shared" si="3"/>
        <v>180</v>
      </c>
      <c r="F58" s="9">
        <f t="shared" si="0"/>
        <v>0</v>
      </c>
      <c r="G58" s="9">
        <f t="shared" si="2"/>
        <v>0</v>
      </c>
    </row>
    <row r="59" spans="1:8">
      <c r="A59" s="27">
        <v>1970</v>
      </c>
      <c r="B59" s="28">
        <v>41.5</v>
      </c>
      <c r="C59" s="46">
        <v>0</v>
      </c>
      <c r="D59" s="16">
        <f>'331 Truncate'!C55</f>
        <v>26.934524004504453</v>
      </c>
      <c r="E59" s="10">
        <f t="shared" si="3"/>
        <v>180</v>
      </c>
      <c r="F59" s="9">
        <f t="shared" si="0"/>
        <v>0</v>
      </c>
      <c r="G59" s="9">
        <f t="shared" si="2"/>
        <v>0</v>
      </c>
    </row>
    <row r="60" spans="1:8" s="15" customFormat="1">
      <c r="A60" s="27">
        <v>1969</v>
      </c>
      <c r="B60" s="28">
        <v>42.5</v>
      </c>
      <c r="C60" s="46">
        <v>0</v>
      </c>
      <c r="D60" s="16">
        <f>'331 Truncate'!C56</f>
        <v>26.797011846927671</v>
      </c>
      <c r="E60" s="10">
        <f t="shared" si="3"/>
        <v>180</v>
      </c>
      <c r="F60" s="9">
        <f t="shared" si="0"/>
        <v>0</v>
      </c>
      <c r="G60" s="9">
        <f t="shared" si="2"/>
        <v>0</v>
      </c>
    </row>
    <row r="61" spans="1:8" s="15" customFormat="1">
      <c r="A61" s="27">
        <v>1968</v>
      </c>
      <c r="B61" s="28">
        <v>43.5</v>
      </c>
      <c r="C61" s="46">
        <v>0</v>
      </c>
      <c r="D61" s="16">
        <f>'331 Truncate'!C57</f>
        <v>26.657123162901772</v>
      </c>
      <c r="E61" s="10">
        <f t="shared" si="3"/>
        <v>180</v>
      </c>
      <c r="F61" s="9">
        <f t="shared" si="0"/>
        <v>0</v>
      </c>
      <c r="G61" s="9">
        <f t="shared" si="2"/>
        <v>0</v>
      </c>
    </row>
    <row r="62" spans="1:8">
      <c r="A62" s="27">
        <v>1967</v>
      </c>
      <c r="B62" s="28">
        <v>44.5</v>
      </c>
      <c r="C62" s="46">
        <v>1519.4</v>
      </c>
      <c r="D62" s="16">
        <f>'331 Truncate'!C58</f>
        <v>26.514922762277383</v>
      </c>
      <c r="E62" s="10">
        <f t="shared" si="3"/>
        <v>180</v>
      </c>
      <c r="F62" s="9">
        <f t="shared" si="0"/>
        <v>8.4411111111111108</v>
      </c>
      <c r="G62" s="9">
        <f t="shared" si="2"/>
        <v>223.81540913891251</v>
      </c>
      <c r="H62" s="10"/>
    </row>
    <row r="63" spans="1:8">
      <c r="A63" s="27">
        <v>1966</v>
      </c>
      <c r="B63" s="28">
        <v>45.5</v>
      </c>
      <c r="C63" s="46">
        <v>0</v>
      </c>
      <c r="D63" s="16">
        <f>'331 Truncate'!C59</f>
        <v>26.370488923279268</v>
      </c>
      <c r="E63" s="10">
        <f t="shared" si="3"/>
        <v>180</v>
      </c>
      <c r="F63" s="9">
        <f t="shared" si="0"/>
        <v>0</v>
      </c>
      <c r="G63" s="9">
        <f t="shared" si="2"/>
        <v>0</v>
      </c>
    </row>
    <row r="64" spans="1:8" ht="15" customHeight="1">
      <c r="A64" s="27">
        <v>1965</v>
      </c>
      <c r="B64" s="28">
        <v>46.5</v>
      </c>
      <c r="C64" s="46">
        <v>0</v>
      </c>
      <c r="D64" s="16">
        <f>'331 Truncate'!C60</f>
        <v>26.223900450216828</v>
      </c>
      <c r="E64" s="10">
        <f t="shared" si="3"/>
        <v>180</v>
      </c>
      <c r="F64" s="9">
        <f t="shared" si="0"/>
        <v>0</v>
      </c>
      <c r="G64" s="9">
        <f t="shared" si="2"/>
        <v>0</v>
      </c>
    </row>
    <row r="65" spans="1:7">
      <c r="A65" s="27">
        <v>1964</v>
      </c>
      <c r="B65" s="28">
        <v>47.5</v>
      </c>
      <c r="C65" s="46">
        <v>0</v>
      </c>
      <c r="D65" s="16">
        <f>'331 Truncate'!C61</f>
        <v>26.075199001237493</v>
      </c>
      <c r="E65" s="10">
        <f t="shared" si="3"/>
        <v>180</v>
      </c>
      <c r="F65" s="9">
        <f t="shared" si="0"/>
        <v>0</v>
      </c>
      <c r="G65" s="9">
        <f t="shared" si="2"/>
        <v>0</v>
      </c>
    </row>
    <row r="66" spans="1:7">
      <c r="A66" s="27">
        <v>1963</v>
      </c>
      <c r="B66" s="28">
        <v>48.5</v>
      </c>
      <c r="C66" s="46">
        <v>0</v>
      </c>
      <c r="D66" s="16">
        <f>'331 Truncate'!C62</f>
        <v>25.924439269973291</v>
      </c>
      <c r="E66" s="10">
        <f t="shared" si="3"/>
        <v>180</v>
      </c>
      <c r="F66" s="9">
        <f t="shared" si="0"/>
        <v>0</v>
      </c>
      <c r="G66" s="9">
        <f t="shared" si="2"/>
        <v>0</v>
      </c>
    </row>
    <row r="67" spans="1:7">
      <c r="A67" s="27">
        <v>1962</v>
      </c>
      <c r="B67" s="28">
        <v>49.5</v>
      </c>
      <c r="C67" s="46">
        <v>0</v>
      </c>
      <c r="D67" s="16">
        <f>'331 Truncate'!C63</f>
        <v>25.771682713569085</v>
      </c>
      <c r="E67" s="10">
        <f t="shared" si="3"/>
        <v>180</v>
      </c>
      <c r="F67" s="9">
        <f t="shared" si="0"/>
        <v>0</v>
      </c>
      <c r="G67" s="9">
        <f t="shared" si="2"/>
        <v>0</v>
      </c>
    </row>
    <row r="68" spans="1:7">
      <c r="A68" s="27">
        <v>1961</v>
      </c>
      <c r="B68" s="28">
        <v>50.5</v>
      </c>
      <c r="C68" s="46">
        <v>2999.3</v>
      </c>
      <c r="D68" s="16">
        <f>'331 Truncate'!C64</f>
        <v>25.617721895905159</v>
      </c>
      <c r="E68" s="10">
        <f t="shared" si="3"/>
        <v>180</v>
      </c>
      <c r="F68" s="9">
        <f t="shared" si="0"/>
        <v>16.66277777777778</v>
      </c>
      <c r="G68" s="9">
        <f t="shared" si="2"/>
        <v>426.86240712437973</v>
      </c>
    </row>
    <row r="69" spans="1:7">
      <c r="A69" s="27">
        <v>1960</v>
      </c>
      <c r="B69" s="28">
        <v>51.5</v>
      </c>
      <c r="C69" s="46">
        <v>0</v>
      </c>
      <c r="D69" s="16">
        <f>'331 Truncate'!C65</f>
        <v>25.461914238791934</v>
      </c>
      <c r="E69" s="10">
        <f t="shared" si="3"/>
        <v>180</v>
      </c>
      <c r="F69" s="9">
        <f t="shared" si="0"/>
        <v>0</v>
      </c>
      <c r="G69" s="9">
        <f t="shared" si="2"/>
        <v>0</v>
      </c>
    </row>
    <row r="70" spans="1:7">
      <c r="A70" s="27">
        <v>1959</v>
      </c>
      <c r="B70" s="28">
        <v>52.5</v>
      </c>
      <c r="C70" s="46">
        <v>0</v>
      </c>
      <c r="D70" s="16">
        <f>'331 Truncate'!C66</f>
        <v>25.304354848702086</v>
      </c>
      <c r="E70" s="10">
        <f t="shared" si="3"/>
        <v>180</v>
      </c>
      <c r="F70" s="9">
        <f t="shared" si="0"/>
        <v>0</v>
      </c>
      <c r="G70" s="9">
        <f t="shared" si="2"/>
        <v>0</v>
      </c>
    </row>
    <row r="71" spans="1:7">
      <c r="A71" s="27">
        <v>1958</v>
      </c>
      <c r="B71" s="28">
        <v>53.5</v>
      </c>
      <c r="C71" s="46">
        <v>0</v>
      </c>
      <c r="D71" s="16">
        <f>'331 Truncate'!C67</f>
        <v>25.14507838751485</v>
      </c>
      <c r="E71" s="10">
        <f t="shared" si="3"/>
        <v>180</v>
      </c>
      <c r="F71" s="9">
        <f t="shared" si="0"/>
        <v>0</v>
      </c>
      <c r="G71" s="9">
        <f t="shared" si="2"/>
        <v>0</v>
      </c>
    </row>
    <row r="72" spans="1:7">
      <c r="A72" s="27">
        <v>1957</v>
      </c>
      <c r="B72" s="28">
        <v>54.5</v>
      </c>
      <c r="C72" s="46">
        <v>0</v>
      </c>
      <c r="D72" s="16">
        <f>'331 Truncate'!C68</f>
        <v>24.984138826515284</v>
      </c>
      <c r="E72" s="10">
        <f t="shared" si="3"/>
        <v>180</v>
      </c>
      <c r="F72" s="9">
        <f t="shared" si="0"/>
        <v>0</v>
      </c>
      <c r="G72" s="9">
        <f t="shared" si="2"/>
        <v>0</v>
      </c>
    </row>
    <row r="73" spans="1:7">
      <c r="A73" s="27">
        <v>1956</v>
      </c>
      <c r="B73" s="28">
        <v>55.5</v>
      </c>
      <c r="C73" s="46">
        <v>0</v>
      </c>
      <c r="D73" s="16">
        <f>'331 Truncate'!C69</f>
        <v>24.821581058660968</v>
      </c>
      <c r="E73" s="10">
        <f t="shared" si="3"/>
        <v>180</v>
      </c>
      <c r="F73" s="9">
        <f t="shared" si="0"/>
        <v>0</v>
      </c>
      <c r="G73" s="9">
        <f t="shared" si="2"/>
        <v>0</v>
      </c>
    </row>
    <row r="74" spans="1:7">
      <c r="A74" s="27">
        <v>1955</v>
      </c>
      <c r="B74" s="28">
        <v>56.5</v>
      </c>
      <c r="C74" s="46">
        <v>4487.68</v>
      </c>
      <c r="D74" s="16">
        <f>'331 Truncate'!C70</f>
        <v>24.657454410989885</v>
      </c>
      <c r="E74" s="10">
        <f t="shared" si="3"/>
        <v>180</v>
      </c>
      <c r="F74" s="9">
        <f t="shared" si="0"/>
        <v>24.931555555555558</v>
      </c>
      <c r="G74" s="9">
        <f t="shared" si="2"/>
        <v>614.7486945061728</v>
      </c>
    </row>
    <row r="75" spans="1:7">
      <c r="A75" s="27">
        <v>1954</v>
      </c>
      <c r="B75" s="28">
        <v>57.5</v>
      </c>
      <c r="C75" s="46">
        <v>0</v>
      </c>
      <c r="D75" s="16">
        <f>'331 Truncate'!C71</f>
        <v>24.491828626986354</v>
      </c>
      <c r="E75" s="10">
        <f t="shared" si="3"/>
        <v>180</v>
      </c>
      <c r="F75" s="9">
        <f t="shared" si="0"/>
        <v>0</v>
      </c>
      <c r="G75" s="9">
        <f t="shared" si="2"/>
        <v>0</v>
      </c>
    </row>
    <row r="76" spans="1:7">
      <c r="A76" s="27">
        <v>1953</v>
      </c>
      <c r="B76" s="28">
        <v>58.5</v>
      </c>
      <c r="C76" s="46">
        <v>0</v>
      </c>
      <c r="D76" s="16">
        <f>'331 Truncate'!C72</f>
        <v>24.324698705113317</v>
      </c>
      <c r="E76" s="10">
        <f t="shared" si="3"/>
        <v>180</v>
      </c>
      <c r="F76" s="9">
        <f t="shared" si="0"/>
        <v>0</v>
      </c>
      <c r="G76" s="9">
        <f t="shared" si="2"/>
        <v>0</v>
      </c>
    </row>
    <row r="77" spans="1:7">
      <c r="A77" s="27">
        <v>1952</v>
      </c>
      <c r="B77" s="28">
        <v>59.5</v>
      </c>
      <c r="C77" s="46">
        <v>0</v>
      </c>
      <c r="D77" s="16">
        <f>'331 Truncate'!C73</f>
        <v>24.156843015904705</v>
      </c>
      <c r="E77" s="10">
        <f t="shared" si="3"/>
        <v>180</v>
      </c>
      <c r="F77" s="9">
        <f t="shared" si="0"/>
        <v>0</v>
      </c>
      <c r="G77" s="9">
        <f t="shared" si="2"/>
        <v>0</v>
      </c>
    </row>
    <row r="78" spans="1:7">
      <c r="A78" s="27">
        <v>1951</v>
      </c>
      <c r="B78" s="28">
        <v>60.5</v>
      </c>
      <c r="C78" s="46">
        <v>0</v>
      </c>
      <c r="D78" s="16">
        <f>'331 Truncate'!C74</f>
        <v>23.987609415679923</v>
      </c>
      <c r="E78" s="10">
        <f t="shared" si="3"/>
        <v>180</v>
      </c>
      <c r="F78" s="9">
        <f t="shared" si="0"/>
        <v>0</v>
      </c>
      <c r="G78" s="9">
        <f t="shared" si="2"/>
        <v>0</v>
      </c>
    </row>
    <row r="79" spans="1:7">
      <c r="A79" s="27">
        <v>1950</v>
      </c>
      <c r="B79" s="28">
        <v>61.5</v>
      </c>
      <c r="C79" s="46">
        <v>0</v>
      </c>
      <c r="D79" s="16">
        <f>'331 Truncate'!C75</f>
        <v>23.817037995817607</v>
      </c>
      <c r="E79" s="10">
        <f t="shared" si="3"/>
        <v>180</v>
      </c>
      <c r="F79" s="9">
        <f t="shared" si="0"/>
        <v>0</v>
      </c>
      <c r="G79" s="9">
        <f t="shared" si="2"/>
        <v>0</v>
      </c>
    </row>
    <row r="80" spans="1:7">
      <c r="A80" s="27">
        <v>1949</v>
      </c>
      <c r="B80" s="28">
        <v>62.5</v>
      </c>
      <c r="C80" s="46">
        <v>0</v>
      </c>
      <c r="D80" s="16">
        <f>'331 Truncate'!C76</f>
        <v>23.645167840576807</v>
      </c>
      <c r="E80" s="10">
        <f t="shared" si="3"/>
        <v>180</v>
      </c>
      <c r="F80" s="9">
        <f t="shared" si="0"/>
        <v>0</v>
      </c>
      <c r="G80" s="9">
        <f t="shared" si="2"/>
        <v>0</v>
      </c>
    </row>
    <row r="81" spans="1:8">
      <c r="A81" s="27">
        <v>1948</v>
      </c>
      <c r="B81" s="28">
        <v>63.5</v>
      </c>
      <c r="C81" s="46">
        <v>0</v>
      </c>
      <c r="D81" s="16">
        <f>'331 Truncate'!C77</f>
        <v>23.47202359644778</v>
      </c>
      <c r="E81" s="10">
        <f t="shared" si="3"/>
        <v>180</v>
      </c>
      <c r="F81" s="9">
        <f t="shared" si="0"/>
        <v>0</v>
      </c>
      <c r="G81" s="9">
        <f t="shared" si="2"/>
        <v>0</v>
      </c>
    </row>
    <row r="82" spans="1:8">
      <c r="A82" s="27">
        <v>1947</v>
      </c>
      <c r="B82" s="28">
        <v>64.5</v>
      </c>
      <c r="C82" s="46">
        <v>0</v>
      </c>
      <c r="D82" s="16">
        <f>'331 Truncate'!C78</f>
        <v>23.297641575359521</v>
      </c>
      <c r="E82" s="10">
        <f t="shared" si="3"/>
        <v>180</v>
      </c>
      <c r="F82" s="9">
        <f>+C82/E82</f>
        <v>0</v>
      </c>
      <c r="G82" s="9">
        <f t="shared" si="2"/>
        <v>0</v>
      </c>
    </row>
    <row r="83" spans="1:8">
      <c r="A83" s="27">
        <v>1946</v>
      </c>
      <c r="B83" s="28">
        <v>64.5</v>
      </c>
      <c r="C83" s="46">
        <v>0</v>
      </c>
      <c r="D83" s="16">
        <f>'331 Truncate'!C79</f>
        <v>23.12203242397894</v>
      </c>
      <c r="E83" s="10">
        <f t="shared" si="3"/>
        <v>180</v>
      </c>
      <c r="F83" s="9">
        <f t="shared" ref="F83:F88" si="4">+C83/E83</f>
        <v>0</v>
      </c>
      <c r="G83" s="9">
        <f t="shared" ref="G83:G88" si="5">+D83*F83</f>
        <v>0</v>
      </c>
    </row>
    <row r="84" spans="1:8">
      <c r="A84" s="27">
        <v>1945</v>
      </c>
      <c r="B84" s="28">
        <v>64.5</v>
      </c>
      <c r="C84" s="46">
        <v>0</v>
      </c>
      <c r="D84" s="16">
        <f>'331 Truncate'!C80</f>
        <v>22.945256936239037</v>
      </c>
      <c r="E84" s="10">
        <f t="shared" si="3"/>
        <v>180</v>
      </c>
      <c r="F84" s="9">
        <f t="shared" si="4"/>
        <v>0</v>
      </c>
      <c r="G84" s="9">
        <f t="shared" si="5"/>
        <v>0</v>
      </c>
    </row>
    <row r="85" spans="1:8">
      <c r="A85" s="27">
        <v>1944</v>
      </c>
      <c r="B85" s="28">
        <v>64.5</v>
      </c>
      <c r="C85" s="46">
        <v>0</v>
      </c>
      <c r="D85" s="16">
        <f>'331 Truncate'!C81</f>
        <v>22.767310417985847</v>
      </c>
      <c r="E85" s="10">
        <f t="shared" si="3"/>
        <v>180</v>
      </c>
      <c r="F85" s="9">
        <f t="shared" si="4"/>
        <v>0</v>
      </c>
      <c r="G85" s="9">
        <f t="shared" si="5"/>
        <v>0</v>
      </c>
    </row>
    <row r="86" spans="1:8">
      <c r="A86" s="27">
        <v>1943</v>
      </c>
      <c r="B86" s="28">
        <v>64.5</v>
      </c>
      <c r="C86" s="46">
        <v>0</v>
      </c>
      <c r="D86" s="16">
        <f>'331 Truncate'!C82</f>
        <v>22.588843804288608</v>
      </c>
      <c r="E86" s="10">
        <f t="shared" si="3"/>
        <v>180</v>
      </c>
      <c r="F86" s="9">
        <f t="shared" si="4"/>
        <v>0</v>
      </c>
      <c r="G86" s="9">
        <f t="shared" si="5"/>
        <v>0</v>
      </c>
    </row>
    <row r="87" spans="1:8">
      <c r="A87" s="27">
        <v>1942</v>
      </c>
      <c r="B87" s="28">
        <v>64.5</v>
      </c>
      <c r="C87" s="46">
        <v>0</v>
      </c>
      <c r="D87" s="16">
        <f>'331 Truncate'!C83</f>
        <v>22.409281936638891</v>
      </c>
      <c r="E87" s="10">
        <f t="shared" si="3"/>
        <v>180</v>
      </c>
      <c r="F87" s="9">
        <f t="shared" si="4"/>
        <v>0</v>
      </c>
      <c r="G87" s="9">
        <f t="shared" si="5"/>
        <v>0</v>
      </c>
    </row>
    <row r="88" spans="1:8">
      <c r="A88" s="27">
        <v>1941</v>
      </c>
      <c r="B88" s="28">
        <v>64.5</v>
      </c>
      <c r="C88" s="46">
        <v>265610.34999999998</v>
      </c>
      <c r="D88" s="16">
        <f>'331 Truncate'!C84</f>
        <v>22.228600986754088</v>
      </c>
      <c r="E88" s="10">
        <f t="shared" si="3"/>
        <v>180</v>
      </c>
      <c r="F88" s="9">
        <f t="shared" si="4"/>
        <v>1475.6130555555553</v>
      </c>
      <c r="G88" s="9">
        <f t="shared" si="5"/>
        <v>32800.813822789431</v>
      </c>
    </row>
    <row r="89" spans="1:8" ht="15.75" thickBot="1">
      <c r="D89" s="16"/>
      <c r="E89" s="10"/>
      <c r="F89" s="17"/>
      <c r="G89" s="17"/>
    </row>
    <row r="90" spans="1:8" ht="13.5" thickBot="1">
      <c r="D90"/>
      <c r="H90" s="55" t="s">
        <v>75</v>
      </c>
    </row>
    <row r="91" spans="1:8">
      <c r="C91" s="11">
        <f>SUM(C18:C88)</f>
        <v>616526.68999999994</v>
      </c>
      <c r="D91"/>
      <c r="F91" s="11">
        <f>SUM(F18:F88)</f>
        <v>3425.1482777777774</v>
      </c>
      <c r="G91" s="11">
        <f>SUM(G18:G88)</f>
        <v>90151.67322725078</v>
      </c>
      <c r="H91" s="56">
        <f>+C91-G91</f>
        <v>526375.01677274914</v>
      </c>
    </row>
    <row r="92" spans="1:8">
      <c r="D92"/>
    </row>
    <row r="93" spans="1:8">
      <c r="A93" s="2" t="s">
        <v>17</v>
      </c>
      <c r="B93" s="3"/>
      <c r="C93" s="19"/>
      <c r="D93" s="15"/>
      <c r="E93" s="20">
        <f>+C91/F91</f>
        <v>180</v>
      </c>
      <c r="F93" s="15"/>
      <c r="G93" s="15"/>
    </row>
    <row r="94" spans="1:8">
      <c r="A94" s="2" t="s">
        <v>18</v>
      </c>
      <c r="B94" s="3"/>
      <c r="C94" s="19"/>
      <c r="D94" s="15"/>
      <c r="E94" s="20">
        <f>+G91/F91</f>
        <v>26.320516928318451</v>
      </c>
      <c r="F94" s="15"/>
      <c r="G94" s="15"/>
    </row>
    <row r="95" spans="1:8">
      <c r="A95" s="1"/>
    </row>
    <row r="97" spans="1:6">
      <c r="A97" s="63" t="s">
        <v>8</v>
      </c>
      <c r="B97" s="64"/>
      <c r="C97" s="65"/>
      <c r="D97" s="66"/>
      <c r="E97" s="67"/>
      <c r="F97" s="67"/>
    </row>
  </sheetData>
  <mergeCells count="6">
    <mergeCell ref="A97:F97"/>
    <mergeCell ref="A1:J1"/>
    <mergeCell ref="A3:J3"/>
    <mergeCell ref="A5:J5"/>
    <mergeCell ref="A6:J6"/>
    <mergeCell ref="L12:N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54"/>
  <sheetViews>
    <sheetView topLeftCell="A16" workbookViewId="0">
      <selection activeCell="E44" sqref="E44"/>
    </sheetView>
  </sheetViews>
  <sheetFormatPr defaultRowHeight="12.75"/>
  <cols>
    <col min="2" max="2" width="23.5703125" style="37" customWidth="1"/>
    <col min="7" max="7" width="15.7109375" customWidth="1"/>
  </cols>
  <sheetData>
    <row r="1" spans="1:11">
      <c r="B1" s="15" t="s">
        <v>28</v>
      </c>
      <c r="C1">
        <f>'[1]331'!$D$5</f>
        <v>2041</v>
      </c>
      <c r="D1" s="30" t="s">
        <v>29</v>
      </c>
    </row>
    <row r="2" spans="1:11">
      <c r="A2" s="15"/>
      <c r="B2" s="15" t="s">
        <v>25</v>
      </c>
      <c r="C2">
        <v>2011</v>
      </c>
      <c r="D2" s="30" t="s">
        <v>30</v>
      </c>
    </row>
    <row r="3" spans="1:11">
      <c r="A3" s="15"/>
      <c r="B3" s="15" t="s">
        <v>33</v>
      </c>
      <c r="C3">
        <f>C1-C2</f>
        <v>30</v>
      </c>
    </row>
    <row r="4" spans="1:11">
      <c r="A4" s="15"/>
    </row>
    <row r="5" spans="1:11">
      <c r="A5" s="26" t="str">
        <f>"Projection Life Table "&amp;B8</f>
        <v xml:space="preserve">Projection Life Table </v>
      </c>
      <c r="B5" s="26"/>
      <c r="D5" s="30" t="s">
        <v>27</v>
      </c>
      <c r="E5" s="29"/>
      <c r="F5" s="29"/>
      <c r="G5" s="29"/>
      <c r="K5" s="30" t="s">
        <v>26</v>
      </c>
    </row>
    <row r="6" spans="1:11">
      <c r="A6" s="22"/>
      <c r="B6" s="31"/>
    </row>
    <row r="7" spans="1:11">
      <c r="A7" s="36" t="str">
        <f>"Interim Retirement Rate " &amp;ROUND(B13, 6)</f>
        <v>Interim Retirement Rate 0</v>
      </c>
      <c r="B7" s="31"/>
    </row>
    <row r="8" spans="1:11">
      <c r="A8" s="22"/>
      <c r="B8" s="31"/>
    </row>
    <row r="9" spans="1:11">
      <c r="A9" s="23" t="s">
        <v>21</v>
      </c>
      <c r="B9" s="23" t="s">
        <v>22</v>
      </c>
      <c r="D9" s="30" t="s">
        <v>27</v>
      </c>
      <c r="E9" s="29"/>
      <c r="F9" s="29"/>
      <c r="G9" s="29"/>
    </row>
    <row r="10" spans="1:11">
      <c r="A10" s="24"/>
      <c r="B10" s="38"/>
    </row>
    <row r="11" spans="1:11">
      <c r="A11" s="24" t="s">
        <v>23</v>
      </c>
      <c r="B11" s="38" t="s">
        <v>24</v>
      </c>
      <c r="C11" s="18" t="s">
        <v>31</v>
      </c>
      <c r="G11" s="18"/>
    </row>
    <row r="12" spans="1:11">
      <c r="A12" s="24"/>
      <c r="B12" s="38"/>
    </row>
    <row r="13" spans="1:11">
      <c r="A13" s="24"/>
      <c r="B13" s="40"/>
    </row>
    <row r="14" spans="1:11" ht="12.75" customHeight="1">
      <c r="A14" s="25">
        <v>0.5</v>
      </c>
      <c r="B14" s="53">
        <v>1</v>
      </c>
      <c r="C14" s="21">
        <f>SUM(B15:B44)/B14</f>
        <v>29.92531266666666</v>
      </c>
      <c r="D14" s="71" t="s">
        <v>32</v>
      </c>
      <c r="E14" s="71"/>
      <c r="F14" s="71"/>
      <c r="G14" s="71"/>
      <c r="H14" s="71"/>
      <c r="I14" s="71"/>
      <c r="J14" s="29"/>
      <c r="K14" s="29"/>
    </row>
    <row r="15" spans="1:11">
      <c r="A15" s="25">
        <v>1.5</v>
      </c>
      <c r="B15" s="53">
        <v>1</v>
      </c>
      <c r="C15" s="21">
        <f t="shared" ref="C15:C78" si="0">SUM(B16:B45)/B15</f>
        <v>29.911935666666661</v>
      </c>
      <c r="D15" s="71"/>
      <c r="E15" s="71"/>
      <c r="F15" s="71"/>
      <c r="G15" s="71"/>
      <c r="H15" s="71"/>
      <c r="I15" s="71"/>
    </row>
    <row r="16" spans="1:11">
      <c r="A16" s="25">
        <v>2.5</v>
      </c>
      <c r="B16" s="53">
        <v>1</v>
      </c>
      <c r="C16" s="21">
        <f t="shared" si="0"/>
        <v>29.89673366666667</v>
      </c>
      <c r="D16" s="71"/>
      <c r="E16" s="71"/>
      <c r="F16" s="71"/>
      <c r="G16" s="71"/>
      <c r="H16" s="71"/>
      <c r="I16" s="71"/>
    </row>
    <row r="17" spans="1:3">
      <c r="A17" s="25">
        <v>3.5</v>
      </c>
      <c r="B17" s="53">
        <v>0.99999911111111095</v>
      </c>
      <c r="C17" s="21">
        <f t="shared" si="0"/>
        <v>29.879567559615609</v>
      </c>
    </row>
    <row r="18" spans="1:3">
      <c r="A18" s="25">
        <v>4.5</v>
      </c>
      <c r="B18" s="53">
        <v>0.99999800000000005</v>
      </c>
      <c r="C18" s="21">
        <f t="shared" si="0"/>
        <v>29.860242387151441</v>
      </c>
    </row>
    <row r="19" spans="1:3">
      <c r="A19" s="25">
        <v>5.5</v>
      </c>
      <c r="B19" s="53">
        <v>0.99999433333333299</v>
      </c>
      <c r="C19" s="21">
        <f t="shared" si="0"/>
        <v>29.838647974560757</v>
      </c>
    </row>
    <row r="20" spans="1:3">
      <c r="A20" s="25">
        <v>6.5</v>
      </c>
      <c r="B20" s="53">
        <v>0.99998699999999996</v>
      </c>
      <c r="C20" s="21">
        <f t="shared" si="0"/>
        <v>29.81463059019768</v>
      </c>
    </row>
    <row r="21" spans="1:3">
      <c r="A21" s="25">
        <v>7.5</v>
      </c>
      <c r="B21" s="53">
        <v>0.99997499999999995</v>
      </c>
      <c r="C21" s="21">
        <f t="shared" si="0"/>
        <v>29.78802670066753</v>
      </c>
    </row>
    <row r="22" spans="1:3">
      <c r="A22" s="25">
        <v>8.5</v>
      </c>
      <c r="B22" s="53">
        <v>0.99995566666666702</v>
      </c>
      <c r="C22" s="21">
        <f t="shared" si="0"/>
        <v>29.758718969874327</v>
      </c>
    </row>
    <row r="23" spans="1:3">
      <c r="A23" s="25">
        <v>9.5</v>
      </c>
      <c r="B23" s="53">
        <v>0.99992677777777805</v>
      </c>
      <c r="C23" s="21">
        <f t="shared" si="0"/>
        <v>29.726570645561708</v>
      </c>
    </row>
    <row r="24" spans="1:3">
      <c r="A24" s="25">
        <v>10.5</v>
      </c>
      <c r="B24" s="53">
        <v>0.99988566666666701</v>
      </c>
      <c r="C24" s="21">
        <f t="shared" si="0"/>
        <v>29.691455056361434</v>
      </c>
    </row>
    <row r="25" spans="1:3">
      <c r="A25" s="25">
        <v>11.5</v>
      </c>
      <c r="B25" s="53">
        <v>0.99982844444444496</v>
      </c>
      <c r="C25" s="21">
        <f t="shared" si="0"/>
        <v>29.653256958749349</v>
      </c>
    </row>
    <row r="26" spans="1:3">
      <c r="A26" s="25">
        <v>12.5</v>
      </c>
      <c r="B26" s="53">
        <v>0.99975111111111103</v>
      </c>
      <c r="C26" s="21">
        <f t="shared" si="0"/>
        <v>29.611882846397332</v>
      </c>
    </row>
    <row r="27" spans="1:3">
      <c r="A27" s="25">
        <v>13.5</v>
      </c>
      <c r="B27" s="53">
        <v>0.99965099999999996</v>
      </c>
      <c r="C27" s="21">
        <f t="shared" si="0"/>
        <v>29.567195395637526</v>
      </c>
    </row>
    <row r="28" spans="1:3">
      <c r="A28" s="25">
        <v>14.5</v>
      </c>
      <c r="B28" s="53">
        <v>0.99951900000000005</v>
      </c>
      <c r="C28" s="21">
        <f t="shared" si="0"/>
        <v>29.51925087077996</v>
      </c>
    </row>
    <row r="29" spans="1:3">
      <c r="A29" s="25">
        <v>15.5</v>
      </c>
      <c r="B29" s="53">
        <v>0.99935233333333295</v>
      </c>
      <c r="C29" s="21">
        <f t="shared" si="0"/>
        <v>29.467914274700821</v>
      </c>
    </row>
    <row r="30" spans="1:3">
      <c r="A30" s="25">
        <v>16.5</v>
      </c>
      <c r="B30" s="53">
        <v>0.99914666666666696</v>
      </c>
      <c r="C30" s="21">
        <f t="shared" si="0"/>
        <v>29.413094729724914</v>
      </c>
    </row>
    <row r="31" spans="1:3">
      <c r="A31" s="25">
        <v>17.5</v>
      </c>
      <c r="B31" s="53">
        <v>0.998894888888889</v>
      </c>
      <c r="C31" s="21">
        <f t="shared" si="0"/>
        <v>29.354784743228461</v>
      </c>
    </row>
    <row r="32" spans="1:3">
      <c r="A32" s="25">
        <v>18.5</v>
      </c>
      <c r="B32" s="53">
        <v>0.99859211111111101</v>
      </c>
      <c r="C32" s="21">
        <f t="shared" si="0"/>
        <v>29.292910830347932</v>
      </c>
    </row>
    <row r="33" spans="1:5">
      <c r="A33" s="25">
        <v>19.5</v>
      </c>
      <c r="B33" s="53">
        <v>0.99823166666666696</v>
      </c>
      <c r="C33" s="21">
        <f t="shared" si="0"/>
        <v>29.227452879174667</v>
      </c>
    </row>
    <row r="34" spans="1:5">
      <c r="A34" s="25">
        <v>20.5</v>
      </c>
      <c r="B34" s="53">
        <v>0.99780588888888899</v>
      </c>
      <c r="C34" s="21">
        <f t="shared" si="0"/>
        <v>29.158396873673826</v>
      </c>
    </row>
    <row r="35" spans="1:5">
      <c r="A35" s="25">
        <v>21.5</v>
      </c>
      <c r="B35" s="53">
        <v>0.997309</v>
      </c>
      <c r="C35" s="21">
        <f t="shared" si="0"/>
        <v>29.085699060616562</v>
      </c>
    </row>
    <row r="36" spans="1:5">
      <c r="A36" s="25">
        <v>22.5</v>
      </c>
      <c r="B36" s="53">
        <v>0.99673299999999998</v>
      </c>
      <c r="C36" s="21">
        <f t="shared" si="0"/>
        <v>29.009382095751267</v>
      </c>
    </row>
    <row r="37" spans="1:5">
      <c r="A37" s="25">
        <v>23.5</v>
      </c>
      <c r="B37" s="53">
        <v>0.99606333333333297</v>
      </c>
      <c r="C37" s="21">
        <f t="shared" si="0"/>
        <v>28.929669130811643</v>
      </c>
    </row>
    <row r="38" spans="1:5">
      <c r="A38" s="25">
        <v>24.5</v>
      </c>
      <c r="B38" s="53">
        <v>0.99529822222222197</v>
      </c>
      <c r="C38" s="21">
        <f t="shared" si="0"/>
        <v>28.846408067085207</v>
      </c>
    </row>
    <row r="39" spans="1:5">
      <c r="A39" s="25">
        <v>25.5</v>
      </c>
      <c r="B39" s="53">
        <v>0.99443000000000004</v>
      </c>
      <c r="C39" s="21">
        <f t="shared" si="0"/>
        <v>28.759621759869148</v>
      </c>
    </row>
    <row r="40" spans="1:5">
      <c r="A40" s="25">
        <v>26.5</v>
      </c>
      <c r="B40" s="53">
        <v>0.99345155555555598</v>
      </c>
      <c r="C40" s="21">
        <f t="shared" si="0"/>
        <v>28.669319445649865</v>
      </c>
    </row>
    <row r="41" spans="1:5">
      <c r="A41" s="25">
        <v>27.5</v>
      </c>
      <c r="B41" s="53">
        <v>0.99235488888888901</v>
      </c>
      <c r="C41" s="21">
        <f t="shared" si="0"/>
        <v>28.57553917203008</v>
      </c>
    </row>
    <row r="42" spans="1:5">
      <c r="A42" s="25">
        <v>28.5</v>
      </c>
      <c r="B42" s="53">
        <v>0.99113133333333303</v>
      </c>
      <c r="C42" s="21">
        <f t="shared" si="0"/>
        <v>28.478344612251206</v>
      </c>
    </row>
    <row r="43" spans="1:5">
      <c r="A43" s="25">
        <v>29.5</v>
      </c>
      <c r="B43" s="53">
        <v>0.98977311111111099</v>
      </c>
      <c r="C43" s="21">
        <f t="shared" si="0"/>
        <v>28.377752679121304</v>
      </c>
    </row>
    <row r="44" spans="1:5">
      <c r="A44" s="25">
        <v>30.5</v>
      </c>
      <c r="B44" s="53">
        <v>0.98827355555555596</v>
      </c>
      <c r="C44" s="21">
        <f t="shared" si="0"/>
        <v>28.273776536456054</v>
      </c>
      <c r="E44" s="59">
        <f>+(1-B44)</f>
        <v>1.172644444444404E-2</v>
      </c>
    </row>
    <row r="45" spans="1:5">
      <c r="A45" s="25">
        <v>31.5</v>
      </c>
      <c r="B45" s="53">
        <v>0.98662300000000003</v>
      </c>
      <c r="C45" s="21">
        <f t="shared" si="0"/>
        <v>28.166521896746115</v>
      </c>
    </row>
    <row r="46" spans="1:5">
      <c r="A46" s="25">
        <v>32.5</v>
      </c>
      <c r="B46" s="53">
        <v>0.98479799999999995</v>
      </c>
      <c r="C46" s="21">
        <f t="shared" si="0"/>
        <v>28.05650747101889</v>
      </c>
    </row>
    <row r="47" spans="1:5">
      <c r="A47" s="25">
        <v>33.5</v>
      </c>
      <c r="B47" s="53">
        <v>0.98280644444444398</v>
      </c>
      <c r="C47" s="21">
        <f t="shared" si="0"/>
        <v>27.943347497608343</v>
      </c>
    </row>
    <row r="48" spans="1:5">
      <c r="A48" s="25">
        <v>34.5</v>
      </c>
      <c r="B48" s="53">
        <v>0.98063966666666702</v>
      </c>
      <c r="C48" s="21">
        <f t="shared" si="0"/>
        <v>27.8271363011694</v>
      </c>
    </row>
    <row r="49" spans="1:3">
      <c r="A49" s="25">
        <v>35.5</v>
      </c>
      <c r="B49" s="53">
        <v>0.978290555555556</v>
      </c>
      <c r="C49" s="21">
        <f t="shared" si="0"/>
        <v>27.707930556872725</v>
      </c>
    </row>
    <row r="50" spans="1:3">
      <c r="A50" s="25">
        <v>36.5</v>
      </c>
      <c r="B50" s="53">
        <v>0.97575111111111101</v>
      </c>
      <c r="C50" s="21">
        <f t="shared" si="0"/>
        <v>27.585818104799046</v>
      </c>
    </row>
    <row r="51" spans="1:3">
      <c r="A51" s="25">
        <v>37.5</v>
      </c>
      <c r="B51" s="53">
        <v>0.97301400000000005</v>
      </c>
      <c r="C51" s="21">
        <f t="shared" si="0"/>
        <v>27.460875862697421</v>
      </c>
    </row>
    <row r="52" spans="1:3">
      <c r="A52" s="25">
        <v>38.5</v>
      </c>
      <c r="B52" s="53">
        <v>0.97007333333333301</v>
      </c>
      <c r="C52" s="21">
        <f t="shared" si="0"/>
        <v>27.333124987114388</v>
      </c>
    </row>
    <row r="53" spans="1:3">
      <c r="A53" s="25">
        <v>39.5</v>
      </c>
      <c r="B53" s="53">
        <v>0.96692111111111101</v>
      </c>
      <c r="C53" s="21">
        <f t="shared" si="0"/>
        <v>27.202675847391902</v>
      </c>
    </row>
    <row r="54" spans="1:3">
      <c r="A54" s="25">
        <v>40.5</v>
      </c>
      <c r="B54" s="53">
        <v>0.96355199999999996</v>
      </c>
      <c r="C54" s="21">
        <f t="shared" si="0"/>
        <v>27.069571635873196</v>
      </c>
    </row>
    <row r="55" spans="1:3">
      <c r="A55" s="25">
        <v>41.5</v>
      </c>
      <c r="B55" s="53">
        <v>0.95993788888888898</v>
      </c>
      <c r="C55" s="21">
        <f t="shared" si="0"/>
        <v>26.934524004504453</v>
      </c>
    </row>
    <row r="56" spans="1:3">
      <c r="A56" s="25">
        <v>42.5</v>
      </c>
      <c r="B56" s="53">
        <v>0.95609411111111098</v>
      </c>
      <c r="C56" s="21">
        <f t="shared" si="0"/>
        <v>26.797011846927671</v>
      </c>
    </row>
    <row r="57" spans="1:3">
      <c r="A57" s="25">
        <v>43.5</v>
      </c>
      <c r="B57" s="53">
        <v>0.95201466666666701</v>
      </c>
      <c r="C57" s="21">
        <f t="shared" si="0"/>
        <v>26.657123162901772</v>
      </c>
    </row>
    <row r="58" spans="1:3">
      <c r="A58" s="25">
        <v>44.5</v>
      </c>
      <c r="B58" s="53">
        <v>0.94769466666666702</v>
      </c>
      <c r="C58" s="21">
        <f t="shared" si="0"/>
        <v>26.514922762277383</v>
      </c>
    </row>
    <row r="59" spans="1:3">
      <c r="A59" s="25">
        <v>45.5</v>
      </c>
      <c r="B59" s="53">
        <v>0.94312911111111097</v>
      </c>
      <c r="C59" s="21">
        <f t="shared" si="0"/>
        <v>26.370488923279268</v>
      </c>
    </row>
    <row r="60" spans="1:3">
      <c r="A60" s="25">
        <v>46.5</v>
      </c>
      <c r="B60" s="53">
        <v>0.938313333333333</v>
      </c>
      <c r="C60" s="21">
        <f t="shared" si="0"/>
        <v>26.223900450216828</v>
      </c>
    </row>
    <row r="61" spans="1:3">
      <c r="A61" s="25">
        <v>47.5</v>
      </c>
      <c r="B61" s="53">
        <v>0.93324377777777801</v>
      </c>
      <c r="C61" s="21">
        <f t="shared" si="0"/>
        <v>26.075199001237493</v>
      </c>
    </row>
    <row r="62" spans="1:3">
      <c r="A62" s="25">
        <v>48.5</v>
      </c>
      <c r="B62" s="53">
        <v>0.92791733333333304</v>
      </c>
      <c r="C62" s="21">
        <f t="shared" si="0"/>
        <v>25.924439269973291</v>
      </c>
    </row>
    <row r="63" spans="1:3">
      <c r="A63" s="25">
        <v>49.5</v>
      </c>
      <c r="B63" s="53">
        <v>0.92233100000000001</v>
      </c>
      <c r="C63" s="21">
        <f t="shared" si="0"/>
        <v>25.771682713569085</v>
      </c>
    </row>
    <row r="64" spans="1:3">
      <c r="A64" s="25">
        <v>50.5</v>
      </c>
      <c r="B64" s="53">
        <v>0.91645699999999997</v>
      </c>
      <c r="C64" s="21">
        <f t="shared" si="0"/>
        <v>25.617721895905159</v>
      </c>
    </row>
    <row r="65" spans="1:3">
      <c r="A65" s="25">
        <v>51.5</v>
      </c>
      <c r="B65" s="53">
        <v>0.91031833333333301</v>
      </c>
      <c r="C65" s="21">
        <f t="shared" si="0"/>
        <v>25.461914238791934</v>
      </c>
    </row>
    <row r="66" spans="1:3">
      <c r="A66" s="25">
        <v>52.5</v>
      </c>
      <c r="B66" s="53">
        <v>0.90391200000000005</v>
      </c>
      <c r="C66" s="21">
        <f t="shared" si="0"/>
        <v>25.304354848702086</v>
      </c>
    </row>
    <row r="67" spans="1:3">
      <c r="A67" s="25">
        <v>53.5</v>
      </c>
      <c r="B67" s="53">
        <v>0.89723755555555595</v>
      </c>
      <c r="C67" s="21">
        <f t="shared" si="0"/>
        <v>25.14507838751485</v>
      </c>
    </row>
    <row r="68" spans="1:3">
      <c r="A68" s="25">
        <v>54.5</v>
      </c>
      <c r="B68" s="53">
        <v>0.89029422222222199</v>
      </c>
      <c r="C68" s="21">
        <f t="shared" si="0"/>
        <v>24.984138826515284</v>
      </c>
    </row>
    <row r="69" spans="1:3">
      <c r="A69" s="25">
        <v>55.5</v>
      </c>
      <c r="B69" s="53">
        <v>0.88308200000000003</v>
      </c>
      <c r="C69" s="21">
        <f t="shared" si="0"/>
        <v>24.821581058660968</v>
      </c>
    </row>
    <row r="70" spans="1:3">
      <c r="A70" s="25">
        <v>56.5</v>
      </c>
      <c r="B70" s="53">
        <v>0.87560088888888898</v>
      </c>
      <c r="C70" s="21">
        <f t="shared" si="0"/>
        <v>24.657454410989885</v>
      </c>
    </row>
    <row r="71" spans="1:3">
      <c r="A71" s="25">
        <v>57.5</v>
      </c>
      <c r="B71" s="53">
        <v>0.86785088888888895</v>
      </c>
      <c r="C71" s="21">
        <f t="shared" si="0"/>
        <v>24.491828626986354</v>
      </c>
    </row>
    <row r="72" spans="1:3">
      <c r="A72" s="25">
        <v>58.5</v>
      </c>
      <c r="B72" s="53">
        <v>0.85983500000000002</v>
      </c>
      <c r="C72" s="21">
        <f t="shared" si="0"/>
        <v>24.324698705113317</v>
      </c>
    </row>
    <row r="73" spans="1:3">
      <c r="A73" s="25">
        <v>59.5</v>
      </c>
      <c r="B73" s="53">
        <v>0.85153000000000001</v>
      </c>
      <c r="C73" s="21">
        <f t="shared" si="0"/>
        <v>24.156843015904705</v>
      </c>
    </row>
    <row r="74" spans="1:3">
      <c r="A74" s="25">
        <v>60.5</v>
      </c>
      <c r="B74" s="53">
        <v>0.84296266666666697</v>
      </c>
      <c r="C74" s="21">
        <f t="shared" si="0"/>
        <v>23.987609415679923</v>
      </c>
    </row>
    <row r="75" spans="1:3">
      <c r="A75" s="25">
        <v>61.5</v>
      </c>
      <c r="B75" s="53">
        <v>0.83413566666666705</v>
      </c>
      <c r="C75" s="21">
        <f t="shared" si="0"/>
        <v>23.817037995817607</v>
      </c>
    </row>
    <row r="76" spans="1:3">
      <c r="A76" s="25">
        <v>62.5</v>
      </c>
      <c r="B76" s="53">
        <v>0.82505211111111099</v>
      </c>
      <c r="C76" s="21">
        <f t="shared" si="0"/>
        <v>23.645167840576807</v>
      </c>
    </row>
    <row r="77" spans="1:3">
      <c r="A77" s="25">
        <v>63.5</v>
      </c>
      <c r="B77" s="53">
        <v>0.815716</v>
      </c>
      <c r="C77" s="21">
        <f t="shared" si="0"/>
        <v>23.47202359644778</v>
      </c>
    </row>
    <row r="78" spans="1:3">
      <c r="A78" s="25">
        <v>64.5</v>
      </c>
      <c r="B78" s="53">
        <v>0.80613133333333298</v>
      </c>
      <c r="C78" s="21">
        <f t="shared" si="0"/>
        <v>23.297641575359521</v>
      </c>
    </row>
    <row r="79" spans="1:3">
      <c r="A79" s="25">
        <v>65.5</v>
      </c>
      <c r="B79" s="53">
        <v>0.79630366666666696</v>
      </c>
      <c r="C79" s="21">
        <f t="shared" ref="C79:C142" si="1">SUM(B80:B109)/B79</f>
        <v>23.12203242397894</v>
      </c>
    </row>
    <row r="80" spans="1:3">
      <c r="A80" s="25">
        <v>66.5</v>
      </c>
      <c r="B80" s="53">
        <v>0.78623699999999996</v>
      </c>
      <c r="C80" s="21">
        <f t="shared" si="1"/>
        <v>22.945256936239037</v>
      </c>
    </row>
    <row r="81" spans="1:3">
      <c r="A81" s="25">
        <v>67.5</v>
      </c>
      <c r="B81" s="53">
        <v>0.77593800000000002</v>
      </c>
      <c r="C81" s="21">
        <f t="shared" si="1"/>
        <v>22.767310417985847</v>
      </c>
    </row>
    <row r="82" spans="1:3">
      <c r="A82" s="25">
        <v>68.5</v>
      </c>
      <c r="B82" s="53">
        <v>0.76539233333333301</v>
      </c>
      <c r="C82" s="21">
        <f t="shared" si="1"/>
        <v>22.588843804288608</v>
      </c>
    </row>
    <row r="83" spans="1:3">
      <c r="A83" s="25">
        <v>69.5</v>
      </c>
      <c r="B83" s="53">
        <v>0.75462700000000005</v>
      </c>
      <c r="C83" s="21">
        <f t="shared" si="1"/>
        <v>22.409281936638891</v>
      </c>
    </row>
    <row r="84" spans="1:3">
      <c r="A84" s="25">
        <v>70.5</v>
      </c>
      <c r="B84" s="53">
        <v>0.74365033333333297</v>
      </c>
      <c r="C84" s="21">
        <f t="shared" si="1"/>
        <v>22.228600986754088</v>
      </c>
    </row>
    <row r="85" spans="1:3">
      <c r="A85" s="25">
        <v>71.5</v>
      </c>
      <c r="B85" s="53">
        <v>0.73246811111111099</v>
      </c>
      <c r="C85" s="21">
        <f t="shared" si="1"/>
        <v>22.046865263607234</v>
      </c>
    </row>
    <row r="86" spans="1:3">
      <c r="A86" s="25">
        <v>72.5</v>
      </c>
      <c r="B86" s="53">
        <v>0.72108922222222205</v>
      </c>
      <c r="C86" s="21">
        <f t="shared" si="1"/>
        <v>21.864055781046059</v>
      </c>
    </row>
    <row r="87" spans="1:3">
      <c r="A87" s="25">
        <v>73.5</v>
      </c>
      <c r="B87" s="53">
        <v>0.70952166666666705</v>
      </c>
      <c r="C87" s="21">
        <f t="shared" si="1"/>
        <v>21.680191083351136</v>
      </c>
    </row>
    <row r="88" spans="1:3">
      <c r="A88" s="25">
        <v>74.5</v>
      </c>
      <c r="B88" s="53">
        <v>0.69777333333333302</v>
      </c>
      <c r="C88" s="21">
        <f t="shared" si="1"/>
        <v>21.495322868298537</v>
      </c>
    </row>
    <row r="89" spans="1:3">
      <c r="A89" s="25">
        <v>75.5</v>
      </c>
      <c r="B89" s="53">
        <v>0.68585399999999996</v>
      </c>
      <c r="C89" s="21">
        <f t="shared" si="1"/>
        <v>21.309436086656611</v>
      </c>
    </row>
    <row r="90" spans="1:3">
      <c r="A90" s="25">
        <v>76.5</v>
      </c>
      <c r="B90" s="53">
        <v>0.67377299999999996</v>
      </c>
      <c r="C90" s="21">
        <f t="shared" si="1"/>
        <v>21.122536291071992</v>
      </c>
    </row>
    <row r="91" spans="1:3">
      <c r="A91" s="25">
        <v>77.5</v>
      </c>
      <c r="B91" s="53">
        <v>0.66152555555555503</v>
      </c>
      <c r="C91" s="21">
        <f t="shared" si="1"/>
        <v>20.935106361894164</v>
      </c>
    </row>
    <row r="92" spans="1:3">
      <c r="A92" s="25">
        <v>78.5</v>
      </c>
      <c r="B92" s="53">
        <v>0.64913666666666703</v>
      </c>
      <c r="C92" s="21">
        <f t="shared" si="1"/>
        <v>20.746682311377675</v>
      </c>
    </row>
    <row r="93" spans="1:3">
      <c r="A93" s="25">
        <v>79.5</v>
      </c>
      <c r="B93" s="53">
        <v>0.63661633333333301</v>
      </c>
      <c r="C93" s="21">
        <f t="shared" si="1"/>
        <v>20.557273690223692</v>
      </c>
    </row>
    <row r="94" spans="1:3">
      <c r="A94" s="25">
        <v>80.5</v>
      </c>
      <c r="B94" s="53">
        <v>0.62397566666666704</v>
      </c>
      <c r="C94" s="21">
        <f t="shared" si="1"/>
        <v>20.366860424222377</v>
      </c>
    </row>
    <row r="95" spans="1:3">
      <c r="A95" s="25">
        <v>81.5</v>
      </c>
      <c r="B95" s="53">
        <v>0.611225111111111</v>
      </c>
      <c r="C95" s="21">
        <f t="shared" si="1"/>
        <v>20.175449961516275</v>
      </c>
    </row>
    <row r="96" spans="1:3">
      <c r="A96" s="25">
        <v>82.5</v>
      </c>
      <c r="B96" s="53">
        <v>0.59837466666666705</v>
      </c>
      <c r="C96" s="21">
        <f t="shared" si="1"/>
        <v>19.983070213162605</v>
      </c>
    </row>
    <row r="97" spans="1:3">
      <c r="A97" s="25">
        <v>83.5</v>
      </c>
      <c r="B97" s="53">
        <v>0.58543622222222202</v>
      </c>
      <c r="C97" s="21">
        <f t="shared" si="1"/>
        <v>19.78973016512284</v>
      </c>
    </row>
    <row r="98" spans="1:3">
      <c r="A98" s="25">
        <v>84.5</v>
      </c>
      <c r="B98" s="53">
        <v>0.57242000000000004</v>
      </c>
      <c r="C98" s="21">
        <f t="shared" si="1"/>
        <v>19.595466964816037</v>
      </c>
    </row>
    <row r="99" spans="1:3">
      <c r="A99" s="25">
        <v>85.5</v>
      </c>
      <c r="B99" s="53">
        <v>0.55933900000000003</v>
      </c>
      <c r="C99" s="21">
        <f t="shared" si="1"/>
        <v>19.400226338588936</v>
      </c>
    </row>
    <row r="100" spans="1:3">
      <c r="A100" s="25">
        <v>86.5</v>
      </c>
      <c r="B100" s="53">
        <v>0.54619844444444399</v>
      </c>
      <c r="C100" s="21">
        <f t="shared" si="1"/>
        <v>19.204240339184832</v>
      </c>
    </row>
    <row r="101" spans="1:3">
      <c r="A101" s="25">
        <v>87.5</v>
      </c>
      <c r="B101" s="53">
        <v>0.533017133333333</v>
      </c>
      <c r="C101" s="21">
        <f t="shared" si="1"/>
        <v>19.00726051290993</v>
      </c>
    </row>
    <row r="102" spans="1:3">
      <c r="A102" s="25">
        <v>88.5</v>
      </c>
      <c r="B102" s="53">
        <v>0.51980706666666698</v>
      </c>
      <c r="C102" s="21">
        <f t="shared" si="1"/>
        <v>18.809271884551332</v>
      </c>
    </row>
    <row r="103" spans="1:3">
      <c r="A103" s="25">
        <v>89.5</v>
      </c>
      <c r="B103" s="53">
        <v>0.50657922222222196</v>
      </c>
      <c r="C103" s="21">
        <f t="shared" si="1"/>
        <v>18.610300067138784</v>
      </c>
    </row>
    <row r="104" spans="1:3">
      <c r="A104" s="25">
        <v>90.5</v>
      </c>
      <c r="B104" s="53">
        <v>0.49334533333333302</v>
      </c>
      <c r="C104" s="21">
        <f t="shared" si="1"/>
        <v>18.410345198810486</v>
      </c>
    </row>
    <row r="105" spans="1:3">
      <c r="A105" s="25">
        <v>91.5</v>
      </c>
      <c r="B105" s="53">
        <v>0.48011733333333301</v>
      </c>
      <c r="C105" s="21">
        <f t="shared" si="1"/>
        <v>18.209397887923704</v>
      </c>
    </row>
    <row r="106" spans="1:3">
      <c r="A106" s="25">
        <v>92.5</v>
      </c>
      <c r="B106" s="53">
        <v>0.46690688888888898</v>
      </c>
      <c r="C106" s="21">
        <f t="shared" si="1"/>
        <v>18.007515179091136</v>
      </c>
    </row>
    <row r="107" spans="1:3">
      <c r="A107" s="25">
        <v>93.5</v>
      </c>
      <c r="B107" s="53">
        <v>0.45372555555555499</v>
      </c>
      <c r="C107" s="21">
        <f t="shared" si="1"/>
        <v>17.804707201857234</v>
      </c>
    </row>
    <row r="108" spans="1:3">
      <c r="A108" s="25">
        <v>94.5</v>
      </c>
      <c r="B108" s="53">
        <v>0.440585</v>
      </c>
      <c r="C108" s="21">
        <f t="shared" si="1"/>
        <v>17.60098278425275</v>
      </c>
    </row>
    <row r="109" spans="1:3">
      <c r="A109" s="25">
        <v>95.5</v>
      </c>
      <c r="B109" s="53">
        <v>0.427504</v>
      </c>
      <c r="C109" s="21">
        <f t="shared" si="1"/>
        <v>17.396041258613302</v>
      </c>
    </row>
    <row r="110" spans="1:3">
      <c r="A110" s="25">
        <v>96.5</v>
      </c>
      <c r="B110" s="53">
        <v>0.41448777777777801</v>
      </c>
      <c r="C110" s="21">
        <f t="shared" si="1"/>
        <v>17.190131594819832</v>
      </c>
    </row>
    <row r="111" spans="1:3">
      <c r="A111" s="25">
        <v>97.5</v>
      </c>
      <c r="B111" s="53">
        <v>0.40154933333333298</v>
      </c>
      <c r="C111" s="21">
        <f t="shared" si="1"/>
        <v>16.983185406304038</v>
      </c>
    </row>
    <row r="112" spans="1:3">
      <c r="A112" s="25">
        <v>98.5</v>
      </c>
      <c r="B112" s="53">
        <v>0.38869888888888898</v>
      </c>
      <c r="C112" s="21">
        <f t="shared" si="1"/>
        <v>16.775243619025286</v>
      </c>
    </row>
    <row r="113" spans="1:3">
      <c r="A113" s="25">
        <v>99.5</v>
      </c>
      <c r="B113" s="53">
        <v>0.375948333333333</v>
      </c>
      <c r="C113" s="21">
        <f t="shared" si="1"/>
        <v>16.566271665580533</v>
      </c>
    </row>
    <row r="114" spans="1:3">
      <c r="A114" s="25">
        <v>100.5</v>
      </c>
      <c r="B114" s="53">
        <v>0.36330766666666697</v>
      </c>
      <c r="C114" s="21">
        <f t="shared" si="1"/>
        <v>16.356312020818574</v>
      </c>
    </row>
    <row r="115" spans="1:3">
      <c r="A115" s="25">
        <v>101.5</v>
      </c>
      <c r="B115" s="53">
        <v>0.35078733333333301</v>
      </c>
      <c r="C115" s="21">
        <f t="shared" si="1"/>
        <v>16.145449024828601</v>
      </c>
    </row>
    <row r="116" spans="1:3">
      <c r="A116" s="25">
        <v>102.5</v>
      </c>
      <c r="B116" s="53">
        <v>0.338398444444445</v>
      </c>
      <c r="C116" s="21">
        <f t="shared" si="1"/>
        <v>15.933666650687222</v>
      </c>
    </row>
    <row r="117" spans="1:3">
      <c r="A117" s="25">
        <v>103.5</v>
      </c>
      <c r="B117" s="53">
        <v>0.326152</v>
      </c>
      <c r="C117" s="21">
        <f t="shared" si="1"/>
        <v>15.72093689104738</v>
      </c>
    </row>
    <row r="118" spans="1:3">
      <c r="A118" s="25">
        <v>104.5</v>
      </c>
      <c r="B118" s="53">
        <v>0.31407111111111102</v>
      </c>
      <c r="C118" s="21">
        <f t="shared" si="1"/>
        <v>15.506576741290004</v>
      </c>
    </row>
    <row r="119" spans="1:3">
      <c r="A119" s="25">
        <v>105.5</v>
      </c>
      <c r="B119" s="53">
        <v>0.30215288888888903</v>
      </c>
      <c r="C119" s="21">
        <f t="shared" si="1"/>
        <v>15.291178593912706</v>
      </c>
    </row>
    <row r="120" spans="1:3">
      <c r="A120" s="25">
        <v>106.5</v>
      </c>
      <c r="B120" s="53">
        <v>0.29040566666666701</v>
      </c>
      <c r="C120" s="21">
        <f t="shared" si="1"/>
        <v>15.074802672583267</v>
      </c>
    </row>
    <row r="121" spans="1:3">
      <c r="A121" s="25">
        <v>107.5</v>
      </c>
      <c r="B121" s="53">
        <v>0.27883877777777799</v>
      </c>
      <c r="C121" s="21">
        <f t="shared" si="1"/>
        <v>14.85743935663338</v>
      </c>
    </row>
    <row r="122" spans="1:3">
      <c r="A122" s="25">
        <v>108.5</v>
      </c>
      <c r="B122" s="53">
        <v>0.267461</v>
      </c>
      <c r="C122" s="21">
        <f t="shared" si="1"/>
        <v>14.639095909725558</v>
      </c>
    </row>
    <row r="123" spans="1:3">
      <c r="A123" s="25">
        <v>109.5</v>
      </c>
      <c r="B123" s="53">
        <v>0.256280333333333</v>
      </c>
      <c r="C123" s="21">
        <f t="shared" si="1"/>
        <v>14.419802915470608</v>
      </c>
    </row>
    <row r="124" spans="1:3">
      <c r="A124" s="25">
        <v>110.5</v>
      </c>
      <c r="B124" s="53">
        <v>0.24530477777777801</v>
      </c>
      <c r="C124" s="21">
        <f t="shared" si="1"/>
        <v>14.199659145108802</v>
      </c>
    </row>
    <row r="125" spans="1:3">
      <c r="A125" s="25">
        <v>111.5</v>
      </c>
      <c r="B125" s="53">
        <v>0.234541444444444</v>
      </c>
      <c r="C125" s="21">
        <f t="shared" si="1"/>
        <v>13.978721164181847</v>
      </c>
    </row>
    <row r="126" spans="1:3">
      <c r="A126" s="25">
        <v>112.5</v>
      </c>
      <c r="B126" s="53">
        <v>0.223996</v>
      </c>
      <c r="C126" s="21">
        <f t="shared" si="1"/>
        <v>13.75712119859282</v>
      </c>
    </row>
    <row r="127" spans="1:3">
      <c r="A127" s="25">
        <v>113.5</v>
      </c>
      <c r="B127" s="53">
        <v>0.21369811111111101</v>
      </c>
      <c r="C127" s="21">
        <f t="shared" si="1"/>
        <v>13.533359406805962</v>
      </c>
    </row>
    <row r="128" spans="1:3">
      <c r="A128" s="25">
        <v>114.5</v>
      </c>
      <c r="B128" s="53">
        <v>0.203632333333333</v>
      </c>
      <c r="C128" s="21">
        <f t="shared" si="1"/>
        <v>13.308760767636233</v>
      </c>
    </row>
    <row r="129" spans="1:3">
      <c r="A129" s="25">
        <v>115.5</v>
      </c>
      <c r="B129" s="53">
        <v>0.19380500000000001</v>
      </c>
      <c r="C129" s="21">
        <f t="shared" si="1"/>
        <v>13.083326069445503</v>
      </c>
    </row>
    <row r="130" spans="1:3">
      <c r="A130" s="25">
        <v>116.5</v>
      </c>
      <c r="B130" s="53">
        <v>0.18422144444444399</v>
      </c>
      <c r="C130" s="21">
        <f t="shared" si="1"/>
        <v>12.857091121615129</v>
      </c>
    </row>
    <row r="131" spans="1:3">
      <c r="A131" s="25">
        <v>117.5</v>
      </c>
      <c r="B131" s="53">
        <v>0.17488644444444401</v>
      </c>
      <c r="C131" s="21">
        <f t="shared" si="1"/>
        <v>12.630106062473574</v>
      </c>
    </row>
    <row r="132" spans="1:3">
      <c r="A132" s="25">
        <v>118.5</v>
      </c>
      <c r="B132" s="53">
        <v>0.16580400000000001</v>
      </c>
      <c r="C132" s="21">
        <f t="shared" si="1"/>
        <v>12.402453150842081</v>
      </c>
    </row>
    <row r="133" spans="1:3">
      <c r="A133" s="25">
        <v>119.5</v>
      </c>
      <c r="B133" s="53">
        <v>0.15697811111111101</v>
      </c>
      <c r="C133" s="21">
        <f t="shared" si="1"/>
        <v>12.174274884750389</v>
      </c>
    </row>
    <row r="134" spans="1:3">
      <c r="A134" s="25">
        <v>120.5</v>
      </c>
      <c r="B134" s="53">
        <v>0.14841188888888901</v>
      </c>
      <c r="C134" s="21">
        <f t="shared" si="1"/>
        <v>11.94567452293054</v>
      </c>
    </row>
    <row r="135" spans="1:3">
      <c r="A135" s="25">
        <v>121.5</v>
      </c>
      <c r="B135" s="53">
        <v>0.14010700000000001</v>
      </c>
      <c r="C135" s="21">
        <f t="shared" si="1"/>
        <v>11.716862493189725</v>
      </c>
    </row>
    <row r="136" spans="1:3">
      <c r="A136" s="25">
        <v>122.5</v>
      </c>
      <c r="B136" s="53">
        <v>0.132092222222222</v>
      </c>
      <c r="C136" s="21">
        <f t="shared" si="1"/>
        <v>11.485474020675808</v>
      </c>
    </row>
    <row r="137" spans="1:3">
      <c r="A137" s="25">
        <v>123.5</v>
      </c>
      <c r="B137" s="53">
        <v>0.124343333333333</v>
      </c>
      <c r="C137" s="21">
        <f t="shared" si="1"/>
        <v>11.253694591141043</v>
      </c>
    </row>
    <row r="138" spans="1:3">
      <c r="A138" s="25">
        <v>124.5</v>
      </c>
      <c r="B138" s="53">
        <v>0.116863333333333</v>
      </c>
      <c r="C138" s="21">
        <f t="shared" si="1"/>
        <v>11.021457238749948</v>
      </c>
    </row>
    <row r="139" spans="1:3">
      <c r="A139" s="25">
        <v>125.5</v>
      </c>
      <c r="B139" s="53">
        <v>0.109652222222222</v>
      </c>
      <c r="C139" s="21">
        <f t="shared" si="1"/>
        <v>10.788940873671327</v>
      </c>
    </row>
    <row r="140" spans="1:3">
      <c r="A140" s="25">
        <v>126.5</v>
      </c>
      <c r="B140" s="53">
        <v>0.10271</v>
      </c>
      <c r="C140" s="21">
        <f t="shared" si="1"/>
        <v>10.556284771579094</v>
      </c>
    </row>
    <row r="141" spans="1:3">
      <c r="A141" s="25">
        <v>127.5</v>
      </c>
      <c r="B141" s="53">
        <v>9.6036666666666506E-2</v>
      </c>
      <c r="C141" s="21">
        <f t="shared" si="1"/>
        <v>10.323591776289163</v>
      </c>
    </row>
    <row r="142" spans="1:3">
      <c r="A142" s="25">
        <v>128.5</v>
      </c>
      <c r="B142" s="53">
        <v>8.9630666666666706E-2</v>
      </c>
      <c r="C142" s="21">
        <f t="shared" si="1"/>
        <v>10.091220118114331</v>
      </c>
    </row>
    <row r="143" spans="1:3">
      <c r="A143" s="25">
        <v>129.5</v>
      </c>
      <c r="B143" s="53">
        <v>8.3491999999999997E-2</v>
      </c>
      <c r="C143" s="21">
        <f t="shared" ref="C143:C184" si="2">SUM(B144:B173)/B143</f>
        <v>9.8592121667012655</v>
      </c>
    </row>
    <row r="144" spans="1:3">
      <c r="A144" s="25">
        <v>130.5</v>
      </c>
      <c r="B144" s="53">
        <v>7.7618999999999994E-2</v>
      </c>
      <c r="C144" s="21">
        <f t="shared" si="2"/>
        <v>9.6277587818561017</v>
      </c>
    </row>
    <row r="145" spans="1:3">
      <c r="A145" s="25">
        <v>131.5</v>
      </c>
      <c r="B145" s="53">
        <v>7.2032786666666695E-2</v>
      </c>
      <c r="C145" s="21">
        <f t="shared" si="2"/>
        <v>9.3937162071320905</v>
      </c>
    </row>
    <row r="146" spans="1:3">
      <c r="A146" s="25">
        <v>132.5</v>
      </c>
      <c r="B146" s="53">
        <v>6.6707444444444403E-2</v>
      </c>
      <c r="C146" s="21">
        <f t="shared" si="2"/>
        <v>9.1599638221288</v>
      </c>
    </row>
    <row r="147" spans="1:3">
      <c r="A147" s="25">
        <v>133.5</v>
      </c>
      <c r="B147" s="53">
        <v>6.1638999999999999E-2</v>
      </c>
      <c r="C147" s="21">
        <f t="shared" si="2"/>
        <v>8.9267797624519805</v>
      </c>
    </row>
    <row r="148" spans="1:3">
      <c r="A148" s="25">
        <v>134.5</v>
      </c>
      <c r="B148" s="53">
        <v>5.6823888888888799E-2</v>
      </c>
      <c r="C148" s="21">
        <f t="shared" si="2"/>
        <v>8.694363677248429</v>
      </c>
    </row>
    <row r="149" spans="1:3">
      <c r="A149" s="25">
        <v>135.5</v>
      </c>
      <c r="B149" s="53">
        <v>5.2258888888888903E-2</v>
      </c>
      <c r="C149" s="21">
        <f t="shared" si="2"/>
        <v>8.4628175961558831</v>
      </c>
    </row>
    <row r="150" spans="1:3">
      <c r="A150" s="25">
        <v>136.5</v>
      </c>
      <c r="B150" s="53">
        <v>4.7940000000000003E-2</v>
      </c>
      <c r="C150" s="21">
        <f t="shared" si="2"/>
        <v>8.2322579149863202</v>
      </c>
    </row>
    <row r="151" spans="1:3">
      <c r="A151" s="25">
        <v>137.5</v>
      </c>
      <c r="B151" s="53">
        <v>4.3860888888888901E-2</v>
      </c>
      <c r="C151" s="21">
        <f t="shared" si="2"/>
        <v>8.0032957735061281</v>
      </c>
    </row>
    <row r="152" spans="1:3">
      <c r="A152" s="25">
        <v>138.5</v>
      </c>
      <c r="B152" s="53">
        <v>4.0017999999999998E-2</v>
      </c>
      <c r="C152" s="21">
        <f t="shared" si="2"/>
        <v>7.775911950733275</v>
      </c>
    </row>
    <row r="153" spans="1:3">
      <c r="A153" s="25">
        <v>139.5</v>
      </c>
      <c r="B153" s="53">
        <v>3.6405E-2</v>
      </c>
      <c r="C153" s="21">
        <f t="shared" si="2"/>
        <v>7.5505501381067859</v>
      </c>
    </row>
    <row r="154" spans="1:3">
      <c r="A154" s="25">
        <v>140.5</v>
      </c>
      <c r="B154" s="53">
        <v>3.30371111111111E-2</v>
      </c>
      <c r="C154" s="21">
        <f t="shared" si="2"/>
        <v>7.3222604882051812</v>
      </c>
    </row>
    <row r="155" spans="1:3">
      <c r="A155" s="25">
        <v>141.5</v>
      </c>
      <c r="B155" s="53">
        <v>2.98866666666666E-2</v>
      </c>
      <c r="C155" s="21">
        <f t="shared" si="2"/>
        <v>7.0953899918209666</v>
      </c>
    </row>
    <row r="156" spans="1:3">
      <c r="A156" s="25">
        <v>142.5</v>
      </c>
      <c r="B156" s="53">
        <v>2.6946666666666699E-2</v>
      </c>
      <c r="C156" s="21">
        <f t="shared" si="2"/>
        <v>6.8702828632689963</v>
      </c>
    </row>
    <row r="157" spans="1:3">
      <c r="A157" s="25">
        <v>143.5</v>
      </c>
      <c r="B157" s="53">
        <v>2.42113333333333E-2</v>
      </c>
      <c r="C157" s="21">
        <f t="shared" si="2"/>
        <v>6.6468733650907348</v>
      </c>
    </row>
    <row r="158" spans="1:3">
      <c r="A158" s="25">
        <v>144.5</v>
      </c>
      <c r="B158" s="53">
        <v>2.1673000000000001E-2</v>
      </c>
      <c r="C158" s="21">
        <f t="shared" si="2"/>
        <v>6.4255166438528191</v>
      </c>
    </row>
    <row r="159" spans="1:3">
      <c r="A159" s="25">
        <v>145.5</v>
      </c>
      <c r="B159" s="53">
        <v>1.9324999999999998E-2</v>
      </c>
      <c r="C159" s="21">
        <f t="shared" si="2"/>
        <v>6.2062728187437077</v>
      </c>
    </row>
    <row r="160" spans="1:3">
      <c r="A160" s="25">
        <v>146.5</v>
      </c>
      <c r="B160" s="53">
        <v>1.7159333333333301E-2</v>
      </c>
      <c r="C160" s="21">
        <f t="shared" si="2"/>
        <v>5.9896201613634386</v>
      </c>
    </row>
    <row r="161" spans="1:3">
      <c r="A161" s="25">
        <v>147.5</v>
      </c>
      <c r="B161" s="53">
        <v>1.51688888888889E-2</v>
      </c>
      <c r="C161" s="21">
        <f t="shared" si="2"/>
        <v>5.7756372692645686</v>
      </c>
    </row>
    <row r="162" spans="1:3">
      <c r="A162" s="25">
        <v>148.5</v>
      </c>
      <c r="B162" s="53">
        <v>1.3346E-2</v>
      </c>
      <c r="C162" s="21">
        <f t="shared" si="2"/>
        <v>5.5645886407912446</v>
      </c>
    </row>
    <row r="163" spans="1:3">
      <c r="A163" s="25">
        <v>149.5</v>
      </c>
      <c r="B163" s="53">
        <v>1.16964444444444E-2</v>
      </c>
      <c r="C163" s="21">
        <f t="shared" si="2"/>
        <v>5.3494509252574565</v>
      </c>
    </row>
    <row r="164" spans="1:3">
      <c r="A164" s="25">
        <v>150.5</v>
      </c>
      <c r="B164" s="53">
        <v>1.01973333333333E-2</v>
      </c>
      <c r="C164" s="21">
        <f t="shared" si="2"/>
        <v>5.1359723675035029</v>
      </c>
    </row>
    <row r="165" spans="1:3">
      <c r="A165" s="25">
        <v>151.5</v>
      </c>
      <c r="B165" s="53">
        <v>8.8413333333333208E-3</v>
      </c>
      <c r="C165" s="21">
        <f t="shared" si="2"/>
        <v>4.9236791836324416</v>
      </c>
    </row>
    <row r="166" spans="1:3">
      <c r="A166" s="25">
        <v>152.5</v>
      </c>
      <c r="B166" s="53">
        <v>7.6195555555555704E-3</v>
      </c>
      <c r="C166" s="21">
        <f t="shared" si="2"/>
        <v>4.713179538030789</v>
      </c>
    </row>
    <row r="167" spans="1:3">
      <c r="A167" s="25">
        <v>153.5</v>
      </c>
      <c r="B167" s="53">
        <v>6.5234444444444602E-3</v>
      </c>
      <c r="C167" s="21">
        <f t="shared" si="2"/>
        <v>4.5051182912912298</v>
      </c>
    </row>
    <row r="168" spans="1:3">
      <c r="A168" s="25">
        <v>154.5</v>
      </c>
      <c r="B168" s="53">
        <v>5.5456666666666701E-3</v>
      </c>
      <c r="C168" s="21">
        <f t="shared" si="2"/>
        <v>4.2994329907234858</v>
      </c>
    </row>
    <row r="169" spans="1:3">
      <c r="A169" s="25">
        <v>155.5</v>
      </c>
      <c r="B169" s="53">
        <v>4.67933333333334E-3</v>
      </c>
      <c r="C169" s="21">
        <f t="shared" si="2"/>
        <v>4.0954314479745371</v>
      </c>
    </row>
    <row r="170" spans="1:3">
      <c r="A170" s="25">
        <v>156.5</v>
      </c>
      <c r="B170" s="53">
        <v>3.9146666666666696E-3</v>
      </c>
      <c r="C170" s="21">
        <f t="shared" si="2"/>
        <v>3.8954075840145226</v>
      </c>
    </row>
    <row r="171" spans="1:3">
      <c r="A171" s="25">
        <v>157.5</v>
      </c>
      <c r="B171" s="53">
        <v>3.2439999999999999E-3</v>
      </c>
      <c r="C171" s="21">
        <f t="shared" si="2"/>
        <v>3.7007466776270648</v>
      </c>
    </row>
    <row r="172" spans="1:3">
      <c r="A172" s="25">
        <v>158.5</v>
      </c>
      <c r="B172" s="53">
        <v>2.6701111111111101E-3</v>
      </c>
      <c r="C172" s="21">
        <f t="shared" si="2"/>
        <v>3.4961508052099295</v>
      </c>
    </row>
    <row r="173" spans="1:3">
      <c r="A173" s="25">
        <v>159.5</v>
      </c>
      <c r="B173" s="53">
        <v>2.1745555555555498E-3</v>
      </c>
      <c r="C173" s="21">
        <f t="shared" si="2"/>
        <v>3.2928823258903508</v>
      </c>
    </row>
    <row r="174" spans="1:3">
      <c r="A174" s="25">
        <v>160.5</v>
      </c>
      <c r="B174" s="53">
        <v>1.7506666666666599E-3</v>
      </c>
      <c r="C174" s="21">
        <f t="shared" si="2"/>
        <v>3.0901878649403485</v>
      </c>
    </row>
    <row r="175" spans="1:3">
      <c r="A175" s="25">
        <v>161.5</v>
      </c>
      <c r="B175" s="53">
        <v>1.3913333333333299E-3</v>
      </c>
      <c r="C175" s="21">
        <f t="shared" si="2"/>
        <v>2.8882766331257033</v>
      </c>
    </row>
    <row r="176" spans="1:3">
      <c r="A176" s="25">
        <v>162.5</v>
      </c>
      <c r="B176" s="53">
        <v>1.08966666666666E-3</v>
      </c>
      <c r="C176" s="21">
        <f t="shared" si="2"/>
        <v>2.6878760069338421</v>
      </c>
    </row>
    <row r="177" spans="1:3">
      <c r="A177" s="25">
        <v>163.5</v>
      </c>
      <c r="B177" s="53">
        <v>8.3900000000000196E-4</v>
      </c>
      <c r="C177" s="21">
        <f t="shared" si="2"/>
        <v>2.4909283538604123</v>
      </c>
    </row>
    <row r="178" spans="1:3">
      <c r="A178" s="25">
        <v>164.5</v>
      </c>
      <c r="B178" s="53">
        <v>6.3366666666666801E-4</v>
      </c>
      <c r="C178" s="21">
        <f t="shared" si="2"/>
        <v>2.2980887252323274</v>
      </c>
    </row>
    <row r="179" spans="1:3">
      <c r="A179" s="25">
        <v>165.5</v>
      </c>
      <c r="B179" s="53">
        <v>4.6877777777777797E-4</v>
      </c>
      <c r="C179" s="21">
        <f t="shared" si="2"/>
        <v>2.1064233230623333</v>
      </c>
    </row>
    <row r="180" spans="1:3">
      <c r="A180" s="25">
        <v>166.5</v>
      </c>
      <c r="B180" s="53">
        <v>3.3700000000000001E-4</v>
      </c>
      <c r="C180" s="21">
        <f t="shared" si="2"/>
        <v>1.9301022090339579</v>
      </c>
    </row>
    <row r="181" spans="1:3">
      <c r="A181" s="25">
        <v>167.5</v>
      </c>
      <c r="B181" s="53">
        <v>2.3811111111111101E-4</v>
      </c>
      <c r="C181" s="21">
        <f t="shared" si="2"/>
        <v>1.7316845543630413</v>
      </c>
    </row>
    <row r="182" spans="1:3">
      <c r="A182" s="25">
        <v>168.5</v>
      </c>
      <c r="B182" s="53">
        <v>1.6277777777777699E-4</v>
      </c>
      <c r="C182" s="21">
        <f t="shared" si="2"/>
        <v>1.533105802047791</v>
      </c>
    </row>
    <row r="183" spans="1:3">
      <c r="A183" s="25">
        <v>169.5</v>
      </c>
      <c r="B183" s="53">
        <v>1.06333333333333E-4</v>
      </c>
      <c r="C183" s="21">
        <f t="shared" si="2"/>
        <v>1.3469174503657351</v>
      </c>
    </row>
    <row r="184" spans="1:3">
      <c r="A184" s="25">
        <v>170.5</v>
      </c>
      <c r="B184" s="53">
        <v>6.5666666666667106E-5</v>
      </c>
      <c r="C184" s="21">
        <f t="shared" si="2"/>
        <v>1.1810490693739348</v>
      </c>
    </row>
    <row r="185" spans="1:3">
      <c r="A185" s="25">
        <v>171.5</v>
      </c>
      <c r="B185" s="53">
        <v>3.7888888888889097E-5</v>
      </c>
      <c r="C185" s="21"/>
    </row>
    <row r="186" spans="1:3">
      <c r="A186" s="25">
        <v>172.5</v>
      </c>
      <c r="B186" s="53">
        <v>2.03333333333331E-5</v>
      </c>
      <c r="C186" s="21"/>
    </row>
    <row r="187" spans="1:3">
      <c r="A187" s="25">
        <v>173.5</v>
      </c>
      <c r="B187" s="53">
        <v>9.7777777777778295E-6</v>
      </c>
      <c r="C187" s="21"/>
    </row>
    <row r="188" spans="1:3">
      <c r="A188" s="25">
        <v>174.5</v>
      </c>
      <c r="B188" s="53">
        <v>3.5555555555555699E-6</v>
      </c>
      <c r="C188" s="21"/>
    </row>
    <row r="189" spans="1:3">
      <c r="A189" s="25">
        <v>175.5</v>
      </c>
      <c r="B189" s="53">
        <v>9.9999999999999995E-7</v>
      </c>
      <c r="C189" s="21"/>
    </row>
    <row r="190" spans="1:3">
      <c r="A190" s="25">
        <v>176.5</v>
      </c>
      <c r="B190" s="49">
        <f>+B189-(B$13/2*B189)</f>
        <v>9.9999999999999995E-7</v>
      </c>
      <c r="C190" s="21"/>
    </row>
    <row r="191" spans="1:3">
      <c r="A191" s="25">
        <v>177.5</v>
      </c>
      <c r="B191" s="49">
        <f>+B190-(B$13/2*B190)</f>
        <v>9.9999999999999995E-7</v>
      </c>
      <c r="C191" s="21"/>
    </row>
    <row r="192" spans="1:3">
      <c r="A192" s="25">
        <v>178.5</v>
      </c>
      <c r="B192" s="49">
        <f>+B191-(B$13/2*B191)</f>
        <v>9.9999999999999995E-7</v>
      </c>
      <c r="C192" s="21"/>
    </row>
    <row r="193" spans="1:3">
      <c r="A193" s="25">
        <v>179.5</v>
      </c>
      <c r="B193" s="49">
        <f>+B192-(B$13/2*B192)</f>
        <v>9.9999999999999995E-7</v>
      </c>
      <c r="C193" s="21"/>
    </row>
    <row r="194" spans="1:3">
      <c r="A194" s="25">
        <v>180.5</v>
      </c>
      <c r="B194" s="49">
        <f>+B193-(B$13/2*B193)</f>
        <v>9.9999999999999995E-7</v>
      </c>
      <c r="C194" s="21"/>
    </row>
    <row r="195" spans="1:3">
      <c r="A195" s="25"/>
      <c r="B195" s="40"/>
      <c r="C195" s="21"/>
    </row>
    <row r="196" spans="1:3">
      <c r="A196" s="25"/>
      <c r="B196" s="40"/>
      <c r="C196" s="21"/>
    </row>
    <row r="197" spans="1:3">
      <c r="A197" s="25"/>
      <c r="B197" s="40"/>
      <c r="C197" s="21"/>
    </row>
    <row r="198" spans="1:3">
      <c r="A198" s="25"/>
      <c r="B198" s="40"/>
      <c r="C198" s="21"/>
    </row>
    <row r="199" spans="1:3">
      <c r="A199" s="25"/>
      <c r="B199" s="40"/>
      <c r="C199" s="21"/>
    </row>
    <row r="200" spans="1:3">
      <c r="A200" s="25"/>
      <c r="B200" s="40"/>
      <c r="C200" s="21"/>
    </row>
    <row r="201" spans="1:3">
      <c r="A201" s="25"/>
      <c r="B201" s="40"/>
      <c r="C201" s="21"/>
    </row>
    <row r="202" spans="1:3">
      <c r="A202" s="25"/>
      <c r="B202" s="40"/>
      <c r="C202" s="21"/>
    </row>
    <row r="203" spans="1:3">
      <c r="A203" s="25"/>
      <c r="B203" s="40"/>
      <c r="C203" s="21"/>
    </row>
    <row r="204" spans="1:3">
      <c r="A204" s="25"/>
      <c r="B204" s="40"/>
      <c r="C204" s="21"/>
    </row>
    <row r="205" spans="1:3">
      <c r="A205" s="25"/>
      <c r="B205" s="40"/>
      <c r="C205" s="21"/>
    </row>
    <row r="206" spans="1:3">
      <c r="A206" s="25"/>
      <c r="B206" s="40"/>
      <c r="C206" s="21"/>
    </row>
    <row r="207" spans="1:3">
      <c r="A207" s="25"/>
      <c r="B207" s="40"/>
      <c r="C207" s="21"/>
    </row>
    <row r="208" spans="1:3">
      <c r="A208" s="25"/>
      <c r="B208" s="40"/>
      <c r="C208" s="21"/>
    </row>
    <row r="209" spans="1:3">
      <c r="A209" s="25"/>
      <c r="B209" s="40"/>
      <c r="C209" s="21"/>
    </row>
    <row r="210" spans="1:3">
      <c r="A210" s="25"/>
      <c r="B210" s="40"/>
      <c r="C210" s="21"/>
    </row>
    <row r="211" spans="1:3">
      <c r="A211" s="25"/>
      <c r="B211" s="40"/>
      <c r="C211" s="21"/>
    </row>
    <row r="212" spans="1:3">
      <c r="A212" s="25"/>
      <c r="B212" s="40"/>
      <c r="C212" s="21"/>
    </row>
    <row r="213" spans="1:3">
      <c r="A213" s="25"/>
      <c r="B213" s="40"/>
      <c r="C213" s="21"/>
    </row>
    <row r="214" spans="1:3">
      <c r="A214" s="25"/>
      <c r="B214" s="40"/>
      <c r="C214" s="21"/>
    </row>
    <row r="215" spans="1:3">
      <c r="A215" s="25"/>
      <c r="B215" s="40"/>
      <c r="C215" s="21"/>
    </row>
    <row r="216" spans="1:3">
      <c r="A216" s="25"/>
      <c r="B216" s="40"/>
      <c r="C216" s="21"/>
    </row>
    <row r="217" spans="1:3">
      <c r="A217" s="25"/>
      <c r="B217" s="40"/>
      <c r="C217" s="21"/>
    </row>
    <row r="218" spans="1:3">
      <c r="A218" s="25"/>
      <c r="B218" s="40"/>
      <c r="C218" s="21"/>
    </row>
    <row r="219" spans="1:3">
      <c r="A219" s="25"/>
      <c r="B219" s="40"/>
      <c r="C219" s="21"/>
    </row>
    <row r="220" spans="1:3">
      <c r="A220" s="25"/>
      <c r="B220" s="40"/>
      <c r="C220" s="21"/>
    </row>
    <row r="221" spans="1:3">
      <c r="A221" s="25"/>
      <c r="B221" s="40"/>
      <c r="C221" s="21"/>
    </row>
    <row r="222" spans="1:3">
      <c r="A222" s="25"/>
      <c r="B222" s="40"/>
      <c r="C222" s="21"/>
    </row>
    <row r="223" spans="1:3">
      <c r="A223" s="25"/>
      <c r="B223" s="40"/>
      <c r="C223" s="21"/>
    </row>
    <row r="224" spans="1:3">
      <c r="A224" s="25"/>
      <c r="B224" s="40"/>
      <c r="C224" s="21"/>
    </row>
    <row r="225" spans="1:3">
      <c r="A225" s="25"/>
      <c r="B225" s="40"/>
      <c r="C225" s="21"/>
    </row>
    <row r="226" spans="1:3">
      <c r="A226" s="25"/>
      <c r="B226" s="40"/>
      <c r="C226" s="21"/>
    </row>
    <row r="227" spans="1:3">
      <c r="A227" s="25"/>
      <c r="B227" s="40"/>
      <c r="C227" s="21"/>
    </row>
    <row r="228" spans="1:3">
      <c r="A228" s="25"/>
      <c r="B228" s="40"/>
      <c r="C228" s="21"/>
    </row>
    <row r="229" spans="1:3">
      <c r="A229" s="25"/>
      <c r="B229" s="40"/>
      <c r="C229" s="21"/>
    </row>
    <row r="230" spans="1:3">
      <c r="A230" s="25"/>
      <c r="B230" s="40"/>
      <c r="C230" s="21"/>
    </row>
    <row r="231" spans="1:3">
      <c r="A231" s="25"/>
      <c r="B231" s="40"/>
      <c r="C231" s="21"/>
    </row>
    <row r="232" spans="1:3">
      <c r="A232" s="25"/>
      <c r="B232" s="40"/>
      <c r="C232" s="21"/>
    </row>
    <row r="233" spans="1:3">
      <c r="A233" s="25"/>
      <c r="B233" s="40"/>
      <c r="C233" s="21"/>
    </row>
    <row r="234" spans="1:3">
      <c r="A234" s="25"/>
      <c r="B234" s="40"/>
      <c r="C234" s="21"/>
    </row>
    <row r="235" spans="1:3">
      <c r="A235" s="25"/>
      <c r="B235" s="40"/>
      <c r="C235" s="21"/>
    </row>
    <row r="236" spans="1:3">
      <c r="A236" s="25"/>
      <c r="B236" s="40"/>
      <c r="C236" s="21"/>
    </row>
    <row r="237" spans="1:3">
      <c r="A237" s="25"/>
      <c r="B237" s="40"/>
      <c r="C237" s="21"/>
    </row>
    <row r="238" spans="1:3">
      <c r="A238" s="25"/>
      <c r="B238" s="40"/>
      <c r="C238" s="21"/>
    </row>
    <row r="239" spans="1:3">
      <c r="A239" s="25"/>
      <c r="B239" s="40"/>
      <c r="C239" s="21"/>
    </row>
    <row r="240" spans="1:3">
      <c r="A240" s="25"/>
      <c r="B240" s="40"/>
      <c r="C240" s="21"/>
    </row>
    <row r="241" spans="1:3">
      <c r="A241" s="25"/>
      <c r="B241" s="40"/>
      <c r="C241" s="21"/>
    </row>
    <row r="242" spans="1:3">
      <c r="A242" s="25"/>
      <c r="B242" s="40"/>
      <c r="C242" s="21"/>
    </row>
    <row r="243" spans="1:3">
      <c r="A243" s="25"/>
      <c r="B243" s="40"/>
      <c r="C243" s="21"/>
    </row>
    <row r="244" spans="1:3">
      <c r="A244" s="25"/>
      <c r="B244" s="40"/>
      <c r="C244" s="21"/>
    </row>
    <row r="245" spans="1:3">
      <c r="A245" s="25"/>
      <c r="B245" s="40"/>
      <c r="C245" s="21"/>
    </row>
    <row r="246" spans="1:3">
      <c r="A246" s="25"/>
      <c r="B246" s="40"/>
    </row>
    <row r="247" spans="1:3">
      <c r="A247" s="25"/>
      <c r="B247" s="40"/>
    </row>
    <row r="248" spans="1:3">
      <c r="A248" s="25"/>
      <c r="B248" s="40"/>
    </row>
    <row r="249" spans="1:3">
      <c r="A249" s="25"/>
      <c r="B249" s="40"/>
    </row>
    <row r="250" spans="1:3">
      <c r="A250" s="25"/>
      <c r="B250" s="40"/>
    </row>
    <row r="251" spans="1:3">
      <c r="A251" s="25"/>
      <c r="B251" s="40"/>
    </row>
    <row r="252" spans="1:3">
      <c r="A252" s="25"/>
      <c r="B252" s="40"/>
    </row>
    <row r="253" spans="1:3">
      <c r="A253" s="25"/>
      <c r="B253" s="40"/>
    </row>
    <row r="254" spans="1:3">
      <c r="A254" s="25"/>
      <c r="B254" s="40"/>
    </row>
    <row r="255" spans="1:3">
      <c r="A255" s="25"/>
      <c r="B255" s="40"/>
    </row>
    <row r="256" spans="1:3">
      <c r="A256" s="25"/>
      <c r="B256" s="40"/>
    </row>
    <row r="257" spans="1:2">
      <c r="A257" s="25"/>
      <c r="B257" s="40"/>
    </row>
    <row r="258" spans="1:2">
      <c r="A258" s="25"/>
      <c r="B258" s="40"/>
    </row>
    <row r="259" spans="1:2">
      <c r="A259" s="25"/>
      <c r="B259" s="40"/>
    </row>
    <row r="260" spans="1:2">
      <c r="A260" s="25"/>
      <c r="B260" s="40"/>
    </row>
    <row r="261" spans="1:2">
      <c r="A261" s="25"/>
      <c r="B261" s="40"/>
    </row>
    <row r="262" spans="1:2">
      <c r="A262" s="25"/>
      <c r="B262" s="40"/>
    </row>
    <row r="263" spans="1:2">
      <c r="A263" s="25"/>
      <c r="B263" s="40"/>
    </row>
    <row r="264" spans="1:2">
      <c r="A264" s="25"/>
      <c r="B264" s="40"/>
    </row>
    <row r="265" spans="1:2">
      <c r="A265" s="25"/>
      <c r="B265" s="40"/>
    </row>
    <row r="266" spans="1:2">
      <c r="A266" s="25"/>
      <c r="B266" s="40"/>
    </row>
    <row r="267" spans="1:2">
      <c r="A267" s="25"/>
      <c r="B267" s="40"/>
    </row>
    <row r="268" spans="1:2">
      <c r="A268" s="25"/>
      <c r="B268" s="40"/>
    </row>
    <row r="269" spans="1:2">
      <c r="A269" s="25"/>
      <c r="B269" s="40"/>
    </row>
    <row r="270" spans="1:2">
      <c r="A270" s="25"/>
      <c r="B270" s="40"/>
    </row>
    <row r="271" spans="1:2">
      <c r="A271" s="25"/>
      <c r="B271" s="39"/>
    </row>
    <row r="272" spans="1:2">
      <c r="A272" s="25"/>
      <c r="B272" s="39"/>
    </row>
    <row r="273" spans="1:2">
      <c r="A273" s="25"/>
      <c r="B273" s="39"/>
    </row>
    <row r="274" spans="1:2">
      <c r="A274" s="25"/>
      <c r="B274" s="39"/>
    </row>
    <row r="275" spans="1:2">
      <c r="A275" s="25"/>
      <c r="B275" s="39"/>
    </row>
    <row r="276" spans="1:2">
      <c r="A276" s="25"/>
      <c r="B276" s="39"/>
    </row>
    <row r="277" spans="1:2">
      <c r="A277" s="25"/>
      <c r="B277" s="39"/>
    </row>
    <row r="278" spans="1:2">
      <c r="A278" s="25"/>
      <c r="B278" s="39"/>
    </row>
    <row r="279" spans="1:2">
      <c r="A279" s="25"/>
      <c r="B279" s="39"/>
    </row>
    <row r="280" spans="1:2">
      <c r="A280" s="25"/>
      <c r="B280" s="39"/>
    </row>
    <row r="281" spans="1:2">
      <c r="A281" s="25"/>
      <c r="B281" s="39"/>
    </row>
    <row r="282" spans="1:2">
      <c r="A282" s="25"/>
      <c r="B282" s="39"/>
    </row>
    <row r="283" spans="1:2">
      <c r="A283" s="25"/>
      <c r="B283" s="39"/>
    </row>
    <row r="284" spans="1:2">
      <c r="A284" s="25"/>
      <c r="B284" s="39"/>
    </row>
    <row r="285" spans="1:2">
      <c r="A285" s="25"/>
      <c r="B285" s="39"/>
    </row>
    <row r="286" spans="1:2">
      <c r="A286" s="25"/>
      <c r="B286" s="39"/>
    </row>
    <row r="287" spans="1:2">
      <c r="A287" s="25"/>
      <c r="B287" s="39"/>
    </row>
    <row r="288" spans="1:2">
      <c r="A288" s="25"/>
      <c r="B288" s="39"/>
    </row>
    <row r="289" spans="1:2">
      <c r="A289" s="25"/>
      <c r="B289" s="39"/>
    </row>
    <row r="290" spans="1:2">
      <c r="A290" s="25"/>
      <c r="B290" s="39"/>
    </row>
    <row r="291" spans="1:2">
      <c r="A291" s="25"/>
      <c r="B291" s="39"/>
    </row>
    <row r="292" spans="1:2">
      <c r="A292" s="25"/>
      <c r="B292" s="39"/>
    </row>
    <row r="293" spans="1:2">
      <c r="A293" s="25"/>
      <c r="B293" s="39"/>
    </row>
    <row r="294" spans="1:2">
      <c r="A294" s="25"/>
      <c r="B294" s="39"/>
    </row>
    <row r="295" spans="1:2">
      <c r="A295" s="25"/>
      <c r="B295" s="39"/>
    </row>
    <row r="296" spans="1:2">
      <c r="A296" s="25"/>
      <c r="B296" s="39"/>
    </row>
    <row r="297" spans="1:2">
      <c r="A297" s="25"/>
      <c r="B297" s="39"/>
    </row>
    <row r="298" spans="1:2">
      <c r="A298" s="25"/>
      <c r="B298" s="39"/>
    </row>
    <row r="299" spans="1:2">
      <c r="A299" s="25"/>
      <c r="B299" s="39"/>
    </row>
    <row r="300" spans="1:2">
      <c r="A300" s="25"/>
      <c r="B300" s="39"/>
    </row>
    <row r="301" spans="1:2">
      <c r="A301" s="25"/>
      <c r="B301" s="39"/>
    </row>
    <row r="302" spans="1:2">
      <c r="A302" s="25"/>
      <c r="B302" s="39"/>
    </row>
    <row r="303" spans="1:2">
      <c r="A303" s="25"/>
      <c r="B303" s="39"/>
    </row>
    <row r="304" spans="1:2">
      <c r="A304" s="25"/>
      <c r="B304" s="39"/>
    </row>
    <row r="305" spans="1:2">
      <c r="A305" s="25"/>
      <c r="B305" s="39"/>
    </row>
    <row r="306" spans="1:2">
      <c r="A306" s="25"/>
      <c r="B306" s="39"/>
    </row>
    <row r="307" spans="1:2">
      <c r="A307" s="25"/>
      <c r="B307" s="39"/>
    </row>
    <row r="308" spans="1:2">
      <c r="A308" s="25"/>
      <c r="B308" s="39"/>
    </row>
    <row r="309" spans="1:2">
      <c r="A309" s="25"/>
      <c r="B309" s="39"/>
    </row>
    <row r="310" spans="1:2">
      <c r="A310" s="25"/>
      <c r="B310" s="39"/>
    </row>
    <row r="311" spans="1:2">
      <c r="A311" s="25"/>
      <c r="B311" s="39"/>
    </row>
    <row r="312" spans="1:2">
      <c r="A312" s="25"/>
      <c r="B312" s="39"/>
    </row>
    <row r="313" spans="1:2">
      <c r="A313" s="25"/>
      <c r="B313" s="39"/>
    </row>
    <row r="314" spans="1:2">
      <c r="A314" s="25"/>
      <c r="B314" s="39"/>
    </row>
    <row r="315" spans="1:2">
      <c r="A315" s="25"/>
      <c r="B315" s="39"/>
    </row>
    <row r="316" spans="1:2">
      <c r="A316" s="25"/>
      <c r="B316" s="39"/>
    </row>
    <row r="317" spans="1:2">
      <c r="A317" s="25"/>
      <c r="B317" s="39"/>
    </row>
    <row r="318" spans="1:2">
      <c r="A318" s="25"/>
      <c r="B318" s="39"/>
    </row>
    <row r="319" spans="1:2">
      <c r="A319" s="25"/>
      <c r="B319" s="39"/>
    </row>
    <row r="320" spans="1:2">
      <c r="A320" s="25"/>
      <c r="B320" s="39"/>
    </row>
    <row r="321" spans="1:2">
      <c r="A321" s="25"/>
      <c r="B321" s="39"/>
    </row>
    <row r="322" spans="1:2">
      <c r="A322" s="25"/>
      <c r="B322" s="39"/>
    </row>
    <row r="323" spans="1:2">
      <c r="A323" s="25"/>
      <c r="B323" s="39"/>
    </row>
    <row r="324" spans="1:2">
      <c r="A324" s="25"/>
      <c r="B324" s="39"/>
    </row>
    <row r="325" spans="1:2">
      <c r="A325" s="25"/>
      <c r="B325" s="39"/>
    </row>
    <row r="326" spans="1:2">
      <c r="A326" s="25"/>
      <c r="B326" s="39"/>
    </row>
    <row r="327" spans="1:2">
      <c r="A327" s="25"/>
      <c r="B327" s="39"/>
    </row>
    <row r="328" spans="1:2">
      <c r="A328" s="25"/>
      <c r="B328" s="39"/>
    </row>
    <row r="329" spans="1:2">
      <c r="A329" s="25"/>
      <c r="B329" s="39"/>
    </row>
    <row r="330" spans="1:2">
      <c r="A330" s="25"/>
      <c r="B330" s="39"/>
    </row>
    <row r="331" spans="1:2">
      <c r="A331" s="25"/>
      <c r="B331" s="39"/>
    </row>
    <row r="332" spans="1:2">
      <c r="A332" s="25"/>
      <c r="B332" s="39"/>
    </row>
    <row r="333" spans="1:2">
      <c r="A333" s="25"/>
      <c r="B333" s="39"/>
    </row>
    <row r="334" spans="1:2">
      <c r="A334" s="25"/>
      <c r="B334" s="39"/>
    </row>
    <row r="335" spans="1:2">
      <c r="A335" s="25"/>
      <c r="B335" s="39"/>
    </row>
    <row r="336" spans="1:2">
      <c r="A336" s="25"/>
      <c r="B336" s="39"/>
    </row>
    <row r="337" spans="1:2">
      <c r="A337" s="25"/>
      <c r="B337" s="39"/>
    </row>
    <row r="338" spans="1:2">
      <c r="A338" s="25"/>
      <c r="B338" s="39"/>
    </row>
    <row r="339" spans="1:2">
      <c r="A339" s="25"/>
      <c r="B339" s="39"/>
    </row>
    <row r="340" spans="1:2">
      <c r="A340" s="25"/>
      <c r="B340" s="39"/>
    </row>
    <row r="341" spans="1:2">
      <c r="A341" s="25"/>
      <c r="B341" s="39"/>
    </row>
    <row r="342" spans="1:2">
      <c r="A342" s="25"/>
      <c r="B342" s="39"/>
    </row>
    <row r="343" spans="1:2">
      <c r="A343" s="25"/>
      <c r="B343" s="39"/>
    </row>
    <row r="344" spans="1:2">
      <c r="A344" s="25"/>
      <c r="B344" s="39"/>
    </row>
    <row r="345" spans="1:2">
      <c r="A345" s="25"/>
      <c r="B345" s="39"/>
    </row>
    <row r="346" spans="1:2">
      <c r="A346" s="25"/>
      <c r="B346" s="39"/>
    </row>
    <row r="347" spans="1:2">
      <c r="A347" s="25"/>
      <c r="B347" s="39"/>
    </row>
    <row r="348" spans="1:2">
      <c r="A348" s="25"/>
      <c r="B348" s="39"/>
    </row>
    <row r="349" spans="1:2">
      <c r="A349" s="25"/>
      <c r="B349" s="39"/>
    </row>
    <row r="350" spans="1:2">
      <c r="A350" s="25"/>
      <c r="B350" s="39"/>
    </row>
    <row r="351" spans="1:2">
      <c r="A351" s="25"/>
      <c r="B351" s="39"/>
    </row>
    <row r="352" spans="1:2">
      <c r="A352" s="25"/>
      <c r="B352" s="39"/>
    </row>
    <row r="353" spans="1:2">
      <c r="A353" s="25"/>
      <c r="B353" s="39"/>
    </row>
    <row r="354" spans="1:2">
      <c r="A354" s="25"/>
      <c r="B354" s="39"/>
    </row>
    <row r="355" spans="1:2">
      <c r="A355" s="25"/>
      <c r="B355" s="39"/>
    </row>
    <row r="356" spans="1:2">
      <c r="A356" s="25"/>
      <c r="B356" s="39"/>
    </row>
    <row r="357" spans="1:2">
      <c r="A357" s="25"/>
      <c r="B357" s="39"/>
    </row>
    <row r="358" spans="1:2">
      <c r="A358" s="25"/>
      <c r="B358" s="39"/>
    </row>
    <row r="359" spans="1:2">
      <c r="A359" s="25"/>
      <c r="B359" s="39"/>
    </row>
    <row r="360" spans="1:2">
      <c r="A360" s="25"/>
      <c r="B360" s="39"/>
    </row>
    <row r="361" spans="1:2">
      <c r="A361" s="25"/>
      <c r="B361" s="39"/>
    </row>
    <row r="362" spans="1:2">
      <c r="A362" s="25"/>
      <c r="B362" s="39"/>
    </row>
    <row r="363" spans="1:2">
      <c r="A363" s="25"/>
      <c r="B363" s="39"/>
    </row>
    <row r="364" spans="1:2">
      <c r="A364" s="25"/>
      <c r="B364" s="39"/>
    </row>
    <row r="365" spans="1:2">
      <c r="A365" s="25"/>
      <c r="B365" s="39"/>
    </row>
    <row r="366" spans="1:2">
      <c r="A366" s="25"/>
      <c r="B366" s="39"/>
    </row>
    <row r="367" spans="1:2">
      <c r="A367" s="25"/>
      <c r="B367" s="39"/>
    </row>
    <row r="368" spans="1:2">
      <c r="A368" s="25"/>
      <c r="B368" s="39"/>
    </row>
    <row r="369" spans="1:2">
      <c r="A369" s="25"/>
      <c r="B369" s="39"/>
    </row>
    <row r="370" spans="1:2">
      <c r="A370" s="25"/>
      <c r="B370" s="39"/>
    </row>
    <row r="371" spans="1:2">
      <c r="A371" s="25"/>
      <c r="B371" s="39"/>
    </row>
    <row r="372" spans="1:2">
      <c r="A372" s="25"/>
      <c r="B372" s="39"/>
    </row>
    <row r="373" spans="1:2">
      <c r="A373" s="25"/>
      <c r="B373" s="39"/>
    </row>
    <row r="374" spans="1:2">
      <c r="A374" s="25"/>
      <c r="B374" s="39"/>
    </row>
    <row r="375" spans="1:2">
      <c r="A375" s="25"/>
      <c r="B375" s="39"/>
    </row>
    <row r="376" spans="1:2">
      <c r="A376" s="25"/>
      <c r="B376" s="39"/>
    </row>
    <row r="377" spans="1:2">
      <c r="A377" s="25"/>
      <c r="B377" s="39"/>
    </row>
    <row r="378" spans="1:2">
      <c r="A378" s="25"/>
      <c r="B378" s="39"/>
    </row>
    <row r="379" spans="1:2">
      <c r="A379" s="25"/>
      <c r="B379" s="39"/>
    </row>
    <row r="380" spans="1:2">
      <c r="A380" s="25"/>
      <c r="B380" s="39"/>
    </row>
    <row r="381" spans="1:2">
      <c r="A381" s="25"/>
      <c r="B381" s="39"/>
    </row>
    <row r="382" spans="1:2">
      <c r="A382" s="25"/>
      <c r="B382" s="39"/>
    </row>
    <row r="383" spans="1:2">
      <c r="A383" s="25"/>
      <c r="B383" s="39"/>
    </row>
    <row r="384" spans="1:2">
      <c r="A384" s="25"/>
      <c r="B384" s="39"/>
    </row>
    <row r="385" spans="1:2">
      <c r="A385" s="25"/>
      <c r="B385" s="39"/>
    </row>
    <row r="386" spans="1:2">
      <c r="A386" s="25"/>
      <c r="B386" s="39"/>
    </row>
    <row r="387" spans="1:2">
      <c r="A387" s="25"/>
      <c r="B387" s="39"/>
    </row>
    <row r="388" spans="1:2">
      <c r="A388" s="25"/>
      <c r="B388" s="39"/>
    </row>
    <row r="389" spans="1:2">
      <c r="A389" s="25"/>
      <c r="B389" s="39"/>
    </row>
    <row r="390" spans="1:2">
      <c r="A390" s="25"/>
      <c r="B390" s="39"/>
    </row>
    <row r="391" spans="1:2">
      <c r="A391" s="25"/>
      <c r="B391" s="39"/>
    </row>
    <row r="392" spans="1:2">
      <c r="A392" s="25"/>
      <c r="B392" s="39"/>
    </row>
    <row r="393" spans="1:2">
      <c r="A393" s="25"/>
      <c r="B393" s="39"/>
    </row>
    <row r="394" spans="1:2">
      <c r="A394" s="25"/>
      <c r="B394" s="39"/>
    </row>
    <row r="395" spans="1:2">
      <c r="A395" s="25"/>
      <c r="B395" s="39"/>
    </row>
    <row r="396" spans="1:2">
      <c r="A396" s="25"/>
      <c r="B396" s="39"/>
    </row>
    <row r="397" spans="1:2">
      <c r="A397" s="25"/>
      <c r="B397" s="39"/>
    </row>
    <row r="398" spans="1:2">
      <c r="A398" s="25"/>
      <c r="B398" s="39"/>
    </row>
    <row r="399" spans="1:2">
      <c r="A399" s="25"/>
      <c r="B399" s="39"/>
    </row>
    <row r="400" spans="1:2">
      <c r="A400" s="25"/>
      <c r="B400" s="39"/>
    </row>
    <row r="401" spans="1:2">
      <c r="A401" s="25"/>
      <c r="B401" s="39"/>
    </row>
    <row r="402" spans="1:2">
      <c r="A402" s="25"/>
      <c r="B402" s="39"/>
    </row>
    <row r="403" spans="1:2">
      <c r="A403" s="25"/>
      <c r="B403" s="39"/>
    </row>
    <row r="404" spans="1:2">
      <c r="A404" s="25"/>
      <c r="B404" s="39"/>
    </row>
    <row r="405" spans="1:2">
      <c r="A405" s="25"/>
      <c r="B405" s="39"/>
    </row>
    <row r="406" spans="1:2">
      <c r="A406" s="25"/>
      <c r="B406" s="39"/>
    </row>
    <row r="407" spans="1:2">
      <c r="A407" s="25"/>
      <c r="B407" s="39"/>
    </row>
    <row r="408" spans="1:2">
      <c r="A408" s="25"/>
      <c r="B408" s="39"/>
    </row>
    <row r="409" spans="1:2">
      <c r="A409" s="25"/>
      <c r="B409" s="39"/>
    </row>
    <row r="410" spans="1:2">
      <c r="A410" s="25"/>
      <c r="B410" s="39"/>
    </row>
    <row r="411" spans="1:2">
      <c r="A411" s="25"/>
      <c r="B411" s="39"/>
    </row>
    <row r="412" spans="1:2">
      <c r="A412" s="25"/>
      <c r="B412" s="39"/>
    </row>
    <row r="413" spans="1:2">
      <c r="A413" s="25"/>
      <c r="B413" s="39"/>
    </row>
    <row r="414" spans="1:2">
      <c r="A414" s="25"/>
      <c r="B414" s="39"/>
    </row>
    <row r="415" spans="1:2">
      <c r="A415" s="25"/>
      <c r="B415" s="39"/>
    </row>
    <row r="416" spans="1:2">
      <c r="A416" s="25"/>
      <c r="B416" s="39"/>
    </row>
    <row r="417" spans="1:2">
      <c r="A417" s="25"/>
      <c r="B417" s="39"/>
    </row>
    <row r="418" spans="1:2">
      <c r="A418" s="25"/>
      <c r="B418" s="39"/>
    </row>
    <row r="419" spans="1:2">
      <c r="A419" s="25"/>
      <c r="B419" s="39"/>
    </row>
    <row r="420" spans="1:2">
      <c r="A420" s="25"/>
      <c r="B420" s="39"/>
    </row>
    <row r="421" spans="1:2">
      <c r="A421" s="25"/>
      <c r="B421" s="39"/>
    </row>
    <row r="422" spans="1:2">
      <c r="A422" s="25"/>
      <c r="B422" s="39"/>
    </row>
    <row r="423" spans="1:2">
      <c r="A423" s="25"/>
      <c r="B423" s="39"/>
    </row>
    <row r="424" spans="1:2">
      <c r="A424" s="25"/>
      <c r="B424" s="39"/>
    </row>
    <row r="425" spans="1:2">
      <c r="A425" s="25"/>
      <c r="B425" s="39"/>
    </row>
    <row r="426" spans="1:2">
      <c r="A426" s="25"/>
      <c r="B426" s="39"/>
    </row>
    <row r="427" spans="1:2">
      <c r="A427" s="25"/>
      <c r="B427" s="39"/>
    </row>
    <row r="428" spans="1:2">
      <c r="A428" s="25"/>
      <c r="B428" s="39"/>
    </row>
    <row r="429" spans="1:2">
      <c r="A429" s="25"/>
      <c r="B429" s="39"/>
    </row>
    <row r="430" spans="1:2">
      <c r="A430" s="25"/>
      <c r="B430" s="39"/>
    </row>
    <row r="431" spans="1:2">
      <c r="A431" s="25"/>
      <c r="B431" s="39"/>
    </row>
    <row r="432" spans="1:2">
      <c r="A432" s="25"/>
      <c r="B432" s="39"/>
    </row>
    <row r="433" spans="1:2">
      <c r="A433" s="25"/>
      <c r="B433" s="39"/>
    </row>
    <row r="434" spans="1:2">
      <c r="A434" s="25"/>
      <c r="B434" s="39"/>
    </row>
    <row r="435" spans="1:2">
      <c r="A435" s="25"/>
      <c r="B435" s="39"/>
    </row>
    <row r="436" spans="1:2">
      <c r="A436" s="25"/>
      <c r="B436" s="39"/>
    </row>
    <row r="437" spans="1:2">
      <c r="A437" s="25"/>
      <c r="B437" s="39"/>
    </row>
    <row r="438" spans="1:2">
      <c r="A438" s="25"/>
      <c r="B438" s="39"/>
    </row>
    <row r="439" spans="1:2">
      <c r="A439" s="25"/>
      <c r="B439" s="39"/>
    </row>
    <row r="440" spans="1:2">
      <c r="A440" s="25"/>
      <c r="B440" s="39"/>
    </row>
    <row r="441" spans="1:2">
      <c r="A441" s="25"/>
      <c r="B441" s="39"/>
    </row>
    <row r="442" spans="1:2">
      <c r="A442" s="25"/>
      <c r="B442" s="39"/>
    </row>
    <row r="443" spans="1:2">
      <c r="A443" s="25"/>
      <c r="B443" s="39"/>
    </row>
    <row r="444" spans="1:2">
      <c r="A444" s="25"/>
      <c r="B444" s="39"/>
    </row>
    <row r="445" spans="1:2">
      <c r="A445" s="25"/>
      <c r="B445" s="39"/>
    </row>
    <row r="446" spans="1:2">
      <c r="A446" s="25"/>
      <c r="B446" s="39"/>
    </row>
    <row r="447" spans="1:2">
      <c r="A447" s="25"/>
      <c r="B447" s="39"/>
    </row>
    <row r="448" spans="1:2">
      <c r="A448" s="25"/>
      <c r="B448" s="39"/>
    </row>
    <row r="449" spans="1:2">
      <c r="A449" s="25"/>
      <c r="B449" s="39"/>
    </row>
    <row r="450" spans="1:2">
      <c r="A450" s="25"/>
      <c r="B450" s="39"/>
    </row>
    <row r="451" spans="1:2">
      <c r="A451" s="25"/>
      <c r="B451" s="39"/>
    </row>
    <row r="452" spans="1:2">
      <c r="A452" s="25"/>
      <c r="B452" s="39"/>
    </row>
    <row r="453" spans="1:2">
      <c r="A453" s="25"/>
      <c r="B453" s="39"/>
    </row>
    <row r="454" spans="1:2">
      <c r="A454" s="25"/>
      <c r="B454" s="39"/>
    </row>
  </sheetData>
  <mergeCells count="1">
    <mergeCell ref="D14:I1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96"/>
  <sheetViews>
    <sheetView topLeftCell="A76" workbookViewId="0">
      <selection activeCell="H89" sqref="H89:H90"/>
    </sheetView>
  </sheetViews>
  <sheetFormatPr defaultRowHeight="12.75"/>
  <cols>
    <col min="1" max="1" width="9.140625" style="5" customWidth="1"/>
    <col min="2" max="2" width="9.85546875" style="5" customWidth="1"/>
    <col min="3" max="3" width="12.140625" style="11" customWidth="1"/>
    <col min="4" max="4" width="12.140625" style="6" customWidth="1"/>
    <col min="5" max="5" width="13.42578125" bestFit="1" customWidth="1"/>
    <col min="6" max="7" width="11.42578125" customWidth="1"/>
    <col min="8" max="8" width="21.28515625" customWidth="1"/>
    <col min="9" max="9" width="11.42578125" customWidth="1"/>
    <col min="10" max="10" width="13.5703125" customWidth="1"/>
  </cols>
  <sheetData>
    <row r="1" spans="1:15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</row>
    <row r="2" spans="1:15">
      <c r="A2" s="1"/>
      <c r="B2" s="1"/>
    </row>
    <row r="3" spans="1:15">
      <c r="A3" s="68" t="s">
        <v>55</v>
      </c>
      <c r="B3" s="69"/>
      <c r="C3" s="69"/>
      <c r="D3" s="69"/>
      <c r="E3" s="69"/>
      <c r="F3" s="69"/>
      <c r="G3" s="69"/>
      <c r="H3" s="69"/>
      <c r="I3" s="69"/>
      <c r="J3" s="69"/>
      <c r="K3" s="30" t="s">
        <v>34</v>
      </c>
      <c r="L3" s="29"/>
      <c r="M3" s="29"/>
    </row>
    <row r="4" spans="1:15">
      <c r="A4" s="1"/>
      <c r="B4" s="1"/>
    </row>
    <row r="5" spans="1:1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</row>
    <row r="6" spans="1:15">
      <c r="A6" s="69" t="s">
        <v>20</v>
      </c>
      <c r="B6" s="69"/>
      <c r="C6" s="69"/>
      <c r="D6" s="69"/>
      <c r="E6" s="69"/>
      <c r="F6" s="69"/>
      <c r="G6" s="69"/>
      <c r="H6" s="69"/>
      <c r="I6" s="69"/>
      <c r="J6" s="69"/>
    </row>
    <row r="7" spans="1:15">
      <c r="A7" s="1"/>
      <c r="B7" s="1"/>
    </row>
    <row r="8" spans="1:15">
      <c r="A8" s="2" t="s">
        <v>68</v>
      </c>
      <c r="B8" s="1"/>
      <c r="F8" s="34"/>
      <c r="G8" s="6"/>
      <c r="H8" s="6"/>
    </row>
    <row r="9" spans="1:15">
      <c r="A9" s="2" t="s">
        <v>72</v>
      </c>
      <c r="B9" s="1"/>
      <c r="D9" s="41" t="s">
        <v>73</v>
      </c>
      <c r="E9" s="42" t="s">
        <v>9</v>
      </c>
      <c r="F9" s="6"/>
      <c r="G9" s="6"/>
      <c r="H9" s="6"/>
    </row>
    <row r="10" spans="1:15">
      <c r="A10" s="2"/>
      <c r="B10" s="1"/>
      <c r="D10" s="7">
        <f>ROUND('332 Truncate'!B13, 6)</f>
        <v>0</v>
      </c>
      <c r="E10" s="3">
        <f>'[1]332'!$J$10</f>
        <v>180</v>
      </c>
      <c r="F10" s="35"/>
      <c r="G10" s="6"/>
      <c r="H10" s="6"/>
    </row>
    <row r="11" spans="1:15">
      <c r="A11" s="26" t="str">
        <f>"Probable Retirement Year " &amp;ROUND('332 Truncate'!C1, 1)</f>
        <v>Probable Retirement Year 2041</v>
      </c>
      <c r="B11" s="1"/>
      <c r="F11" s="34"/>
      <c r="G11" s="6"/>
      <c r="H11" s="6"/>
      <c r="O11" s="29"/>
    </row>
    <row r="12" spans="1:15">
      <c r="A12" s="1"/>
      <c r="B12" s="1"/>
      <c r="L12" s="62" t="s">
        <v>26</v>
      </c>
      <c r="M12" s="62"/>
      <c r="N12" s="62"/>
      <c r="O12" s="29"/>
    </row>
    <row r="13" spans="1:15">
      <c r="A13" s="1"/>
      <c r="B13" s="1"/>
      <c r="D13" s="3" t="s">
        <v>12</v>
      </c>
      <c r="F13" s="3" t="s">
        <v>12</v>
      </c>
      <c r="G13" s="3" t="s">
        <v>10</v>
      </c>
      <c r="L13" s="30"/>
      <c r="M13" s="29"/>
      <c r="N13" s="29"/>
      <c r="O13" s="29"/>
    </row>
    <row r="14" spans="1:15">
      <c r="A14" s="2"/>
      <c r="B14" s="3" t="s">
        <v>7</v>
      </c>
      <c r="C14" s="12" t="s">
        <v>1</v>
      </c>
      <c r="D14" s="3" t="s">
        <v>10</v>
      </c>
      <c r="E14" s="3" t="s">
        <v>12</v>
      </c>
      <c r="F14" s="3" t="s">
        <v>9</v>
      </c>
      <c r="G14" s="3" t="s">
        <v>9</v>
      </c>
      <c r="L14" s="32" t="s">
        <v>35</v>
      </c>
      <c r="M14" s="33" t="s">
        <v>38</v>
      </c>
      <c r="N14" s="29"/>
      <c r="O14" s="29"/>
    </row>
    <row r="15" spans="1:15">
      <c r="A15" s="3" t="s">
        <v>2</v>
      </c>
      <c r="B15" s="14">
        <v>37256</v>
      </c>
      <c r="C15" s="12" t="s">
        <v>3</v>
      </c>
      <c r="D15" s="3" t="s">
        <v>9</v>
      </c>
      <c r="E15" s="3" t="s">
        <v>9</v>
      </c>
      <c r="F15" s="3" t="s">
        <v>13</v>
      </c>
      <c r="G15" s="3" t="s">
        <v>13</v>
      </c>
      <c r="L15" s="32" t="s">
        <v>36</v>
      </c>
      <c r="M15" s="33" t="s">
        <v>38</v>
      </c>
      <c r="N15" s="29"/>
      <c r="O15" s="29"/>
    </row>
    <row r="16" spans="1:15">
      <c r="A16" s="4" t="s">
        <v>4</v>
      </c>
      <c r="B16" s="13" t="s">
        <v>5</v>
      </c>
      <c r="C16" s="8" t="s">
        <v>6</v>
      </c>
      <c r="D16" s="4" t="s">
        <v>11</v>
      </c>
      <c r="E16" s="4" t="s">
        <v>14</v>
      </c>
      <c r="F16" s="4" t="s">
        <v>15</v>
      </c>
      <c r="G16" t="s">
        <v>16</v>
      </c>
      <c r="L16" s="32" t="s">
        <v>37</v>
      </c>
      <c r="M16" s="33" t="s">
        <v>39</v>
      </c>
      <c r="N16" s="29"/>
      <c r="O16" s="29"/>
    </row>
    <row r="17" spans="1:15">
      <c r="A17" s="4"/>
      <c r="B17" s="13"/>
      <c r="C17" s="8"/>
      <c r="D17" s="4"/>
      <c r="E17" s="4"/>
      <c r="F17" s="4"/>
      <c r="L17" s="30" t="s">
        <v>40</v>
      </c>
      <c r="M17" s="33" t="s">
        <v>41</v>
      </c>
      <c r="N17" s="29"/>
      <c r="O17" s="29"/>
    </row>
    <row r="18" spans="1:15">
      <c r="A18" s="4">
        <v>2011</v>
      </c>
      <c r="B18" s="28">
        <v>0.5</v>
      </c>
      <c r="C18" s="9">
        <v>11795979.109999999</v>
      </c>
      <c r="D18" s="16">
        <f>'332 Truncate'!C14</f>
        <v>29.783379328650444</v>
      </c>
      <c r="E18" s="10">
        <f>E10</f>
        <v>180</v>
      </c>
      <c r="F18" s="9">
        <f t="shared" ref="F18:F81" si="0">+C18/E18</f>
        <v>65533.217277777774</v>
      </c>
      <c r="G18" s="9">
        <f>+D18*F18</f>
        <v>1951800.6688109247</v>
      </c>
      <c r="L18" s="30" t="s">
        <v>42</v>
      </c>
      <c r="M18" s="33" t="s">
        <v>43</v>
      </c>
      <c r="N18" s="29"/>
      <c r="O18" s="29"/>
    </row>
    <row r="19" spans="1:15">
      <c r="A19" s="4">
        <v>2010</v>
      </c>
      <c r="B19" s="28">
        <v>1.5</v>
      </c>
      <c r="C19" s="9">
        <v>0</v>
      </c>
      <c r="D19" s="16">
        <f>'332 Truncate'!C15</f>
        <v>29.777570595162036</v>
      </c>
      <c r="E19" s="10">
        <f t="shared" ref="E19:E33" si="1">E18</f>
        <v>180</v>
      </c>
      <c r="F19" s="9">
        <f t="shared" si="0"/>
        <v>0</v>
      </c>
      <c r="G19" s="9">
        <f>+D19*F19</f>
        <v>0</v>
      </c>
      <c r="L19" s="32" t="s">
        <v>44</v>
      </c>
      <c r="M19" s="33" t="s">
        <v>45</v>
      </c>
    </row>
    <row r="20" spans="1:15">
      <c r="A20" s="4">
        <v>2009</v>
      </c>
      <c r="B20" s="28">
        <v>2.5</v>
      </c>
      <c r="C20" s="9">
        <v>0</v>
      </c>
      <c r="D20" s="16">
        <f>'332 Truncate'!C16</f>
        <v>29.771750872729626</v>
      </c>
      <c r="E20" s="10">
        <f t="shared" si="1"/>
        <v>180</v>
      </c>
      <c r="F20" s="9">
        <f t="shared" si="0"/>
        <v>0</v>
      </c>
      <c r="G20" s="9">
        <f>+D20*F20</f>
        <v>0</v>
      </c>
    </row>
    <row r="21" spans="1:15">
      <c r="A21" s="27">
        <v>2008</v>
      </c>
      <c r="B21" s="28">
        <v>3.5</v>
      </c>
      <c r="C21" s="9">
        <v>842093.55</v>
      </c>
      <c r="D21" s="16">
        <f>'332 Truncate'!C17</f>
        <v>29.765691400026071</v>
      </c>
      <c r="E21" s="10">
        <f t="shared" si="1"/>
        <v>180</v>
      </c>
      <c r="F21" s="9">
        <f t="shared" si="0"/>
        <v>4678.2975000000006</v>
      </c>
      <c r="G21" s="9">
        <f>+D21*F21</f>
        <v>139252.75966251348</v>
      </c>
    </row>
    <row r="22" spans="1:15">
      <c r="A22" s="27">
        <v>2007</v>
      </c>
      <c r="B22" s="28">
        <v>4.5</v>
      </c>
      <c r="C22" s="9">
        <v>1072820.18</v>
      </c>
      <c r="D22" s="16">
        <f>'332 Truncate'!C18</f>
        <v>29.759471356406266</v>
      </c>
      <c r="E22" s="10">
        <f t="shared" si="1"/>
        <v>180</v>
      </c>
      <c r="F22" s="9">
        <f t="shared" si="0"/>
        <v>5960.1121111111106</v>
      </c>
      <c r="G22" s="9">
        <f t="shared" ref="G22:G82" si="2">+D22*F22</f>
        <v>177369.78565158119</v>
      </c>
    </row>
    <row r="23" spans="1:15">
      <c r="A23" s="27">
        <v>2006</v>
      </c>
      <c r="B23" s="28">
        <v>5.5</v>
      </c>
      <c r="C23" s="9">
        <v>0</v>
      </c>
      <c r="D23" s="16">
        <f>'332 Truncate'!C19</f>
        <v>29.753168946452835</v>
      </c>
      <c r="E23" s="10">
        <f t="shared" si="1"/>
        <v>180</v>
      </c>
      <c r="F23" s="9">
        <f t="shared" si="0"/>
        <v>0</v>
      </c>
      <c r="G23" s="9">
        <f t="shared" si="2"/>
        <v>0</v>
      </c>
    </row>
    <row r="24" spans="1:15">
      <c r="A24" s="27">
        <v>2005</v>
      </c>
      <c r="B24" s="28">
        <v>6.5</v>
      </c>
      <c r="C24" s="9">
        <v>0</v>
      </c>
      <c r="D24" s="16">
        <f>'332 Truncate'!C20</f>
        <v>29.746610979739842</v>
      </c>
      <c r="E24" s="10">
        <f t="shared" si="1"/>
        <v>180</v>
      </c>
      <c r="F24" s="9">
        <f t="shared" si="0"/>
        <v>0</v>
      </c>
      <c r="G24" s="9">
        <f t="shared" si="2"/>
        <v>0</v>
      </c>
    </row>
    <row r="25" spans="1:15">
      <c r="A25" s="27">
        <v>2004</v>
      </c>
      <c r="B25" s="28">
        <v>7.5</v>
      </c>
      <c r="C25" s="9">
        <v>0</v>
      </c>
      <c r="D25" s="16">
        <f>'332 Truncate'!C21</f>
        <v>29.73996028689016</v>
      </c>
      <c r="E25" s="10">
        <f t="shared" si="1"/>
        <v>180</v>
      </c>
      <c r="F25" s="9">
        <f t="shared" si="0"/>
        <v>0</v>
      </c>
      <c r="G25" s="9">
        <f t="shared" si="2"/>
        <v>0</v>
      </c>
    </row>
    <row r="26" spans="1:15">
      <c r="A26" s="27">
        <v>2003</v>
      </c>
      <c r="B26" s="28">
        <v>8.5</v>
      </c>
      <c r="C26" s="9">
        <v>136421.67000000001</v>
      </c>
      <c r="D26" s="16">
        <f>'332 Truncate'!C22</f>
        <v>29.733175956286285</v>
      </c>
      <c r="E26" s="10">
        <f t="shared" si="1"/>
        <v>180</v>
      </c>
      <c r="F26" s="9">
        <f t="shared" si="0"/>
        <v>757.89816666666673</v>
      </c>
      <c r="G26" s="9">
        <f t="shared" si="2"/>
        <v>22534.719546446791</v>
      </c>
    </row>
    <row r="27" spans="1:15">
      <c r="A27" s="27">
        <v>2002</v>
      </c>
      <c r="B27" s="28">
        <v>9.5</v>
      </c>
      <c r="C27" s="9">
        <v>0</v>
      </c>
      <c r="D27" s="16">
        <f>'332 Truncate'!C23</f>
        <v>29.726116015067973</v>
      </c>
      <c r="E27" s="10">
        <f t="shared" si="1"/>
        <v>180</v>
      </c>
      <c r="F27" s="9">
        <f t="shared" si="0"/>
        <v>0</v>
      </c>
      <c r="G27" s="9">
        <f t="shared" si="2"/>
        <v>0</v>
      </c>
    </row>
    <row r="28" spans="1:15">
      <c r="A28" s="27">
        <v>2001</v>
      </c>
      <c r="B28" s="28">
        <v>10.5</v>
      </c>
      <c r="C28" s="9">
        <v>0</v>
      </c>
      <c r="D28" s="16">
        <f>'332 Truncate'!C24</f>
        <v>29.719008451408648</v>
      </c>
      <c r="E28" s="10">
        <f t="shared" si="1"/>
        <v>180</v>
      </c>
      <c r="F28" s="9">
        <f t="shared" si="0"/>
        <v>0</v>
      </c>
      <c r="G28" s="9">
        <f t="shared" si="2"/>
        <v>0</v>
      </c>
    </row>
    <row r="29" spans="1:15">
      <c r="A29" s="27">
        <v>2000</v>
      </c>
      <c r="B29" s="28">
        <v>11.5</v>
      </c>
      <c r="C29" s="9">
        <v>0</v>
      </c>
      <c r="D29" s="16">
        <f>'332 Truncate'!C25</f>
        <v>29.711702351793306</v>
      </c>
      <c r="E29" s="10">
        <f t="shared" si="1"/>
        <v>180</v>
      </c>
      <c r="F29" s="9">
        <f t="shared" si="0"/>
        <v>0</v>
      </c>
      <c r="G29" s="9">
        <f t="shared" si="2"/>
        <v>0</v>
      </c>
    </row>
    <row r="30" spans="1:15">
      <c r="A30" s="27">
        <v>1999</v>
      </c>
      <c r="B30" s="28">
        <v>12.5</v>
      </c>
      <c r="C30" s="9">
        <v>0</v>
      </c>
      <c r="D30" s="16">
        <f>'332 Truncate'!C26</f>
        <v>29.704108307057197</v>
      </c>
      <c r="E30" s="10">
        <f t="shared" si="1"/>
        <v>180</v>
      </c>
      <c r="F30" s="9">
        <f t="shared" si="0"/>
        <v>0</v>
      </c>
      <c r="G30" s="9">
        <f t="shared" si="2"/>
        <v>0</v>
      </c>
    </row>
    <row r="31" spans="1:15">
      <c r="A31" s="27">
        <v>1998</v>
      </c>
      <c r="B31" s="28">
        <v>13.5</v>
      </c>
      <c r="C31" s="9">
        <v>0</v>
      </c>
      <c r="D31" s="16">
        <f>'332 Truncate'!C27</f>
        <v>29.696512201311823</v>
      </c>
      <c r="E31" s="10">
        <f t="shared" si="1"/>
        <v>180</v>
      </c>
      <c r="F31" s="9">
        <f t="shared" si="0"/>
        <v>0</v>
      </c>
      <c r="G31" s="9">
        <f t="shared" si="2"/>
        <v>0</v>
      </c>
    </row>
    <row r="32" spans="1:15">
      <c r="A32" s="27">
        <v>1997</v>
      </c>
      <c r="B32" s="28">
        <v>14.5</v>
      </c>
      <c r="C32" s="9">
        <v>0</v>
      </c>
      <c r="D32" s="16">
        <f>'332 Truncate'!C28</f>
        <v>29.688619936709166</v>
      </c>
      <c r="E32" s="10">
        <f t="shared" si="1"/>
        <v>180</v>
      </c>
      <c r="F32" s="9">
        <f t="shared" si="0"/>
        <v>0</v>
      </c>
      <c r="G32" s="9">
        <f t="shared" si="2"/>
        <v>0</v>
      </c>
    </row>
    <row r="33" spans="1:7">
      <c r="A33" s="27">
        <v>1996</v>
      </c>
      <c r="B33" s="28">
        <v>15.5</v>
      </c>
      <c r="C33" s="9">
        <v>0</v>
      </c>
      <c r="D33" s="16">
        <f>'332 Truncate'!C29</f>
        <v>29.680471778927902</v>
      </c>
      <c r="E33" s="10">
        <f t="shared" si="1"/>
        <v>180</v>
      </c>
      <c r="F33" s="9">
        <f t="shared" si="0"/>
        <v>0</v>
      </c>
      <c r="G33" s="9">
        <f t="shared" si="2"/>
        <v>0</v>
      </c>
    </row>
    <row r="34" spans="1:7">
      <c r="A34" s="27">
        <v>1995</v>
      </c>
      <c r="B34" s="28">
        <v>16.5</v>
      </c>
      <c r="C34" s="9">
        <v>0</v>
      </c>
      <c r="D34" s="16">
        <f>'332 Truncate'!C30</f>
        <v>29.6723227285643</v>
      </c>
      <c r="E34" s="10">
        <f t="shared" ref="E34:E87" si="3">+E33</f>
        <v>180</v>
      </c>
      <c r="F34" s="9">
        <f t="shared" si="0"/>
        <v>0</v>
      </c>
      <c r="G34" s="9">
        <f t="shared" si="2"/>
        <v>0</v>
      </c>
    </row>
    <row r="35" spans="1:7">
      <c r="A35" s="27">
        <v>1994</v>
      </c>
      <c r="B35" s="28">
        <v>17.5</v>
      </c>
      <c r="C35" s="9">
        <v>10861.26</v>
      </c>
      <c r="D35" s="16">
        <f>'332 Truncate'!C31</f>
        <v>29.663846129576637</v>
      </c>
      <c r="E35" s="10">
        <f t="shared" si="3"/>
        <v>180</v>
      </c>
      <c r="F35" s="9">
        <f t="shared" si="0"/>
        <v>60.340333333333334</v>
      </c>
      <c r="G35" s="9">
        <f t="shared" si="2"/>
        <v>1789.9263634073641</v>
      </c>
    </row>
    <row r="36" spans="1:7">
      <c r="A36" s="27">
        <v>1993</v>
      </c>
      <c r="B36" s="28">
        <v>18.5</v>
      </c>
      <c r="C36" s="9">
        <v>16470</v>
      </c>
      <c r="D36" s="16">
        <f>'332 Truncate'!C32</f>
        <v>29.655173949887931</v>
      </c>
      <c r="E36" s="10">
        <f t="shared" si="3"/>
        <v>180</v>
      </c>
      <c r="F36" s="9">
        <f t="shared" si="0"/>
        <v>91.5</v>
      </c>
      <c r="G36" s="9">
        <f t="shared" si="2"/>
        <v>2713.4484164147457</v>
      </c>
    </row>
    <row r="37" spans="1:7">
      <c r="A37" s="27">
        <v>1992</v>
      </c>
      <c r="B37" s="28">
        <v>19.5</v>
      </c>
      <c r="C37" s="9">
        <v>370020</v>
      </c>
      <c r="D37" s="16">
        <f>'332 Truncate'!C33</f>
        <v>29.646392278585747</v>
      </c>
      <c r="E37" s="10">
        <f t="shared" si="3"/>
        <v>180</v>
      </c>
      <c r="F37" s="9">
        <f t="shared" si="0"/>
        <v>2055.6666666666665</v>
      </c>
      <c r="G37" s="9">
        <f t="shared" si="2"/>
        <v>60943.100394012763</v>
      </c>
    </row>
    <row r="38" spans="1:7">
      <c r="A38" s="27">
        <v>1991</v>
      </c>
      <c r="B38" s="28">
        <v>20.5</v>
      </c>
      <c r="C38" s="9">
        <v>1200006</v>
      </c>
      <c r="D38" s="16">
        <f>'332 Truncate'!C34</f>
        <v>29.637265403079383</v>
      </c>
      <c r="E38" s="10">
        <f t="shared" si="3"/>
        <v>180</v>
      </c>
      <c r="F38" s="9">
        <f t="shared" si="0"/>
        <v>6666.7</v>
      </c>
      <c r="G38" s="9">
        <f t="shared" si="2"/>
        <v>197582.75726270932</v>
      </c>
    </row>
    <row r="39" spans="1:7">
      <c r="A39" s="27">
        <v>1990</v>
      </c>
      <c r="B39" s="28">
        <v>21.5</v>
      </c>
      <c r="C39" s="9">
        <v>7354.12</v>
      </c>
      <c r="D39" s="16">
        <f>'332 Truncate'!C35</f>
        <v>29.62804149757515</v>
      </c>
      <c r="E39" s="10">
        <f t="shared" si="3"/>
        <v>180</v>
      </c>
      <c r="F39" s="9">
        <f t="shared" si="0"/>
        <v>40.856222222222222</v>
      </c>
      <c r="G39" s="9">
        <f t="shared" si="2"/>
        <v>1210.4898474341521</v>
      </c>
    </row>
    <row r="40" spans="1:7">
      <c r="A40" s="27">
        <v>1989</v>
      </c>
      <c r="B40" s="28">
        <v>22.5</v>
      </c>
      <c r="C40" s="9">
        <v>0</v>
      </c>
      <c r="D40" s="16">
        <f>'332 Truncate'!C36</f>
        <v>29.618606041100783</v>
      </c>
      <c r="E40" s="10">
        <f t="shared" si="3"/>
        <v>180</v>
      </c>
      <c r="F40" s="9">
        <f t="shared" si="0"/>
        <v>0</v>
      </c>
      <c r="G40" s="9">
        <f t="shared" si="2"/>
        <v>0</v>
      </c>
    </row>
    <row r="41" spans="1:7">
      <c r="A41" s="27">
        <v>1988</v>
      </c>
      <c r="B41" s="28">
        <v>23.5</v>
      </c>
      <c r="C41" s="9">
        <v>0</v>
      </c>
      <c r="D41" s="16">
        <f>'332 Truncate'!C37</f>
        <v>29.608794989295532</v>
      </c>
      <c r="E41" s="10">
        <f t="shared" si="3"/>
        <v>180</v>
      </c>
      <c r="F41" s="9">
        <f t="shared" si="0"/>
        <v>0</v>
      </c>
      <c r="G41" s="9">
        <f t="shared" si="2"/>
        <v>0</v>
      </c>
    </row>
    <row r="42" spans="1:7">
      <c r="A42" s="27">
        <v>1987</v>
      </c>
      <c r="B42" s="28">
        <v>24.5</v>
      </c>
      <c r="C42" s="9">
        <v>0</v>
      </c>
      <c r="D42" s="16">
        <f>'332 Truncate'!C38</f>
        <v>29.598962396157013</v>
      </c>
      <c r="E42" s="10">
        <f t="shared" si="3"/>
        <v>180</v>
      </c>
      <c r="F42" s="9">
        <f t="shared" si="0"/>
        <v>0</v>
      </c>
      <c r="G42" s="9">
        <f t="shared" si="2"/>
        <v>0</v>
      </c>
    </row>
    <row r="43" spans="1:7">
      <c r="A43" s="27">
        <v>1986</v>
      </c>
      <c r="B43" s="28">
        <v>25.5</v>
      </c>
      <c r="C43" s="9">
        <v>0</v>
      </c>
      <c r="D43" s="16">
        <f>'332 Truncate'!C39</f>
        <v>29.588829161595537</v>
      </c>
      <c r="E43" s="10">
        <f t="shared" si="3"/>
        <v>180</v>
      </c>
      <c r="F43" s="9">
        <f t="shared" si="0"/>
        <v>0</v>
      </c>
      <c r="G43" s="9">
        <f t="shared" si="2"/>
        <v>0</v>
      </c>
    </row>
    <row r="44" spans="1:7">
      <c r="A44" s="27">
        <v>1985</v>
      </c>
      <c r="B44" s="28">
        <v>26.5</v>
      </c>
      <c r="C44" s="9">
        <v>0</v>
      </c>
      <c r="D44" s="16">
        <f>'332 Truncate'!C40</f>
        <v>29.578321593072783</v>
      </c>
      <c r="E44" s="10">
        <f t="shared" si="3"/>
        <v>180</v>
      </c>
      <c r="F44" s="9">
        <f t="shared" si="0"/>
        <v>0</v>
      </c>
      <c r="G44" s="9">
        <f t="shared" si="2"/>
        <v>0</v>
      </c>
    </row>
    <row r="45" spans="1:7">
      <c r="A45" s="27">
        <v>1984</v>
      </c>
      <c r="B45" s="28">
        <v>27.5</v>
      </c>
      <c r="C45" s="9">
        <v>0</v>
      </c>
      <c r="D45" s="16">
        <f>'332 Truncate'!C41</f>
        <v>29.567860884531104</v>
      </c>
      <c r="E45" s="10">
        <f t="shared" si="3"/>
        <v>180</v>
      </c>
      <c r="F45" s="9">
        <f t="shared" si="0"/>
        <v>0</v>
      </c>
      <c r="G45" s="9">
        <f t="shared" si="2"/>
        <v>0</v>
      </c>
    </row>
    <row r="46" spans="1:7">
      <c r="A46" s="27">
        <v>1983</v>
      </c>
      <c r="B46" s="28">
        <v>28.5</v>
      </c>
      <c r="C46" s="9">
        <v>0</v>
      </c>
      <c r="D46" s="16">
        <f>'332 Truncate'!C42</f>
        <v>29.556990988748897</v>
      </c>
      <c r="E46" s="10">
        <f t="shared" si="3"/>
        <v>180</v>
      </c>
      <c r="F46" s="9">
        <f t="shared" si="0"/>
        <v>0</v>
      </c>
      <c r="G46" s="9">
        <f t="shared" si="2"/>
        <v>0</v>
      </c>
    </row>
    <row r="47" spans="1:7">
      <c r="A47" s="27">
        <v>1982</v>
      </c>
      <c r="B47" s="28">
        <v>29.5</v>
      </c>
      <c r="C47" s="9">
        <v>0</v>
      </c>
      <c r="D47" s="16">
        <f>'332 Truncate'!C43</f>
        <v>29.545820259276841</v>
      </c>
      <c r="E47" s="10">
        <f t="shared" si="3"/>
        <v>180</v>
      </c>
      <c r="F47" s="9">
        <f t="shared" si="0"/>
        <v>0</v>
      </c>
      <c r="G47" s="9">
        <f t="shared" si="2"/>
        <v>0</v>
      </c>
    </row>
    <row r="48" spans="1:7">
      <c r="A48" s="27">
        <v>1981</v>
      </c>
      <c r="B48" s="28">
        <v>30.5</v>
      </c>
      <c r="C48" s="9">
        <v>0</v>
      </c>
      <c r="D48" s="16">
        <f>'332 Truncate'!C44</f>
        <v>29.534596307728645</v>
      </c>
      <c r="E48" s="10">
        <f t="shared" si="3"/>
        <v>180</v>
      </c>
      <c r="F48" s="9">
        <f t="shared" si="0"/>
        <v>0</v>
      </c>
      <c r="G48" s="9">
        <f t="shared" si="2"/>
        <v>0</v>
      </c>
    </row>
    <row r="49" spans="1:8">
      <c r="A49" s="27">
        <v>1980</v>
      </c>
      <c r="B49" s="28">
        <v>31.5</v>
      </c>
      <c r="C49" s="9">
        <v>0</v>
      </c>
      <c r="D49" s="16">
        <f>'332 Truncate'!C45</f>
        <v>29.522943469448499</v>
      </c>
      <c r="E49" s="10">
        <f t="shared" si="3"/>
        <v>180</v>
      </c>
      <c r="F49" s="9">
        <f t="shared" si="0"/>
        <v>0</v>
      </c>
      <c r="G49" s="9">
        <f t="shared" si="2"/>
        <v>0</v>
      </c>
    </row>
    <row r="50" spans="1:8">
      <c r="A50" s="27">
        <v>1979</v>
      </c>
      <c r="B50" s="28">
        <v>32.5</v>
      </c>
      <c r="C50" s="9">
        <v>0</v>
      </c>
      <c r="D50" s="16">
        <f>'332 Truncate'!C46</f>
        <v>29.51109843450612</v>
      </c>
      <c r="E50" s="10">
        <f t="shared" si="3"/>
        <v>180</v>
      </c>
      <c r="F50" s="9">
        <f t="shared" si="0"/>
        <v>0</v>
      </c>
      <c r="G50" s="9">
        <f t="shared" si="2"/>
        <v>0</v>
      </c>
    </row>
    <row r="51" spans="1:8">
      <c r="A51" s="27">
        <v>1978</v>
      </c>
      <c r="B51" s="28">
        <v>33.5</v>
      </c>
      <c r="C51" s="9">
        <v>0</v>
      </c>
      <c r="D51" s="16">
        <f>'332 Truncate'!C47</f>
        <v>29.499083101249198</v>
      </c>
      <c r="E51" s="10">
        <f t="shared" si="3"/>
        <v>180</v>
      </c>
      <c r="F51" s="9">
        <f t="shared" si="0"/>
        <v>0</v>
      </c>
      <c r="G51" s="9">
        <f t="shared" si="2"/>
        <v>0</v>
      </c>
    </row>
    <row r="52" spans="1:8">
      <c r="A52" s="27">
        <v>1977</v>
      </c>
      <c r="B52" s="28">
        <v>34.5</v>
      </c>
      <c r="C52" s="9">
        <v>0</v>
      </c>
      <c r="D52" s="16">
        <f>'332 Truncate'!C48</f>
        <v>29.486604999565923</v>
      </c>
      <c r="E52" s="10">
        <f t="shared" si="3"/>
        <v>180</v>
      </c>
      <c r="F52" s="9">
        <f t="shared" si="0"/>
        <v>0</v>
      </c>
      <c r="G52" s="9">
        <f t="shared" si="2"/>
        <v>0</v>
      </c>
    </row>
    <row r="53" spans="1:8">
      <c r="A53" s="27">
        <v>1976</v>
      </c>
      <c r="B53" s="28">
        <v>35.5</v>
      </c>
      <c r="C53" s="9">
        <v>0</v>
      </c>
      <c r="D53" s="16">
        <f>'332 Truncate'!C49</f>
        <v>29.47402628524053</v>
      </c>
      <c r="E53" s="10">
        <f t="shared" si="3"/>
        <v>180</v>
      </c>
      <c r="F53" s="9">
        <f t="shared" si="0"/>
        <v>0</v>
      </c>
      <c r="G53" s="9">
        <f t="shared" si="2"/>
        <v>0</v>
      </c>
    </row>
    <row r="54" spans="1:8">
      <c r="A54" s="27">
        <v>1975</v>
      </c>
      <c r="B54" s="28">
        <v>36.5</v>
      </c>
      <c r="C54" s="9">
        <v>0</v>
      </c>
      <c r="D54" s="16">
        <f>'332 Truncate'!C50</f>
        <v>29.461155892154039</v>
      </c>
      <c r="E54" s="10">
        <f t="shared" si="3"/>
        <v>180</v>
      </c>
      <c r="F54" s="9">
        <f t="shared" si="0"/>
        <v>0</v>
      </c>
      <c r="G54" s="9">
        <f t="shared" si="2"/>
        <v>0</v>
      </c>
    </row>
    <row r="55" spans="1:8">
      <c r="A55" s="27">
        <v>1974</v>
      </c>
      <c r="B55" s="28">
        <v>37.5</v>
      </c>
      <c r="C55" s="9">
        <v>0</v>
      </c>
      <c r="D55" s="16">
        <f>'332 Truncate'!C51</f>
        <v>29.447801270909846</v>
      </c>
      <c r="E55" s="10">
        <f t="shared" si="3"/>
        <v>180</v>
      </c>
      <c r="F55" s="9">
        <f t="shared" si="0"/>
        <v>0</v>
      </c>
      <c r="G55" s="9">
        <f t="shared" si="2"/>
        <v>0</v>
      </c>
    </row>
    <row r="56" spans="1:8">
      <c r="A56" s="27">
        <v>1973</v>
      </c>
      <c r="B56" s="28">
        <v>38.5</v>
      </c>
      <c r="C56" s="9">
        <v>0</v>
      </c>
      <c r="D56" s="16">
        <f>'332 Truncate'!C52</f>
        <v>29.43447719308374</v>
      </c>
      <c r="E56" s="10">
        <f t="shared" si="3"/>
        <v>180</v>
      </c>
      <c r="F56" s="9">
        <f t="shared" si="0"/>
        <v>0</v>
      </c>
      <c r="G56" s="9">
        <f t="shared" si="2"/>
        <v>0</v>
      </c>
    </row>
    <row r="57" spans="1:8">
      <c r="A57" s="27">
        <v>1972</v>
      </c>
      <c r="B57" s="28">
        <v>39.5</v>
      </c>
      <c r="C57" s="9">
        <v>0</v>
      </c>
      <c r="D57" s="16">
        <f>'332 Truncate'!C53</f>
        <v>29.420715657817723</v>
      </c>
      <c r="E57" s="10">
        <f t="shared" si="3"/>
        <v>180</v>
      </c>
      <c r="F57" s="9">
        <f t="shared" si="0"/>
        <v>0</v>
      </c>
      <c r="G57" s="9">
        <f t="shared" si="2"/>
        <v>0</v>
      </c>
    </row>
    <row r="58" spans="1:8">
      <c r="A58" s="27">
        <v>1971</v>
      </c>
      <c r="B58" s="28">
        <v>40.5</v>
      </c>
      <c r="C58" s="9">
        <v>3719.85</v>
      </c>
      <c r="D58" s="16">
        <f>'332 Truncate'!C54</f>
        <v>29.40650467132469</v>
      </c>
      <c r="E58" s="10">
        <f t="shared" si="3"/>
        <v>180</v>
      </c>
      <c r="F58" s="9">
        <f t="shared" si="0"/>
        <v>20.665833333333332</v>
      </c>
      <c r="G58" s="9">
        <f t="shared" si="2"/>
        <v>607.70992445348406</v>
      </c>
    </row>
    <row r="59" spans="1:8">
      <c r="A59" s="27">
        <v>1970</v>
      </c>
      <c r="B59" s="28">
        <v>41.5</v>
      </c>
      <c r="C59" s="9">
        <v>0</v>
      </c>
      <c r="D59" s="16">
        <f>'332 Truncate'!C55</f>
        <v>29.392317793711324</v>
      </c>
      <c r="E59" s="10">
        <f t="shared" si="3"/>
        <v>180</v>
      </c>
      <c r="F59" s="9">
        <f t="shared" si="0"/>
        <v>0</v>
      </c>
      <c r="G59" s="9">
        <f t="shared" si="2"/>
        <v>0</v>
      </c>
    </row>
    <row r="60" spans="1:8" s="15" customFormat="1">
      <c r="A60" s="27">
        <v>1969</v>
      </c>
      <c r="B60" s="28">
        <v>42.5</v>
      </c>
      <c r="C60" s="9">
        <v>0</v>
      </c>
      <c r="D60" s="16">
        <f>'332 Truncate'!C56</f>
        <v>29.3776021619713</v>
      </c>
      <c r="E60" s="10">
        <f t="shared" si="3"/>
        <v>180</v>
      </c>
      <c r="F60" s="9">
        <f t="shared" si="0"/>
        <v>0</v>
      </c>
      <c r="G60" s="9">
        <f t="shared" si="2"/>
        <v>0</v>
      </c>
    </row>
    <row r="61" spans="1:8" s="15" customFormat="1">
      <c r="A61" s="27">
        <v>1968</v>
      </c>
      <c r="B61" s="28">
        <v>43.5</v>
      </c>
      <c r="C61" s="9">
        <v>0</v>
      </c>
      <c r="D61" s="16">
        <f>'332 Truncate'!C57</f>
        <v>29.362559333945544</v>
      </c>
      <c r="E61" s="10">
        <f t="shared" si="3"/>
        <v>180</v>
      </c>
      <c r="F61" s="9">
        <f t="shared" si="0"/>
        <v>0</v>
      </c>
      <c r="G61" s="9">
        <f t="shared" si="2"/>
        <v>0</v>
      </c>
    </row>
    <row r="62" spans="1:8">
      <c r="A62" s="27">
        <v>1967</v>
      </c>
      <c r="B62" s="28">
        <v>44.5</v>
      </c>
      <c r="C62" s="9">
        <v>0</v>
      </c>
      <c r="D62" s="16">
        <f>'332 Truncate'!C58</f>
        <v>29.3474088973046</v>
      </c>
      <c r="E62" s="10">
        <f t="shared" si="3"/>
        <v>180</v>
      </c>
      <c r="F62" s="9">
        <f t="shared" si="0"/>
        <v>0</v>
      </c>
      <c r="G62" s="9">
        <f t="shared" si="2"/>
        <v>0</v>
      </c>
      <c r="H62" s="10"/>
    </row>
    <row r="63" spans="1:8">
      <c r="A63" s="27">
        <v>1966</v>
      </c>
      <c r="B63" s="28">
        <v>45.5</v>
      </c>
      <c r="C63" s="9">
        <v>0</v>
      </c>
      <c r="D63" s="16">
        <f>'332 Truncate'!C59</f>
        <v>29.33169157368097</v>
      </c>
      <c r="E63" s="10">
        <f t="shared" si="3"/>
        <v>180</v>
      </c>
      <c r="F63" s="9">
        <f t="shared" si="0"/>
        <v>0</v>
      </c>
      <c r="G63" s="9">
        <f t="shared" si="2"/>
        <v>0</v>
      </c>
    </row>
    <row r="64" spans="1:8" ht="15" customHeight="1">
      <c r="A64" s="27">
        <v>1965</v>
      </c>
      <c r="B64" s="28">
        <v>46.5</v>
      </c>
      <c r="C64" s="9">
        <v>0</v>
      </c>
      <c r="D64" s="16">
        <f>'332 Truncate'!C60</f>
        <v>29.315771770543641</v>
      </c>
      <c r="E64" s="10">
        <f t="shared" si="3"/>
        <v>180</v>
      </c>
      <c r="F64" s="9">
        <f t="shared" si="0"/>
        <v>0</v>
      </c>
      <c r="G64" s="9">
        <f t="shared" si="2"/>
        <v>0</v>
      </c>
    </row>
    <row r="65" spans="1:7">
      <c r="A65" s="27">
        <v>1964</v>
      </c>
      <c r="B65" s="28">
        <v>47.5</v>
      </c>
      <c r="C65" s="9">
        <v>0</v>
      </c>
      <c r="D65" s="16">
        <f>'332 Truncate'!C61</f>
        <v>29.299603492205907</v>
      </c>
      <c r="E65" s="10">
        <f t="shared" si="3"/>
        <v>180</v>
      </c>
      <c r="F65" s="9">
        <f t="shared" si="0"/>
        <v>0</v>
      </c>
      <c r="G65" s="9">
        <f t="shared" si="2"/>
        <v>0</v>
      </c>
    </row>
    <row r="66" spans="1:7">
      <c r="A66" s="27">
        <v>1963</v>
      </c>
      <c r="B66" s="28">
        <v>48.5</v>
      </c>
      <c r="C66" s="9">
        <v>0</v>
      </c>
      <c r="D66" s="16">
        <f>'332 Truncate'!C62</f>
        <v>29.28284156727026</v>
      </c>
      <c r="E66" s="10">
        <f t="shared" si="3"/>
        <v>180</v>
      </c>
      <c r="F66" s="9">
        <f t="shared" si="0"/>
        <v>0</v>
      </c>
      <c r="G66" s="9">
        <f t="shared" si="2"/>
        <v>0</v>
      </c>
    </row>
    <row r="67" spans="1:7">
      <c r="A67" s="27">
        <v>1962</v>
      </c>
      <c r="B67" s="28">
        <v>49.5</v>
      </c>
      <c r="C67" s="9">
        <v>0</v>
      </c>
      <c r="D67" s="16">
        <f>'332 Truncate'!C63</f>
        <v>29.266028474384985</v>
      </c>
      <c r="E67" s="10">
        <f t="shared" si="3"/>
        <v>180</v>
      </c>
      <c r="F67" s="9">
        <f t="shared" si="0"/>
        <v>0</v>
      </c>
      <c r="G67" s="9">
        <f t="shared" si="2"/>
        <v>0</v>
      </c>
    </row>
    <row r="68" spans="1:7">
      <c r="A68" s="27">
        <v>1961</v>
      </c>
      <c r="B68" s="28">
        <v>50.5</v>
      </c>
      <c r="C68" s="9">
        <v>0</v>
      </c>
      <c r="D68" s="16">
        <f>'332 Truncate'!C64</f>
        <v>29.248780990588212</v>
      </c>
      <c r="E68" s="10">
        <f t="shared" si="3"/>
        <v>180</v>
      </c>
      <c r="F68" s="9">
        <f t="shared" si="0"/>
        <v>0</v>
      </c>
      <c r="G68" s="9">
        <f t="shared" si="2"/>
        <v>0</v>
      </c>
    </row>
    <row r="69" spans="1:7">
      <c r="A69" s="27">
        <v>1960</v>
      </c>
      <c r="B69" s="28">
        <v>51.5</v>
      </c>
      <c r="C69" s="9">
        <v>0</v>
      </c>
      <c r="D69" s="16">
        <f>'332 Truncate'!C65</f>
        <v>29.230897770766934</v>
      </c>
      <c r="E69" s="10">
        <f t="shared" si="3"/>
        <v>180</v>
      </c>
      <c r="F69" s="9">
        <f t="shared" si="0"/>
        <v>0</v>
      </c>
      <c r="G69" s="9">
        <f t="shared" si="2"/>
        <v>0</v>
      </c>
    </row>
    <row r="70" spans="1:7">
      <c r="A70" s="27">
        <v>1959</v>
      </c>
      <c r="B70" s="28">
        <v>52.5</v>
      </c>
      <c r="C70" s="9">
        <v>0</v>
      </c>
      <c r="D70" s="16">
        <f>'332 Truncate'!C66</f>
        <v>29.21312535149292</v>
      </c>
      <c r="E70" s="10">
        <f t="shared" si="3"/>
        <v>180</v>
      </c>
      <c r="F70" s="9">
        <f t="shared" si="0"/>
        <v>0</v>
      </c>
      <c r="G70" s="9">
        <f t="shared" si="2"/>
        <v>0</v>
      </c>
    </row>
    <row r="71" spans="1:7">
      <c r="A71" s="27">
        <v>1958</v>
      </c>
      <c r="B71" s="28">
        <v>53.5</v>
      </c>
      <c r="C71" s="9">
        <v>0</v>
      </c>
      <c r="D71" s="16">
        <f>'332 Truncate'!C67</f>
        <v>29.194727987660904</v>
      </c>
      <c r="E71" s="10">
        <f t="shared" si="3"/>
        <v>180</v>
      </c>
      <c r="F71" s="9">
        <f t="shared" si="0"/>
        <v>0</v>
      </c>
      <c r="G71" s="9">
        <f t="shared" si="2"/>
        <v>0</v>
      </c>
    </row>
    <row r="72" spans="1:7">
      <c r="A72" s="27">
        <v>1957</v>
      </c>
      <c r="B72" s="28">
        <v>54.5</v>
      </c>
      <c r="C72" s="9">
        <v>0</v>
      </c>
      <c r="D72" s="16">
        <f>'332 Truncate'!C68</f>
        <v>29.17580481631774</v>
      </c>
      <c r="E72" s="10">
        <f t="shared" si="3"/>
        <v>180</v>
      </c>
      <c r="F72" s="9">
        <f t="shared" si="0"/>
        <v>0</v>
      </c>
      <c r="G72" s="9">
        <f t="shared" si="2"/>
        <v>0</v>
      </c>
    </row>
    <row r="73" spans="1:7">
      <c r="A73" s="27">
        <v>1956</v>
      </c>
      <c r="B73" s="28">
        <v>55.5</v>
      </c>
      <c r="C73" s="9">
        <v>0</v>
      </c>
      <c r="D73" s="16">
        <f>'332 Truncate'!C69</f>
        <v>29.15689537237229</v>
      </c>
      <c r="E73" s="10">
        <f t="shared" si="3"/>
        <v>180</v>
      </c>
      <c r="F73" s="9">
        <f t="shared" si="0"/>
        <v>0</v>
      </c>
      <c r="G73" s="9">
        <f t="shared" si="2"/>
        <v>0</v>
      </c>
    </row>
    <row r="74" spans="1:7">
      <c r="A74" s="27">
        <v>1955</v>
      </c>
      <c r="B74" s="28">
        <v>56.5</v>
      </c>
      <c r="C74" s="9">
        <v>0</v>
      </c>
      <c r="D74" s="16">
        <f>'332 Truncate'!C70</f>
        <v>29.137301109433729</v>
      </c>
      <c r="E74" s="10">
        <f t="shared" si="3"/>
        <v>180</v>
      </c>
      <c r="F74" s="9">
        <f t="shared" si="0"/>
        <v>0</v>
      </c>
      <c r="G74" s="9">
        <f t="shared" si="2"/>
        <v>0</v>
      </c>
    </row>
    <row r="75" spans="1:7">
      <c r="A75" s="27">
        <v>1954</v>
      </c>
      <c r="B75" s="28">
        <v>57.5</v>
      </c>
      <c r="C75" s="9">
        <v>0</v>
      </c>
      <c r="D75" s="16">
        <f>'332 Truncate'!C71</f>
        <v>29.117349889194251</v>
      </c>
      <c r="E75" s="10">
        <f t="shared" si="3"/>
        <v>180</v>
      </c>
      <c r="F75" s="9">
        <f t="shared" si="0"/>
        <v>0</v>
      </c>
      <c r="G75" s="9">
        <f t="shared" si="2"/>
        <v>0</v>
      </c>
    </row>
    <row r="76" spans="1:7">
      <c r="A76" s="27">
        <v>1953</v>
      </c>
      <c r="B76" s="28">
        <v>58.5</v>
      </c>
      <c r="C76" s="9">
        <v>0</v>
      </c>
      <c r="D76" s="16">
        <f>'332 Truncate'!C72</f>
        <v>29.097201536494637</v>
      </c>
      <c r="E76" s="10">
        <f t="shared" si="3"/>
        <v>180</v>
      </c>
      <c r="F76" s="9">
        <f t="shared" si="0"/>
        <v>0</v>
      </c>
      <c r="G76" s="9">
        <f t="shared" si="2"/>
        <v>0</v>
      </c>
    </row>
    <row r="77" spans="1:7">
      <c r="A77" s="27">
        <v>1952</v>
      </c>
      <c r="B77" s="28">
        <v>59.5</v>
      </c>
      <c r="C77" s="9">
        <v>0</v>
      </c>
      <c r="D77" s="16">
        <f>'332 Truncate'!C73</f>
        <v>29.076319212968123</v>
      </c>
      <c r="E77" s="10">
        <f t="shared" si="3"/>
        <v>180</v>
      </c>
      <c r="F77" s="9">
        <f t="shared" si="0"/>
        <v>0</v>
      </c>
      <c r="G77" s="9">
        <f t="shared" si="2"/>
        <v>0</v>
      </c>
    </row>
    <row r="78" spans="1:7">
      <c r="A78" s="27">
        <v>1951</v>
      </c>
      <c r="B78" s="28">
        <v>60.5</v>
      </c>
      <c r="C78" s="9">
        <v>0</v>
      </c>
      <c r="D78" s="16">
        <f>'332 Truncate'!C74</f>
        <v>29.05525451592932</v>
      </c>
      <c r="E78" s="10">
        <f t="shared" si="3"/>
        <v>180</v>
      </c>
      <c r="F78" s="9">
        <f t="shared" si="0"/>
        <v>0</v>
      </c>
      <c r="G78" s="9">
        <f t="shared" si="2"/>
        <v>0</v>
      </c>
    </row>
    <row r="79" spans="1:7">
      <c r="A79" s="27">
        <v>1950</v>
      </c>
      <c r="B79" s="28">
        <v>61.5</v>
      </c>
      <c r="C79" s="9">
        <v>229388</v>
      </c>
      <c r="D79" s="16">
        <f>'332 Truncate'!C75</f>
        <v>29.033788103434613</v>
      </c>
      <c r="E79" s="10">
        <f t="shared" si="3"/>
        <v>180</v>
      </c>
      <c r="F79" s="9">
        <f t="shared" si="0"/>
        <v>1274.3777777777777</v>
      </c>
      <c r="G79" s="9">
        <f t="shared" si="2"/>
        <v>37000.014363725881</v>
      </c>
    </row>
    <row r="80" spans="1:7">
      <c r="A80" s="27">
        <v>1949</v>
      </c>
      <c r="B80" s="28">
        <v>62.5</v>
      </c>
      <c r="C80" s="9">
        <v>0</v>
      </c>
      <c r="D80" s="16">
        <f>'332 Truncate'!C76</f>
        <v>29.011545351897279</v>
      </c>
      <c r="E80" s="10">
        <f t="shared" si="3"/>
        <v>180</v>
      </c>
      <c r="F80" s="9">
        <f t="shared" si="0"/>
        <v>0</v>
      </c>
      <c r="G80" s="9">
        <f t="shared" si="2"/>
        <v>0</v>
      </c>
    </row>
    <row r="81" spans="1:8">
      <c r="A81" s="27">
        <v>1948</v>
      </c>
      <c r="B81" s="28">
        <v>63.5</v>
      </c>
      <c r="C81" s="9">
        <v>0</v>
      </c>
      <c r="D81" s="16">
        <f>'332 Truncate'!C77</f>
        <v>28.989320281556523</v>
      </c>
      <c r="E81" s="10">
        <f t="shared" si="3"/>
        <v>180</v>
      </c>
      <c r="F81" s="9">
        <f t="shared" si="0"/>
        <v>0</v>
      </c>
      <c r="G81" s="9">
        <f t="shared" si="2"/>
        <v>0</v>
      </c>
    </row>
    <row r="82" spans="1:8">
      <c r="A82" s="27">
        <v>1947</v>
      </c>
      <c r="B82" s="28">
        <v>64.5</v>
      </c>
      <c r="C82" s="9">
        <v>0</v>
      </c>
      <c r="D82" s="16">
        <f>'332 Truncate'!C78</f>
        <v>28.966469170175412</v>
      </c>
      <c r="E82" s="10">
        <f t="shared" si="3"/>
        <v>180</v>
      </c>
      <c r="F82" s="9">
        <f t="shared" ref="F82:F87" si="4">+C82/E82</f>
        <v>0</v>
      </c>
      <c r="G82" s="9">
        <f t="shared" si="2"/>
        <v>0</v>
      </c>
    </row>
    <row r="83" spans="1:8">
      <c r="A83" s="27">
        <v>1946</v>
      </c>
      <c r="B83" s="28">
        <v>64.5</v>
      </c>
      <c r="C83" s="9">
        <v>0</v>
      </c>
      <c r="D83" s="16">
        <f>'332 Truncate'!C79</f>
        <v>28.942832917282239</v>
      </c>
      <c r="E83" s="10">
        <f t="shared" si="3"/>
        <v>180</v>
      </c>
      <c r="F83" s="9">
        <f t="shared" si="4"/>
        <v>0</v>
      </c>
      <c r="G83" s="9">
        <f>+D83*F83</f>
        <v>0</v>
      </c>
    </row>
    <row r="84" spans="1:8">
      <c r="A84" s="27">
        <v>1945</v>
      </c>
      <c r="B84" s="28">
        <v>64.5</v>
      </c>
      <c r="C84" s="9">
        <v>862</v>
      </c>
      <c r="D84" s="16">
        <f>'332 Truncate'!C80</f>
        <v>28.919341462298785</v>
      </c>
      <c r="E84" s="10">
        <f t="shared" si="3"/>
        <v>180</v>
      </c>
      <c r="F84" s="9">
        <f t="shared" si="4"/>
        <v>4.7888888888888888</v>
      </c>
      <c r="G84" s="9">
        <f>+D84*F84</f>
        <v>138.49151300278641</v>
      </c>
    </row>
    <row r="85" spans="1:8">
      <c r="A85" s="27">
        <v>1944</v>
      </c>
      <c r="B85" s="28">
        <v>64.5</v>
      </c>
      <c r="C85" s="9">
        <v>0</v>
      </c>
      <c r="D85" s="16">
        <f>'332 Truncate'!C81</f>
        <v>28.895000137015529</v>
      </c>
      <c r="E85" s="10">
        <f t="shared" si="3"/>
        <v>180</v>
      </c>
      <c r="F85" s="9">
        <f t="shared" si="4"/>
        <v>0</v>
      </c>
      <c r="G85" s="9">
        <f>+D85*F85</f>
        <v>0</v>
      </c>
    </row>
    <row r="86" spans="1:8">
      <c r="A86" s="27">
        <v>1943</v>
      </c>
      <c r="B86" s="28">
        <v>64.5</v>
      </c>
      <c r="C86" s="9">
        <v>0</v>
      </c>
      <c r="D86" s="16">
        <f>'332 Truncate'!C82</f>
        <v>28.870049346766589</v>
      </c>
      <c r="E86" s="10">
        <f t="shared" si="3"/>
        <v>180</v>
      </c>
      <c r="F86" s="9">
        <f t="shared" si="4"/>
        <v>0</v>
      </c>
      <c r="G86" s="9">
        <f>+D86*F86</f>
        <v>0</v>
      </c>
    </row>
    <row r="87" spans="1:8">
      <c r="A87" s="27">
        <v>1942</v>
      </c>
      <c r="B87" s="28">
        <v>64.5</v>
      </c>
      <c r="C87" s="9">
        <v>5917973.9199999999</v>
      </c>
      <c r="D87" s="16">
        <f>'332 Truncate'!C83</f>
        <v>28.845018349934957</v>
      </c>
      <c r="E87" s="10">
        <f t="shared" si="3"/>
        <v>180</v>
      </c>
      <c r="F87" s="9">
        <f t="shared" si="4"/>
        <v>32877.632888888889</v>
      </c>
      <c r="G87" s="9">
        <f>+D87*F87</f>
        <v>948355.92398242501</v>
      </c>
    </row>
    <row r="88" spans="1:8" ht="15.75" thickBot="1">
      <c r="D88" s="16"/>
      <c r="E88" s="10"/>
      <c r="F88" s="17"/>
      <c r="G88" s="17"/>
    </row>
    <row r="89" spans="1:8" ht="13.5" thickBot="1">
      <c r="D89"/>
      <c r="H89" s="55" t="s">
        <v>75</v>
      </c>
    </row>
    <row r="90" spans="1:8">
      <c r="C90" s="11">
        <f>SUM(C18:C87)</f>
        <v>21603969.659999996</v>
      </c>
      <c r="D90"/>
      <c r="F90" s="11">
        <f>SUM(F18:F87)</f>
        <v>120022.05366666664</v>
      </c>
      <c r="G90" s="11">
        <f>SUM(G18:G87)</f>
        <v>3541299.7957390514</v>
      </c>
      <c r="H90" s="56">
        <f>+C90-G90</f>
        <v>18062669.864260945</v>
      </c>
    </row>
    <row r="91" spans="1:8">
      <c r="D91"/>
    </row>
    <row r="92" spans="1:8">
      <c r="A92" s="2" t="s">
        <v>17</v>
      </c>
      <c r="B92" s="3"/>
      <c r="C92" s="19"/>
      <c r="D92" s="15"/>
      <c r="E92" s="20">
        <f>+C90/F90</f>
        <v>180</v>
      </c>
      <c r="F92" s="15"/>
      <c r="G92" s="15"/>
    </row>
    <row r="93" spans="1:8">
      <c r="A93" s="2" t="s">
        <v>18</v>
      </c>
      <c r="B93" s="3"/>
      <c r="C93" s="19"/>
      <c r="D93" s="15"/>
      <c r="E93" s="20">
        <f>+G90/F90</f>
        <v>29.505409110680514</v>
      </c>
      <c r="F93" s="15"/>
      <c r="G93" s="15"/>
    </row>
    <row r="94" spans="1:8">
      <c r="A94" s="1"/>
    </row>
    <row r="96" spans="1:8">
      <c r="A96" s="63" t="s">
        <v>8</v>
      </c>
      <c r="B96" s="64"/>
      <c r="C96" s="65"/>
      <c r="D96" s="66"/>
      <c r="E96" s="67"/>
      <c r="F96" s="67"/>
    </row>
  </sheetData>
  <mergeCells count="6">
    <mergeCell ref="A96:F96"/>
    <mergeCell ref="A1:J1"/>
    <mergeCell ref="A3:J3"/>
    <mergeCell ref="A5:J5"/>
    <mergeCell ref="A6:J6"/>
    <mergeCell ref="L12:N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54"/>
  <sheetViews>
    <sheetView topLeftCell="A22" workbookViewId="0">
      <selection activeCell="E44" sqref="E44"/>
    </sheetView>
  </sheetViews>
  <sheetFormatPr defaultRowHeight="12.75"/>
  <cols>
    <col min="2" max="2" width="23.5703125" style="37" customWidth="1"/>
    <col min="7" max="7" width="15.7109375" customWidth="1"/>
  </cols>
  <sheetData>
    <row r="1" spans="1:11">
      <c r="B1" s="15" t="s">
        <v>28</v>
      </c>
      <c r="C1">
        <f>'[1]332'!$D$5</f>
        <v>2041</v>
      </c>
      <c r="D1" s="30" t="s">
        <v>29</v>
      </c>
    </row>
    <row r="2" spans="1:11">
      <c r="A2" s="15"/>
      <c r="B2" s="15" t="s">
        <v>25</v>
      </c>
      <c r="C2">
        <v>2011</v>
      </c>
      <c r="D2" s="30" t="s">
        <v>30</v>
      </c>
    </row>
    <row r="3" spans="1:11">
      <c r="A3" s="15"/>
      <c r="B3" s="15" t="s">
        <v>33</v>
      </c>
      <c r="C3">
        <f>C1-C2</f>
        <v>30</v>
      </c>
    </row>
    <row r="4" spans="1:11">
      <c r="A4" s="15"/>
    </row>
    <row r="5" spans="1:11">
      <c r="A5" s="26" t="str">
        <f>"Projection Life Table "&amp;B8</f>
        <v xml:space="preserve">Projection Life Table </v>
      </c>
      <c r="B5" s="26"/>
      <c r="D5" s="30" t="s">
        <v>27</v>
      </c>
      <c r="E5" s="29"/>
      <c r="F5" s="29"/>
      <c r="G5" s="29"/>
      <c r="K5" s="30" t="s">
        <v>26</v>
      </c>
    </row>
    <row r="6" spans="1:11">
      <c r="A6" s="22"/>
      <c r="B6" s="31"/>
    </row>
    <row r="7" spans="1:11">
      <c r="A7" s="36" t="str">
        <f>"Interim Retirement Rate " &amp;ROUND(B13, 6)</f>
        <v>Interim Retirement Rate 0</v>
      </c>
      <c r="B7" s="31"/>
    </row>
    <row r="8" spans="1:11">
      <c r="A8" s="22"/>
      <c r="B8" s="31"/>
    </row>
    <row r="9" spans="1:11">
      <c r="A9" s="23" t="s">
        <v>21</v>
      </c>
      <c r="B9" s="23" t="s">
        <v>22</v>
      </c>
      <c r="D9" s="30" t="s">
        <v>27</v>
      </c>
      <c r="E9" s="29"/>
      <c r="F9" s="29"/>
      <c r="G9" s="29"/>
    </row>
    <row r="10" spans="1:11">
      <c r="A10" s="24"/>
      <c r="B10" s="38"/>
    </row>
    <row r="11" spans="1:11">
      <c r="A11" s="24" t="s">
        <v>23</v>
      </c>
      <c r="B11" s="38" t="s">
        <v>24</v>
      </c>
      <c r="C11" s="18" t="s">
        <v>31</v>
      </c>
      <c r="G11" s="18"/>
    </row>
    <row r="12" spans="1:11">
      <c r="A12" s="24"/>
      <c r="B12" s="38"/>
    </row>
    <row r="13" spans="1:11">
      <c r="A13" s="24"/>
      <c r="B13" s="40"/>
    </row>
    <row r="14" spans="1:11" ht="12.75" customHeight="1">
      <c r="A14" s="25">
        <v>0.5</v>
      </c>
      <c r="B14" s="53">
        <v>0.99982307692307704</v>
      </c>
      <c r="C14" s="21">
        <f>SUM(B15:B44)/B14</f>
        <v>29.783379328650444</v>
      </c>
      <c r="D14" s="71" t="s">
        <v>32</v>
      </c>
      <c r="E14" s="71"/>
      <c r="F14" s="71"/>
      <c r="G14" s="71"/>
      <c r="H14" s="71"/>
      <c r="I14" s="71"/>
      <c r="J14" s="29"/>
      <c r="K14" s="29"/>
    </row>
    <row r="15" spans="1:11">
      <c r="A15" s="25">
        <v>1.5</v>
      </c>
      <c r="B15" s="53">
        <v>0.999469230769231</v>
      </c>
      <c r="C15" s="21">
        <f t="shared" ref="C15:C78" si="0">SUM(B16:B45)/B15</f>
        <v>29.777570595162036</v>
      </c>
      <c r="D15" s="71"/>
      <c r="E15" s="71"/>
      <c r="F15" s="71"/>
      <c r="G15" s="71"/>
      <c r="H15" s="71"/>
      <c r="I15" s="71"/>
    </row>
    <row r="16" spans="1:11">
      <c r="A16" s="25">
        <v>2.5</v>
      </c>
      <c r="B16" s="53">
        <v>0.99910152564102594</v>
      </c>
      <c r="C16" s="21">
        <f t="shared" si="0"/>
        <v>29.771750872729626</v>
      </c>
      <c r="D16" s="71"/>
      <c r="E16" s="71"/>
      <c r="F16" s="71"/>
      <c r="G16" s="71"/>
      <c r="H16" s="71"/>
      <c r="I16" s="71"/>
    </row>
    <row r="17" spans="1:3">
      <c r="A17" s="25">
        <v>3.5</v>
      </c>
      <c r="B17" s="53">
        <v>0.99872708974359004</v>
      </c>
      <c r="C17" s="21">
        <f t="shared" si="0"/>
        <v>29.765691400026071</v>
      </c>
    </row>
    <row r="18" spans="1:3">
      <c r="A18" s="25">
        <v>4.5</v>
      </c>
      <c r="B18" s="53">
        <v>0.99834311538461495</v>
      </c>
      <c r="C18" s="21">
        <f t="shared" si="0"/>
        <v>29.759471356406266</v>
      </c>
    </row>
    <row r="19" spans="1:3">
      <c r="A19" s="25">
        <v>5.5</v>
      </c>
      <c r="B19" s="53">
        <v>0.99794652564102604</v>
      </c>
      <c r="C19" s="21">
        <f t="shared" si="0"/>
        <v>29.753168946452835</v>
      </c>
    </row>
    <row r="20" spans="1:3">
      <c r="A20" s="25">
        <v>6.5</v>
      </c>
      <c r="B20" s="53">
        <v>0.99754266666666702</v>
      </c>
      <c r="C20" s="21">
        <f t="shared" si="0"/>
        <v>29.746610979739842</v>
      </c>
    </row>
    <row r="21" spans="1:3">
      <c r="A21" s="25">
        <v>7.5</v>
      </c>
      <c r="B21" s="53">
        <v>0.99712599999999996</v>
      </c>
      <c r="C21" s="21">
        <f t="shared" si="0"/>
        <v>29.73996028689016</v>
      </c>
    </row>
    <row r="22" spans="1:3">
      <c r="A22" s="25">
        <v>8.5</v>
      </c>
      <c r="B22" s="53">
        <v>0.99669721794871802</v>
      </c>
      <c r="C22" s="21">
        <f t="shared" si="0"/>
        <v>29.733175956286285</v>
      </c>
    </row>
    <row r="23" spans="1:3">
      <c r="A23" s="25">
        <v>9.5</v>
      </c>
      <c r="B23" s="53">
        <v>0.99626073076923105</v>
      </c>
      <c r="C23" s="21">
        <f t="shared" si="0"/>
        <v>29.726116015067973</v>
      </c>
    </row>
    <row r="24" spans="1:3">
      <c r="A24" s="25">
        <v>10.5</v>
      </c>
      <c r="B24" s="53">
        <v>0.99580880769230795</v>
      </c>
      <c r="C24" s="21">
        <f t="shared" si="0"/>
        <v>29.719008451408648</v>
      </c>
    </row>
    <row r="25" spans="1:3">
      <c r="A25" s="25">
        <v>11.5</v>
      </c>
      <c r="B25" s="53">
        <v>0.99534573076923105</v>
      </c>
      <c r="C25" s="21">
        <f t="shared" si="0"/>
        <v>29.711702351793306</v>
      </c>
    </row>
    <row r="26" spans="1:3">
      <c r="A26" s="25">
        <v>12.5</v>
      </c>
      <c r="B26" s="53">
        <v>0.99487420512820501</v>
      </c>
      <c r="C26" s="21">
        <f t="shared" si="0"/>
        <v>29.704108307057197</v>
      </c>
    </row>
    <row r="27" spans="1:3">
      <c r="A27" s="25">
        <v>13.5</v>
      </c>
      <c r="B27" s="53">
        <v>0.99438446153846105</v>
      </c>
      <c r="C27" s="21">
        <f t="shared" si="0"/>
        <v>29.696512201311823</v>
      </c>
    </row>
    <row r="28" spans="1:3">
      <c r="A28" s="25">
        <v>14.5</v>
      </c>
      <c r="B28" s="53">
        <v>0.993885576923077</v>
      </c>
      <c r="C28" s="21">
        <f t="shared" si="0"/>
        <v>29.688619936709166</v>
      </c>
    </row>
    <row r="29" spans="1:3">
      <c r="A29" s="25">
        <v>15.5</v>
      </c>
      <c r="B29" s="53">
        <v>0.99337596153846197</v>
      </c>
      <c r="C29" s="21">
        <f t="shared" si="0"/>
        <v>29.680471778927902</v>
      </c>
    </row>
    <row r="30" spans="1:3">
      <c r="A30" s="25">
        <v>16.5</v>
      </c>
      <c r="B30" s="53">
        <v>0.99284673076923102</v>
      </c>
      <c r="C30" s="21">
        <f t="shared" si="0"/>
        <v>29.6723227285643</v>
      </c>
    </row>
    <row r="31" spans="1:3">
      <c r="A31" s="25">
        <v>17.5</v>
      </c>
      <c r="B31" s="53">
        <v>0.99230812820512804</v>
      </c>
      <c r="C31" s="21">
        <f t="shared" si="0"/>
        <v>29.663846129576637</v>
      </c>
    </row>
    <row r="32" spans="1:3">
      <c r="A32" s="25">
        <v>18.5</v>
      </c>
      <c r="B32" s="53">
        <v>0.99175556410256405</v>
      </c>
      <c r="C32" s="21">
        <f t="shared" si="0"/>
        <v>29.655173949887931</v>
      </c>
    </row>
    <row r="33" spans="1:5">
      <c r="A33" s="25">
        <v>19.5</v>
      </c>
      <c r="B33" s="53">
        <v>0.99118550000000005</v>
      </c>
      <c r="C33" s="21">
        <f t="shared" si="0"/>
        <v>29.646392278585747</v>
      </c>
    </row>
    <row r="34" spans="1:5">
      <c r="A34" s="25">
        <v>20.5</v>
      </c>
      <c r="B34" s="53">
        <v>0.99060528205128195</v>
      </c>
      <c r="C34" s="21">
        <f t="shared" si="0"/>
        <v>29.637265403079383</v>
      </c>
    </row>
    <row r="35" spans="1:5">
      <c r="A35" s="25">
        <v>21.5</v>
      </c>
      <c r="B35" s="53">
        <v>0.99000656410256405</v>
      </c>
      <c r="C35" s="21">
        <f t="shared" si="0"/>
        <v>29.62804149757515</v>
      </c>
    </row>
    <row r="36" spans="1:5">
      <c r="A36" s="25">
        <v>22.5</v>
      </c>
      <c r="B36" s="53">
        <v>0.98939219230769204</v>
      </c>
      <c r="C36" s="21">
        <f t="shared" si="0"/>
        <v>29.618606041100783</v>
      </c>
    </row>
    <row r="37" spans="1:5">
      <c r="A37" s="25">
        <v>23.5</v>
      </c>
      <c r="B37" s="53">
        <v>0.98876725641025598</v>
      </c>
      <c r="C37" s="21">
        <f t="shared" si="0"/>
        <v>29.608794989295532</v>
      </c>
    </row>
    <row r="38" spans="1:5">
      <c r="A38" s="25">
        <v>24.5</v>
      </c>
      <c r="B38" s="53">
        <v>0.98811982051282099</v>
      </c>
      <c r="C38" s="21">
        <f t="shared" si="0"/>
        <v>29.598962396157013</v>
      </c>
    </row>
    <row r="39" spans="1:5">
      <c r="A39" s="25">
        <v>25.5</v>
      </c>
      <c r="B39" s="53">
        <v>0.98745819230769205</v>
      </c>
      <c r="C39" s="21">
        <f t="shared" si="0"/>
        <v>29.588829161595537</v>
      </c>
    </row>
    <row r="40" spans="1:5">
      <c r="A40" s="25">
        <v>26.5</v>
      </c>
      <c r="B40" s="53">
        <v>0.98678447435897398</v>
      </c>
      <c r="C40" s="21">
        <f t="shared" si="0"/>
        <v>29.578321593072783</v>
      </c>
    </row>
    <row r="41" spans="1:5">
      <c r="A41" s="25">
        <v>27.5</v>
      </c>
      <c r="B41" s="53">
        <v>0.98608437179487196</v>
      </c>
      <c r="C41" s="21">
        <f t="shared" si="0"/>
        <v>29.567860884531104</v>
      </c>
    </row>
    <row r="42" spans="1:5">
      <c r="A42" s="25">
        <v>28.5</v>
      </c>
      <c r="B42" s="53">
        <v>0.98537215384615395</v>
      </c>
      <c r="C42" s="21">
        <f t="shared" si="0"/>
        <v>29.556990988748897</v>
      </c>
    </row>
    <row r="43" spans="1:5">
      <c r="A43" s="25">
        <v>29.5</v>
      </c>
      <c r="B43" s="53">
        <v>0.98464394871794902</v>
      </c>
      <c r="C43" s="21">
        <f t="shared" si="0"/>
        <v>29.545820259276841</v>
      </c>
    </row>
    <row r="44" spans="1:5">
      <c r="A44" s="25">
        <v>30.5</v>
      </c>
      <c r="B44" s="53">
        <v>0.98389093589743604</v>
      </c>
      <c r="C44" s="21">
        <f t="shared" si="0"/>
        <v>29.534596307728645</v>
      </c>
      <c r="E44" s="59">
        <f>+(1-B44)</f>
        <v>1.6109064102563964E-2</v>
      </c>
    </row>
    <row r="45" spans="1:5">
      <c r="A45" s="25">
        <v>31.5</v>
      </c>
      <c r="B45" s="53">
        <v>0.98312484615384599</v>
      </c>
      <c r="C45" s="21">
        <f t="shared" si="0"/>
        <v>29.522943469448499</v>
      </c>
    </row>
    <row r="46" spans="1:5">
      <c r="A46" s="25">
        <v>32.5</v>
      </c>
      <c r="B46" s="53">
        <v>0.982337666666667</v>
      </c>
      <c r="C46" s="21">
        <f t="shared" si="0"/>
        <v>29.51109843450612</v>
      </c>
    </row>
    <row r="47" spans="1:5">
      <c r="A47" s="25">
        <v>33.5</v>
      </c>
      <c r="B47" s="53">
        <v>0.98152771794871796</v>
      </c>
      <c r="C47" s="21">
        <f t="shared" si="0"/>
        <v>29.499083101249198</v>
      </c>
    </row>
    <row r="48" spans="1:5">
      <c r="A48" s="25">
        <v>34.5</v>
      </c>
      <c r="B48" s="53">
        <v>0.98070411538461499</v>
      </c>
      <c r="C48" s="21">
        <f t="shared" si="0"/>
        <v>29.486604999565923</v>
      </c>
    </row>
    <row r="49" spans="1:3">
      <c r="A49" s="25">
        <v>35.5</v>
      </c>
      <c r="B49" s="53">
        <v>0.97985475641025599</v>
      </c>
      <c r="C49" s="21">
        <f t="shared" si="0"/>
        <v>29.47402628524053</v>
      </c>
    </row>
    <row r="50" spans="1:3">
      <c r="A50" s="25">
        <v>36.5</v>
      </c>
      <c r="B50" s="53">
        <v>0.97898473076923098</v>
      </c>
      <c r="C50" s="21">
        <f t="shared" si="0"/>
        <v>29.461155892154039</v>
      </c>
    </row>
    <row r="51" spans="1:3">
      <c r="A51" s="25">
        <v>37.5</v>
      </c>
      <c r="B51" s="53">
        <v>0.97809999999999997</v>
      </c>
      <c r="C51" s="21">
        <f t="shared" si="0"/>
        <v>29.447801270909846</v>
      </c>
    </row>
    <row r="52" spans="1:3">
      <c r="A52" s="25">
        <v>38.5</v>
      </c>
      <c r="B52" s="53">
        <v>0.97718333333333296</v>
      </c>
      <c r="C52" s="21">
        <f t="shared" si="0"/>
        <v>29.43447719308374</v>
      </c>
    </row>
    <row r="53" spans="1:3">
      <c r="A53" s="25">
        <v>39.5</v>
      </c>
      <c r="B53" s="53">
        <v>0.97624903846153799</v>
      </c>
      <c r="C53" s="21">
        <f t="shared" si="0"/>
        <v>29.420715657817723</v>
      </c>
    </row>
    <row r="54" spans="1:3">
      <c r="A54" s="25">
        <v>40.5</v>
      </c>
      <c r="B54" s="53">
        <v>0.97529711538461505</v>
      </c>
      <c r="C54" s="21">
        <f t="shared" si="0"/>
        <v>29.40650467132469</v>
      </c>
    </row>
    <row r="55" spans="1:3">
      <c r="A55" s="25">
        <v>41.5</v>
      </c>
      <c r="B55" s="53">
        <v>0.97431144871794895</v>
      </c>
      <c r="C55" s="21">
        <f t="shared" si="0"/>
        <v>29.392317793711324</v>
      </c>
    </row>
    <row r="56" spans="1:3">
      <c r="A56" s="25">
        <v>42.5</v>
      </c>
      <c r="B56" s="53">
        <v>0.97330925641025601</v>
      </c>
      <c r="C56" s="21">
        <f t="shared" si="0"/>
        <v>29.3776021619713</v>
      </c>
    </row>
    <row r="57" spans="1:3">
      <c r="A57" s="25">
        <v>43.5</v>
      </c>
      <c r="B57" s="53">
        <v>0.97228361538461505</v>
      </c>
      <c r="C57" s="21">
        <f t="shared" si="0"/>
        <v>29.362559333945544</v>
      </c>
    </row>
    <row r="58" spans="1:3">
      <c r="A58" s="25">
        <v>44.5</v>
      </c>
      <c r="B58" s="53">
        <v>0.97122643589743596</v>
      </c>
      <c r="C58" s="21">
        <f t="shared" si="0"/>
        <v>29.3474088973046</v>
      </c>
    </row>
    <row r="59" spans="1:3">
      <c r="A59" s="25">
        <v>45.5</v>
      </c>
      <c r="B59" s="53">
        <v>0.97015200000000001</v>
      </c>
      <c r="C59" s="21">
        <f t="shared" si="0"/>
        <v>29.33169157368097</v>
      </c>
    </row>
    <row r="60" spans="1:3">
      <c r="A60" s="25">
        <v>46.5</v>
      </c>
      <c r="B60" s="53">
        <v>0.96904815384615395</v>
      </c>
      <c r="C60" s="21">
        <f t="shared" si="0"/>
        <v>29.315771770543641</v>
      </c>
    </row>
    <row r="61" spans="1:3">
      <c r="A61" s="25">
        <v>47.5</v>
      </c>
      <c r="B61" s="53">
        <v>0.96791514102564102</v>
      </c>
      <c r="C61" s="21">
        <f t="shared" si="0"/>
        <v>29.299603492205907</v>
      </c>
    </row>
    <row r="62" spans="1:3">
      <c r="A62" s="25">
        <v>48.5</v>
      </c>
      <c r="B62" s="53">
        <v>0.96676370512820498</v>
      </c>
      <c r="C62" s="21">
        <f t="shared" si="0"/>
        <v>29.28284156727026</v>
      </c>
    </row>
    <row r="63" spans="1:3">
      <c r="A63" s="25">
        <v>49.5</v>
      </c>
      <c r="B63" s="53">
        <v>0.96557588461538502</v>
      </c>
      <c r="C63" s="21">
        <f t="shared" si="0"/>
        <v>29.266028474384985</v>
      </c>
    </row>
    <row r="64" spans="1:3">
      <c r="A64" s="25">
        <v>50.5</v>
      </c>
      <c r="B64" s="53">
        <v>0.96436278205128201</v>
      </c>
      <c r="C64" s="21">
        <f t="shared" si="0"/>
        <v>29.248780990588212</v>
      </c>
    </row>
    <row r="65" spans="1:3">
      <c r="A65" s="25">
        <v>51.5</v>
      </c>
      <c r="B65" s="53">
        <v>0.96313047435897403</v>
      </c>
      <c r="C65" s="21">
        <f t="shared" si="0"/>
        <v>29.230897770766934</v>
      </c>
    </row>
    <row r="66" spans="1:3">
      <c r="A66" s="25">
        <v>52.5</v>
      </c>
      <c r="B66" s="53">
        <v>0.96185419230769198</v>
      </c>
      <c r="C66" s="21">
        <f t="shared" si="0"/>
        <v>29.21312535149292</v>
      </c>
    </row>
    <row r="67" spans="1:3">
      <c r="A67" s="25">
        <v>53.5</v>
      </c>
      <c r="B67" s="53">
        <v>0.96055667948717904</v>
      </c>
      <c r="C67" s="21">
        <f t="shared" si="0"/>
        <v>29.194727987660904</v>
      </c>
    </row>
    <row r="68" spans="1:3">
      <c r="A68" s="25">
        <v>54.5</v>
      </c>
      <c r="B68" s="53">
        <v>0.95923424358974396</v>
      </c>
      <c r="C68" s="21">
        <f t="shared" si="0"/>
        <v>29.17580481631774</v>
      </c>
    </row>
    <row r="69" spans="1:3">
      <c r="A69" s="25">
        <v>55.5</v>
      </c>
      <c r="B69" s="53">
        <v>0.95786853846153897</v>
      </c>
      <c r="C69" s="21">
        <f t="shared" si="0"/>
        <v>29.15689537237229</v>
      </c>
    </row>
    <row r="70" spans="1:3">
      <c r="A70" s="25">
        <v>56.5</v>
      </c>
      <c r="B70" s="53">
        <v>0.95648124358974396</v>
      </c>
      <c r="C70" s="21">
        <f t="shared" si="0"/>
        <v>29.137301109433729</v>
      </c>
    </row>
    <row r="71" spans="1:3">
      <c r="A71" s="25">
        <v>57.5</v>
      </c>
      <c r="B71" s="53">
        <v>0.95506137179487205</v>
      </c>
      <c r="C71" s="21">
        <f t="shared" si="0"/>
        <v>29.117349889194251</v>
      </c>
    </row>
    <row r="72" spans="1:3">
      <c r="A72" s="25">
        <v>58.5</v>
      </c>
      <c r="B72" s="53">
        <v>0.95360250000000002</v>
      </c>
      <c r="C72" s="21">
        <f t="shared" si="0"/>
        <v>29.097201536494637</v>
      </c>
    </row>
    <row r="73" spans="1:3">
      <c r="A73" s="25">
        <v>59.5</v>
      </c>
      <c r="B73" s="53">
        <v>0.95212120512820497</v>
      </c>
      <c r="C73" s="21">
        <f t="shared" si="0"/>
        <v>29.076319212968123</v>
      </c>
    </row>
    <row r="74" spans="1:3">
      <c r="A74" s="25">
        <v>60.5</v>
      </c>
      <c r="B74" s="53">
        <v>0.95059941025641004</v>
      </c>
      <c r="C74" s="21">
        <f t="shared" si="0"/>
        <v>29.05525451592932</v>
      </c>
    </row>
    <row r="75" spans="1:3">
      <c r="A75" s="25">
        <v>61.5</v>
      </c>
      <c r="B75" s="53">
        <v>0.94904250000000001</v>
      </c>
      <c r="C75" s="21">
        <f t="shared" si="0"/>
        <v>29.033788103434613</v>
      </c>
    </row>
    <row r="76" spans="1:3">
      <c r="A76" s="25">
        <v>62.5</v>
      </c>
      <c r="B76" s="53">
        <v>0.94746198717948704</v>
      </c>
      <c r="C76" s="21">
        <f t="shared" si="0"/>
        <v>29.011545351897279</v>
      </c>
    </row>
    <row r="77" spans="1:3">
      <c r="A77" s="25">
        <v>63.5</v>
      </c>
      <c r="B77" s="53">
        <v>0.94583185897435895</v>
      </c>
      <c r="C77" s="21">
        <f t="shared" si="0"/>
        <v>28.989320281556523</v>
      </c>
    </row>
    <row r="78" spans="1:3">
      <c r="A78" s="25">
        <v>64.5</v>
      </c>
      <c r="B78" s="53">
        <v>0.94417126923076899</v>
      </c>
      <c r="C78" s="21">
        <f t="shared" si="0"/>
        <v>28.966469170175412</v>
      </c>
    </row>
    <row r="79" spans="1:3">
      <c r="A79" s="25">
        <v>65.5</v>
      </c>
      <c r="B79" s="53">
        <v>0.942484730769231</v>
      </c>
      <c r="C79" s="21">
        <f t="shared" ref="C79:C142" si="1">SUM(B80:B109)/B79</f>
        <v>28.942832917282239</v>
      </c>
    </row>
    <row r="80" spans="1:3">
      <c r="A80" s="25">
        <v>66.5</v>
      </c>
      <c r="B80" s="53">
        <v>0.94074165384615405</v>
      </c>
      <c r="C80" s="21">
        <f t="shared" si="1"/>
        <v>28.919341462298785</v>
      </c>
    </row>
    <row r="81" spans="1:3">
      <c r="A81" s="25">
        <v>67.5</v>
      </c>
      <c r="B81" s="53">
        <v>0.93897265384615403</v>
      </c>
      <c r="C81" s="21">
        <f t="shared" si="1"/>
        <v>28.895000137015529</v>
      </c>
    </row>
    <row r="82" spans="1:3">
      <c r="A82" s="25">
        <v>68.5</v>
      </c>
      <c r="B82" s="53">
        <v>0.93716944871794905</v>
      </c>
      <c r="C82" s="21">
        <f t="shared" si="1"/>
        <v>28.870049346766589</v>
      </c>
    </row>
    <row r="83" spans="1:3">
      <c r="A83" s="25">
        <v>69.5</v>
      </c>
      <c r="B83" s="53">
        <v>0.93531387179487202</v>
      </c>
      <c r="C83" s="21">
        <f t="shared" si="1"/>
        <v>28.845018349934957</v>
      </c>
    </row>
    <row r="84" spans="1:3">
      <c r="A84" s="25">
        <v>70.5</v>
      </c>
      <c r="B84" s="53">
        <v>0.93343092307692299</v>
      </c>
      <c r="C84" s="21">
        <f t="shared" si="1"/>
        <v>28.819091003836252</v>
      </c>
    </row>
    <row r="85" spans="1:3">
      <c r="A85" s="25">
        <v>71.5</v>
      </c>
      <c r="B85" s="53">
        <v>0.931504</v>
      </c>
      <c r="C85" s="21">
        <f t="shared" si="1"/>
        <v>28.79277367156109</v>
      </c>
    </row>
    <row r="86" spans="1:3">
      <c r="A86" s="25">
        <v>72.5</v>
      </c>
      <c r="B86" s="53">
        <v>0.92952964102564095</v>
      </c>
      <c r="C86" s="21">
        <f t="shared" si="1"/>
        <v>28.766121525593203</v>
      </c>
    </row>
    <row r="87" spans="1:3">
      <c r="A87" s="25">
        <v>73.5</v>
      </c>
      <c r="B87" s="53">
        <v>0.92752684615384595</v>
      </c>
      <c r="C87" s="21">
        <f t="shared" si="1"/>
        <v>28.738510948345766</v>
      </c>
    </row>
    <row r="88" spans="1:3">
      <c r="A88" s="25">
        <v>74.5</v>
      </c>
      <c r="B88" s="53">
        <v>0.92547043589743605</v>
      </c>
      <c r="C88" s="21">
        <f t="shared" si="1"/>
        <v>28.71072156317339</v>
      </c>
    </row>
    <row r="89" spans="1:3">
      <c r="A89" s="25">
        <v>75.5</v>
      </c>
      <c r="B89" s="53">
        <v>0.92337189743589698</v>
      </c>
      <c r="C89" s="21">
        <f t="shared" si="1"/>
        <v>28.682325236957627</v>
      </c>
    </row>
    <row r="90" spans="1:3">
      <c r="A90" s="25">
        <v>76.5</v>
      </c>
      <c r="B90" s="53">
        <v>0.92124342307692297</v>
      </c>
      <c r="C90" s="21">
        <f t="shared" si="1"/>
        <v>28.652916131871773</v>
      </c>
    </row>
    <row r="91" spans="1:3">
      <c r="A91" s="25">
        <v>77.5</v>
      </c>
      <c r="B91" s="53">
        <v>0.91905047435897402</v>
      </c>
      <c r="C91" s="21">
        <f t="shared" si="1"/>
        <v>28.623562582435113</v>
      </c>
    </row>
    <row r="92" spans="1:3">
      <c r="A92" s="25">
        <v>78.5</v>
      </c>
      <c r="B92" s="53">
        <v>0.91682226923076904</v>
      </c>
      <c r="C92" s="21">
        <f t="shared" si="1"/>
        <v>28.593284367938839</v>
      </c>
    </row>
    <row r="93" spans="1:3">
      <c r="A93" s="25">
        <v>79.5</v>
      </c>
      <c r="B93" s="53">
        <v>0.91455880769230802</v>
      </c>
      <c r="C93" s="21">
        <f t="shared" si="1"/>
        <v>28.562056396900459</v>
      </c>
    </row>
    <row r="94" spans="1:3">
      <c r="A94" s="25">
        <v>80.5</v>
      </c>
      <c r="B94" s="53">
        <v>0.91222725641025604</v>
      </c>
      <c r="C94" s="21">
        <f t="shared" si="1"/>
        <v>28.530883400259331</v>
      </c>
    </row>
    <row r="95" spans="1:3">
      <c r="A95" s="25">
        <v>81.5</v>
      </c>
      <c r="B95" s="53">
        <v>0.90986310256410297</v>
      </c>
      <c r="C95" s="21">
        <f t="shared" si="1"/>
        <v>28.498590785466412</v>
      </c>
    </row>
    <row r="96" spans="1:3">
      <c r="A96" s="25">
        <v>82.5</v>
      </c>
      <c r="B96" s="53">
        <v>0.90745284615384603</v>
      </c>
      <c r="C96" s="21">
        <f t="shared" si="1"/>
        <v>28.465585073418101</v>
      </c>
    </row>
    <row r="97" spans="1:3">
      <c r="A97" s="25">
        <v>83.5</v>
      </c>
      <c r="B97" s="53">
        <v>0.904980564102564</v>
      </c>
      <c r="C97" s="21">
        <f t="shared" si="1"/>
        <v>28.432319186795404</v>
      </c>
    </row>
    <row r="98" spans="1:3">
      <c r="A98" s="25">
        <v>84.5</v>
      </c>
      <c r="B98" s="53">
        <v>0.90247433333333305</v>
      </c>
      <c r="C98" s="21">
        <f t="shared" si="1"/>
        <v>28.397856758423625</v>
      </c>
    </row>
    <row r="99" spans="1:3">
      <c r="A99" s="25">
        <v>85.5</v>
      </c>
      <c r="B99" s="53">
        <v>0.89991023076923105</v>
      </c>
      <c r="C99" s="21">
        <f t="shared" si="1"/>
        <v>28.362944064591733</v>
      </c>
    </row>
    <row r="100" spans="1:3">
      <c r="A100" s="25">
        <v>86.5</v>
      </c>
      <c r="B100" s="53">
        <v>0.89729048717948701</v>
      </c>
      <c r="C100" s="21">
        <f t="shared" si="1"/>
        <v>28.3274358253876</v>
      </c>
    </row>
    <row r="101" spans="1:3">
      <c r="A101" s="25">
        <v>87.5</v>
      </c>
      <c r="B101" s="53">
        <v>0.89463550000000003</v>
      </c>
      <c r="C101" s="21">
        <f t="shared" si="1"/>
        <v>28.290645757764487</v>
      </c>
    </row>
    <row r="102" spans="1:3">
      <c r="A102" s="25">
        <v>88.5</v>
      </c>
      <c r="B102" s="53">
        <v>0.89191050000000005</v>
      </c>
      <c r="C102" s="21">
        <f t="shared" si="1"/>
        <v>28.253668921219091</v>
      </c>
    </row>
    <row r="103" spans="1:3">
      <c r="A103" s="25">
        <v>89.5</v>
      </c>
      <c r="B103" s="53">
        <v>0.88913716666666698</v>
      </c>
      <c r="C103" s="21">
        <f t="shared" si="1"/>
        <v>28.2157290807096</v>
      </c>
    </row>
    <row r="104" spans="1:3">
      <c r="A104" s="25">
        <v>90.5</v>
      </c>
      <c r="B104" s="53">
        <v>0.88632712820512805</v>
      </c>
      <c r="C104" s="21">
        <f t="shared" si="1"/>
        <v>28.176419582073628</v>
      </c>
    </row>
    <row r="105" spans="1:3">
      <c r="A105" s="25">
        <v>91.5</v>
      </c>
      <c r="B105" s="53">
        <v>0.88343353846153805</v>
      </c>
      <c r="C105" s="21">
        <f t="shared" si="1"/>
        <v>28.137219470139659</v>
      </c>
    </row>
    <row r="106" spans="1:3">
      <c r="A106" s="25">
        <v>92.5</v>
      </c>
      <c r="B106" s="53">
        <v>0.88049955128205104</v>
      </c>
      <c r="C106" s="21">
        <f t="shared" si="1"/>
        <v>28.096666846974191</v>
      </c>
    </row>
    <row r="107" spans="1:3">
      <c r="A107" s="25">
        <v>93.5</v>
      </c>
      <c r="B107" s="53">
        <v>0.87751814102564096</v>
      </c>
      <c r="C107" s="21">
        <f t="shared" si="1"/>
        <v>28.054955515201204</v>
      </c>
    </row>
    <row r="108" spans="1:3">
      <c r="A108" s="25">
        <v>94.5</v>
      </c>
      <c r="B108" s="53">
        <v>0.87445653846153804</v>
      </c>
      <c r="C108" s="21">
        <f t="shared" si="1"/>
        <v>28.013096515183584</v>
      </c>
    </row>
    <row r="109" spans="1:3">
      <c r="A109" s="25">
        <v>95.5</v>
      </c>
      <c r="B109" s="53">
        <v>0.87135485897435905</v>
      </c>
      <c r="C109" s="21">
        <f t="shared" si="1"/>
        <v>27.969728397769703</v>
      </c>
    </row>
    <row r="110" spans="1:3">
      <c r="A110" s="25">
        <v>96.5</v>
      </c>
      <c r="B110" s="53">
        <v>0.86819267948717904</v>
      </c>
      <c r="C110" s="21">
        <f t="shared" si="1"/>
        <v>27.925487900897117</v>
      </c>
    </row>
    <row r="111" spans="1:3">
      <c r="A111" s="25">
        <v>97.5</v>
      </c>
      <c r="B111" s="53">
        <v>0.86495849999999996</v>
      </c>
      <c r="C111" s="21">
        <f t="shared" si="1"/>
        <v>27.88067561504322</v>
      </c>
    </row>
    <row r="112" spans="1:3">
      <c r="A112" s="25">
        <v>98.5</v>
      </c>
      <c r="B112" s="53">
        <v>0.86168271794871798</v>
      </c>
      <c r="C112" s="21">
        <f t="shared" si="1"/>
        <v>27.83424787266275</v>
      </c>
    </row>
    <row r="113" spans="1:3">
      <c r="A113" s="25">
        <v>99.5</v>
      </c>
      <c r="B113" s="53">
        <v>0.85833143589743599</v>
      </c>
      <c r="C113" s="21">
        <f t="shared" si="1"/>
        <v>27.787294406565675</v>
      </c>
    </row>
    <row r="114" spans="1:3">
      <c r="A114" s="25">
        <v>100.5</v>
      </c>
      <c r="B114" s="53">
        <v>0.85491584615384597</v>
      </c>
      <c r="C114" s="21">
        <f t="shared" si="1"/>
        <v>27.73935140354796</v>
      </c>
    </row>
    <row r="115" spans="1:3">
      <c r="A115" s="25">
        <v>101.5</v>
      </c>
      <c r="B115" s="53">
        <v>0.85145712820512798</v>
      </c>
      <c r="C115" s="21">
        <f t="shared" si="1"/>
        <v>27.689682465305037</v>
      </c>
    </row>
    <row r="116" spans="1:3">
      <c r="A116" s="25">
        <v>102.5</v>
      </c>
      <c r="B116" s="53">
        <v>0.84790841025640995</v>
      </c>
      <c r="C116" s="21">
        <f t="shared" si="1"/>
        <v>27.639803863673244</v>
      </c>
    </row>
    <row r="117" spans="1:3">
      <c r="A117" s="25">
        <v>103.5</v>
      </c>
      <c r="B117" s="53">
        <v>0.84430465384615405</v>
      </c>
      <c r="C117" s="21">
        <f t="shared" si="1"/>
        <v>27.588470776657768</v>
      </c>
    </row>
    <row r="118" spans="1:3">
      <c r="A118" s="25">
        <v>104.5</v>
      </c>
      <c r="B118" s="53">
        <v>0.840654012820513</v>
      </c>
      <c r="C118" s="21">
        <f t="shared" si="1"/>
        <v>27.535369447472167</v>
      </c>
    </row>
    <row r="119" spans="1:3">
      <c r="A119" s="25">
        <v>105.5</v>
      </c>
      <c r="B119" s="53">
        <v>0.83690097435897404</v>
      </c>
      <c r="C119" s="21">
        <f t="shared" si="1"/>
        <v>27.482301769121499</v>
      </c>
    </row>
    <row r="120" spans="1:3">
      <c r="A120" s="25">
        <v>106.5</v>
      </c>
      <c r="B120" s="53">
        <v>0.83310088461538501</v>
      </c>
      <c r="C120" s="21">
        <f t="shared" si="1"/>
        <v>27.427350835353774</v>
      </c>
    </row>
    <row r="121" spans="1:3">
      <c r="A121" s="25">
        <v>107.5</v>
      </c>
      <c r="B121" s="53">
        <v>0.82923870512820497</v>
      </c>
      <c r="C121" s="21">
        <f t="shared" si="1"/>
        <v>27.370977989558209</v>
      </c>
    </row>
    <row r="122" spans="1:3">
      <c r="A122" s="25">
        <v>108.5</v>
      </c>
      <c r="B122" s="53">
        <v>0.825283358974359</v>
      </c>
      <c r="C122" s="21">
        <f t="shared" si="1"/>
        <v>27.314159261103519</v>
      </c>
    </row>
    <row r="123" spans="1:3">
      <c r="A123" s="25">
        <v>109.5</v>
      </c>
      <c r="B123" s="53">
        <v>0.82127919230769197</v>
      </c>
      <c r="C123" s="21">
        <f t="shared" si="1"/>
        <v>27.255343208578466</v>
      </c>
    </row>
    <row r="124" spans="1:3">
      <c r="A124" s="25">
        <v>110.5</v>
      </c>
      <c r="B124" s="53">
        <v>0.81719649999999999</v>
      </c>
      <c r="C124" s="21">
        <f t="shared" si="1"/>
        <v>27.195498848023679</v>
      </c>
    </row>
    <row r="125" spans="1:3">
      <c r="A125" s="25">
        <v>111.5</v>
      </c>
      <c r="B125" s="53">
        <v>0.81302984615384599</v>
      </c>
      <c r="C125" s="21">
        <f t="shared" si="1"/>
        <v>27.134724057186038</v>
      </c>
    </row>
    <row r="126" spans="1:3">
      <c r="A126" s="25">
        <v>112.5</v>
      </c>
      <c r="B126" s="53">
        <v>0.80881280769230801</v>
      </c>
      <c r="C126" s="21">
        <f t="shared" si="1"/>
        <v>27.071831904181046</v>
      </c>
    </row>
    <row r="127" spans="1:3">
      <c r="A127" s="25">
        <v>113.5</v>
      </c>
      <c r="B127" s="53">
        <v>0.80450062820512802</v>
      </c>
      <c r="C127" s="21">
        <f t="shared" si="1"/>
        <v>27.008319191604276</v>
      </c>
    </row>
    <row r="128" spans="1:3">
      <c r="A128" s="25">
        <v>114.5</v>
      </c>
      <c r="B128" s="53">
        <v>0.800114923076923</v>
      </c>
      <c r="C128" s="21">
        <f t="shared" si="1"/>
        <v>26.943349980941843</v>
      </c>
    </row>
    <row r="129" spans="1:3">
      <c r="A129" s="25">
        <v>115.5</v>
      </c>
      <c r="B129" s="53">
        <v>0.79567692307692295</v>
      </c>
      <c r="C129" s="21">
        <f t="shared" si="1"/>
        <v>26.876156602666981</v>
      </c>
    </row>
    <row r="130" spans="1:3">
      <c r="A130" s="25">
        <v>116.5</v>
      </c>
      <c r="B130" s="53">
        <v>0.79112564102564098</v>
      </c>
      <c r="C130" s="21">
        <f t="shared" si="1"/>
        <v>26.808799778958253</v>
      </c>
    </row>
    <row r="131" spans="1:3">
      <c r="A131" s="25">
        <v>117.5</v>
      </c>
      <c r="B131" s="53">
        <v>0.78651282051282101</v>
      </c>
      <c r="C131" s="21">
        <f t="shared" si="1"/>
        <v>26.739423550889988</v>
      </c>
    </row>
    <row r="132" spans="1:3">
      <c r="A132" s="25">
        <v>118.5</v>
      </c>
      <c r="B132" s="53">
        <v>0.78183846153846204</v>
      </c>
      <c r="C132" s="21">
        <f t="shared" si="1"/>
        <v>26.667982139401847</v>
      </c>
    </row>
    <row r="133" spans="1:3">
      <c r="A133" s="25">
        <v>119.5</v>
      </c>
      <c r="B133" s="53">
        <v>0.77704660256410296</v>
      </c>
      <c r="C133" s="21">
        <f t="shared" si="1"/>
        <v>26.596372886918047</v>
      </c>
    </row>
    <row r="134" spans="1:3">
      <c r="A134" s="25">
        <v>120.5</v>
      </c>
      <c r="B134" s="53">
        <v>0.77219876923076902</v>
      </c>
      <c r="C134" s="21">
        <f t="shared" si="1"/>
        <v>26.522400536436884</v>
      </c>
    </row>
    <row r="135" spans="1:3">
      <c r="A135" s="25">
        <v>121.5</v>
      </c>
      <c r="B135" s="53">
        <v>0.76727184615384603</v>
      </c>
      <c r="C135" s="21">
        <f t="shared" si="1"/>
        <v>26.446834324958605</v>
      </c>
    </row>
    <row r="136" spans="1:3">
      <c r="A136" s="25">
        <v>122.5</v>
      </c>
      <c r="B136" s="53">
        <v>0.76223874358974397</v>
      </c>
      <c r="C136" s="21">
        <f t="shared" si="1"/>
        <v>26.370569406698081</v>
      </c>
    </row>
    <row r="137" spans="1:3">
      <c r="A137" s="25">
        <v>123.5</v>
      </c>
      <c r="B137" s="53">
        <v>0.75714800000000004</v>
      </c>
      <c r="C137" s="21">
        <f t="shared" si="1"/>
        <v>26.291857378965833</v>
      </c>
    </row>
    <row r="138" spans="1:3">
      <c r="A138" s="25">
        <v>124.5</v>
      </c>
      <c r="B138" s="53">
        <v>0.75195953846153896</v>
      </c>
      <c r="C138" s="21">
        <f t="shared" si="1"/>
        <v>26.212091403444955</v>
      </c>
    </row>
    <row r="139" spans="1:3">
      <c r="A139" s="25">
        <v>125.5</v>
      </c>
      <c r="B139" s="53">
        <v>0.74667819230769195</v>
      </c>
      <c r="C139" s="21">
        <f t="shared" si="1"/>
        <v>26.131037863958802</v>
      </c>
    </row>
    <row r="140" spans="1:3">
      <c r="A140" s="25">
        <v>126.5</v>
      </c>
      <c r="B140" s="53">
        <v>0.74133810256410304</v>
      </c>
      <c r="C140" s="21">
        <f t="shared" si="1"/>
        <v>26.047450511005955</v>
      </c>
    </row>
    <row r="141" spans="1:3">
      <c r="A141" s="25">
        <v>127.5</v>
      </c>
      <c r="B141" s="53">
        <v>0.73588169230769196</v>
      </c>
      <c r="C141" s="21">
        <f t="shared" si="1"/>
        <v>25.963375122380672</v>
      </c>
    </row>
    <row r="142" spans="1:3">
      <c r="A142" s="25">
        <v>128.5</v>
      </c>
      <c r="B142" s="53">
        <v>0.73034571794871805</v>
      </c>
      <c r="C142" s="21">
        <f t="shared" si="1"/>
        <v>25.87744748421391</v>
      </c>
    </row>
    <row r="143" spans="1:3">
      <c r="A143" s="25">
        <v>129.5</v>
      </c>
      <c r="B143" s="53">
        <v>0.72474938461538496</v>
      </c>
      <c r="C143" s="21">
        <f t="shared" ref="C143:C206" si="2">SUM(B144:B173)/B143</f>
        <v>25.788944371079836</v>
      </c>
    </row>
    <row r="144" spans="1:3">
      <c r="A144" s="25">
        <v>130.5</v>
      </c>
      <c r="B144" s="53">
        <v>0.71901861538461498</v>
      </c>
      <c r="C144" s="21">
        <f t="shared" si="2"/>
        <v>25.700544392310238</v>
      </c>
    </row>
    <row r="145" spans="1:3">
      <c r="A145" s="25">
        <v>131.5</v>
      </c>
      <c r="B145" s="53">
        <v>0.71322356410256404</v>
      </c>
      <c r="C145" s="21">
        <f t="shared" si="2"/>
        <v>25.609681588672931</v>
      </c>
    </row>
    <row r="146" spans="1:3">
      <c r="A146" s="25">
        <v>132.5</v>
      </c>
      <c r="B146" s="53">
        <v>0.70735305128205095</v>
      </c>
      <c r="C146" s="21">
        <f t="shared" si="2"/>
        <v>25.51673636553814</v>
      </c>
    </row>
    <row r="147" spans="1:3">
      <c r="A147" s="25">
        <v>133.5</v>
      </c>
      <c r="B147" s="53">
        <v>0.70135676923076895</v>
      </c>
      <c r="C147" s="21">
        <f t="shared" si="2"/>
        <v>25.423558957923095</v>
      </c>
    </row>
    <row r="148" spans="1:3">
      <c r="A148" s="25">
        <v>134.5</v>
      </c>
      <c r="B148" s="53">
        <v>0.69529856410256397</v>
      </c>
      <c r="C148" s="21">
        <f t="shared" si="2"/>
        <v>25.327797173204768</v>
      </c>
    </row>
    <row r="149" spans="1:3">
      <c r="A149" s="25">
        <v>135.5</v>
      </c>
      <c r="B149" s="53">
        <v>0.68914728205128195</v>
      </c>
      <c r="C149" s="21">
        <f t="shared" si="2"/>
        <v>25.230597733490338</v>
      </c>
    </row>
    <row r="150" spans="1:3">
      <c r="A150" s="25">
        <v>136.5</v>
      </c>
      <c r="B150" s="53">
        <v>0.68288599999999999</v>
      </c>
      <c r="C150" s="21">
        <f t="shared" si="2"/>
        <v>25.132607006072337</v>
      </c>
    </row>
    <row r="151" spans="1:3">
      <c r="A151" s="25">
        <v>137.5</v>
      </c>
      <c r="B151" s="53">
        <v>0.67656280769230803</v>
      </c>
      <c r="C151" s="21">
        <f t="shared" si="2"/>
        <v>25.032036017881392</v>
      </c>
    </row>
    <row r="152" spans="1:3">
      <c r="A152" s="25">
        <v>138.5</v>
      </c>
      <c r="B152" s="53">
        <v>0.67013011538461498</v>
      </c>
      <c r="C152" s="21">
        <f t="shared" si="2"/>
        <v>24.930693951149831</v>
      </c>
    </row>
    <row r="153" spans="1:3">
      <c r="A153" s="25">
        <v>139.5</v>
      </c>
      <c r="B153" s="53">
        <v>0.663604346153846</v>
      </c>
      <c r="C153" s="21">
        <f t="shared" si="2"/>
        <v>24.827997090635893</v>
      </c>
    </row>
    <row r="154" spans="1:3">
      <c r="A154" s="25">
        <v>140.5</v>
      </c>
      <c r="B154" s="53">
        <v>0.65701671794871797</v>
      </c>
      <c r="C154" s="21">
        <f t="shared" si="2"/>
        <v>24.722771396910943</v>
      </c>
    </row>
    <row r="155" spans="1:3">
      <c r="A155" s="25">
        <v>141.5</v>
      </c>
      <c r="B155" s="53">
        <v>0.650303897435897</v>
      </c>
      <c r="C155" s="21">
        <f t="shared" si="2"/>
        <v>24.617488590738578</v>
      </c>
    </row>
    <row r="156" spans="1:3">
      <c r="A156" s="25">
        <v>142.5</v>
      </c>
      <c r="B156" s="53">
        <v>0.64351665384615397</v>
      </c>
      <c r="C156" s="21">
        <f t="shared" si="2"/>
        <v>24.510265448671756</v>
      </c>
    </row>
    <row r="157" spans="1:3">
      <c r="A157" s="25">
        <v>143.5</v>
      </c>
      <c r="B157" s="53">
        <v>0.63666601282051305</v>
      </c>
      <c r="C157" s="21">
        <f t="shared" si="2"/>
        <v>24.400685278593404</v>
      </c>
    </row>
    <row r="158" spans="1:3">
      <c r="A158" s="25">
        <v>144.5</v>
      </c>
      <c r="B158" s="53">
        <v>0.62968156410256404</v>
      </c>
      <c r="C158" s="21">
        <f t="shared" si="2"/>
        <v>24.291578586262219</v>
      </c>
    </row>
    <row r="159" spans="1:3">
      <c r="A159" s="25">
        <v>145.5</v>
      </c>
      <c r="B159" s="53">
        <v>0.622638115384615</v>
      </c>
      <c r="C159" s="21">
        <f t="shared" si="2"/>
        <v>24.180109940801323</v>
      </c>
    </row>
    <row r="160" spans="1:3">
      <c r="A160" s="25">
        <v>146.5</v>
      </c>
      <c r="B160" s="53">
        <v>0.61551696153846103</v>
      </c>
      <c r="C160" s="21">
        <f t="shared" si="2"/>
        <v>24.067045112360539</v>
      </c>
    </row>
    <row r="161" spans="1:3">
      <c r="A161" s="25">
        <v>147.5</v>
      </c>
      <c r="B161" s="53">
        <v>0.60828334615384605</v>
      </c>
      <c r="C161" s="21">
        <f t="shared" si="2"/>
        <v>23.953884229601922</v>
      </c>
    </row>
    <row r="162" spans="1:3">
      <c r="A162" s="25">
        <v>148.5</v>
      </c>
      <c r="B162" s="53">
        <v>0.60099315384615404</v>
      </c>
      <c r="C162" s="21">
        <f t="shared" si="2"/>
        <v>23.838492475254515</v>
      </c>
    </row>
    <row r="163" spans="1:3">
      <c r="A163" s="25">
        <v>149.5</v>
      </c>
      <c r="B163" s="53">
        <v>0.59361366666666704</v>
      </c>
      <c r="C163" s="21">
        <f t="shared" si="2"/>
        <v>23.722251723073086</v>
      </c>
    </row>
    <row r="164" spans="1:3">
      <c r="A164" s="25">
        <v>150.5</v>
      </c>
      <c r="B164" s="53">
        <v>0.58614262820512797</v>
      </c>
      <c r="C164" s="21">
        <f t="shared" si="2"/>
        <v>23.605420302772636</v>
      </c>
    </row>
    <row r="165" spans="1:3">
      <c r="A165" s="25">
        <v>151.5</v>
      </c>
      <c r="B165" s="53">
        <v>0.57861819230769196</v>
      </c>
      <c r="C165" s="21">
        <f t="shared" si="2"/>
        <v>23.486532171174662</v>
      </c>
    </row>
    <row r="166" spans="1:3">
      <c r="A166" s="25">
        <v>152.5</v>
      </c>
      <c r="B166" s="53">
        <v>0.57099703846153804</v>
      </c>
      <c r="C166" s="21">
        <f t="shared" si="2"/>
        <v>23.367474143125587</v>
      </c>
    </row>
    <row r="167" spans="1:3">
      <c r="A167" s="25">
        <v>153.5</v>
      </c>
      <c r="B167" s="53">
        <v>0.56330553846153797</v>
      </c>
      <c r="C167" s="21">
        <f t="shared" si="2"/>
        <v>23.24736838403863</v>
      </c>
    </row>
    <row r="168" spans="1:3">
      <c r="A168" s="25">
        <v>154.5</v>
      </c>
      <c r="B168" s="53">
        <v>0.55556446153846095</v>
      </c>
      <c r="C168" s="21">
        <f t="shared" si="2"/>
        <v>23.125427770065613</v>
      </c>
    </row>
    <row r="169" spans="1:3">
      <c r="A169" s="25">
        <v>155.5</v>
      </c>
      <c r="B169" s="53">
        <v>0.54772215384615397</v>
      </c>
      <c r="C169" s="21">
        <f t="shared" si="2"/>
        <v>23.003999278784615</v>
      </c>
    </row>
    <row r="170" spans="1:3">
      <c r="A170" s="25">
        <v>156.5</v>
      </c>
      <c r="B170" s="53">
        <v>0.53982952564102604</v>
      </c>
      <c r="C170" s="21">
        <f t="shared" si="2"/>
        <v>22.881148744892219</v>
      </c>
    </row>
    <row r="171" spans="1:3">
      <c r="A171" s="25">
        <v>157.5</v>
      </c>
      <c r="B171" s="53">
        <v>0.53188657692307695</v>
      </c>
      <c r="C171" s="21">
        <f t="shared" si="2"/>
        <v>22.756971212269011</v>
      </c>
    </row>
    <row r="172" spans="1:3">
      <c r="A172" s="25">
        <v>158.5</v>
      </c>
      <c r="B172" s="53">
        <v>0.52385625641025602</v>
      </c>
      <c r="C172" s="21">
        <f t="shared" si="2"/>
        <v>22.633302458582062</v>
      </c>
    </row>
    <row r="173" spans="1:3">
      <c r="A173" s="25">
        <v>159.5</v>
      </c>
      <c r="B173" s="53">
        <v>0.51578798589743602</v>
      </c>
      <c r="C173" s="21">
        <f t="shared" si="2"/>
        <v>22.508209553573046</v>
      </c>
    </row>
    <row r="174" spans="1:3">
      <c r="A174" s="25">
        <v>160.5</v>
      </c>
      <c r="B174" s="53">
        <v>0.50766689615384597</v>
      </c>
      <c r="C174" s="21">
        <f t="shared" si="2"/>
        <v>22.382474671794125</v>
      </c>
    </row>
    <row r="175" spans="1:3">
      <c r="A175" s="25">
        <v>161.5</v>
      </c>
      <c r="B175" s="53">
        <v>0.49948209871794902</v>
      </c>
      <c r="C175" s="21">
        <f t="shared" si="2"/>
        <v>22.256875061591025</v>
      </c>
    </row>
    <row r="176" spans="1:3">
      <c r="A176" s="25">
        <v>162.5</v>
      </c>
      <c r="B176" s="53">
        <v>0.49126599999999998</v>
      </c>
      <c r="C176" s="21">
        <f t="shared" si="2"/>
        <v>22.130164169246864</v>
      </c>
    </row>
    <row r="177" spans="1:3">
      <c r="A177" s="25">
        <v>163.5</v>
      </c>
      <c r="B177" s="53">
        <v>0.48300061538461497</v>
      </c>
      <c r="C177" s="21">
        <f t="shared" si="2"/>
        <v>22.003321464154869</v>
      </c>
    </row>
    <row r="178" spans="1:3">
      <c r="A178" s="25">
        <v>164.5</v>
      </c>
      <c r="B178" s="53">
        <v>0.47469439743589698</v>
      </c>
      <c r="C178" s="21">
        <f t="shared" si="2"/>
        <v>21.876315647397782</v>
      </c>
    </row>
    <row r="179" spans="1:3">
      <c r="A179" s="25">
        <v>165.5</v>
      </c>
      <c r="B179" s="53">
        <v>0.46636412820512801</v>
      </c>
      <c r="C179" s="21">
        <f t="shared" si="2"/>
        <v>21.74855432376188</v>
      </c>
    </row>
    <row r="180" spans="1:3">
      <c r="A180" s="25">
        <v>166.5</v>
      </c>
      <c r="B180" s="53">
        <v>0.45799361538461503</v>
      </c>
      <c r="C180" s="21">
        <f t="shared" si="2"/>
        <v>21.621012436014826</v>
      </c>
    </row>
    <row r="181" spans="1:3">
      <c r="A181" s="25">
        <v>167.5</v>
      </c>
      <c r="B181" s="53">
        <v>0.44960191025641</v>
      </c>
      <c r="C181" s="21">
        <f t="shared" si="2"/>
        <v>21.493171580363029</v>
      </c>
    </row>
    <row r="182" spans="1:3">
      <c r="A182" s="25">
        <v>168.5</v>
      </c>
      <c r="B182" s="53">
        <v>0.44119435897435899</v>
      </c>
      <c r="C182" s="21">
        <f t="shared" si="2"/>
        <v>21.364953436417927</v>
      </c>
    </row>
    <row r="183" spans="1:3">
      <c r="A183" s="25">
        <v>169.5</v>
      </c>
      <c r="B183" s="53">
        <v>0.432762307692308</v>
      </c>
      <c r="C183" s="21">
        <f t="shared" si="2"/>
        <v>21.237063100310273</v>
      </c>
    </row>
    <row r="184" spans="1:3">
      <c r="A184" s="25">
        <v>170.5</v>
      </c>
      <c r="B184" s="53">
        <v>0.42432406410256401</v>
      </c>
      <c r="C184" s="21">
        <f t="shared" si="2"/>
        <v>21.108964734470455</v>
      </c>
    </row>
    <row r="185" spans="1:3">
      <c r="A185" s="25">
        <v>171.5</v>
      </c>
      <c r="B185" s="53">
        <v>0.41587855128205098</v>
      </c>
      <c r="C185" s="21">
        <f t="shared" si="2"/>
        <v>20.98091288177174</v>
      </c>
    </row>
    <row r="186" spans="1:3">
      <c r="A186" s="25">
        <v>172.5</v>
      </c>
      <c r="B186" s="53">
        <v>0.40743188461538499</v>
      </c>
      <c r="C186" s="21">
        <f t="shared" si="2"/>
        <v>20.852941534634983</v>
      </c>
    </row>
    <row r="187" spans="1:3">
      <c r="A187" s="25">
        <v>173.5</v>
      </c>
      <c r="B187" s="53">
        <v>0.39898901282051302</v>
      </c>
      <c r="C187" s="21">
        <f t="shared" si="2"/>
        <v>20.725130018521476</v>
      </c>
    </row>
    <row r="188" spans="1:3">
      <c r="A188" s="25">
        <v>174.5</v>
      </c>
      <c r="B188" s="53">
        <v>0.39055375641025603</v>
      </c>
      <c r="C188" s="21">
        <f t="shared" si="2"/>
        <v>20.597492127630893</v>
      </c>
    </row>
    <row r="189" spans="1:3">
      <c r="A189" s="25">
        <v>175.5</v>
      </c>
      <c r="B189" s="53">
        <v>0.382137</v>
      </c>
      <c r="C189" s="21">
        <f t="shared" si="2"/>
        <v>20.46986129219464</v>
      </c>
    </row>
    <row r="190" spans="1:3">
      <c r="A190" s="25">
        <v>176.5</v>
      </c>
      <c r="B190" s="53">
        <v>0.373733358974359</v>
      </c>
      <c r="C190" s="21">
        <f t="shared" si="2"/>
        <v>20.342825314716006</v>
      </c>
    </row>
    <row r="191" spans="1:3">
      <c r="A191" s="25">
        <v>177.5</v>
      </c>
      <c r="B191" s="53">
        <v>0.36535771794871802</v>
      </c>
      <c r="C191" s="21">
        <f t="shared" si="2"/>
        <v>20.215779603705553</v>
      </c>
    </row>
    <row r="192" spans="1:3">
      <c r="A192" s="25">
        <v>178.5</v>
      </c>
      <c r="B192" s="53">
        <v>0.35701507692307699</v>
      </c>
      <c r="C192" s="21">
        <f t="shared" si="2"/>
        <v>20.088932105718719</v>
      </c>
    </row>
    <row r="193" spans="1:3">
      <c r="A193" s="25">
        <v>179.5</v>
      </c>
      <c r="B193" s="53">
        <v>0.34869571794871801</v>
      </c>
      <c r="C193" s="21">
        <f t="shared" si="2"/>
        <v>19.963087315934029</v>
      </c>
    </row>
    <row r="194" spans="1:3">
      <c r="A194" s="25">
        <v>180.5</v>
      </c>
      <c r="B194" s="53">
        <v>0.340432897435897</v>
      </c>
      <c r="C194" s="21">
        <f t="shared" si="2"/>
        <v>19.836558776634568</v>
      </c>
    </row>
    <row r="195" spans="1:3">
      <c r="A195" s="25">
        <v>181.5</v>
      </c>
      <c r="B195" s="53">
        <v>0.33220988461538498</v>
      </c>
      <c r="C195" s="21">
        <f t="shared" si="2"/>
        <v>19.710778145311338</v>
      </c>
    </row>
    <row r="196" spans="1:3">
      <c r="A196" s="25">
        <v>182.5</v>
      </c>
      <c r="B196" s="53">
        <v>0.32402078205128199</v>
      </c>
      <c r="C196" s="21">
        <f t="shared" si="2"/>
        <v>19.586372526516879</v>
      </c>
    </row>
    <row r="197" spans="1:3">
      <c r="A197" s="25">
        <v>183.5</v>
      </c>
      <c r="B197" s="53">
        <v>0.31591837179487198</v>
      </c>
      <c r="C197" s="21">
        <f t="shared" si="2"/>
        <v>19.460380486958783</v>
      </c>
    </row>
    <row r="198" spans="1:3">
      <c r="A198" s="25">
        <v>184.5</v>
      </c>
      <c r="B198" s="53">
        <v>0.30785892307692297</v>
      </c>
      <c r="C198" s="21">
        <f t="shared" si="2"/>
        <v>19.335893322099416</v>
      </c>
    </row>
    <row r="199" spans="1:3">
      <c r="A199" s="25">
        <v>185.5</v>
      </c>
      <c r="B199" s="53">
        <v>0.29985635897435903</v>
      </c>
      <c r="C199" s="21">
        <f t="shared" si="2"/>
        <v>19.212293783741575</v>
      </c>
    </row>
    <row r="200" spans="1:3">
      <c r="A200" s="25">
        <v>186.5</v>
      </c>
      <c r="B200" s="53">
        <v>0.29194916666666698</v>
      </c>
      <c r="C200" s="21">
        <f t="shared" si="2"/>
        <v>19.087407954537195</v>
      </c>
    </row>
    <row r="201" spans="1:3">
      <c r="A201" s="25">
        <v>187.5</v>
      </c>
      <c r="B201" s="53">
        <v>0.28409442307692301</v>
      </c>
      <c r="C201" s="21">
        <f t="shared" si="2"/>
        <v>18.964387111273272</v>
      </c>
    </row>
    <row r="202" spans="1:3">
      <c r="A202" s="25">
        <v>188.5</v>
      </c>
      <c r="B202" s="53">
        <v>0.27632583333333299</v>
      </c>
      <c r="C202" s="21">
        <f t="shared" si="2"/>
        <v>18.841159278007705</v>
      </c>
    </row>
    <row r="203" spans="1:3">
      <c r="A203" s="25">
        <v>189.5</v>
      </c>
      <c r="B203" s="53">
        <v>0.26865496153846202</v>
      </c>
      <c r="C203" s="21">
        <f t="shared" si="2"/>
        <v>18.717297713915443</v>
      </c>
    </row>
    <row r="204" spans="1:3">
      <c r="A204" s="25">
        <v>190.5</v>
      </c>
      <c r="B204" s="53">
        <v>0.26104426923076901</v>
      </c>
      <c r="C204" s="21">
        <f t="shared" si="2"/>
        <v>18.595717309565295</v>
      </c>
    </row>
    <row r="205" spans="1:3">
      <c r="A205" s="25">
        <v>191.5</v>
      </c>
      <c r="B205" s="53">
        <v>0.25355132051281998</v>
      </c>
      <c r="C205" s="21">
        <f t="shared" si="2"/>
        <v>18.472391696557903</v>
      </c>
    </row>
    <row r="206" spans="1:3">
      <c r="A206" s="25">
        <v>192.5</v>
      </c>
      <c r="B206" s="53">
        <v>0.246152564102564</v>
      </c>
      <c r="C206" s="21">
        <f t="shared" si="2"/>
        <v>18.349448799212499</v>
      </c>
    </row>
    <row r="207" spans="1:3">
      <c r="A207" s="25">
        <v>193.5</v>
      </c>
      <c r="B207" s="53">
        <v>0.238821192307692</v>
      </c>
      <c r="C207" s="21">
        <f t="shared" ref="C207:C245" si="3">SUM(B208:B237)/B207</f>
        <v>18.229168018794041</v>
      </c>
    </row>
    <row r="208" spans="1:3">
      <c r="A208" s="25">
        <v>194.5</v>
      </c>
      <c r="B208" s="53">
        <v>0.23164106410256399</v>
      </c>
      <c r="C208" s="21">
        <f t="shared" si="3"/>
        <v>18.105151631865468</v>
      </c>
    </row>
    <row r="209" spans="1:3">
      <c r="A209" s="25">
        <v>195.5</v>
      </c>
      <c r="B209" s="53">
        <v>0.224545230769231</v>
      </c>
      <c r="C209" s="21">
        <f t="shared" si="3"/>
        <v>17.982956548986056</v>
      </c>
    </row>
    <row r="210" spans="1:3">
      <c r="A210" s="25">
        <v>196.5</v>
      </c>
      <c r="B210" s="53">
        <v>0.21753369230769201</v>
      </c>
      <c r="C210" s="21">
        <f t="shared" si="3"/>
        <v>17.862870284520643</v>
      </c>
    </row>
    <row r="211" spans="1:3">
      <c r="A211" s="25">
        <v>197.5</v>
      </c>
      <c r="B211" s="53">
        <v>0.21068725641025601</v>
      </c>
      <c r="C211" s="21">
        <f t="shared" si="3"/>
        <v>17.738237243852662</v>
      </c>
    </row>
    <row r="212" spans="1:3">
      <c r="A212" s="25">
        <v>198.5</v>
      </c>
      <c r="B212" s="53">
        <v>0.203920294871795</v>
      </c>
      <c r="C212" s="21">
        <f t="shared" si="3"/>
        <v>17.616520796241208</v>
      </c>
    </row>
    <row r="213" spans="1:3">
      <c r="A213" s="25">
        <v>199.5</v>
      </c>
      <c r="B213" s="53">
        <v>0.197265807692308</v>
      </c>
      <c r="C213" s="21">
        <f t="shared" si="3"/>
        <v>17.495045439470456</v>
      </c>
    </row>
    <row r="214" spans="1:3">
      <c r="A214" s="25">
        <v>200.5</v>
      </c>
      <c r="B214" s="53">
        <v>0.19076533333333301</v>
      </c>
      <c r="C214" s="21">
        <f t="shared" si="3"/>
        <v>17.370174498188703</v>
      </c>
    </row>
    <row r="215" spans="1:3">
      <c r="A215" s="25">
        <v>201.5</v>
      </c>
      <c r="B215" s="53">
        <v>0.1843485</v>
      </c>
      <c r="C215" s="21">
        <f t="shared" si="3"/>
        <v>17.248530949220136</v>
      </c>
    </row>
    <row r="216" spans="1:3">
      <c r="A216" s="25">
        <v>202.5</v>
      </c>
      <c r="B216" s="53">
        <v>0.1780735</v>
      </c>
      <c r="C216" s="21">
        <f t="shared" si="3"/>
        <v>17.124637169051415</v>
      </c>
    </row>
    <row r="217" spans="1:3">
      <c r="A217" s="25">
        <v>203.5</v>
      </c>
      <c r="B217" s="53">
        <v>0.17193491025641</v>
      </c>
      <c r="C217" s="21">
        <f t="shared" si="3"/>
        <v>16.99915829805304</v>
      </c>
    </row>
    <row r="218" spans="1:3">
      <c r="A218" s="25">
        <v>204.5</v>
      </c>
      <c r="B218" s="53">
        <v>0.165882512820513</v>
      </c>
      <c r="C218" s="21">
        <f t="shared" si="3"/>
        <v>16.877275900243252</v>
      </c>
    </row>
    <row r="219" spans="1:3">
      <c r="A219" s="25">
        <v>205.5</v>
      </c>
      <c r="B219" s="53">
        <v>0.16000046153846201</v>
      </c>
      <c r="C219" s="21">
        <f t="shared" si="3"/>
        <v>16.750192627649419</v>
      </c>
    </row>
    <row r="220" spans="1:3">
      <c r="A220" s="25">
        <v>206.5</v>
      </c>
      <c r="B220" s="53">
        <v>0.15423441025640999</v>
      </c>
      <c r="C220" s="21">
        <f t="shared" si="3"/>
        <v>16.623740387176259</v>
      </c>
    </row>
    <row r="221" spans="1:3">
      <c r="A221" s="25">
        <v>207.5</v>
      </c>
      <c r="B221" s="53">
        <v>0.14855638461538501</v>
      </c>
      <c r="C221" s="21">
        <f t="shared" si="3"/>
        <v>16.501230129490629</v>
      </c>
    </row>
    <row r="222" spans="1:3">
      <c r="A222" s="25">
        <v>208.5</v>
      </c>
      <c r="B222" s="53">
        <v>0.143075615384616</v>
      </c>
      <c r="C222" s="21">
        <f t="shared" si="3"/>
        <v>16.370093525944338</v>
      </c>
    </row>
    <row r="223" spans="1:3">
      <c r="A223" s="25">
        <v>209.5</v>
      </c>
      <c r="B223" s="53">
        <v>0.137687141025641</v>
      </c>
      <c r="C223" s="21">
        <f t="shared" si="3"/>
        <v>16.242387214343328</v>
      </c>
    </row>
    <row r="224" spans="1:3">
      <c r="A224" s="25">
        <v>210.5</v>
      </c>
      <c r="B224" s="53">
        <v>0.13240701282051301</v>
      </c>
      <c r="C224" s="21">
        <f t="shared" si="3"/>
        <v>16.116476517095133</v>
      </c>
    </row>
    <row r="225" spans="1:3">
      <c r="A225" s="25">
        <v>211.5</v>
      </c>
      <c r="B225" s="53">
        <v>0.12730803846153799</v>
      </c>
      <c r="C225" s="21">
        <f t="shared" si="3"/>
        <v>15.983119784065094</v>
      </c>
    </row>
    <row r="226" spans="1:3">
      <c r="A226" s="25">
        <v>212.5</v>
      </c>
      <c r="B226" s="53">
        <v>0.122297192307692</v>
      </c>
      <c r="C226" s="21">
        <f t="shared" si="3"/>
        <v>15.854045646057076</v>
      </c>
    </row>
    <row r="227" spans="1:3">
      <c r="A227" s="25">
        <v>213.5</v>
      </c>
      <c r="B227" s="53">
        <v>0.117418346153846</v>
      </c>
      <c r="C227" s="21">
        <f t="shared" si="3"/>
        <v>15.723566218575703</v>
      </c>
    </row>
    <row r="228" spans="1:3">
      <c r="A228" s="25">
        <v>214.5</v>
      </c>
      <c r="B228" s="53">
        <v>0.1126945</v>
      </c>
      <c r="C228" s="21">
        <f t="shared" si="3"/>
        <v>15.588329396549854</v>
      </c>
    </row>
    <row r="229" spans="1:3">
      <c r="A229" s="25">
        <v>215.5</v>
      </c>
      <c r="B229" s="53">
        <v>0.108057525641026</v>
      </c>
      <c r="C229" s="21">
        <f t="shared" si="3"/>
        <v>15.457865688112181</v>
      </c>
    </row>
    <row r="230" spans="1:3">
      <c r="A230" s="25">
        <v>216.5</v>
      </c>
      <c r="B230" s="53">
        <v>0.10357355128205099</v>
      </c>
      <c r="C230" s="21">
        <f t="shared" si="3"/>
        <v>15.322380713718044</v>
      </c>
    </row>
    <row r="231" spans="1:3">
      <c r="A231" s="25">
        <v>217.5</v>
      </c>
      <c r="B231" s="53">
        <v>9.9218192307692396E-2</v>
      </c>
      <c r="C231" s="21">
        <f t="shared" si="3"/>
        <v>15.185363416215919</v>
      </c>
    </row>
    <row r="232" spans="1:3">
      <c r="A232" s="25">
        <v>218.5</v>
      </c>
      <c r="B232" s="53">
        <v>9.4948256410256601E-2</v>
      </c>
      <c r="C232" s="21">
        <f t="shared" si="3"/>
        <v>15.053620433477636</v>
      </c>
    </row>
    <row r="233" spans="1:3">
      <c r="A233" s="25">
        <v>219.5</v>
      </c>
      <c r="B233" s="53">
        <v>9.0850820512820493E-2</v>
      </c>
      <c r="C233" s="21">
        <f t="shared" si="3"/>
        <v>14.912693731228028</v>
      </c>
    </row>
    <row r="234" spans="1:3">
      <c r="A234" s="25">
        <v>220.5</v>
      </c>
      <c r="B234" s="53">
        <v>8.6854807692307606E-2</v>
      </c>
      <c r="C234" s="21">
        <f t="shared" si="3"/>
        <v>14.774072556986139</v>
      </c>
    </row>
    <row r="235" spans="1:3">
      <c r="A235" s="25">
        <v>221.5</v>
      </c>
      <c r="B235" s="53">
        <v>8.2945192307692206E-2</v>
      </c>
      <c r="C235" s="21">
        <f t="shared" si="3"/>
        <v>14.640718113984768</v>
      </c>
    </row>
    <row r="236" spans="1:3">
      <c r="A236" s="25">
        <v>222.5</v>
      </c>
      <c r="B236" s="53">
        <v>7.9217128205128107E-2</v>
      </c>
      <c r="C236" s="21">
        <f t="shared" si="3"/>
        <v>14.494912878204287</v>
      </c>
    </row>
    <row r="237" spans="1:3">
      <c r="A237" s="25">
        <v>223.5</v>
      </c>
      <c r="B237" s="53">
        <v>7.5568961538461502E-2</v>
      </c>
      <c r="C237" s="21">
        <f t="shared" si="3"/>
        <v>14.355006184705809</v>
      </c>
    </row>
    <row r="238" spans="1:3">
      <c r="A238" s="25">
        <v>224.5</v>
      </c>
      <c r="B238" s="53">
        <v>7.2026012820512797E-2</v>
      </c>
      <c r="C238" s="21">
        <f t="shared" si="3"/>
        <v>14.216420563154804</v>
      </c>
    </row>
    <row r="239" spans="1:3">
      <c r="A239" s="25">
        <v>225.5</v>
      </c>
      <c r="B239" s="53">
        <v>6.8635769230769306E-2</v>
      </c>
      <c r="C239" s="21">
        <f t="shared" si="3"/>
        <v>14.068964563965473</v>
      </c>
    </row>
    <row r="240" spans="1:3">
      <c r="A240" s="25">
        <v>226.5</v>
      </c>
      <c r="B240" s="53">
        <v>6.5322692307692401E-2</v>
      </c>
      <c r="C240" s="21">
        <f t="shared" si="3"/>
        <v>13.927969037343187</v>
      </c>
    </row>
    <row r="241" spans="1:3">
      <c r="A241" s="25">
        <v>227.5</v>
      </c>
      <c r="B241" s="53">
        <v>6.21316666666668E-2</v>
      </c>
      <c r="C241" s="21">
        <f t="shared" si="3"/>
        <v>13.783595837623542</v>
      </c>
    </row>
    <row r="242" spans="1:3">
      <c r="A242" s="25">
        <v>228.5</v>
      </c>
      <c r="B242" s="53">
        <v>5.9065871794871799E-2</v>
      </c>
      <c r="C242" s="21">
        <f t="shared" si="3"/>
        <v>13.634422498305884</v>
      </c>
    </row>
    <row r="243" spans="1:3">
      <c r="A243" s="25">
        <v>229.5</v>
      </c>
      <c r="B243" s="53">
        <v>5.6073961538461503E-2</v>
      </c>
      <c r="C243" s="21">
        <f t="shared" si="3"/>
        <v>13.492304691903032</v>
      </c>
    </row>
    <row r="244" spans="1:3">
      <c r="A244" s="25">
        <v>230.5</v>
      </c>
      <c r="B244" s="53">
        <v>5.3218192307692203E-2</v>
      </c>
      <c r="C244" s="21">
        <f t="shared" si="3"/>
        <v>13.341394486510444</v>
      </c>
    </row>
    <row r="245" spans="1:3">
      <c r="A245" s="25">
        <v>231.5</v>
      </c>
      <c r="B245" s="53">
        <v>5.0462179487179397E-2</v>
      </c>
      <c r="C245" s="21">
        <f t="shared" si="3"/>
        <v>13.190118265774085</v>
      </c>
    </row>
    <row r="246" spans="1:3">
      <c r="A246" s="25"/>
      <c r="B246" s="53">
        <v>4.7776769230769199E-2</v>
      </c>
    </row>
    <row r="247" spans="1:3">
      <c r="A247" s="25"/>
      <c r="B247" s="53">
        <v>4.52395897435897E-2</v>
      </c>
    </row>
    <row r="248" spans="1:3">
      <c r="A248" s="25"/>
      <c r="B248" s="53">
        <v>4.2778692307692302E-2</v>
      </c>
    </row>
    <row r="249" spans="1:3">
      <c r="A249" s="25"/>
      <c r="B249" s="53">
        <v>4.0394076923076998E-2</v>
      </c>
    </row>
    <row r="250" spans="1:3">
      <c r="A250" s="25"/>
      <c r="B250" s="53">
        <v>3.8148653846153902E-2</v>
      </c>
    </row>
    <row r="251" spans="1:3">
      <c r="A251" s="25"/>
      <c r="B251" s="53">
        <v>3.5966679487179597E-2</v>
      </c>
    </row>
    <row r="252" spans="1:3">
      <c r="A252" s="25"/>
      <c r="B252" s="53">
        <v>3.3873730769230802E-2</v>
      </c>
    </row>
    <row r="253" spans="1:3">
      <c r="A253" s="25"/>
      <c r="B253" s="53">
        <v>3.1893794871794903E-2</v>
      </c>
    </row>
    <row r="254" spans="1:3">
      <c r="A254" s="25"/>
      <c r="B254" s="53">
        <v>2.99736666666666E-2</v>
      </c>
    </row>
    <row r="255" spans="1:3">
      <c r="A255" s="25"/>
      <c r="B255" s="53">
        <v>2.81531538461538E-2</v>
      </c>
    </row>
    <row r="256" spans="1:3">
      <c r="A256" s="25"/>
      <c r="B256" s="53">
        <v>2.6422833333333302E-2</v>
      </c>
    </row>
    <row r="257" spans="1:2">
      <c r="A257" s="25"/>
      <c r="B257" s="53">
        <v>2.4748217948717899E-2</v>
      </c>
    </row>
    <row r="258" spans="1:2">
      <c r="A258" s="25"/>
      <c r="B258" s="53">
        <v>2.3178346153846199E-2</v>
      </c>
    </row>
    <row r="259" spans="1:2">
      <c r="A259" s="25"/>
      <c r="B259" s="53">
        <v>2.1677256410256401E-2</v>
      </c>
    </row>
    <row r="260" spans="1:2">
      <c r="A260" s="25"/>
      <c r="B260" s="53">
        <v>2.0228217948718E-2</v>
      </c>
    </row>
    <row r="261" spans="1:2">
      <c r="A261" s="25"/>
      <c r="B261" s="53">
        <v>1.88891153846154E-2</v>
      </c>
    </row>
    <row r="262" spans="1:2">
      <c r="A262" s="25"/>
      <c r="B262" s="53">
        <v>1.7598961538461501E-2</v>
      </c>
    </row>
    <row r="263" spans="1:2">
      <c r="A263" s="25"/>
      <c r="B263" s="53">
        <v>1.6366269230769202E-2</v>
      </c>
    </row>
    <row r="264" spans="1:2">
      <c r="A264" s="25"/>
      <c r="B264" s="53">
        <v>1.52235769230769E-2</v>
      </c>
    </row>
    <row r="265" spans="1:2">
      <c r="A265" s="25"/>
      <c r="B265" s="53">
        <v>1.4123141025641E-2</v>
      </c>
    </row>
    <row r="266" spans="1:2">
      <c r="A266" s="25"/>
      <c r="B266" s="53">
        <v>1.3085320512820501E-2</v>
      </c>
    </row>
    <row r="267" spans="1:2">
      <c r="A267" s="25"/>
      <c r="B267" s="53">
        <v>1.2116500000000001E-2</v>
      </c>
    </row>
    <row r="268" spans="1:2">
      <c r="A268" s="25"/>
      <c r="B268" s="53">
        <v>1.1185192307692301E-2</v>
      </c>
    </row>
    <row r="269" spans="1:2">
      <c r="A269" s="25"/>
      <c r="B269" s="53">
        <v>1.03178846153846E-2</v>
      </c>
    </row>
    <row r="270" spans="1:2">
      <c r="A270" s="25"/>
      <c r="B270" s="53">
        <v>9.5009230769230995E-3</v>
      </c>
    </row>
    <row r="271" spans="1:2">
      <c r="A271" s="25"/>
      <c r="B271" s="53">
        <v>8.71701282051285E-3</v>
      </c>
    </row>
    <row r="272" spans="1:2">
      <c r="A272" s="25"/>
      <c r="B272" s="53">
        <v>7.9971410256410302E-3</v>
      </c>
    </row>
    <row r="273" spans="1:2">
      <c r="A273" s="25"/>
      <c r="B273" s="53">
        <v>7.3118846153845899E-3</v>
      </c>
    </row>
    <row r="274" spans="1:2">
      <c r="A274" s="25"/>
      <c r="B274" s="53">
        <v>6.6561153846153697E-3</v>
      </c>
    </row>
    <row r="275" spans="1:2">
      <c r="A275" s="25"/>
      <c r="B275" s="53">
        <v>6.0593974358974304E-3</v>
      </c>
    </row>
    <row r="276" spans="1:2">
      <c r="A276" s="25"/>
      <c r="B276" s="53">
        <v>5.4870384615384599E-3</v>
      </c>
    </row>
    <row r="277" spans="1:2">
      <c r="A277" s="25"/>
      <c r="B277" s="53">
        <v>4.9466538461538498E-3</v>
      </c>
    </row>
    <row r="278" spans="1:2">
      <c r="A278" s="25"/>
      <c r="B278" s="53">
        <v>4.4498205128205197E-3</v>
      </c>
    </row>
    <row r="279" spans="1:2">
      <c r="A279" s="25"/>
      <c r="B279" s="53">
        <v>3.9752692307692397E-3</v>
      </c>
    </row>
    <row r="280" spans="1:2">
      <c r="A280" s="25"/>
      <c r="B280" s="53">
        <v>3.5361666666666801E-3</v>
      </c>
    </row>
    <row r="281" spans="1:2">
      <c r="A281" s="25"/>
      <c r="B281" s="53">
        <v>3.1321666666666598E-3</v>
      </c>
    </row>
    <row r="282" spans="1:2">
      <c r="A282" s="25"/>
      <c r="B282" s="53">
        <v>2.7489230769230798E-3</v>
      </c>
    </row>
    <row r="283" spans="1:2">
      <c r="A283" s="25"/>
      <c r="B283" s="53">
        <v>2.4040512820512699E-3</v>
      </c>
    </row>
    <row r="284" spans="1:2">
      <c r="A284" s="25"/>
      <c r="B284" s="53">
        <v>2.08620512820512E-3</v>
      </c>
    </row>
    <row r="285" spans="1:2">
      <c r="A285" s="25"/>
      <c r="B285" s="53">
        <v>1.7874615384615301E-3</v>
      </c>
    </row>
    <row r="286" spans="1:2">
      <c r="A286" s="25"/>
      <c r="B286" s="53">
        <v>1.5284871794871799E-3</v>
      </c>
    </row>
    <row r="287" spans="1:2">
      <c r="A287" s="25"/>
      <c r="B287" s="53">
        <v>1.28970512820513E-3</v>
      </c>
    </row>
    <row r="288" spans="1:2">
      <c r="A288" s="25"/>
      <c r="B288" s="53">
        <v>1.07111538461539E-3</v>
      </c>
    </row>
    <row r="289" spans="1:2">
      <c r="A289" s="25"/>
      <c r="B289" s="53">
        <v>8.8687179487179904E-4</v>
      </c>
    </row>
    <row r="290" spans="1:2">
      <c r="A290" s="25"/>
      <c r="B290" s="53">
        <v>7.1797435897436404E-4</v>
      </c>
    </row>
    <row r="291" spans="1:2">
      <c r="A291" s="25"/>
      <c r="B291" s="53">
        <v>5.7053846153846098E-4</v>
      </c>
    </row>
    <row r="292" spans="1:2">
      <c r="A292" s="25"/>
      <c r="B292" s="53">
        <v>4.4938461538461598E-4</v>
      </c>
    </row>
    <row r="293" spans="1:2">
      <c r="A293" s="25"/>
      <c r="B293" s="53">
        <v>3.4116666666666399E-4</v>
      </c>
    </row>
    <row r="294" spans="1:2">
      <c r="A294" s="25"/>
      <c r="B294" s="53">
        <v>2.5334615384615201E-4</v>
      </c>
    </row>
    <row r="295" spans="1:2">
      <c r="A295" s="25"/>
      <c r="B295" s="53">
        <v>1.8302564102564E-4</v>
      </c>
    </row>
    <row r="296" spans="1:2">
      <c r="A296" s="25"/>
      <c r="B296" s="53">
        <v>1.2316666666666701E-4</v>
      </c>
    </row>
    <row r="297" spans="1:2">
      <c r="A297" s="25"/>
      <c r="B297" s="53">
        <v>8.1500000000000301E-5</v>
      </c>
    </row>
    <row r="298" spans="1:2">
      <c r="A298" s="25"/>
      <c r="B298" s="53">
        <v>4.9500000000000397E-5</v>
      </c>
    </row>
    <row r="299" spans="1:2">
      <c r="A299" s="25"/>
      <c r="B299" s="53">
        <v>2.4756410256410602E-5</v>
      </c>
    </row>
    <row r="300" spans="1:2">
      <c r="A300" s="25"/>
      <c r="B300" s="53">
        <v>1.25769230769235E-5</v>
      </c>
    </row>
    <row r="301" spans="1:2">
      <c r="A301" s="25"/>
      <c r="B301" s="53">
        <v>4.2307692307692302E-6</v>
      </c>
    </row>
    <row r="302" spans="1:2">
      <c r="A302" s="25"/>
      <c r="B302" s="53">
        <v>3.8461538461524502E-7</v>
      </c>
    </row>
    <row r="303" spans="1:2">
      <c r="A303" s="25"/>
      <c r="B303" s="39"/>
    </row>
    <row r="304" spans="1:2">
      <c r="A304" s="25"/>
      <c r="B304" s="39"/>
    </row>
    <row r="305" spans="1:2">
      <c r="A305" s="25"/>
      <c r="B305" s="39"/>
    </row>
    <row r="306" spans="1:2">
      <c r="A306" s="25"/>
      <c r="B306" s="39"/>
    </row>
    <row r="307" spans="1:2">
      <c r="A307" s="25"/>
      <c r="B307" s="39"/>
    </row>
    <row r="308" spans="1:2">
      <c r="A308" s="25"/>
      <c r="B308" s="39"/>
    </row>
    <row r="309" spans="1:2">
      <c r="A309" s="25"/>
      <c r="B309" s="39"/>
    </row>
    <row r="310" spans="1:2">
      <c r="A310" s="25"/>
      <c r="B310" s="39"/>
    </row>
    <row r="311" spans="1:2">
      <c r="A311" s="25"/>
      <c r="B311" s="39"/>
    </row>
    <row r="312" spans="1:2">
      <c r="A312" s="25"/>
      <c r="B312" s="39"/>
    </row>
    <row r="313" spans="1:2">
      <c r="A313" s="25"/>
      <c r="B313" s="39"/>
    </row>
    <row r="314" spans="1:2">
      <c r="A314" s="25"/>
      <c r="B314" s="39"/>
    </row>
    <row r="315" spans="1:2">
      <c r="A315" s="25"/>
      <c r="B315" s="39"/>
    </row>
    <row r="316" spans="1:2">
      <c r="A316" s="25"/>
      <c r="B316" s="39"/>
    </row>
    <row r="317" spans="1:2">
      <c r="A317" s="25"/>
      <c r="B317" s="39"/>
    </row>
    <row r="318" spans="1:2">
      <c r="A318" s="25"/>
      <c r="B318" s="39"/>
    </row>
    <row r="319" spans="1:2">
      <c r="A319" s="25"/>
      <c r="B319" s="39"/>
    </row>
    <row r="320" spans="1:2">
      <c r="A320" s="25"/>
      <c r="B320" s="39"/>
    </row>
    <row r="321" spans="1:2">
      <c r="A321" s="25"/>
      <c r="B321" s="39"/>
    </row>
    <row r="322" spans="1:2">
      <c r="A322" s="25"/>
      <c r="B322" s="39"/>
    </row>
    <row r="323" spans="1:2">
      <c r="A323" s="25"/>
      <c r="B323" s="39"/>
    </row>
    <row r="324" spans="1:2">
      <c r="A324" s="25"/>
      <c r="B324" s="39"/>
    </row>
    <row r="325" spans="1:2">
      <c r="A325" s="25"/>
      <c r="B325" s="39"/>
    </row>
    <row r="326" spans="1:2">
      <c r="A326" s="25"/>
      <c r="B326" s="39"/>
    </row>
    <row r="327" spans="1:2">
      <c r="A327" s="25"/>
      <c r="B327" s="39"/>
    </row>
    <row r="328" spans="1:2">
      <c r="A328" s="25"/>
      <c r="B328" s="39"/>
    </row>
    <row r="329" spans="1:2">
      <c r="A329" s="25"/>
      <c r="B329" s="39"/>
    </row>
    <row r="330" spans="1:2">
      <c r="A330" s="25"/>
      <c r="B330" s="39"/>
    </row>
    <row r="331" spans="1:2">
      <c r="A331" s="25"/>
      <c r="B331" s="39"/>
    </row>
    <row r="332" spans="1:2">
      <c r="A332" s="25"/>
      <c r="B332" s="39"/>
    </row>
    <row r="333" spans="1:2">
      <c r="A333" s="25"/>
      <c r="B333" s="39"/>
    </row>
    <row r="334" spans="1:2">
      <c r="A334" s="25"/>
      <c r="B334" s="39"/>
    </row>
    <row r="335" spans="1:2">
      <c r="A335" s="25"/>
      <c r="B335" s="39"/>
    </row>
    <row r="336" spans="1:2">
      <c r="A336" s="25"/>
      <c r="B336" s="39"/>
    </row>
    <row r="337" spans="1:2">
      <c r="A337" s="25"/>
      <c r="B337" s="39"/>
    </row>
    <row r="338" spans="1:2">
      <c r="A338" s="25"/>
      <c r="B338" s="39"/>
    </row>
    <row r="339" spans="1:2">
      <c r="A339" s="25"/>
      <c r="B339" s="39"/>
    </row>
    <row r="340" spans="1:2">
      <c r="A340" s="25"/>
      <c r="B340" s="39"/>
    </row>
    <row r="341" spans="1:2">
      <c r="A341" s="25"/>
      <c r="B341" s="39"/>
    </row>
    <row r="342" spans="1:2">
      <c r="A342" s="25"/>
      <c r="B342" s="39"/>
    </row>
    <row r="343" spans="1:2">
      <c r="A343" s="25"/>
      <c r="B343" s="39"/>
    </row>
    <row r="344" spans="1:2">
      <c r="A344" s="25"/>
      <c r="B344" s="39"/>
    </row>
    <row r="345" spans="1:2">
      <c r="A345" s="25"/>
      <c r="B345" s="39"/>
    </row>
    <row r="346" spans="1:2">
      <c r="A346" s="25"/>
      <c r="B346" s="39"/>
    </row>
    <row r="347" spans="1:2">
      <c r="A347" s="25"/>
      <c r="B347" s="39"/>
    </row>
    <row r="348" spans="1:2">
      <c r="A348" s="25"/>
      <c r="B348" s="39"/>
    </row>
    <row r="349" spans="1:2">
      <c r="A349" s="25"/>
      <c r="B349" s="39"/>
    </row>
    <row r="350" spans="1:2">
      <c r="A350" s="25"/>
      <c r="B350" s="39"/>
    </row>
    <row r="351" spans="1:2">
      <c r="A351" s="25"/>
      <c r="B351" s="39"/>
    </row>
    <row r="352" spans="1:2">
      <c r="A352" s="25"/>
      <c r="B352" s="39"/>
    </row>
    <row r="353" spans="1:2">
      <c r="A353" s="25"/>
      <c r="B353" s="39"/>
    </row>
    <row r="354" spans="1:2">
      <c r="A354" s="25"/>
      <c r="B354" s="39"/>
    </row>
    <row r="355" spans="1:2">
      <c r="A355" s="25"/>
      <c r="B355" s="39"/>
    </row>
    <row r="356" spans="1:2">
      <c r="A356" s="25"/>
      <c r="B356" s="39"/>
    </row>
    <row r="357" spans="1:2">
      <c r="A357" s="25"/>
      <c r="B357" s="39"/>
    </row>
    <row r="358" spans="1:2">
      <c r="A358" s="25"/>
      <c r="B358" s="39"/>
    </row>
    <row r="359" spans="1:2">
      <c r="A359" s="25"/>
      <c r="B359" s="39"/>
    </row>
    <row r="360" spans="1:2">
      <c r="A360" s="25"/>
      <c r="B360" s="39"/>
    </row>
    <row r="361" spans="1:2">
      <c r="A361" s="25"/>
      <c r="B361" s="39"/>
    </row>
    <row r="362" spans="1:2">
      <c r="A362" s="25"/>
      <c r="B362" s="39"/>
    </row>
    <row r="363" spans="1:2">
      <c r="A363" s="25"/>
      <c r="B363" s="39"/>
    </row>
    <row r="364" spans="1:2">
      <c r="A364" s="25"/>
      <c r="B364" s="39"/>
    </row>
    <row r="365" spans="1:2">
      <c r="A365" s="25"/>
      <c r="B365" s="39"/>
    </row>
    <row r="366" spans="1:2">
      <c r="A366" s="25"/>
      <c r="B366" s="39"/>
    </row>
    <row r="367" spans="1:2">
      <c r="A367" s="25"/>
      <c r="B367" s="39"/>
    </row>
    <row r="368" spans="1:2">
      <c r="A368" s="25"/>
      <c r="B368" s="39"/>
    </row>
    <row r="369" spans="1:2">
      <c r="A369" s="25"/>
      <c r="B369" s="39"/>
    </row>
    <row r="370" spans="1:2">
      <c r="A370" s="25"/>
      <c r="B370" s="39"/>
    </row>
    <row r="371" spans="1:2">
      <c r="A371" s="25"/>
      <c r="B371" s="39"/>
    </row>
    <row r="372" spans="1:2">
      <c r="A372" s="25"/>
      <c r="B372" s="39"/>
    </row>
    <row r="373" spans="1:2">
      <c r="A373" s="25"/>
      <c r="B373" s="39"/>
    </row>
    <row r="374" spans="1:2">
      <c r="A374" s="25"/>
      <c r="B374" s="39"/>
    </row>
    <row r="375" spans="1:2">
      <c r="A375" s="25"/>
      <c r="B375" s="39"/>
    </row>
    <row r="376" spans="1:2">
      <c r="A376" s="25"/>
      <c r="B376" s="39"/>
    </row>
    <row r="377" spans="1:2">
      <c r="A377" s="25"/>
      <c r="B377" s="39"/>
    </row>
    <row r="378" spans="1:2">
      <c r="A378" s="25"/>
      <c r="B378" s="39"/>
    </row>
    <row r="379" spans="1:2">
      <c r="A379" s="25"/>
      <c r="B379" s="39"/>
    </row>
    <row r="380" spans="1:2">
      <c r="A380" s="25"/>
      <c r="B380" s="39"/>
    </row>
    <row r="381" spans="1:2">
      <c r="A381" s="25"/>
      <c r="B381" s="39"/>
    </row>
    <row r="382" spans="1:2">
      <c r="A382" s="25"/>
      <c r="B382" s="39"/>
    </row>
    <row r="383" spans="1:2">
      <c r="A383" s="25"/>
      <c r="B383" s="39"/>
    </row>
    <row r="384" spans="1:2">
      <c r="A384" s="25"/>
      <c r="B384" s="39"/>
    </row>
    <row r="385" spans="1:2">
      <c r="A385" s="25"/>
      <c r="B385" s="39"/>
    </row>
    <row r="386" spans="1:2">
      <c r="A386" s="25"/>
      <c r="B386" s="39"/>
    </row>
    <row r="387" spans="1:2">
      <c r="A387" s="25"/>
      <c r="B387" s="39"/>
    </row>
    <row r="388" spans="1:2">
      <c r="A388" s="25"/>
      <c r="B388" s="39"/>
    </row>
    <row r="389" spans="1:2">
      <c r="A389" s="25"/>
      <c r="B389" s="39"/>
    </row>
    <row r="390" spans="1:2">
      <c r="A390" s="25"/>
      <c r="B390" s="39"/>
    </row>
    <row r="391" spans="1:2">
      <c r="A391" s="25"/>
      <c r="B391" s="39"/>
    </row>
    <row r="392" spans="1:2">
      <c r="A392" s="25"/>
      <c r="B392" s="39"/>
    </row>
    <row r="393" spans="1:2">
      <c r="A393" s="25"/>
      <c r="B393" s="39"/>
    </row>
    <row r="394" spans="1:2">
      <c r="A394" s="25"/>
      <c r="B394" s="39"/>
    </row>
    <row r="395" spans="1:2">
      <c r="A395" s="25"/>
      <c r="B395" s="39"/>
    </row>
    <row r="396" spans="1:2">
      <c r="A396" s="25"/>
      <c r="B396" s="39"/>
    </row>
    <row r="397" spans="1:2">
      <c r="A397" s="25"/>
      <c r="B397" s="39"/>
    </row>
    <row r="398" spans="1:2">
      <c r="A398" s="25"/>
      <c r="B398" s="39"/>
    </row>
    <row r="399" spans="1:2">
      <c r="A399" s="25"/>
      <c r="B399" s="39"/>
    </row>
    <row r="400" spans="1:2">
      <c r="A400" s="25"/>
      <c r="B400" s="39"/>
    </row>
    <row r="401" spans="1:2">
      <c r="A401" s="25"/>
      <c r="B401" s="39"/>
    </row>
    <row r="402" spans="1:2">
      <c r="A402" s="25"/>
      <c r="B402" s="39"/>
    </row>
    <row r="403" spans="1:2">
      <c r="A403" s="25"/>
      <c r="B403" s="39"/>
    </row>
    <row r="404" spans="1:2">
      <c r="A404" s="25"/>
      <c r="B404" s="39"/>
    </row>
    <row r="405" spans="1:2">
      <c r="A405" s="25"/>
      <c r="B405" s="39"/>
    </row>
    <row r="406" spans="1:2">
      <c r="A406" s="25"/>
      <c r="B406" s="39"/>
    </row>
    <row r="407" spans="1:2">
      <c r="A407" s="25"/>
      <c r="B407" s="39"/>
    </row>
    <row r="408" spans="1:2">
      <c r="A408" s="25"/>
      <c r="B408" s="39"/>
    </row>
    <row r="409" spans="1:2">
      <c r="A409" s="25"/>
      <c r="B409" s="39"/>
    </row>
    <row r="410" spans="1:2">
      <c r="A410" s="25"/>
      <c r="B410" s="39"/>
    </row>
    <row r="411" spans="1:2">
      <c r="A411" s="25"/>
      <c r="B411" s="39"/>
    </row>
    <row r="412" spans="1:2">
      <c r="A412" s="25"/>
      <c r="B412" s="39"/>
    </row>
    <row r="413" spans="1:2">
      <c r="A413" s="25"/>
      <c r="B413" s="39"/>
    </row>
    <row r="414" spans="1:2">
      <c r="A414" s="25"/>
      <c r="B414" s="39"/>
    </row>
    <row r="415" spans="1:2">
      <c r="A415" s="25"/>
      <c r="B415" s="39"/>
    </row>
    <row r="416" spans="1:2">
      <c r="A416" s="25"/>
      <c r="B416" s="39"/>
    </row>
    <row r="417" spans="1:2">
      <c r="A417" s="25"/>
      <c r="B417" s="39"/>
    </row>
    <row r="418" spans="1:2">
      <c r="A418" s="25"/>
      <c r="B418" s="39"/>
    </row>
    <row r="419" spans="1:2">
      <c r="A419" s="25"/>
      <c r="B419" s="39"/>
    </row>
    <row r="420" spans="1:2">
      <c r="A420" s="25"/>
      <c r="B420" s="39"/>
    </row>
    <row r="421" spans="1:2">
      <c r="A421" s="25"/>
      <c r="B421" s="39"/>
    </row>
    <row r="422" spans="1:2">
      <c r="A422" s="25"/>
      <c r="B422" s="39"/>
    </row>
    <row r="423" spans="1:2">
      <c r="A423" s="25"/>
      <c r="B423" s="39"/>
    </row>
    <row r="424" spans="1:2">
      <c r="A424" s="25"/>
      <c r="B424" s="39"/>
    </row>
    <row r="425" spans="1:2">
      <c r="A425" s="25"/>
      <c r="B425" s="39"/>
    </row>
    <row r="426" spans="1:2">
      <c r="A426" s="25"/>
      <c r="B426" s="39"/>
    </row>
    <row r="427" spans="1:2">
      <c r="A427" s="25"/>
      <c r="B427" s="39"/>
    </row>
    <row r="428" spans="1:2">
      <c r="A428" s="25"/>
      <c r="B428" s="39"/>
    </row>
    <row r="429" spans="1:2">
      <c r="A429" s="25"/>
      <c r="B429" s="39"/>
    </row>
    <row r="430" spans="1:2">
      <c r="A430" s="25"/>
      <c r="B430" s="39"/>
    </row>
    <row r="431" spans="1:2">
      <c r="A431" s="25"/>
      <c r="B431" s="39"/>
    </row>
    <row r="432" spans="1:2">
      <c r="A432" s="25"/>
      <c r="B432" s="39"/>
    </row>
    <row r="433" spans="1:2">
      <c r="A433" s="25"/>
      <c r="B433" s="39"/>
    </row>
    <row r="434" spans="1:2">
      <c r="A434" s="25"/>
      <c r="B434" s="39"/>
    </row>
    <row r="435" spans="1:2">
      <c r="A435" s="25"/>
      <c r="B435" s="39"/>
    </row>
    <row r="436" spans="1:2">
      <c r="A436" s="25"/>
      <c r="B436" s="39"/>
    </row>
    <row r="437" spans="1:2">
      <c r="A437" s="25"/>
      <c r="B437" s="39"/>
    </row>
    <row r="438" spans="1:2">
      <c r="A438" s="25"/>
      <c r="B438" s="39"/>
    </row>
    <row r="439" spans="1:2">
      <c r="A439" s="25"/>
      <c r="B439" s="39"/>
    </row>
    <row r="440" spans="1:2">
      <c r="A440" s="25"/>
      <c r="B440" s="39"/>
    </row>
    <row r="441" spans="1:2">
      <c r="A441" s="25"/>
      <c r="B441" s="39"/>
    </row>
    <row r="442" spans="1:2">
      <c r="A442" s="25"/>
      <c r="B442" s="39"/>
    </row>
    <row r="443" spans="1:2">
      <c r="A443" s="25"/>
      <c r="B443" s="39"/>
    </row>
    <row r="444" spans="1:2">
      <c r="A444" s="25"/>
      <c r="B444" s="39"/>
    </row>
    <row r="445" spans="1:2">
      <c r="A445" s="25"/>
      <c r="B445" s="39"/>
    </row>
    <row r="446" spans="1:2">
      <c r="A446" s="25"/>
      <c r="B446" s="39"/>
    </row>
    <row r="447" spans="1:2">
      <c r="A447" s="25"/>
      <c r="B447" s="39"/>
    </row>
    <row r="448" spans="1:2">
      <c r="A448" s="25"/>
      <c r="B448" s="39"/>
    </row>
    <row r="449" spans="1:2">
      <c r="A449" s="25"/>
      <c r="B449" s="39"/>
    </row>
    <row r="450" spans="1:2">
      <c r="A450" s="25"/>
      <c r="B450" s="39"/>
    </row>
    <row r="451" spans="1:2">
      <c r="A451" s="25"/>
      <c r="B451" s="39"/>
    </row>
    <row r="452" spans="1:2">
      <c r="A452" s="25"/>
      <c r="B452" s="39"/>
    </row>
    <row r="453" spans="1:2">
      <c r="A453" s="25"/>
      <c r="B453" s="39"/>
    </row>
    <row r="454" spans="1:2">
      <c r="A454" s="25"/>
      <c r="B454" s="39"/>
    </row>
  </sheetData>
  <mergeCells count="1">
    <mergeCell ref="D14:I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97"/>
  <sheetViews>
    <sheetView topLeftCell="A85" workbookViewId="0">
      <selection activeCell="H90" sqref="H90:H91"/>
    </sheetView>
  </sheetViews>
  <sheetFormatPr defaultRowHeight="12.75"/>
  <cols>
    <col min="1" max="1" width="9.140625" style="5" customWidth="1"/>
    <col min="2" max="2" width="9.85546875" style="5" customWidth="1"/>
    <col min="3" max="3" width="12.140625" style="11" customWidth="1"/>
    <col min="4" max="4" width="12.140625" style="6" customWidth="1"/>
    <col min="5" max="5" width="13.42578125" bestFit="1" customWidth="1"/>
    <col min="6" max="7" width="11.42578125" customWidth="1"/>
    <col min="8" max="8" width="14.7109375" customWidth="1"/>
    <col min="9" max="9" width="11.42578125" customWidth="1"/>
    <col min="10" max="10" width="13.5703125" customWidth="1"/>
  </cols>
  <sheetData>
    <row r="1" spans="1:15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</row>
    <row r="2" spans="1:15">
      <c r="A2" s="1"/>
      <c r="B2" s="1"/>
    </row>
    <row r="3" spans="1:15">
      <c r="A3" s="68" t="s">
        <v>56</v>
      </c>
      <c r="B3" s="69"/>
      <c r="C3" s="69"/>
      <c r="D3" s="69"/>
      <c r="E3" s="69"/>
      <c r="F3" s="69"/>
      <c r="G3" s="69"/>
      <c r="H3" s="69"/>
      <c r="I3" s="69"/>
      <c r="J3" s="69"/>
      <c r="K3" s="30" t="s">
        <v>34</v>
      </c>
      <c r="L3" s="29"/>
      <c r="M3" s="29"/>
    </row>
    <row r="4" spans="1:15">
      <c r="A4" s="1"/>
      <c r="B4" s="1"/>
    </row>
    <row r="5" spans="1:1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</row>
    <row r="6" spans="1:15">
      <c r="A6" s="69" t="s">
        <v>20</v>
      </c>
      <c r="B6" s="69"/>
      <c r="C6" s="69"/>
      <c r="D6" s="69"/>
      <c r="E6" s="69"/>
      <c r="F6" s="69"/>
      <c r="G6" s="69"/>
      <c r="H6" s="69"/>
      <c r="I6" s="69"/>
      <c r="J6" s="69"/>
    </row>
    <row r="7" spans="1:15">
      <c r="A7" s="1"/>
      <c r="B7" s="1"/>
    </row>
    <row r="8" spans="1:15">
      <c r="A8" s="2" t="s">
        <v>68</v>
      </c>
      <c r="B8" s="1"/>
      <c r="F8" s="34"/>
      <c r="G8" s="6"/>
      <c r="H8" s="6"/>
    </row>
    <row r="9" spans="1:15">
      <c r="A9" s="2" t="s">
        <v>72</v>
      </c>
      <c r="B9" s="1"/>
      <c r="D9" s="41" t="s">
        <v>73</v>
      </c>
      <c r="E9" s="42" t="s">
        <v>9</v>
      </c>
      <c r="F9" s="6"/>
      <c r="G9" s="6"/>
      <c r="H9" s="6"/>
    </row>
    <row r="10" spans="1:15">
      <c r="A10" s="2"/>
      <c r="B10" s="1"/>
      <c r="D10" s="7">
        <f>ROUND('333 Truncate'!B13, 6)</f>
        <v>0</v>
      </c>
      <c r="E10" s="3">
        <f>'[1]333'!$J$10</f>
        <v>180</v>
      </c>
      <c r="F10" s="35"/>
      <c r="G10" s="6"/>
      <c r="H10" s="6"/>
    </row>
    <row r="11" spans="1:15">
      <c r="A11" s="26" t="str">
        <f>"Probable Retirement Year " &amp;ROUND('333 Truncate'!C1, 1)</f>
        <v>Probable Retirement Year 2041</v>
      </c>
      <c r="B11" s="1"/>
      <c r="F11" s="34"/>
      <c r="G11" s="6"/>
      <c r="H11" s="6"/>
      <c r="O11" s="29"/>
    </row>
    <row r="12" spans="1:15">
      <c r="A12" s="1"/>
      <c r="B12" s="1"/>
      <c r="L12" s="62" t="s">
        <v>26</v>
      </c>
      <c r="M12" s="62"/>
      <c r="N12" s="62"/>
      <c r="O12" s="29"/>
    </row>
    <row r="13" spans="1:15">
      <c r="A13" s="1"/>
      <c r="B13" s="1"/>
      <c r="D13" s="3" t="s">
        <v>12</v>
      </c>
      <c r="F13" s="3" t="s">
        <v>12</v>
      </c>
      <c r="G13" s="3" t="s">
        <v>10</v>
      </c>
      <c r="L13" s="30"/>
      <c r="M13" s="29"/>
      <c r="N13" s="29"/>
      <c r="O13" s="29"/>
    </row>
    <row r="14" spans="1:15">
      <c r="A14" s="2"/>
      <c r="B14" s="3" t="s">
        <v>7</v>
      </c>
      <c r="C14" s="12" t="s">
        <v>1</v>
      </c>
      <c r="D14" s="3" t="s">
        <v>10</v>
      </c>
      <c r="E14" s="3" t="s">
        <v>12</v>
      </c>
      <c r="F14" s="3" t="s">
        <v>9</v>
      </c>
      <c r="G14" s="3" t="s">
        <v>9</v>
      </c>
      <c r="L14" s="32" t="s">
        <v>35</v>
      </c>
      <c r="M14" s="33" t="s">
        <v>38</v>
      </c>
      <c r="N14" s="29"/>
      <c r="O14" s="29"/>
    </row>
    <row r="15" spans="1:15">
      <c r="A15" s="3" t="s">
        <v>2</v>
      </c>
      <c r="B15" s="14">
        <v>37256</v>
      </c>
      <c r="C15" s="12" t="s">
        <v>3</v>
      </c>
      <c r="D15" s="3" t="s">
        <v>9</v>
      </c>
      <c r="E15" s="3" t="s">
        <v>9</v>
      </c>
      <c r="F15" s="3" t="s">
        <v>13</v>
      </c>
      <c r="G15" s="3" t="s">
        <v>13</v>
      </c>
      <c r="L15" s="32" t="s">
        <v>36</v>
      </c>
      <c r="M15" s="33" t="s">
        <v>38</v>
      </c>
      <c r="N15" s="29"/>
      <c r="O15" s="29"/>
    </row>
    <row r="16" spans="1:15">
      <c r="A16" s="4" t="s">
        <v>4</v>
      </c>
      <c r="B16" s="13" t="s">
        <v>5</v>
      </c>
      <c r="C16" s="8" t="s">
        <v>6</v>
      </c>
      <c r="D16" s="4" t="s">
        <v>11</v>
      </c>
      <c r="E16" s="4" t="s">
        <v>14</v>
      </c>
      <c r="F16" s="4" t="s">
        <v>15</v>
      </c>
      <c r="G16" t="s">
        <v>16</v>
      </c>
      <c r="L16" s="32" t="s">
        <v>37</v>
      </c>
      <c r="M16" s="33" t="s">
        <v>39</v>
      </c>
      <c r="N16" s="29"/>
      <c r="O16" s="29"/>
    </row>
    <row r="17" spans="1:15">
      <c r="A17" s="4"/>
      <c r="B17" s="13"/>
      <c r="C17" s="8"/>
      <c r="D17" s="4"/>
      <c r="E17" s="4"/>
      <c r="F17" s="4"/>
      <c r="L17" s="30" t="s">
        <v>40</v>
      </c>
      <c r="M17" s="33" t="s">
        <v>41</v>
      </c>
      <c r="N17" s="29"/>
      <c r="O17" s="29"/>
    </row>
    <row r="18" spans="1:15">
      <c r="A18" s="4">
        <v>2011</v>
      </c>
      <c r="B18" s="28">
        <v>0.5</v>
      </c>
      <c r="C18" s="45">
        <v>0</v>
      </c>
      <c r="D18" s="16">
        <f>'333 Truncate'!C14</f>
        <v>29.977534333333338</v>
      </c>
      <c r="E18" s="10">
        <f>E10</f>
        <v>180</v>
      </c>
      <c r="F18" s="9">
        <f t="shared" ref="F18:F81" si="0">+C18/E18</f>
        <v>0</v>
      </c>
      <c r="G18" s="9">
        <f>+D18*F18</f>
        <v>0</v>
      </c>
      <c r="L18" s="30" t="s">
        <v>42</v>
      </c>
      <c r="M18" s="33" t="s">
        <v>43</v>
      </c>
      <c r="N18" s="29"/>
      <c r="O18" s="29"/>
    </row>
    <row r="19" spans="1:15">
      <c r="A19" s="4">
        <v>2010</v>
      </c>
      <c r="B19" s="28">
        <v>1.5</v>
      </c>
      <c r="C19" s="45">
        <v>4035403.02</v>
      </c>
      <c r="D19" s="16">
        <f>'333 Truncate'!C15</f>
        <v>29.971448333333338</v>
      </c>
      <c r="E19" s="10">
        <f t="shared" ref="E19:E33" si="1">E18</f>
        <v>180</v>
      </c>
      <c r="F19" s="9">
        <f t="shared" si="0"/>
        <v>22418.905666666666</v>
      </c>
      <c r="G19" s="9">
        <f>+D19*F19</f>
        <v>671927.07287837402</v>
      </c>
      <c r="L19" s="32" t="s">
        <v>44</v>
      </c>
      <c r="M19" s="33" t="s">
        <v>45</v>
      </c>
    </row>
    <row r="20" spans="1:15">
      <c r="A20" s="4">
        <v>2009</v>
      </c>
      <c r="B20" s="28">
        <v>2.5</v>
      </c>
      <c r="C20" s="45">
        <v>0</v>
      </c>
      <c r="D20" s="16">
        <f>'333 Truncate'!C16</f>
        <v>29.964018000000006</v>
      </c>
      <c r="E20" s="10">
        <f t="shared" si="1"/>
        <v>180</v>
      </c>
      <c r="F20" s="9">
        <f t="shared" si="0"/>
        <v>0</v>
      </c>
      <c r="G20" s="9">
        <f>+D20*F20</f>
        <v>0</v>
      </c>
    </row>
    <row r="21" spans="1:15">
      <c r="A21" s="27">
        <v>2008</v>
      </c>
      <c r="B21" s="28">
        <v>3.5</v>
      </c>
      <c r="C21" s="45">
        <v>62158.95</v>
      </c>
      <c r="D21" s="16">
        <f>'333 Truncate'!C17</f>
        <v>29.955034333333341</v>
      </c>
      <c r="E21" s="10">
        <f t="shared" si="1"/>
        <v>180</v>
      </c>
      <c r="F21" s="9">
        <f t="shared" si="0"/>
        <v>345.32749999999999</v>
      </c>
      <c r="G21" s="9">
        <f>+D21*F21</f>
        <v>10344.297118744169</v>
      </c>
    </row>
    <row r="22" spans="1:15">
      <c r="A22" s="27">
        <v>2007</v>
      </c>
      <c r="B22" s="28">
        <v>4.5</v>
      </c>
      <c r="C22" s="45">
        <v>0</v>
      </c>
      <c r="D22" s="16">
        <f>'333 Truncate'!C18</f>
        <v>29.944269333333342</v>
      </c>
      <c r="E22" s="10">
        <f t="shared" si="1"/>
        <v>180</v>
      </c>
      <c r="F22" s="9">
        <f t="shared" si="0"/>
        <v>0</v>
      </c>
      <c r="G22" s="9">
        <f t="shared" ref="G22:G82" si="2">+D22*F22</f>
        <v>0</v>
      </c>
    </row>
    <row r="23" spans="1:15">
      <c r="A23" s="27">
        <v>2006</v>
      </c>
      <c r="B23" s="28">
        <v>5.5</v>
      </c>
      <c r="C23" s="45">
        <v>0</v>
      </c>
      <c r="D23" s="16">
        <f>'333 Truncate'!C19</f>
        <v>29.931418000000008</v>
      </c>
      <c r="E23" s="10">
        <f t="shared" si="1"/>
        <v>180</v>
      </c>
      <c r="F23" s="9">
        <f t="shared" si="0"/>
        <v>0</v>
      </c>
      <c r="G23" s="9">
        <f t="shared" si="2"/>
        <v>0</v>
      </c>
    </row>
    <row r="24" spans="1:15">
      <c r="A24" s="27">
        <v>2005</v>
      </c>
      <c r="B24" s="28">
        <v>6.5</v>
      </c>
      <c r="C24" s="45">
        <v>1992.81</v>
      </c>
      <c r="D24" s="16">
        <f>'333 Truncate'!C20</f>
        <v>29.916201333333337</v>
      </c>
      <c r="E24" s="10">
        <f t="shared" si="1"/>
        <v>180</v>
      </c>
      <c r="F24" s="9">
        <f t="shared" si="0"/>
        <v>11.071166666666667</v>
      </c>
      <c r="G24" s="9">
        <f t="shared" si="2"/>
        <v>331.20725099488891</v>
      </c>
    </row>
    <row r="25" spans="1:15">
      <c r="A25" s="27">
        <v>2004</v>
      </c>
      <c r="B25" s="28">
        <v>7.5</v>
      </c>
      <c r="C25" s="45">
        <v>0</v>
      </c>
      <c r="D25" s="16">
        <f>'333 Truncate'!C21</f>
        <v>29.898317333333335</v>
      </c>
      <c r="E25" s="10">
        <f t="shared" si="1"/>
        <v>180</v>
      </c>
      <c r="F25" s="9">
        <f t="shared" si="0"/>
        <v>0</v>
      </c>
      <c r="G25" s="9">
        <f t="shared" si="2"/>
        <v>0</v>
      </c>
    </row>
    <row r="26" spans="1:15">
      <c r="A26" s="27">
        <v>2003</v>
      </c>
      <c r="B26" s="28">
        <v>8.5</v>
      </c>
      <c r="C26" s="45">
        <v>0</v>
      </c>
      <c r="D26" s="16">
        <f>'333 Truncate'!C22</f>
        <v>29.877380959126981</v>
      </c>
      <c r="E26" s="10">
        <f t="shared" si="1"/>
        <v>180</v>
      </c>
      <c r="F26" s="9">
        <f t="shared" si="0"/>
        <v>0</v>
      </c>
      <c r="G26" s="9">
        <f t="shared" si="2"/>
        <v>0</v>
      </c>
    </row>
    <row r="27" spans="1:15">
      <c r="A27" s="27">
        <v>2002</v>
      </c>
      <c r="B27" s="28">
        <v>9.5</v>
      </c>
      <c r="C27" s="45">
        <v>0</v>
      </c>
      <c r="D27" s="16">
        <f>'333 Truncate'!C23</f>
        <v>29.85305775509627</v>
      </c>
      <c r="E27" s="10">
        <f t="shared" si="1"/>
        <v>180</v>
      </c>
      <c r="F27" s="9">
        <f t="shared" si="0"/>
        <v>0</v>
      </c>
      <c r="G27" s="9">
        <f t="shared" si="2"/>
        <v>0</v>
      </c>
    </row>
    <row r="28" spans="1:15">
      <c r="A28" s="27">
        <v>2001</v>
      </c>
      <c r="B28" s="28">
        <v>10.5</v>
      </c>
      <c r="C28" s="45">
        <v>0</v>
      </c>
      <c r="D28" s="16">
        <f>'333 Truncate'!C24</f>
        <v>29.824939474818422</v>
      </c>
      <c r="E28" s="10">
        <f t="shared" si="1"/>
        <v>180</v>
      </c>
      <c r="F28" s="9">
        <f t="shared" si="0"/>
        <v>0</v>
      </c>
      <c r="G28" s="9">
        <f t="shared" si="2"/>
        <v>0</v>
      </c>
    </row>
    <row r="29" spans="1:15">
      <c r="A29" s="27">
        <v>2000</v>
      </c>
      <c r="B29" s="28">
        <v>11.5</v>
      </c>
      <c r="C29" s="45">
        <v>0</v>
      </c>
      <c r="D29" s="16">
        <f>'333 Truncate'!C25</f>
        <v>29.792578824613347</v>
      </c>
      <c r="E29" s="10">
        <f t="shared" si="1"/>
        <v>180</v>
      </c>
      <c r="F29" s="9">
        <f t="shared" si="0"/>
        <v>0</v>
      </c>
      <c r="G29" s="9">
        <f t="shared" si="2"/>
        <v>0</v>
      </c>
    </row>
    <row r="30" spans="1:15">
      <c r="A30" s="27">
        <v>1999</v>
      </c>
      <c r="B30" s="28">
        <v>12.5</v>
      </c>
      <c r="C30" s="45">
        <v>0</v>
      </c>
      <c r="D30" s="16">
        <f>'333 Truncate'!C26</f>
        <v>29.755544970268051</v>
      </c>
      <c r="E30" s="10">
        <f t="shared" si="1"/>
        <v>180</v>
      </c>
      <c r="F30" s="9">
        <f t="shared" si="0"/>
        <v>0</v>
      </c>
      <c r="G30" s="9">
        <f t="shared" si="2"/>
        <v>0</v>
      </c>
    </row>
    <row r="31" spans="1:15">
      <c r="A31" s="27">
        <v>1998</v>
      </c>
      <c r="B31" s="28">
        <v>13.5</v>
      </c>
      <c r="C31" s="45">
        <v>0</v>
      </c>
      <c r="D31" s="16">
        <f>'333 Truncate'!C27</f>
        <v>29.713445461906183</v>
      </c>
      <c r="E31" s="10">
        <f t="shared" si="1"/>
        <v>180</v>
      </c>
      <c r="F31" s="9">
        <f t="shared" si="0"/>
        <v>0</v>
      </c>
      <c r="G31" s="9">
        <f t="shared" si="2"/>
        <v>0</v>
      </c>
    </row>
    <row r="32" spans="1:15">
      <c r="A32" s="27">
        <v>1997</v>
      </c>
      <c r="B32" s="28">
        <v>14.5</v>
      </c>
      <c r="C32" s="45">
        <v>24821.62</v>
      </c>
      <c r="D32" s="16">
        <f>'333 Truncate'!C28</f>
        <v>29.6657684177964</v>
      </c>
      <c r="E32" s="10">
        <f t="shared" si="1"/>
        <v>180</v>
      </c>
      <c r="F32" s="9">
        <f t="shared" si="0"/>
        <v>137.89788888888887</v>
      </c>
      <c r="G32" s="9">
        <f t="shared" si="2"/>
        <v>4090.8468370807968</v>
      </c>
    </row>
    <row r="33" spans="1:7">
      <c r="A33" s="27">
        <v>1996</v>
      </c>
      <c r="B33" s="28">
        <v>15.5</v>
      </c>
      <c r="C33" s="45">
        <v>0</v>
      </c>
      <c r="D33" s="16">
        <f>'333 Truncate'!C29</f>
        <v>29.612014506024792</v>
      </c>
      <c r="E33" s="10">
        <f t="shared" si="1"/>
        <v>180</v>
      </c>
      <c r="F33" s="9">
        <f t="shared" si="0"/>
        <v>0</v>
      </c>
      <c r="G33" s="9">
        <f t="shared" si="2"/>
        <v>0</v>
      </c>
    </row>
    <row r="34" spans="1:7">
      <c r="A34" s="27">
        <v>1995</v>
      </c>
      <c r="B34" s="28">
        <v>16.5</v>
      </c>
      <c r="C34" s="45">
        <v>0</v>
      </c>
      <c r="D34" s="16">
        <f>'333 Truncate'!C30</f>
        <v>29.551757830079424</v>
      </c>
      <c r="E34" s="10">
        <f t="shared" ref="E34:E88" si="3">+E33</f>
        <v>180</v>
      </c>
      <c r="F34" s="9">
        <f t="shared" si="0"/>
        <v>0</v>
      </c>
      <c r="G34" s="9">
        <f t="shared" si="2"/>
        <v>0</v>
      </c>
    </row>
    <row r="35" spans="1:7">
      <c r="A35" s="27">
        <v>1994</v>
      </c>
      <c r="B35" s="28">
        <v>17.5</v>
      </c>
      <c r="C35" s="45">
        <v>0</v>
      </c>
      <c r="D35" s="16">
        <f>'333 Truncate'!C31</f>
        <v>29.484514234622736</v>
      </c>
      <c r="E35" s="10">
        <f t="shared" si="3"/>
        <v>180</v>
      </c>
      <c r="F35" s="9">
        <f t="shared" si="0"/>
        <v>0</v>
      </c>
      <c r="G35" s="9">
        <f t="shared" si="2"/>
        <v>0</v>
      </c>
    </row>
    <row r="36" spans="1:7">
      <c r="A36" s="27">
        <v>1993</v>
      </c>
      <c r="B36" s="28">
        <v>18.5</v>
      </c>
      <c r="C36" s="45">
        <v>0</v>
      </c>
      <c r="D36" s="16">
        <f>'333 Truncate'!C32</f>
        <v>29.409762113209769</v>
      </c>
      <c r="E36" s="10">
        <f t="shared" si="3"/>
        <v>180</v>
      </c>
      <c r="F36" s="9">
        <f t="shared" si="0"/>
        <v>0</v>
      </c>
      <c r="G36" s="9">
        <f t="shared" si="2"/>
        <v>0</v>
      </c>
    </row>
    <row r="37" spans="1:7">
      <c r="A37" s="27">
        <v>1992</v>
      </c>
      <c r="B37" s="28">
        <v>19.5</v>
      </c>
      <c r="C37" s="45">
        <v>12412.14</v>
      </c>
      <c r="D37" s="16">
        <f>'333 Truncate'!C33</f>
        <v>29.327087148843837</v>
      </c>
      <c r="E37" s="10">
        <f t="shared" si="3"/>
        <v>180</v>
      </c>
      <c r="F37" s="9">
        <f t="shared" si="0"/>
        <v>68.956333333333333</v>
      </c>
      <c r="G37" s="9">
        <f t="shared" si="2"/>
        <v>2022.288397131392</v>
      </c>
    </row>
    <row r="38" spans="1:7">
      <c r="A38" s="27">
        <v>1991</v>
      </c>
      <c r="B38" s="28">
        <v>20.5</v>
      </c>
      <c r="C38" s="45">
        <v>0</v>
      </c>
      <c r="D38" s="16">
        <f>'333 Truncate'!C34</f>
        <v>29.236074093661092</v>
      </c>
      <c r="E38" s="10">
        <f t="shared" si="3"/>
        <v>180</v>
      </c>
      <c r="F38" s="9">
        <f t="shared" si="0"/>
        <v>0</v>
      </c>
      <c r="G38" s="9">
        <f t="shared" si="2"/>
        <v>0</v>
      </c>
    </row>
    <row r="39" spans="1:7">
      <c r="A39" s="27">
        <v>1990</v>
      </c>
      <c r="B39" s="28">
        <v>21.5</v>
      </c>
      <c r="C39" s="45">
        <v>0</v>
      </c>
      <c r="D39" s="16">
        <f>'333 Truncate'!C35</f>
        <v>29.136229283771691</v>
      </c>
      <c r="E39" s="10">
        <f t="shared" si="3"/>
        <v>180</v>
      </c>
      <c r="F39" s="9">
        <f t="shared" si="0"/>
        <v>0</v>
      </c>
      <c r="G39" s="9">
        <f t="shared" si="2"/>
        <v>0</v>
      </c>
    </row>
    <row r="40" spans="1:7">
      <c r="A40" s="27">
        <v>1989</v>
      </c>
      <c r="B40" s="28">
        <v>22.5</v>
      </c>
      <c r="C40" s="45">
        <v>0</v>
      </c>
      <c r="D40" s="16">
        <f>'333 Truncate'!C36</f>
        <v>29.027140110105446</v>
      </c>
      <c r="E40" s="10">
        <f t="shared" si="3"/>
        <v>180</v>
      </c>
      <c r="F40" s="9">
        <f t="shared" si="0"/>
        <v>0</v>
      </c>
      <c r="G40" s="9">
        <f t="shared" si="2"/>
        <v>0</v>
      </c>
    </row>
    <row r="41" spans="1:7">
      <c r="A41" s="27">
        <v>1988</v>
      </c>
      <c r="B41" s="28">
        <v>23.5</v>
      </c>
      <c r="C41" s="45">
        <v>0</v>
      </c>
      <c r="D41" s="16">
        <f>'333 Truncate'!C37</f>
        <v>28.908665107730418</v>
      </c>
      <c r="E41" s="10">
        <f t="shared" si="3"/>
        <v>180</v>
      </c>
      <c r="F41" s="9">
        <f t="shared" si="0"/>
        <v>0</v>
      </c>
      <c r="G41" s="9">
        <f t="shared" si="2"/>
        <v>0</v>
      </c>
    </row>
    <row r="42" spans="1:7">
      <c r="A42" s="27">
        <v>1987</v>
      </c>
      <c r="B42" s="28">
        <v>24.5</v>
      </c>
      <c r="C42" s="45">
        <v>0</v>
      </c>
      <c r="D42" s="16">
        <f>'333 Truncate'!C38</f>
        <v>28.780213710825283</v>
      </c>
      <c r="E42" s="10">
        <f t="shared" si="3"/>
        <v>180</v>
      </c>
      <c r="F42" s="9">
        <f t="shared" si="0"/>
        <v>0</v>
      </c>
      <c r="G42" s="9">
        <f t="shared" si="2"/>
        <v>0</v>
      </c>
    </row>
    <row r="43" spans="1:7">
      <c r="A43" s="27">
        <v>1986</v>
      </c>
      <c r="B43" s="28">
        <v>25.5</v>
      </c>
      <c r="C43" s="45">
        <v>0</v>
      </c>
      <c r="D43" s="16">
        <f>'333 Truncate'!C39</f>
        <v>28.641517855652481</v>
      </c>
      <c r="E43" s="10">
        <f t="shared" si="3"/>
        <v>180</v>
      </c>
      <c r="F43" s="9">
        <f t="shared" si="0"/>
        <v>0</v>
      </c>
      <c r="G43" s="9">
        <f t="shared" si="2"/>
        <v>0</v>
      </c>
    </row>
    <row r="44" spans="1:7">
      <c r="A44" s="27">
        <v>1985</v>
      </c>
      <c r="B44" s="28">
        <v>26.5</v>
      </c>
      <c r="C44" s="45">
        <v>0</v>
      </c>
      <c r="D44" s="16">
        <f>'333 Truncate'!C40</f>
        <v>28.492730243469712</v>
      </c>
      <c r="E44" s="10">
        <f t="shared" si="3"/>
        <v>180</v>
      </c>
      <c r="F44" s="9">
        <f t="shared" si="0"/>
        <v>0</v>
      </c>
      <c r="G44" s="9">
        <f t="shared" si="2"/>
        <v>0</v>
      </c>
    </row>
    <row r="45" spans="1:7">
      <c r="A45" s="27">
        <v>1984</v>
      </c>
      <c r="B45" s="28">
        <v>27.5</v>
      </c>
      <c r="C45" s="45">
        <v>0</v>
      </c>
      <c r="D45" s="16">
        <f>'333 Truncate'!C41</f>
        <v>28.333211134875011</v>
      </c>
      <c r="E45" s="10">
        <f t="shared" si="3"/>
        <v>180</v>
      </c>
      <c r="F45" s="9">
        <f t="shared" si="0"/>
        <v>0</v>
      </c>
      <c r="G45" s="9">
        <f t="shared" si="2"/>
        <v>0</v>
      </c>
    </row>
    <row r="46" spans="1:7">
      <c r="A46" s="27">
        <v>1983</v>
      </c>
      <c r="B46" s="28">
        <v>28.5</v>
      </c>
      <c r="C46" s="45">
        <v>0</v>
      </c>
      <c r="D46" s="16">
        <f>'333 Truncate'!C42</f>
        <v>28.162826571910777</v>
      </c>
      <c r="E46" s="10">
        <f t="shared" si="3"/>
        <v>180</v>
      </c>
      <c r="F46" s="9">
        <f t="shared" si="0"/>
        <v>0</v>
      </c>
      <c r="G46" s="9">
        <f t="shared" si="2"/>
        <v>0</v>
      </c>
    </row>
    <row r="47" spans="1:7">
      <c r="A47" s="27">
        <v>1982</v>
      </c>
      <c r="B47" s="28">
        <v>29.5</v>
      </c>
      <c r="C47" s="45">
        <v>0</v>
      </c>
      <c r="D47" s="16">
        <f>'333 Truncate'!C43</f>
        <v>27.982121730865451</v>
      </c>
      <c r="E47" s="10">
        <f t="shared" si="3"/>
        <v>180</v>
      </c>
      <c r="F47" s="9">
        <f t="shared" si="0"/>
        <v>0</v>
      </c>
      <c r="G47" s="9">
        <f t="shared" si="2"/>
        <v>0</v>
      </c>
    </row>
    <row r="48" spans="1:7">
      <c r="A48" s="27">
        <v>1981</v>
      </c>
      <c r="B48" s="28">
        <v>30.5</v>
      </c>
      <c r="C48" s="45">
        <v>0</v>
      </c>
      <c r="D48" s="16">
        <f>'333 Truncate'!C44</f>
        <v>27.790402293517605</v>
      </c>
      <c r="E48" s="10">
        <f t="shared" si="3"/>
        <v>180</v>
      </c>
      <c r="F48" s="9">
        <f t="shared" si="0"/>
        <v>0</v>
      </c>
      <c r="G48" s="9">
        <f t="shared" si="2"/>
        <v>0</v>
      </c>
    </row>
    <row r="49" spans="1:8">
      <c r="A49" s="27">
        <v>1980</v>
      </c>
      <c r="B49" s="28">
        <v>31.5</v>
      </c>
      <c r="C49" s="45">
        <v>0</v>
      </c>
      <c r="D49" s="16">
        <f>'333 Truncate'!C45</f>
        <v>27.587629311992796</v>
      </c>
      <c r="E49" s="10">
        <f t="shared" si="3"/>
        <v>180</v>
      </c>
      <c r="F49" s="9">
        <f t="shared" si="0"/>
        <v>0</v>
      </c>
      <c r="G49" s="9">
        <f t="shared" si="2"/>
        <v>0</v>
      </c>
    </row>
    <row r="50" spans="1:8">
      <c r="A50" s="27">
        <v>1979</v>
      </c>
      <c r="B50" s="28">
        <v>32.5</v>
      </c>
      <c r="C50" s="45">
        <v>0</v>
      </c>
      <c r="D50" s="16">
        <f>'333 Truncate'!C46</f>
        <v>27.374854292343539</v>
      </c>
      <c r="E50" s="10">
        <f t="shared" si="3"/>
        <v>180</v>
      </c>
      <c r="F50" s="9">
        <f t="shared" si="0"/>
        <v>0</v>
      </c>
      <c r="G50" s="9">
        <f t="shared" si="2"/>
        <v>0</v>
      </c>
    </row>
    <row r="51" spans="1:8">
      <c r="A51" s="27">
        <v>1978</v>
      </c>
      <c r="B51" s="28">
        <v>33.5</v>
      </c>
      <c r="C51" s="45">
        <v>0</v>
      </c>
      <c r="D51" s="16">
        <f>'333 Truncate'!C47</f>
        <v>27.151238677869095</v>
      </c>
      <c r="E51" s="10">
        <f t="shared" si="3"/>
        <v>180</v>
      </c>
      <c r="F51" s="9">
        <f t="shared" si="0"/>
        <v>0</v>
      </c>
      <c r="G51" s="9">
        <f t="shared" si="2"/>
        <v>0</v>
      </c>
    </row>
    <row r="52" spans="1:8">
      <c r="A52" s="27">
        <v>1977</v>
      </c>
      <c r="B52" s="28">
        <v>34.5</v>
      </c>
      <c r="C52" s="45">
        <v>0</v>
      </c>
      <c r="D52" s="16">
        <f>'333 Truncate'!C48</f>
        <v>26.916851910819979</v>
      </c>
      <c r="E52" s="10">
        <f t="shared" si="3"/>
        <v>180</v>
      </c>
      <c r="F52" s="9">
        <f t="shared" si="0"/>
        <v>0</v>
      </c>
      <c r="G52" s="9">
        <f t="shared" si="2"/>
        <v>0</v>
      </c>
    </row>
    <row r="53" spans="1:8">
      <c r="A53" s="27">
        <v>1976</v>
      </c>
      <c r="B53" s="28">
        <v>35.5</v>
      </c>
      <c r="C53" s="45">
        <v>0</v>
      </c>
      <c r="D53" s="16">
        <f>'333 Truncate'!C49</f>
        <v>26.673319385192226</v>
      </c>
      <c r="E53" s="10">
        <f t="shared" si="3"/>
        <v>180</v>
      </c>
      <c r="F53" s="9">
        <f t="shared" si="0"/>
        <v>0</v>
      </c>
      <c r="G53" s="9">
        <f t="shared" si="2"/>
        <v>0</v>
      </c>
    </row>
    <row r="54" spans="1:8">
      <c r="A54" s="27">
        <v>1975</v>
      </c>
      <c r="B54" s="28">
        <v>36.5</v>
      </c>
      <c r="C54" s="45">
        <v>0</v>
      </c>
      <c r="D54" s="16">
        <f>'333 Truncate'!C50</f>
        <v>26.419525107045555</v>
      </c>
      <c r="E54" s="10">
        <f t="shared" si="3"/>
        <v>180</v>
      </c>
      <c r="F54" s="9">
        <f t="shared" si="0"/>
        <v>0</v>
      </c>
      <c r="G54" s="9">
        <f t="shared" si="2"/>
        <v>0</v>
      </c>
    </row>
    <row r="55" spans="1:8">
      <c r="A55" s="27">
        <v>1974</v>
      </c>
      <c r="B55" s="28">
        <v>37.5</v>
      </c>
      <c r="C55" s="45">
        <v>0</v>
      </c>
      <c r="D55" s="16">
        <f>'333 Truncate'!C51</f>
        <v>26.155712767127309</v>
      </c>
      <c r="E55" s="10">
        <f t="shared" si="3"/>
        <v>180</v>
      </c>
      <c r="F55" s="9">
        <f t="shared" si="0"/>
        <v>0</v>
      </c>
      <c r="G55" s="9">
        <f t="shared" si="2"/>
        <v>0</v>
      </c>
    </row>
    <row r="56" spans="1:8">
      <c r="A56" s="27">
        <v>1973</v>
      </c>
      <c r="B56" s="28">
        <v>38.5</v>
      </c>
      <c r="C56" s="45">
        <v>0</v>
      </c>
      <c r="D56" s="16">
        <f>'333 Truncate'!C52</f>
        <v>25.884012787863117</v>
      </c>
      <c r="E56" s="10">
        <f t="shared" si="3"/>
        <v>180</v>
      </c>
      <c r="F56" s="9">
        <f t="shared" si="0"/>
        <v>0</v>
      </c>
      <c r="G56" s="9">
        <f t="shared" si="2"/>
        <v>0</v>
      </c>
    </row>
    <row r="57" spans="1:8">
      <c r="A57" s="27">
        <v>1972</v>
      </c>
      <c r="B57" s="28">
        <v>39.5</v>
      </c>
      <c r="C57" s="45">
        <v>0</v>
      </c>
      <c r="D57" s="16">
        <f>'333 Truncate'!C53</f>
        <v>25.603032007177561</v>
      </c>
      <c r="E57" s="10">
        <f t="shared" si="3"/>
        <v>180</v>
      </c>
      <c r="F57" s="9">
        <f t="shared" si="0"/>
        <v>0</v>
      </c>
      <c r="G57" s="9">
        <f t="shared" si="2"/>
        <v>0</v>
      </c>
    </row>
    <row r="58" spans="1:8">
      <c r="A58" s="27">
        <v>1971</v>
      </c>
      <c r="B58" s="28">
        <v>40.5</v>
      </c>
      <c r="C58" s="45">
        <v>0</v>
      </c>
      <c r="D58" s="16">
        <f>'333 Truncate'!C54</f>
        <v>25.313088553419519</v>
      </c>
      <c r="E58" s="10">
        <f t="shared" si="3"/>
        <v>180</v>
      </c>
      <c r="F58" s="9">
        <f t="shared" si="0"/>
        <v>0</v>
      </c>
      <c r="G58" s="9">
        <f t="shared" si="2"/>
        <v>0</v>
      </c>
    </row>
    <row r="59" spans="1:8">
      <c r="A59" s="27">
        <v>1970</v>
      </c>
      <c r="B59" s="28">
        <v>41.5</v>
      </c>
      <c r="C59" s="45">
        <v>0</v>
      </c>
      <c r="D59" s="16">
        <f>'333 Truncate'!C55</f>
        <v>25.016823516887783</v>
      </c>
      <c r="E59" s="10">
        <f t="shared" si="3"/>
        <v>180</v>
      </c>
      <c r="F59" s="9">
        <f t="shared" si="0"/>
        <v>0</v>
      </c>
      <c r="G59" s="9">
        <f t="shared" si="2"/>
        <v>0</v>
      </c>
    </row>
    <row r="60" spans="1:8" s="15" customFormat="1">
      <c r="A60" s="27">
        <v>1969</v>
      </c>
      <c r="B60" s="28">
        <v>42.5</v>
      </c>
      <c r="C60" s="45">
        <v>0</v>
      </c>
      <c r="D60" s="16">
        <f>'333 Truncate'!C56</f>
        <v>24.712535481058929</v>
      </c>
      <c r="E60" s="10">
        <f t="shared" si="3"/>
        <v>180</v>
      </c>
      <c r="F60" s="9">
        <f t="shared" si="0"/>
        <v>0</v>
      </c>
      <c r="G60" s="9">
        <f t="shared" si="2"/>
        <v>0</v>
      </c>
    </row>
    <row r="61" spans="1:8" s="15" customFormat="1">
      <c r="A61" s="27">
        <v>1968</v>
      </c>
      <c r="B61" s="28">
        <v>43.5</v>
      </c>
      <c r="C61" s="45">
        <v>0</v>
      </c>
      <c r="D61" s="16">
        <f>'333 Truncate'!C57</f>
        <v>24.400628193963239</v>
      </c>
      <c r="E61" s="10">
        <f t="shared" si="3"/>
        <v>180</v>
      </c>
      <c r="F61" s="9">
        <f t="shared" si="0"/>
        <v>0</v>
      </c>
      <c r="G61" s="9">
        <f t="shared" si="2"/>
        <v>0</v>
      </c>
    </row>
    <row r="62" spans="1:8">
      <c r="A62" s="27">
        <v>1967</v>
      </c>
      <c r="B62" s="28">
        <v>44.5</v>
      </c>
      <c r="C62" s="45">
        <v>0</v>
      </c>
      <c r="D62" s="16">
        <f>'333 Truncate'!C58</f>
        <v>24.084107004977678</v>
      </c>
      <c r="E62" s="10">
        <f t="shared" si="3"/>
        <v>180</v>
      </c>
      <c r="F62" s="9">
        <f t="shared" si="0"/>
        <v>0</v>
      </c>
      <c r="G62" s="9">
        <f t="shared" si="2"/>
        <v>0</v>
      </c>
      <c r="H62" s="10"/>
    </row>
    <row r="63" spans="1:8">
      <c r="A63" s="27">
        <v>1966</v>
      </c>
      <c r="B63" s="28">
        <v>45.5</v>
      </c>
      <c r="C63" s="45">
        <v>0</v>
      </c>
      <c r="D63" s="16">
        <f>'333 Truncate'!C59</f>
        <v>23.761001141698575</v>
      </c>
      <c r="E63" s="10">
        <f t="shared" si="3"/>
        <v>180</v>
      </c>
      <c r="F63" s="9">
        <f t="shared" si="0"/>
        <v>0</v>
      </c>
      <c r="G63" s="9">
        <f t="shared" si="2"/>
        <v>0</v>
      </c>
    </row>
    <row r="64" spans="1:8" ht="15" customHeight="1">
      <c r="A64" s="27">
        <v>1965</v>
      </c>
      <c r="B64" s="28">
        <v>46.5</v>
      </c>
      <c r="C64" s="45">
        <v>0</v>
      </c>
      <c r="D64" s="16">
        <f>'333 Truncate'!C60</f>
        <v>23.431686289045057</v>
      </c>
      <c r="E64" s="10">
        <f t="shared" si="3"/>
        <v>180</v>
      </c>
      <c r="F64" s="9">
        <f t="shared" si="0"/>
        <v>0</v>
      </c>
      <c r="G64" s="9">
        <f t="shared" si="2"/>
        <v>0</v>
      </c>
    </row>
    <row r="65" spans="1:7">
      <c r="A65" s="27">
        <v>1964</v>
      </c>
      <c r="B65" s="28">
        <v>47.5</v>
      </c>
      <c r="C65" s="45">
        <v>0</v>
      </c>
      <c r="D65" s="16">
        <f>'333 Truncate'!C61</f>
        <v>23.099524263492324</v>
      </c>
      <c r="E65" s="10">
        <f t="shared" si="3"/>
        <v>180</v>
      </c>
      <c r="F65" s="9">
        <f t="shared" si="0"/>
        <v>0</v>
      </c>
      <c r="G65" s="9">
        <f t="shared" si="2"/>
        <v>0</v>
      </c>
    </row>
    <row r="66" spans="1:7">
      <c r="A66" s="27">
        <v>1963</v>
      </c>
      <c r="B66" s="28">
        <v>48.5</v>
      </c>
      <c r="C66" s="45">
        <v>31.46</v>
      </c>
      <c r="D66" s="16">
        <f>'333 Truncate'!C62</f>
        <v>22.762238128239559</v>
      </c>
      <c r="E66" s="10">
        <f t="shared" si="3"/>
        <v>180</v>
      </c>
      <c r="F66" s="9">
        <f t="shared" si="0"/>
        <v>0.17477777777777778</v>
      </c>
      <c r="G66" s="9">
        <f t="shared" si="2"/>
        <v>3.9783333973023143</v>
      </c>
    </row>
    <row r="67" spans="1:7">
      <c r="A67" s="27">
        <v>1962</v>
      </c>
      <c r="B67" s="28">
        <v>49.5</v>
      </c>
      <c r="C67" s="45">
        <v>12808.8</v>
      </c>
      <c r="D67" s="16">
        <f>'333 Truncate'!C63</f>
        <v>22.420222912996017</v>
      </c>
      <c r="E67" s="10">
        <f t="shared" si="3"/>
        <v>180</v>
      </c>
      <c r="F67" s="9">
        <f t="shared" si="0"/>
        <v>71.16</v>
      </c>
      <c r="G67" s="9">
        <f t="shared" si="2"/>
        <v>1595.4230624887964</v>
      </c>
    </row>
    <row r="68" spans="1:7">
      <c r="A68" s="27">
        <v>1961</v>
      </c>
      <c r="B68" s="28">
        <v>50.5</v>
      </c>
      <c r="C68" s="45">
        <v>0</v>
      </c>
      <c r="D68" s="16">
        <f>'333 Truncate'!C64</f>
        <v>22.077029730301714</v>
      </c>
      <c r="E68" s="10">
        <f t="shared" si="3"/>
        <v>180</v>
      </c>
      <c r="F68" s="9">
        <f t="shared" si="0"/>
        <v>0</v>
      </c>
      <c r="G68" s="9">
        <f t="shared" si="2"/>
        <v>0</v>
      </c>
    </row>
    <row r="69" spans="1:7">
      <c r="A69" s="27">
        <v>1960</v>
      </c>
      <c r="B69" s="28">
        <v>51.5</v>
      </c>
      <c r="C69" s="45">
        <v>0</v>
      </c>
      <c r="D69" s="16">
        <f>'333 Truncate'!C65</f>
        <v>21.730144252863937</v>
      </c>
      <c r="E69" s="10">
        <f t="shared" si="3"/>
        <v>180</v>
      </c>
      <c r="F69" s="9">
        <f t="shared" si="0"/>
        <v>0</v>
      </c>
      <c r="G69" s="9">
        <f t="shared" si="2"/>
        <v>0</v>
      </c>
    </row>
    <row r="70" spans="1:7">
      <c r="A70" s="27">
        <v>1959</v>
      </c>
      <c r="B70" s="28">
        <v>52.5</v>
      </c>
      <c r="C70" s="45">
        <v>0</v>
      </c>
      <c r="D70" s="16">
        <f>'333 Truncate'!C66</f>
        <v>21.379976737977678</v>
      </c>
      <c r="E70" s="10">
        <f t="shared" si="3"/>
        <v>180</v>
      </c>
      <c r="F70" s="9">
        <f t="shared" si="0"/>
        <v>0</v>
      </c>
      <c r="G70" s="9">
        <f t="shared" si="2"/>
        <v>0</v>
      </c>
    </row>
    <row r="71" spans="1:7">
      <c r="A71" s="27">
        <v>1958</v>
      </c>
      <c r="B71" s="28">
        <v>53.5</v>
      </c>
      <c r="C71" s="45">
        <v>4342</v>
      </c>
      <c r="D71" s="16">
        <f>'333 Truncate'!C67</f>
        <v>21.030089094962666</v>
      </c>
      <c r="E71" s="10">
        <f t="shared" si="3"/>
        <v>180</v>
      </c>
      <c r="F71" s="9">
        <f t="shared" si="0"/>
        <v>24.122222222222224</v>
      </c>
      <c r="G71" s="9">
        <f t="shared" si="2"/>
        <v>507.29248250182167</v>
      </c>
    </row>
    <row r="72" spans="1:7">
      <c r="A72" s="27">
        <v>1957</v>
      </c>
      <c r="B72" s="28">
        <v>54.5</v>
      </c>
      <c r="C72" s="45">
        <v>67525.73</v>
      </c>
      <c r="D72" s="16">
        <f>'333 Truncate'!C68</f>
        <v>20.677872496713828</v>
      </c>
      <c r="E72" s="10">
        <f t="shared" si="3"/>
        <v>180</v>
      </c>
      <c r="F72" s="9">
        <f t="shared" si="0"/>
        <v>375.14294444444442</v>
      </c>
      <c r="G72" s="9">
        <f t="shared" si="2"/>
        <v>7757.1579732640212</v>
      </c>
    </row>
    <row r="73" spans="1:7">
      <c r="A73" s="27">
        <v>1956</v>
      </c>
      <c r="B73" s="28">
        <v>55.5</v>
      </c>
      <c r="C73" s="45">
        <v>0</v>
      </c>
      <c r="D73" s="16">
        <f>'333 Truncate'!C69</f>
        <v>20.323672628945705</v>
      </c>
      <c r="E73" s="10">
        <f t="shared" si="3"/>
        <v>180</v>
      </c>
      <c r="F73" s="9">
        <f t="shared" si="0"/>
        <v>0</v>
      </c>
      <c r="G73" s="9">
        <f t="shared" si="2"/>
        <v>0</v>
      </c>
    </row>
    <row r="74" spans="1:7">
      <c r="A74" s="27">
        <v>1955</v>
      </c>
      <c r="B74" s="28">
        <v>56.5</v>
      </c>
      <c r="C74" s="45">
        <v>0</v>
      </c>
      <c r="D74" s="16">
        <f>'333 Truncate'!C70</f>
        <v>19.971037563940474</v>
      </c>
      <c r="E74" s="10">
        <f t="shared" si="3"/>
        <v>180</v>
      </c>
      <c r="F74" s="9">
        <f t="shared" si="0"/>
        <v>0</v>
      </c>
      <c r="G74" s="9">
        <f t="shared" si="2"/>
        <v>0</v>
      </c>
    </row>
    <row r="75" spans="1:7">
      <c r="A75" s="27">
        <v>1954</v>
      </c>
      <c r="B75" s="28">
        <v>57.5</v>
      </c>
      <c r="C75" s="45">
        <v>0</v>
      </c>
      <c r="D75" s="16">
        <f>'333 Truncate'!C71</f>
        <v>19.617272240700224</v>
      </c>
      <c r="E75" s="10">
        <f t="shared" si="3"/>
        <v>180</v>
      </c>
      <c r="F75" s="9">
        <f t="shared" si="0"/>
        <v>0</v>
      </c>
      <c r="G75" s="9">
        <f t="shared" si="2"/>
        <v>0</v>
      </c>
    </row>
    <row r="76" spans="1:7">
      <c r="A76" s="27">
        <v>1953</v>
      </c>
      <c r="B76" s="28">
        <v>58.5</v>
      </c>
      <c r="C76" s="45">
        <v>0</v>
      </c>
      <c r="D76" s="16">
        <f>'333 Truncate'!C72</f>
        <v>19.262722551867597</v>
      </c>
      <c r="E76" s="10">
        <f t="shared" si="3"/>
        <v>180</v>
      </c>
      <c r="F76" s="9">
        <f t="shared" si="0"/>
        <v>0</v>
      </c>
      <c r="G76" s="9">
        <f t="shared" si="2"/>
        <v>0</v>
      </c>
    </row>
    <row r="77" spans="1:7">
      <c r="A77" s="27">
        <v>1952</v>
      </c>
      <c r="B77" s="28">
        <v>59.5</v>
      </c>
      <c r="C77" s="45">
        <v>0</v>
      </c>
      <c r="D77" s="16">
        <f>'333 Truncate'!C73</f>
        <v>18.910703666455543</v>
      </c>
      <c r="E77" s="10">
        <f t="shared" si="3"/>
        <v>180</v>
      </c>
      <c r="F77" s="9">
        <f t="shared" si="0"/>
        <v>0</v>
      </c>
      <c r="G77" s="9">
        <f t="shared" si="2"/>
        <v>0</v>
      </c>
    </row>
    <row r="78" spans="1:7">
      <c r="A78" s="27">
        <v>1951</v>
      </c>
      <c r="B78" s="28">
        <v>60.5</v>
      </c>
      <c r="C78" s="45">
        <v>0</v>
      </c>
      <c r="D78" s="16">
        <f>'333 Truncate'!C74</f>
        <v>18.558646314477933</v>
      </c>
      <c r="E78" s="10">
        <f t="shared" si="3"/>
        <v>180</v>
      </c>
      <c r="F78" s="9">
        <f t="shared" si="0"/>
        <v>0</v>
      </c>
      <c r="G78" s="9">
        <f t="shared" si="2"/>
        <v>0</v>
      </c>
    </row>
    <row r="79" spans="1:7">
      <c r="A79" s="27">
        <v>1950</v>
      </c>
      <c r="B79" s="28">
        <v>61.5</v>
      </c>
      <c r="C79" s="45">
        <v>0</v>
      </c>
      <c r="D79" s="16">
        <f>'333 Truncate'!C75</f>
        <v>18.206829701934048</v>
      </c>
      <c r="E79" s="10">
        <f t="shared" si="3"/>
        <v>180</v>
      </c>
      <c r="F79" s="9">
        <f t="shared" si="0"/>
        <v>0</v>
      </c>
      <c r="G79" s="9">
        <f t="shared" si="2"/>
        <v>0</v>
      </c>
    </row>
    <row r="80" spans="1:7">
      <c r="A80" s="27">
        <v>1949</v>
      </c>
      <c r="B80" s="28">
        <v>62.5</v>
      </c>
      <c r="C80" s="45">
        <v>0</v>
      </c>
      <c r="D80" s="16">
        <f>'333 Truncate'!C76</f>
        <v>17.858281240343143</v>
      </c>
      <c r="E80" s="10">
        <f t="shared" si="3"/>
        <v>180</v>
      </c>
      <c r="F80" s="9">
        <f t="shared" si="0"/>
        <v>0</v>
      </c>
      <c r="G80" s="9">
        <f t="shared" si="2"/>
        <v>0</v>
      </c>
    </row>
    <row r="81" spans="1:8">
      <c r="A81" s="27">
        <v>1948</v>
      </c>
      <c r="B81" s="28">
        <v>63.5</v>
      </c>
      <c r="C81" s="45">
        <v>0</v>
      </c>
      <c r="D81" s="16">
        <f>'333 Truncate'!C77</f>
        <v>17.510620628047825</v>
      </c>
      <c r="E81" s="10">
        <f t="shared" si="3"/>
        <v>180</v>
      </c>
      <c r="F81" s="9">
        <f t="shared" si="0"/>
        <v>0</v>
      </c>
      <c r="G81" s="9">
        <f t="shared" si="2"/>
        <v>0</v>
      </c>
    </row>
    <row r="82" spans="1:8">
      <c r="A82" s="27">
        <v>1947</v>
      </c>
      <c r="B82" s="28">
        <v>64.5</v>
      </c>
      <c r="C82" s="45">
        <v>0</v>
      </c>
      <c r="D82" s="16">
        <f>'333 Truncate'!C78</f>
        <v>17.164104864180747</v>
      </c>
      <c r="E82" s="10">
        <f t="shared" si="3"/>
        <v>180</v>
      </c>
      <c r="F82" s="9">
        <f>+C82/E82</f>
        <v>0</v>
      </c>
      <c r="G82" s="9">
        <f t="shared" si="2"/>
        <v>0</v>
      </c>
    </row>
    <row r="83" spans="1:8">
      <c r="A83" s="27">
        <v>1946</v>
      </c>
      <c r="B83" s="28">
        <v>64.5</v>
      </c>
      <c r="C83" s="45">
        <v>0</v>
      </c>
      <c r="D83" s="16">
        <f>'333 Truncate'!C79</f>
        <v>16.821319502935914</v>
      </c>
      <c r="E83" s="10">
        <f t="shared" si="3"/>
        <v>180</v>
      </c>
      <c r="F83" s="9">
        <f t="shared" ref="F83:F88" si="4">+C83/E83</f>
        <v>0</v>
      </c>
      <c r="G83" s="9">
        <f t="shared" ref="G83:G88" si="5">+D83*F83</f>
        <v>0</v>
      </c>
    </row>
    <row r="84" spans="1:8">
      <c r="A84" s="27">
        <v>1945</v>
      </c>
      <c r="B84" s="28">
        <v>64.5</v>
      </c>
      <c r="C84" s="45">
        <v>0</v>
      </c>
      <c r="D84" s="16">
        <f>'333 Truncate'!C80</f>
        <v>16.480212417238501</v>
      </c>
      <c r="E84" s="10">
        <f t="shared" si="3"/>
        <v>180</v>
      </c>
      <c r="F84" s="9">
        <f t="shared" si="4"/>
        <v>0</v>
      </c>
      <c r="G84" s="9">
        <f t="shared" si="5"/>
        <v>0</v>
      </c>
    </row>
    <row r="85" spans="1:8">
      <c r="A85" s="27">
        <v>1944</v>
      </c>
      <c r="B85" s="28">
        <v>64.5</v>
      </c>
      <c r="C85" s="45">
        <v>0</v>
      </c>
      <c r="D85" s="16">
        <f>'333 Truncate'!C81</f>
        <v>16.14102477656953</v>
      </c>
      <c r="E85" s="10">
        <f t="shared" si="3"/>
        <v>180</v>
      </c>
      <c r="F85" s="9">
        <f t="shared" si="4"/>
        <v>0</v>
      </c>
      <c r="G85" s="9">
        <f t="shared" si="5"/>
        <v>0</v>
      </c>
    </row>
    <row r="86" spans="1:8">
      <c r="A86" s="27">
        <v>1943</v>
      </c>
      <c r="B86" s="28">
        <v>64.5</v>
      </c>
      <c r="C86" s="45">
        <v>0</v>
      </c>
      <c r="D86" s="16">
        <f>'333 Truncate'!C82</f>
        <v>15.805806779491427</v>
      </c>
      <c r="E86" s="10">
        <f t="shared" si="3"/>
        <v>180</v>
      </c>
      <c r="F86" s="9">
        <f t="shared" si="4"/>
        <v>0</v>
      </c>
      <c r="G86" s="9">
        <f t="shared" si="5"/>
        <v>0</v>
      </c>
    </row>
    <row r="87" spans="1:8">
      <c r="A87" s="27">
        <v>1942</v>
      </c>
      <c r="B87" s="28">
        <v>64.5</v>
      </c>
      <c r="C87" s="45">
        <v>0</v>
      </c>
      <c r="D87" s="16">
        <f>'333 Truncate'!C83</f>
        <v>15.472965661765866</v>
      </c>
      <c r="E87" s="10">
        <f t="shared" si="3"/>
        <v>180</v>
      </c>
      <c r="F87" s="9">
        <f t="shared" si="4"/>
        <v>0</v>
      </c>
      <c r="G87" s="9">
        <f t="shared" si="5"/>
        <v>0</v>
      </c>
    </row>
    <row r="88" spans="1:8">
      <c r="A88" s="27">
        <v>1941</v>
      </c>
      <c r="B88" s="28">
        <v>64.5</v>
      </c>
      <c r="C88" s="45">
        <v>209127.78</v>
      </c>
      <c r="D88" s="16">
        <f>'333 Truncate'!C84</f>
        <v>15.142698509886205</v>
      </c>
      <c r="E88" s="10">
        <f t="shared" si="3"/>
        <v>180</v>
      </c>
      <c r="F88" s="9">
        <f t="shared" si="4"/>
        <v>1161.8209999999999</v>
      </c>
      <c r="G88" s="9">
        <f t="shared" si="5"/>
        <v>17593.105125454498</v>
      </c>
    </row>
    <row r="89" spans="1:8" ht="15.75" thickBot="1">
      <c r="D89" s="16"/>
      <c r="E89" s="10"/>
      <c r="F89" s="17"/>
      <c r="G89" s="17"/>
    </row>
    <row r="90" spans="1:8" ht="13.5" thickBot="1">
      <c r="D90"/>
      <c r="H90" s="55" t="s">
        <v>75</v>
      </c>
    </row>
    <row r="91" spans="1:8">
      <c r="C91" s="11">
        <f>SUM(C18:C88)</f>
        <v>4430624.3100000005</v>
      </c>
      <c r="D91"/>
      <c r="F91" s="11">
        <f>SUM(F18:F88)</f>
        <v>24614.579499999996</v>
      </c>
      <c r="G91" s="11">
        <f>SUM(G18:G88)</f>
        <v>716172.66945943155</v>
      </c>
      <c r="H91" s="56">
        <f>+C91-G91</f>
        <v>3714451.6405405691</v>
      </c>
    </row>
    <row r="92" spans="1:8">
      <c r="D92"/>
    </row>
    <row r="93" spans="1:8">
      <c r="A93" s="2" t="s">
        <v>17</v>
      </c>
      <c r="B93" s="3"/>
      <c r="C93" s="19"/>
      <c r="D93" s="15"/>
      <c r="E93" s="20">
        <f>+C91/F91</f>
        <v>180.00000000000006</v>
      </c>
      <c r="F93" s="15"/>
      <c r="G93" s="15"/>
    </row>
    <row r="94" spans="1:8">
      <c r="A94" s="2" t="s">
        <v>18</v>
      </c>
      <c r="B94" s="3"/>
      <c r="C94" s="19"/>
      <c r="D94" s="15"/>
      <c r="E94" s="20">
        <f>+G91/F91</f>
        <v>29.09546634584725</v>
      </c>
      <c r="F94" s="15"/>
      <c r="G94" s="15"/>
    </row>
    <row r="95" spans="1:8">
      <c r="A95" s="1"/>
    </row>
    <row r="97" spans="1:6">
      <c r="A97" s="63" t="s">
        <v>8</v>
      </c>
      <c r="B97" s="64"/>
      <c r="C97" s="65"/>
      <c r="D97" s="66"/>
      <c r="E97" s="67"/>
      <c r="F97" s="67"/>
    </row>
  </sheetData>
  <mergeCells count="6">
    <mergeCell ref="A97:F97"/>
    <mergeCell ref="A1:J1"/>
    <mergeCell ref="A3:J3"/>
    <mergeCell ref="A5:J5"/>
    <mergeCell ref="A6:J6"/>
    <mergeCell ref="L12:N1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54"/>
  <sheetViews>
    <sheetView topLeftCell="A13" workbookViewId="0">
      <selection activeCell="E44" sqref="E44"/>
    </sheetView>
  </sheetViews>
  <sheetFormatPr defaultRowHeight="12.75"/>
  <cols>
    <col min="2" max="2" width="23.5703125" style="37" customWidth="1"/>
    <col min="7" max="7" width="15.7109375" customWidth="1"/>
  </cols>
  <sheetData>
    <row r="1" spans="1:11">
      <c r="B1" s="15" t="s">
        <v>28</v>
      </c>
      <c r="C1">
        <f>'[1]333'!$D$5</f>
        <v>2041</v>
      </c>
      <c r="D1" s="30" t="s">
        <v>29</v>
      </c>
    </row>
    <row r="2" spans="1:11">
      <c r="A2" s="15"/>
      <c r="B2" s="15" t="s">
        <v>25</v>
      </c>
      <c r="C2">
        <v>2011</v>
      </c>
      <c r="D2" s="30" t="s">
        <v>30</v>
      </c>
    </row>
    <row r="3" spans="1:11">
      <c r="A3" s="15"/>
      <c r="B3" s="15" t="s">
        <v>33</v>
      </c>
      <c r="C3">
        <f>C1-C2</f>
        <v>30</v>
      </c>
    </row>
    <row r="4" spans="1:11">
      <c r="A4" s="15"/>
    </row>
    <row r="5" spans="1:11">
      <c r="A5" s="26" t="str">
        <f>"Projection Life Table "&amp;B8</f>
        <v xml:space="preserve">Projection Life Table </v>
      </c>
      <c r="B5" s="26"/>
      <c r="D5" s="30" t="s">
        <v>27</v>
      </c>
      <c r="E5" s="29"/>
      <c r="F5" s="29"/>
      <c r="G5" s="29"/>
      <c r="K5" s="30" t="s">
        <v>26</v>
      </c>
    </row>
    <row r="6" spans="1:11">
      <c r="A6" s="22"/>
      <c r="B6" s="31"/>
    </row>
    <row r="7" spans="1:11">
      <c r="A7" s="36" t="str">
        <f>"Interim Retirement Rate " &amp;ROUND(B13, 6)</f>
        <v>Interim Retirement Rate 0</v>
      </c>
      <c r="B7" s="31"/>
    </row>
    <row r="8" spans="1:11">
      <c r="A8" s="22"/>
      <c r="B8" s="31"/>
    </row>
    <row r="9" spans="1:11">
      <c r="A9" s="23" t="s">
        <v>21</v>
      </c>
      <c r="B9" s="23" t="s">
        <v>22</v>
      </c>
      <c r="D9" s="30" t="s">
        <v>27</v>
      </c>
      <c r="E9" s="29"/>
      <c r="F9" s="29"/>
      <c r="G9" s="29"/>
    </row>
    <row r="10" spans="1:11">
      <c r="A10" s="24"/>
      <c r="B10" s="38"/>
    </row>
    <row r="11" spans="1:11">
      <c r="A11" s="24" t="s">
        <v>23</v>
      </c>
      <c r="B11" s="38" t="s">
        <v>24</v>
      </c>
      <c r="C11" s="18" t="s">
        <v>31</v>
      </c>
      <c r="G11" s="18"/>
    </row>
    <row r="12" spans="1:11">
      <c r="A12" s="24"/>
      <c r="B12" s="38"/>
    </row>
    <row r="13" spans="1:11">
      <c r="A13" s="24"/>
      <c r="B13" s="48"/>
    </row>
    <row r="14" spans="1:11" ht="12.75" customHeight="1">
      <c r="A14" s="25">
        <v>0.5</v>
      </c>
      <c r="B14" s="53">
        <v>1</v>
      </c>
      <c r="C14" s="21">
        <f>SUM(B15:B44)/B14</f>
        <v>29.977534333333338</v>
      </c>
      <c r="D14" s="71" t="s">
        <v>32</v>
      </c>
      <c r="E14" s="71"/>
      <c r="F14" s="71"/>
      <c r="G14" s="71"/>
      <c r="H14" s="71"/>
      <c r="I14" s="71"/>
      <c r="J14" s="29"/>
      <c r="K14" s="29"/>
    </row>
    <row r="15" spans="1:11">
      <c r="A15" s="25">
        <v>1.5</v>
      </c>
      <c r="B15" s="53">
        <v>1</v>
      </c>
      <c r="C15" s="21">
        <f t="shared" ref="C15:C78" si="0">SUM(B16:B45)/B15</f>
        <v>29.971448333333338</v>
      </c>
      <c r="D15" s="71"/>
      <c r="E15" s="71"/>
      <c r="F15" s="71"/>
      <c r="G15" s="71"/>
      <c r="H15" s="71"/>
      <c r="I15" s="71"/>
    </row>
    <row r="16" spans="1:11">
      <c r="A16" s="25">
        <v>2.5</v>
      </c>
      <c r="B16" s="53">
        <v>1</v>
      </c>
      <c r="C16" s="21">
        <f t="shared" si="0"/>
        <v>29.964018000000006</v>
      </c>
      <c r="D16" s="71"/>
      <c r="E16" s="71"/>
      <c r="F16" s="71"/>
      <c r="G16" s="71"/>
      <c r="H16" s="71"/>
      <c r="I16" s="71"/>
    </row>
    <row r="17" spans="1:3">
      <c r="A17" s="25">
        <v>3.5</v>
      </c>
      <c r="B17" s="53">
        <v>1</v>
      </c>
      <c r="C17" s="21">
        <f t="shared" si="0"/>
        <v>29.955034333333341</v>
      </c>
    </row>
    <row r="18" spans="1:3">
      <c r="A18" s="25">
        <v>4.5</v>
      </c>
      <c r="B18" s="53">
        <v>1</v>
      </c>
      <c r="C18" s="21">
        <f t="shared" si="0"/>
        <v>29.944269333333342</v>
      </c>
    </row>
    <row r="19" spans="1:3">
      <c r="A19" s="25">
        <v>5.5</v>
      </c>
      <c r="B19" s="53">
        <v>1</v>
      </c>
      <c r="C19" s="21">
        <f t="shared" si="0"/>
        <v>29.931418000000008</v>
      </c>
    </row>
    <row r="20" spans="1:3">
      <c r="A20" s="25">
        <v>6.5</v>
      </c>
      <c r="B20" s="53">
        <v>1</v>
      </c>
      <c r="C20" s="21">
        <f t="shared" si="0"/>
        <v>29.916201333333337</v>
      </c>
    </row>
    <row r="21" spans="1:3">
      <c r="A21" s="25">
        <v>7.5</v>
      </c>
      <c r="B21" s="53">
        <v>1</v>
      </c>
      <c r="C21" s="21">
        <f t="shared" si="0"/>
        <v>29.898317333333335</v>
      </c>
    </row>
    <row r="22" spans="1:3">
      <c r="A22" s="25">
        <v>8.5</v>
      </c>
      <c r="B22" s="53">
        <v>0.99999966666666695</v>
      </c>
      <c r="C22" s="21">
        <f t="shared" si="0"/>
        <v>29.877380959126981</v>
      </c>
    </row>
    <row r="23" spans="1:3">
      <c r="A23" s="25">
        <v>9.5</v>
      </c>
      <c r="B23" s="53">
        <v>0.99999833333333299</v>
      </c>
      <c r="C23" s="21">
        <f t="shared" si="0"/>
        <v>29.85305775509627</v>
      </c>
    </row>
    <row r="24" spans="1:3">
      <c r="A24" s="25">
        <v>10.5</v>
      </c>
      <c r="B24" s="53">
        <v>0.99999700000000002</v>
      </c>
      <c r="C24" s="21">
        <f t="shared" si="0"/>
        <v>29.824939474818422</v>
      </c>
    </row>
    <row r="25" spans="1:3">
      <c r="A25" s="25">
        <v>11.5</v>
      </c>
      <c r="B25" s="53">
        <v>0.99999433333333299</v>
      </c>
      <c r="C25" s="21">
        <f t="shared" si="0"/>
        <v>29.792578824613347</v>
      </c>
    </row>
    <row r="26" spans="1:3">
      <c r="A26" s="25">
        <v>12.5</v>
      </c>
      <c r="B26" s="53">
        <v>0.99999033333333298</v>
      </c>
      <c r="C26" s="21">
        <f t="shared" si="0"/>
        <v>29.755544970268051</v>
      </c>
    </row>
    <row r="27" spans="1:3">
      <c r="A27" s="25">
        <v>13.5</v>
      </c>
      <c r="B27" s="53">
        <v>0.99998299999999996</v>
      </c>
      <c r="C27" s="21">
        <f t="shared" si="0"/>
        <v>29.713445461906183</v>
      </c>
    </row>
    <row r="28" spans="1:3">
      <c r="A28" s="25">
        <v>14.5</v>
      </c>
      <c r="B28" s="53">
        <v>0.99997033333333296</v>
      </c>
      <c r="C28" s="21">
        <f t="shared" si="0"/>
        <v>29.6657684177964</v>
      </c>
    </row>
    <row r="29" spans="1:3">
      <c r="A29" s="25">
        <v>15.5</v>
      </c>
      <c r="B29" s="53">
        <v>0.999952333333333</v>
      </c>
      <c r="C29" s="21">
        <f t="shared" si="0"/>
        <v>29.612014506024792</v>
      </c>
    </row>
    <row r="30" spans="1:3">
      <c r="A30" s="25">
        <v>16.5</v>
      </c>
      <c r="B30" s="53">
        <v>0.99992599999999998</v>
      </c>
      <c r="C30" s="21">
        <f t="shared" si="0"/>
        <v>29.551757830079424</v>
      </c>
    </row>
    <row r="31" spans="1:3">
      <c r="A31" s="25">
        <v>17.5</v>
      </c>
      <c r="B31" s="53">
        <v>0.99988600000000005</v>
      </c>
      <c r="C31" s="21">
        <f t="shared" si="0"/>
        <v>29.484514234622736</v>
      </c>
    </row>
    <row r="32" spans="1:3">
      <c r="A32" s="25">
        <v>18.5</v>
      </c>
      <c r="B32" s="53">
        <v>0.99983133333333296</v>
      </c>
      <c r="C32" s="21">
        <f t="shared" si="0"/>
        <v>29.409762113209769</v>
      </c>
    </row>
    <row r="33" spans="1:5">
      <c r="A33" s="25">
        <v>19.5</v>
      </c>
      <c r="B33" s="53">
        <v>0.99975700000000001</v>
      </c>
      <c r="C33" s="21">
        <f t="shared" si="0"/>
        <v>29.327087148843837</v>
      </c>
    </row>
    <row r="34" spans="1:5">
      <c r="A34" s="25">
        <v>20.5</v>
      </c>
      <c r="B34" s="53">
        <v>0.999653666666667</v>
      </c>
      <c r="C34" s="21">
        <f t="shared" si="0"/>
        <v>29.236074093661092</v>
      </c>
    </row>
    <row r="35" spans="1:5">
      <c r="A35" s="25">
        <v>21.5</v>
      </c>
      <c r="B35" s="53">
        <v>0.99951833333333295</v>
      </c>
      <c r="C35" s="21">
        <f t="shared" si="0"/>
        <v>29.136229283771691</v>
      </c>
    </row>
    <row r="36" spans="1:5">
      <c r="A36" s="25">
        <v>22.5</v>
      </c>
      <c r="B36" s="53">
        <v>0.99934500000000004</v>
      </c>
      <c r="C36" s="21">
        <f t="shared" si="0"/>
        <v>29.027140110105446</v>
      </c>
    </row>
    <row r="37" spans="1:5">
      <c r="A37" s="25">
        <v>23.5</v>
      </c>
      <c r="B37" s="53">
        <v>0.99911433333333299</v>
      </c>
      <c r="C37" s="21">
        <f t="shared" si="0"/>
        <v>28.908665107730418</v>
      </c>
    </row>
    <row r="38" spans="1:5">
      <c r="A38" s="25">
        <v>24.5</v>
      </c>
      <c r="B38" s="53">
        <v>0.99882633333333304</v>
      </c>
      <c r="C38" s="21">
        <f t="shared" si="0"/>
        <v>28.780213710825283</v>
      </c>
    </row>
    <row r="39" spans="1:5">
      <c r="A39" s="25">
        <v>25.5</v>
      </c>
      <c r="B39" s="53">
        <v>0.99846999999999997</v>
      </c>
      <c r="C39" s="21">
        <f t="shared" si="0"/>
        <v>28.641517855652481</v>
      </c>
    </row>
    <row r="40" spans="1:5">
      <c r="A40" s="25">
        <v>26.5</v>
      </c>
      <c r="B40" s="53">
        <v>0.99801600000000001</v>
      </c>
      <c r="C40" s="21">
        <f t="shared" si="0"/>
        <v>28.492730243469712</v>
      </c>
    </row>
    <row r="41" spans="1:5">
      <c r="A41" s="25">
        <v>27.5</v>
      </c>
      <c r="B41" s="53">
        <v>0.99746666666666695</v>
      </c>
      <c r="C41" s="21">
        <f t="shared" si="0"/>
        <v>28.333211134875011</v>
      </c>
    </row>
    <row r="42" spans="1:5">
      <c r="A42" s="25">
        <v>28.5</v>
      </c>
      <c r="B42" s="53">
        <v>0.996807</v>
      </c>
      <c r="C42" s="21">
        <f t="shared" si="0"/>
        <v>28.162826571910777</v>
      </c>
    </row>
    <row r="43" spans="1:5">
      <c r="A43" s="25">
        <v>29.5</v>
      </c>
      <c r="B43" s="53">
        <v>0.99599499999999996</v>
      </c>
      <c r="C43" s="21">
        <f t="shared" si="0"/>
        <v>27.982121730865451</v>
      </c>
    </row>
    <row r="44" spans="1:5">
      <c r="A44" s="25">
        <v>30.5</v>
      </c>
      <c r="B44" s="53">
        <v>0.99503633333333297</v>
      </c>
      <c r="C44" s="21">
        <f t="shared" si="0"/>
        <v>27.790402293517605</v>
      </c>
      <c r="E44" s="59">
        <f>+(1-B44)</f>
        <v>4.9636666666670326E-3</v>
      </c>
    </row>
    <row r="45" spans="1:5">
      <c r="A45" s="25">
        <v>31.5</v>
      </c>
      <c r="B45" s="53">
        <v>0.99391399999999996</v>
      </c>
      <c r="C45" s="21">
        <f t="shared" si="0"/>
        <v>27.587629311992796</v>
      </c>
    </row>
    <row r="46" spans="1:5">
      <c r="A46" s="25">
        <v>32.5</v>
      </c>
      <c r="B46" s="53">
        <v>0.99256966666666702</v>
      </c>
      <c r="C46" s="21">
        <f t="shared" si="0"/>
        <v>27.374854292343539</v>
      </c>
    </row>
    <row r="47" spans="1:5">
      <c r="A47" s="25">
        <v>33.5</v>
      </c>
      <c r="B47" s="53">
        <v>0.99101633333333305</v>
      </c>
      <c r="C47" s="21">
        <f t="shared" si="0"/>
        <v>27.151238677869095</v>
      </c>
    </row>
    <row r="48" spans="1:5">
      <c r="A48" s="25">
        <v>34.5</v>
      </c>
      <c r="B48" s="53">
        <v>0.98923499999999998</v>
      </c>
      <c r="C48" s="21">
        <f t="shared" si="0"/>
        <v>26.916851910819979</v>
      </c>
    </row>
    <row r="49" spans="1:3">
      <c r="A49" s="25">
        <v>35.5</v>
      </c>
      <c r="B49" s="53">
        <v>0.98714866666666701</v>
      </c>
      <c r="C49" s="21">
        <f t="shared" si="0"/>
        <v>26.673319385192226</v>
      </c>
    </row>
    <row r="50" spans="1:3">
      <c r="A50" s="25">
        <v>36.5</v>
      </c>
      <c r="B50" s="53">
        <v>0.98478333333333301</v>
      </c>
      <c r="C50" s="21">
        <f t="shared" si="0"/>
        <v>26.419525107045555</v>
      </c>
    </row>
    <row r="51" spans="1:3">
      <c r="A51" s="25">
        <v>37.5</v>
      </c>
      <c r="B51" s="53">
        <v>0.98211599999999999</v>
      </c>
      <c r="C51" s="21">
        <f t="shared" si="0"/>
        <v>26.155712767127309</v>
      </c>
    </row>
    <row r="52" spans="1:3">
      <c r="A52" s="25">
        <v>38.5</v>
      </c>
      <c r="B52" s="53">
        <v>0.979053333333333</v>
      </c>
      <c r="C52" s="21">
        <f t="shared" si="0"/>
        <v>25.884012787863117</v>
      </c>
    </row>
    <row r="53" spans="1:3">
      <c r="A53" s="25">
        <v>39.5</v>
      </c>
      <c r="B53" s="53">
        <v>0.97563533333333297</v>
      </c>
      <c r="C53" s="21">
        <f t="shared" si="0"/>
        <v>25.603032007177561</v>
      </c>
    </row>
    <row r="54" spans="1:3">
      <c r="A54" s="25">
        <v>40.5</v>
      </c>
      <c r="B54" s="53">
        <v>0.97183900000000001</v>
      </c>
      <c r="C54" s="21">
        <f t="shared" si="0"/>
        <v>25.313088553419519</v>
      </c>
    </row>
    <row r="55" spans="1:3">
      <c r="A55" s="25">
        <v>41.5</v>
      </c>
      <c r="B55" s="53">
        <v>0.96755433333333296</v>
      </c>
      <c r="C55" s="21">
        <f t="shared" si="0"/>
        <v>25.016823516887783</v>
      </c>
    </row>
    <row r="56" spans="1:3">
      <c r="A56" s="25">
        <v>42.5</v>
      </c>
      <c r="B56" s="53">
        <v>0.96283766666666704</v>
      </c>
      <c r="C56" s="21">
        <f t="shared" si="0"/>
        <v>24.712535481058929</v>
      </c>
    </row>
    <row r="57" spans="1:3">
      <c r="A57" s="25">
        <v>43.5</v>
      </c>
      <c r="B57" s="53">
        <v>0.95766600000000002</v>
      </c>
      <c r="C57" s="21">
        <f t="shared" si="0"/>
        <v>24.400628193963239</v>
      </c>
    </row>
    <row r="58" spans="1:3">
      <c r="A58" s="25">
        <v>44.5</v>
      </c>
      <c r="B58" s="53">
        <v>0.95191833333333298</v>
      </c>
      <c r="C58" s="21">
        <f t="shared" si="0"/>
        <v>24.084107004977678</v>
      </c>
    </row>
    <row r="59" spans="1:3">
      <c r="A59" s="25">
        <v>45.5</v>
      </c>
      <c r="B59" s="53">
        <v>0.94566700000000004</v>
      </c>
      <c r="C59" s="21">
        <f t="shared" si="0"/>
        <v>23.761001141698575</v>
      </c>
    </row>
    <row r="60" spans="1:3">
      <c r="A60" s="25">
        <v>46.5</v>
      </c>
      <c r="B60" s="53">
        <v>0.93889400000000001</v>
      </c>
      <c r="C60" s="21">
        <f t="shared" si="0"/>
        <v>23.431686289045057</v>
      </c>
    </row>
    <row r="61" spans="1:3">
      <c r="A61" s="25">
        <v>47.5</v>
      </c>
      <c r="B61" s="53">
        <v>0.93146799999999996</v>
      </c>
      <c r="C61" s="21">
        <f t="shared" si="0"/>
        <v>23.099524263492324</v>
      </c>
    </row>
    <row r="62" spans="1:3">
      <c r="A62" s="25">
        <v>48.5</v>
      </c>
      <c r="B62" s="53">
        <v>0.92347999999999997</v>
      </c>
      <c r="C62" s="21">
        <f t="shared" si="0"/>
        <v>22.762238128239559</v>
      </c>
    </row>
    <row r="63" spans="1:3">
      <c r="A63" s="25">
        <v>49.5</v>
      </c>
      <c r="B63" s="53">
        <v>0.91491599999999995</v>
      </c>
      <c r="C63" s="21">
        <f t="shared" si="0"/>
        <v>22.420222912996017</v>
      </c>
    </row>
    <row r="64" spans="1:3">
      <c r="A64" s="25">
        <v>50.5</v>
      </c>
      <c r="B64" s="53">
        <v>0.90564166666666701</v>
      </c>
      <c r="C64" s="21">
        <f t="shared" si="0"/>
        <v>22.077029730301714</v>
      </c>
    </row>
    <row r="65" spans="1:3">
      <c r="A65" s="25">
        <v>51.5</v>
      </c>
      <c r="B65" s="53">
        <v>0.89576500000000003</v>
      </c>
      <c r="C65" s="21">
        <f t="shared" si="0"/>
        <v>21.730144252863937</v>
      </c>
    </row>
    <row r="66" spans="1:3">
      <c r="A66" s="25">
        <v>52.5</v>
      </c>
      <c r="B66" s="53">
        <v>0.88527699999999998</v>
      </c>
      <c r="C66" s="21">
        <f t="shared" si="0"/>
        <v>21.379976737977678</v>
      </c>
    </row>
    <row r="67" spans="1:3">
      <c r="A67" s="25">
        <v>53.5</v>
      </c>
      <c r="B67" s="53">
        <v>0.87404866666666703</v>
      </c>
      <c r="C67" s="21">
        <f t="shared" si="0"/>
        <v>21.030089094962666</v>
      </c>
    </row>
    <row r="68" spans="1:3">
      <c r="A68" s="25">
        <v>54.5</v>
      </c>
      <c r="B68" s="53">
        <v>0.86219999999999997</v>
      </c>
      <c r="C68" s="21">
        <f t="shared" si="0"/>
        <v>20.677872496713828</v>
      </c>
    </row>
    <row r="69" spans="1:3">
      <c r="A69" s="25">
        <v>55.5</v>
      </c>
      <c r="B69" s="53">
        <v>0.84973100000000001</v>
      </c>
      <c r="C69" s="21">
        <f t="shared" si="0"/>
        <v>20.323672628945705</v>
      </c>
    </row>
    <row r="70" spans="1:3">
      <c r="A70" s="25">
        <v>56.5</v>
      </c>
      <c r="B70" s="53">
        <v>0.83652033333333298</v>
      </c>
      <c r="C70" s="21">
        <f t="shared" si="0"/>
        <v>19.971037563940474</v>
      </c>
    </row>
    <row r="71" spans="1:3">
      <c r="A71" s="25">
        <v>57.5</v>
      </c>
      <c r="B71" s="53">
        <v>0.82269966666666705</v>
      </c>
      <c r="C71" s="21">
        <f t="shared" si="0"/>
        <v>19.617272240700224</v>
      </c>
    </row>
    <row r="72" spans="1:3">
      <c r="A72" s="25">
        <v>58.5</v>
      </c>
      <c r="B72" s="53">
        <v>0.80827599999999999</v>
      </c>
      <c r="C72" s="21">
        <f t="shared" si="0"/>
        <v>19.262722551867597</v>
      </c>
    </row>
    <row r="73" spans="1:3">
      <c r="A73" s="25">
        <v>59.5</v>
      </c>
      <c r="B73" s="53">
        <v>0.79314566666666697</v>
      </c>
      <c r="C73" s="21">
        <f t="shared" si="0"/>
        <v>18.910703666455543</v>
      </c>
    </row>
    <row r="74" spans="1:3">
      <c r="A74" s="25">
        <v>60.5</v>
      </c>
      <c r="B74" s="53">
        <v>0.777443</v>
      </c>
      <c r="C74" s="21">
        <f t="shared" si="0"/>
        <v>18.558646314477933</v>
      </c>
    </row>
    <row r="75" spans="1:3">
      <c r="A75" s="25">
        <v>61.5</v>
      </c>
      <c r="B75" s="53">
        <v>0.761185</v>
      </c>
      <c r="C75" s="21">
        <f t="shared" si="0"/>
        <v>18.206829701934048</v>
      </c>
    </row>
    <row r="76" spans="1:3">
      <c r="A76" s="25">
        <v>62.5</v>
      </c>
      <c r="B76" s="53">
        <v>0.74428866666666604</v>
      </c>
      <c r="C76" s="21">
        <f t="shared" si="0"/>
        <v>17.858281240343143</v>
      </c>
    </row>
    <row r="77" spans="1:3">
      <c r="A77" s="25">
        <v>63.5</v>
      </c>
      <c r="B77" s="53">
        <v>0.726887333333333</v>
      </c>
      <c r="C77" s="21">
        <f t="shared" si="0"/>
        <v>17.510620628047825</v>
      </c>
    </row>
    <row r="78" spans="1:3">
      <c r="A78" s="25">
        <v>64.5</v>
      </c>
      <c r="B78" s="53">
        <v>0.70900600000000003</v>
      </c>
      <c r="C78" s="21">
        <f t="shared" si="0"/>
        <v>17.164104864180747</v>
      </c>
    </row>
    <row r="79" spans="1:3">
      <c r="A79" s="25">
        <v>65.5</v>
      </c>
      <c r="B79" s="53">
        <v>0.69058833333333303</v>
      </c>
      <c r="C79" s="21">
        <f t="shared" ref="C79:C142" si="1">SUM(B80:B109)/B79</f>
        <v>16.821319502935914</v>
      </c>
    </row>
    <row r="80" spans="1:3">
      <c r="A80" s="25">
        <v>66.5</v>
      </c>
      <c r="B80" s="53">
        <v>0.67175966666666698</v>
      </c>
      <c r="C80" s="21">
        <f t="shared" si="1"/>
        <v>16.480212417238501</v>
      </c>
    </row>
    <row r="81" spans="1:3">
      <c r="A81" s="25">
        <v>67.5</v>
      </c>
      <c r="B81" s="53">
        <v>0.65255200000000002</v>
      </c>
      <c r="C81" s="21">
        <f t="shared" si="1"/>
        <v>16.14102477656953</v>
      </c>
    </row>
    <row r="82" spans="1:3">
      <c r="A82" s="25">
        <v>68.5</v>
      </c>
      <c r="B82" s="53">
        <v>0.63293833333333305</v>
      </c>
      <c r="C82" s="21">
        <f t="shared" si="1"/>
        <v>15.805806779491427</v>
      </c>
    </row>
    <row r="83" spans="1:3">
      <c r="A83" s="25">
        <v>69.5</v>
      </c>
      <c r="B83" s="53">
        <v>0.61302900000000005</v>
      </c>
      <c r="C83" s="21">
        <f t="shared" si="1"/>
        <v>15.472965661765866</v>
      </c>
    </row>
    <row r="84" spans="1:3">
      <c r="A84" s="25">
        <v>70.5</v>
      </c>
      <c r="B84" s="53">
        <v>0.59286300000000003</v>
      </c>
      <c r="C84" s="21">
        <f t="shared" si="1"/>
        <v>15.142698509886205</v>
      </c>
    </row>
    <row r="85" spans="1:3">
      <c r="A85" s="25">
        <v>71.5</v>
      </c>
      <c r="B85" s="53">
        <v>0.57244366666666602</v>
      </c>
      <c r="C85" s="21">
        <f t="shared" si="1"/>
        <v>14.81642793381126</v>
      </c>
    </row>
    <row r="86" spans="1:3">
      <c r="A86" s="25">
        <v>72.5</v>
      </c>
      <c r="B86" s="53">
        <v>0.55186166666666703</v>
      </c>
      <c r="C86" s="21">
        <f t="shared" si="1"/>
        <v>14.493107270239815</v>
      </c>
    </row>
    <row r="87" spans="1:3">
      <c r="A87" s="25">
        <v>73.5</v>
      </c>
      <c r="B87" s="53">
        <v>0.53115800000000002</v>
      </c>
      <c r="C87" s="21">
        <f t="shared" si="1"/>
        <v>14.172977406597161</v>
      </c>
    </row>
    <row r="88" spans="1:3">
      <c r="A88" s="25">
        <v>74.5</v>
      </c>
      <c r="B88" s="53">
        <v>0.51036933333333301</v>
      </c>
      <c r="C88" s="21">
        <f t="shared" si="1"/>
        <v>13.8566443386097</v>
      </c>
    </row>
    <row r="89" spans="1:3">
      <c r="A89" s="25">
        <v>75.5</v>
      </c>
      <c r="B89" s="53">
        <v>0.48955866666666698</v>
      </c>
      <c r="C89" s="21">
        <f t="shared" si="1"/>
        <v>13.543797951352094</v>
      </c>
    </row>
    <row r="90" spans="1:3">
      <c r="A90" s="25">
        <v>76.5</v>
      </c>
      <c r="B90" s="53">
        <v>0.46876899999999999</v>
      </c>
      <c r="C90" s="21">
        <f t="shared" si="1"/>
        <v>13.234671376875747</v>
      </c>
    </row>
    <row r="91" spans="1:3">
      <c r="A91" s="25">
        <v>77.5</v>
      </c>
      <c r="B91" s="53">
        <v>0.44806600000000002</v>
      </c>
      <c r="C91" s="21">
        <f t="shared" si="1"/>
        <v>12.929023849165079</v>
      </c>
    </row>
    <row r="92" spans="1:3">
      <c r="A92" s="25">
        <v>78.5</v>
      </c>
      <c r="B92" s="53">
        <v>0.42748399999999998</v>
      </c>
      <c r="C92" s="21">
        <f t="shared" si="1"/>
        <v>12.627311587490214</v>
      </c>
    </row>
    <row r="93" spans="1:3">
      <c r="A93" s="25">
        <v>79.5</v>
      </c>
      <c r="B93" s="53">
        <v>0.40706500000000001</v>
      </c>
      <c r="C93" s="21">
        <f t="shared" si="1"/>
        <v>12.329794177015138</v>
      </c>
    </row>
    <row r="94" spans="1:3">
      <c r="A94" s="25">
        <v>80.5</v>
      </c>
      <c r="B94" s="53">
        <v>0.38689899999999999</v>
      </c>
      <c r="C94" s="21">
        <f t="shared" si="1"/>
        <v>12.035316710562705</v>
      </c>
    </row>
    <row r="95" spans="1:3">
      <c r="A95" s="25">
        <v>81.5</v>
      </c>
      <c r="B95" s="53">
        <v>0.36698966666666699</v>
      </c>
      <c r="C95" s="21">
        <f t="shared" si="1"/>
        <v>11.745207176587156</v>
      </c>
    </row>
    <row r="96" spans="1:3">
      <c r="A96" s="25">
        <v>82.5</v>
      </c>
      <c r="B96" s="53">
        <v>0.34737600000000002</v>
      </c>
      <c r="C96" s="21">
        <f t="shared" si="1"/>
        <v>11.459745827767794</v>
      </c>
    </row>
    <row r="97" spans="1:3">
      <c r="A97" s="25">
        <v>83.5</v>
      </c>
      <c r="B97" s="53">
        <v>0.32816833333333301</v>
      </c>
      <c r="C97" s="21">
        <f t="shared" si="1"/>
        <v>11.176743642744331</v>
      </c>
    </row>
    <row r="98" spans="1:3">
      <c r="A98" s="25">
        <v>84.5</v>
      </c>
      <c r="B98" s="53">
        <v>0.309340333333333</v>
      </c>
      <c r="C98" s="21">
        <f t="shared" si="1"/>
        <v>10.898449496293734</v>
      </c>
    </row>
    <row r="99" spans="1:3">
      <c r="A99" s="25">
        <v>85.5</v>
      </c>
      <c r="B99" s="53">
        <v>0.29092400000000002</v>
      </c>
      <c r="C99" s="21">
        <f t="shared" si="1"/>
        <v>10.625242331330517</v>
      </c>
    </row>
    <row r="100" spans="1:3">
      <c r="A100" s="25">
        <v>86.5</v>
      </c>
      <c r="B100" s="53">
        <v>0.27304466666666699</v>
      </c>
      <c r="C100" s="21">
        <f t="shared" si="1"/>
        <v>10.353780945486315</v>
      </c>
    </row>
    <row r="101" spans="1:3">
      <c r="A101" s="25">
        <v>87.5</v>
      </c>
      <c r="B101" s="53">
        <v>0.25564399999999998</v>
      </c>
      <c r="C101" s="21">
        <f t="shared" si="1"/>
        <v>10.087467991947131</v>
      </c>
    </row>
    <row r="102" spans="1:3">
      <c r="A102" s="25">
        <v>88.5</v>
      </c>
      <c r="B102" s="53">
        <v>0.23874899999999999</v>
      </c>
      <c r="C102" s="21">
        <f t="shared" si="1"/>
        <v>9.8266701319516851</v>
      </c>
    </row>
    <row r="103" spans="1:3">
      <c r="A103" s="25">
        <v>89.5</v>
      </c>
      <c r="B103" s="53">
        <v>0.222492</v>
      </c>
      <c r="C103" s="21">
        <f t="shared" si="1"/>
        <v>9.5668683248536297</v>
      </c>
    </row>
    <row r="104" spans="1:3">
      <c r="A104" s="25">
        <v>90.5</v>
      </c>
      <c r="B104" s="53">
        <v>0.20679</v>
      </c>
      <c r="C104" s="21">
        <f t="shared" si="1"/>
        <v>9.3125409062333748</v>
      </c>
    </row>
    <row r="105" spans="1:3">
      <c r="A105" s="25">
        <v>91.5</v>
      </c>
      <c r="B105" s="53">
        <v>0.191661</v>
      </c>
      <c r="C105" s="21">
        <f t="shared" si="1"/>
        <v>9.0641671179843577</v>
      </c>
    </row>
    <row r="106" spans="1:3">
      <c r="A106" s="25">
        <v>92.5</v>
      </c>
      <c r="B106" s="53">
        <v>0.177239333333333</v>
      </c>
      <c r="C106" s="21">
        <f t="shared" si="1"/>
        <v>8.8158685656682838</v>
      </c>
    </row>
    <row r="107" spans="1:3">
      <c r="A107" s="25">
        <v>93.5</v>
      </c>
      <c r="B107" s="53">
        <v>0.163419333333333</v>
      </c>
      <c r="C107" s="21">
        <f t="shared" si="1"/>
        <v>8.5734123706293612</v>
      </c>
    </row>
    <row r="108" spans="1:3">
      <c r="A108" s="25">
        <v>94.5</v>
      </c>
      <c r="B108" s="53">
        <v>0.15021100000000001</v>
      </c>
      <c r="C108" s="21">
        <f t="shared" si="1"/>
        <v>8.337334376310654</v>
      </c>
    </row>
    <row r="109" spans="1:3">
      <c r="A109" s="25">
        <v>95.5</v>
      </c>
      <c r="B109" s="53">
        <v>0.137742</v>
      </c>
      <c r="C109" s="21">
        <f t="shared" si="1"/>
        <v>8.1004365698189353</v>
      </c>
    </row>
    <row r="110" spans="1:3">
      <c r="A110" s="25">
        <v>96.5</v>
      </c>
      <c r="B110" s="53">
        <v>0.12589466666666699</v>
      </c>
      <c r="C110" s="21">
        <f t="shared" si="1"/>
        <v>7.8696052837821835</v>
      </c>
    </row>
    <row r="111" spans="1:3">
      <c r="A111" s="25">
        <v>97.5</v>
      </c>
      <c r="B111" s="53">
        <v>0.11466800000000001</v>
      </c>
      <c r="C111" s="21">
        <f t="shared" si="1"/>
        <v>7.6456320333484431</v>
      </c>
    </row>
    <row r="112" spans="1:3">
      <c r="A112" s="25">
        <v>98.5</v>
      </c>
      <c r="B112" s="53">
        <v>0.104181333333333</v>
      </c>
      <c r="C112" s="21">
        <f t="shared" si="1"/>
        <v>7.419678515665014</v>
      </c>
    </row>
    <row r="113" spans="1:3">
      <c r="A113" s="25">
        <v>99.5</v>
      </c>
      <c r="B113" s="53">
        <v>9.4304666666666703E-2</v>
      </c>
      <c r="C113" s="21">
        <f t="shared" si="1"/>
        <v>7.2002587429395453</v>
      </c>
    </row>
    <row r="114" spans="1:3">
      <c r="A114" s="25">
        <v>100.5</v>
      </c>
      <c r="B114" s="53">
        <v>8.5031999999999996E-2</v>
      </c>
      <c r="C114" s="21">
        <f t="shared" si="1"/>
        <v>6.9881338868504379</v>
      </c>
    </row>
    <row r="115" spans="1:3">
      <c r="A115" s="25">
        <v>101.5</v>
      </c>
      <c r="B115" s="53">
        <v>7.6468333333333402E-2</v>
      </c>
      <c r="C115" s="21">
        <f t="shared" si="1"/>
        <v>6.7727817702316804</v>
      </c>
    </row>
    <row r="116" spans="1:3">
      <c r="A116" s="25">
        <v>102.5</v>
      </c>
      <c r="B116" s="53">
        <v>6.8481666666666705E-2</v>
      </c>
      <c r="C116" s="21">
        <f t="shared" si="1"/>
        <v>6.564155866533615</v>
      </c>
    </row>
    <row r="117" spans="1:3">
      <c r="A117" s="25">
        <v>103.5</v>
      </c>
      <c r="B117" s="53">
        <v>6.1058000000000001E-2</v>
      </c>
      <c r="C117" s="21">
        <f t="shared" si="1"/>
        <v>6.3632993874676496</v>
      </c>
    </row>
    <row r="118" spans="1:3">
      <c r="A118" s="25">
        <v>104.5</v>
      </c>
      <c r="B118" s="53">
        <v>5.4285333333333297E-2</v>
      </c>
      <c r="C118" s="21">
        <f t="shared" si="1"/>
        <v>6.157906383553569</v>
      </c>
    </row>
    <row r="119" spans="1:3">
      <c r="A119" s="25">
        <v>105.5</v>
      </c>
      <c r="B119" s="53">
        <v>4.8035999999999898E-2</v>
      </c>
      <c r="C119" s="21">
        <f t="shared" si="1"/>
        <v>5.9594817914342118</v>
      </c>
    </row>
    <row r="120" spans="1:3">
      <c r="A120" s="25">
        <v>106.5</v>
      </c>
      <c r="B120" s="53">
        <v>4.2289E-2</v>
      </c>
      <c r="C120" s="21">
        <f t="shared" si="1"/>
        <v>5.7696248985157688</v>
      </c>
    </row>
    <row r="121" spans="1:3">
      <c r="A121" s="25">
        <v>107.5</v>
      </c>
      <c r="B121" s="53">
        <v>3.7118333333333302E-2</v>
      </c>
      <c r="C121" s="21">
        <f t="shared" si="1"/>
        <v>5.5734812267073837</v>
      </c>
    </row>
    <row r="122" spans="1:3">
      <c r="A122" s="25">
        <v>108.5</v>
      </c>
      <c r="B122" s="53">
        <v>3.24016666666666E-2</v>
      </c>
      <c r="C122" s="21">
        <f t="shared" si="1"/>
        <v>5.3848567666272462</v>
      </c>
    </row>
    <row r="123" spans="1:3">
      <c r="A123" s="25">
        <v>109.5</v>
      </c>
      <c r="B123" s="53">
        <v>2.8119000000000002E-2</v>
      </c>
      <c r="C123" s="21">
        <f t="shared" si="1"/>
        <v>5.2050333937906785</v>
      </c>
    </row>
    <row r="124" spans="1:3">
      <c r="A124" s="25">
        <v>110.5</v>
      </c>
      <c r="B124" s="53">
        <v>2.4323333333333301E-2</v>
      </c>
      <c r="C124" s="21">
        <f t="shared" si="1"/>
        <v>5.0173222146087539</v>
      </c>
    </row>
    <row r="125" spans="1:3">
      <c r="A125" s="25">
        <v>111.5</v>
      </c>
      <c r="B125" s="53">
        <v>2.0907333333333399E-2</v>
      </c>
      <c r="C125" s="21">
        <f t="shared" si="1"/>
        <v>4.8371385159911862</v>
      </c>
    </row>
    <row r="126" spans="1:3">
      <c r="A126" s="25">
        <v>112.5</v>
      </c>
      <c r="B126" s="53">
        <v>1.7846999999999998E-2</v>
      </c>
      <c r="C126" s="21">
        <f t="shared" si="1"/>
        <v>4.6666480267458601</v>
      </c>
    </row>
    <row r="127" spans="1:3">
      <c r="A127" s="25">
        <v>113.5</v>
      </c>
      <c r="B127" s="53">
        <v>1.5181E-2</v>
      </c>
      <c r="C127" s="21">
        <f t="shared" si="1"/>
        <v>4.486243813538854</v>
      </c>
    </row>
    <row r="128" spans="1:3">
      <c r="A128" s="25">
        <v>114.5</v>
      </c>
      <c r="B128" s="53">
        <v>1.2817E-2</v>
      </c>
      <c r="C128" s="21">
        <f t="shared" si="1"/>
        <v>4.3137760266313006</v>
      </c>
    </row>
    <row r="129" spans="1:3">
      <c r="A129" s="25">
        <v>115.5</v>
      </c>
      <c r="B129" s="53">
        <v>1.0732E-2</v>
      </c>
      <c r="C129" s="21">
        <f t="shared" si="1"/>
        <v>4.1519444030314343</v>
      </c>
    </row>
    <row r="130" spans="1:3">
      <c r="A130" s="25">
        <v>116.5</v>
      </c>
      <c r="B130" s="53">
        <v>8.9513336666666894E-3</v>
      </c>
      <c r="C130" s="21">
        <f t="shared" si="1"/>
        <v>3.9779919945634821</v>
      </c>
    </row>
    <row r="131" spans="1:3">
      <c r="A131" s="25">
        <v>117.5</v>
      </c>
      <c r="B131" s="53">
        <v>7.4000003333333404E-3</v>
      </c>
      <c r="C131" s="21">
        <f t="shared" si="1"/>
        <v>3.8120719003571204</v>
      </c>
    </row>
    <row r="132" spans="1:3">
      <c r="A132" s="25">
        <v>118.5</v>
      </c>
      <c r="B132" s="53">
        <v>6.0559999999999998E-3</v>
      </c>
      <c r="C132" s="21">
        <f t="shared" si="1"/>
        <v>3.6582452664024689</v>
      </c>
    </row>
    <row r="133" spans="1:3">
      <c r="A133" s="25">
        <v>119.5</v>
      </c>
      <c r="B133" s="53">
        <v>4.9360000000000202E-3</v>
      </c>
      <c r="C133" s="21">
        <f t="shared" si="1"/>
        <v>3.4885197190707582</v>
      </c>
    </row>
    <row r="134" spans="1:3">
      <c r="A134" s="25">
        <v>120.5</v>
      </c>
      <c r="B134" s="53">
        <v>3.9786666666666703E-3</v>
      </c>
      <c r="C134" s="21">
        <f t="shared" si="1"/>
        <v>3.3281668900804182</v>
      </c>
    </row>
    <row r="135" spans="1:3">
      <c r="A135" s="25">
        <v>121.5</v>
      </c>
      <c r="B135" s="53">
        <v>3.1679999999999998E-3</v>
      </c>
      <c r="C135" s="21">
        <f t="shared" si="1"/>
        <v>3.1801346801346715</v>
      </c>
    </row>
    <row r="136" spans="1:3">
      <c r="A136" s="25">
        <v>122.5</v>
      </c>
      <c r="B136" s="53">
        <v>2.5106666666666602E-3</v>
      </c>
      <c r="C136" s="21">
        <f t="shared" si="1"/>
        <v>3.0131439192777503</v>
      </c>
    </row>
    <row r="137" spans="1:3">
      <c r="A137" s="25">
        <v>123.5</v>
      </c>
      <c r="B137" s="53">
        <v>1.9619999999999898E-3</v>
      </c>
      <c r="C137" s="21">
        <f t="shared" si="1"/>
        <v>2.8562691131498599</v>
      </c>
    </row>
    <row r="138" spans="1:3">
      <c r="A138" s="25">
        <v>124.5</v>
      </c>
      <c r="B138" s="53">
        <v>1.5089999999999999E-3</v>
      </c>
      <c r="C138" s="21">
        <f t="shared" si="1"/>
        <v>2.7143803843605019</v>
      </c>
    </row>
    <row r="139" spans="1:3">
      <c r="A139" s="25">
        <v>125.5</v>
      </c>
      <c r="B139" s="53">
        <v>1.1529999999999999E-3</v>
      </c>
      <c r="C139" s="21">
        <f t="shared" si="1"/>
        <v>2.5533391153512568</v>
      </c>
    </row>
    <row r="140" spans="1:3">
      <c r="A140" s="25">
        <v>126.5</v>
      </c>
      <c r="B140" s="53">
        <v>8.6566666666666302E-4</v>
      </c>
      <c r="C140" s="21">
        <f t="shared" si="1"/>
        <v>2.4020023103581183</v>
      </c>
    </row>
    <row r="141" spans="1:3">
      <c r="A141" s="25">
        <v>127.5</v>
      </c>
      <c r="B141" s="53">
        <v>6.3599999999999996E-4</v>
      </c>
      <c r="C141" s="21">
        <f t="shared" si="1"/>
        <v>2.2709643605869987</v>
      </c>
    </row>
    <row r="142" spans="1:3">
      <c r="A142" s="25">
        <v>128.5</v>
      </c>
      <c r="B142" s="53">
        <v>4.6399999999999903E-4</v>
      </c>
      <c r="C142" s="21">
        <f t="shared" si="1"/>
        <v>2.1149425287356376</v>
      </c>
    </row>
    <row r="143" spans="1:3">
      <c r="A143" s="25">
        <v>129.5</v>
      </c>
      <c r="B143" s="53">
        <v>3.3066666666666699E-4</v>
      </c>
      <c r="C143" s="21">
        <f>SUM(B144:B173)/B143</f>
        <v>1.9707661290322587</v>
      </c>
    </row>
    <row r="144" spans="1:3">
      <c r="A144" s="25">
        <v>130.5</v>
      </c>
      <c r="B144" s="53">
        <v>2.2900000000000001E-4</v>
      </c>
      <c r="C144" s="21">
        <f>SUM(B145:B174)/B144</f>
        <v>1.8500727802037875</v>
      </c>
    </row>
    <row r="145" spans="1:3">
      <c r="A145" s="25">
        <v>131.5</v>
      </c>
      <c r="B145" s="53">
        <v>1.5666666666666601E-4</v>
      </c>
      <c r="C145" s="21">
        <f>SUM(B146:B175)/B145</f>
        <v>1.7106382978723567</v>
      </c>
    </row>
    <row r="146" spans="1:3">
      <c r="A146" s="25">
        <v>132.5</v>
      </c>
      <c r="B146" s="53">
        <v>1.02666666666667E-4</v>
      </c>
      <c r="C146" s="21">
        <f>SUM(B147:B176)/B146</f>
        <v>1.6201298701298692</v>
      </c>
    </row>
    <row r="147" spans="1:3">
      <c r="A147" s="25">
        <v>133.5</v>
      </c>
      <c r="B147" s="53">
        <v>6.3999999999999997E-5</v>
      </c>
      <c r="C147" s="21"/>
    </row>
    <row r="148" spans="1:3">
      <c r="A148" s="25">
        <v>134.5</v>
      </c>
      <c r="B148" s="53">
        <v>3.9000000000000297E-5</v>
      </c>
      <c r="C148" s="21"/>
    </row>
    <row r="149" spans="1:3">
      <c r="A149" s="25">
        <v>135.5</v>
      </c>
      <c r="B149" s="53">
        <v>2.1666666666666799E-5</v>
      </c>
      <c r="C149" s="21"/>
    </row>
    <row r="150" spans="1:3">
      <c r="A150" s="25">
        <v>136.5</v>
      </c>
      <c r="B150" s="53">
        <v>1.1E-5</v>
      </c>
      <c r="C150" s="21"/>
    </row>
    <row r="151" spans="1:3">
      <c r="A151" s="25">
        <v>137.5</v>
      </c>
      <c r="B151" s="53">
        <v>5.0000000000000597E-6</v>
      </c>
      <c r="C151" s="21"/>
    </row>
    <row r="152" spans="1:3">
      <c r="A152" s="25">
        <v>138.5</v>
      </c>
      <c r="B152" s="53">
        <v>1.66666666666669E-6</v>
      </c>
      <c r="C152" s="21"/>
    </row>
    <row r="153" spans="1:3">
      <c r="A153" s="25">
        <v>139.5</v>
      </c>
      <c r="B153" s="53">
        <v>9.9999999999999995E-7</v>
      </c>
      <c r="C153" s="21"/>
    </row>
    <row r="154" spans="1:3">
      <c r="A154" s="25">
        <v>140.5</v>
      </c>
      <c r="B154" s="49">
        <f t="shared" ref="B154:B194" si="2">+B153-(B$13/2*B153)</f>
        <v>9.9999999999999995E-7</v>
      </c>
      <c r="C154" s="21"/>
    </row>
    <row r="155" spans="1:3">
      <c r="A155" s="25">
        <v>141.5</v>
      </c>
      <c r="B155" s="49">
        <f t="shared" si="2"/>
        <v>9.9999999999999995E-7</v>
      </c>
      <c r="C155" s="21"/>
    </row>
    <row r="156" spans="1:3">
      <c r="A156" s="25">
        <v>142.5</v>
      </c>
      <c r="B156" s="49">
        <f t="shared" si="2"/>
        <v>9.9999999999999995E-7</v>
      </c>
      <c r="C156" s="21"/>
    </row>
    <row r="157" spans="1:3">
      <c r="A157" s="25">
        <v>143.5</v>
      </c>
      <c r="B157" s="49">
        <f t="shared" si="2"/>
        <v>9.9999999999999995E-7</v>
      </c>
      <c r="C157" s="21"/>
    </row>
    <row r="158" spans="1:3">
      <c r="A158" s="25">
        <v>144.5</v>
      </c>
      <c r="B158" s="49">
        <f t="shared" si="2"/>
        <v>9.9999999999999995E-7</v>
      </c>
      <c r="C158" s="21"/>
    </row>
    <row r="159" spans="1:3">
      <c r="A159" s="25">
        <v>145.5</v>
      </c>
      <c r="B159" s="49">
        <f t="shared" si="2"/>
        <v>9.9999999999999995E-7</v>
      </c>
      <c r="C159" s="21"/>
    </row>
    <row r="160" spans="1:3">
      <c r="A160" s="25">
        <v>146.5</v>
      </c>
      <c r="B160" s="49">
        <f t="shared" si="2"/>
        <v>9.9999999999999995E-7</v>
      </c>
      <c r="C160" s="21"/>
    </row>
    <row r="161" spans="1:3">
      <c r="A161" s="25">
        <v>147.5</v>
      </c>
      <c r="B161" s="49">
        <f t="shared" si="2"/>
        <v>9.9999999999999995E-7</v>
      </c>
      <c r="C161" s="21"/>
    </row>
    <row r="162" spans="1:3">
      <c r="A162" s="25">
        <v>148.5</v>
      </c>
      <c r="B162" s="49">
        <f t="shared" si="2"/>
        <v>9.9999999999999995E-7</v>
      </c>
      <c r="C162" s="21"/>
    </row>
    <row r="163" spans="1:3">
      <c r="A163" s="25">
        <v>149.5</v>
      </c>
      <c r="B163" s="49">
        <f t="shared" si="2"/>
        <v>9.9999999999999995E-7</v>
      </c>
      <c r="C163" s="21"/>
    </row>
    <row r="164" spans="1:3">
      <c r="A164" s="25">
        <v>150.5</v>
      </c>
      <c r="B164" s="49">
        <f t="shared" si="2"/>
        <v>9.9999999999999995E-7</v>
      </c>
      <c r="C164" s="21"/>
    </row>
    <row r="165" spans="1:3">
      <c r="A165" s="25">
        <v>151.5</v>
      </c>
      <c r="B165" s="49">
        <f t="shared" si="2"/>
        <v>9.9999999999999995E-7</v>
      </c>
      <c r="C165" s="21"/>
    </row>
    <row r="166" spans="1:3">
      <c r="A166" s="25">
        <v>152.5</v>
      </c>
      <c r="B166" s="49">
        <f t="shared" si="2"/>
        <v>9.9999999999999995E-7</v>
      </c>
      <c r="C166" s="21"/>
    </row>
    <row r="167" spans="1:3">
      <c r="A167" s="25">
        <v>153.5</v>
      </c>
      <c r="B167" s="49">
        <f t="shared" si="2"/>
        <v>9.9999999999999995E-7</v>
      </c>
      <c r="C167" s="21"/>
    </row>
    <row r="168" spans="1:3">
      <c r="A168" s="25">
        <v>154.5</v>
      </c>
      <c r="B168" s="49">
        <f t="shared" si="2"/>
        <v>9.9999999999999995E-7</v>
      </c>
      <c r="C168" s="21"/>
    </row>
    <row r="169" spans="1:3">
      <c r="A169" s="25">
        <v>155.5</v>
      </c>
      <c r="B169" s="49">
        <f t="shared" si="2"/>
        <v>9.9999999999999995E-7</v>
      </c>
      <c r="C169" s="21"/>
    </row>
    <row r="170" spans="1:3">
      <c r="A170" s="25">
        <v>156.5</v>
      </c>
      <c r="B170" s="49">
        <f t="shared" si="2"/>
        <v>9.9999999999999995E-7</v>
      </c>
      <c r="C170" s="21"/>
    </row>
    <row r="171" spans="1:3">
      <c r="A171" s="25">
        <v>157.5</v>
      </c>
      <c r="B171" s="49">
        <f t="shared" si="2"/>
        <v>9.9999999999999995E-7</v>
      </c>
      <c r="C171" s="21"/>
    </row>
    <row r="172" spans="1:3">
      <c r="A172" s="25">
        <v>158.5</v>
      </c>
      <c r="B172" s="49">
        <f t="shared" si="2"/>
        <v>9.9999999999999995E-7</v>
      </c>
      <c r="C172" s="21"/>
    </row>
    <row r="173" spans="1:3">
      <c r="A173" s="25">
        <v>159.5</v>
      </c>
      <c r="B173" s="49">
        <f t="shared" si="2"/>
        <v>9.9999999999999995E-7</v>
      </c>
      <c r="C173" s="21"/>
    </row>
    <row r="174" spans="1:3">
      <c r="A174" s="25">
        <v>160.5</v>
      </c>
      <c r="B174" s="49">
        <f t="shared" si="2"/>
        <v>9.9999999999999995E-7</v>
      </c>
      <c r="C174" s="21"/>
    </row>
    <row r="175" spans="1:3">
      <c r="A175" s="25">
        <v>161.5</v>
      </c>
      <c r="B175" s="49">
        <f t="shared" si="2"/>
        <v>9.9999999999999995E-7</v>
      </c>
      <c r="C175" s="21"/>
    </row>
    <row r="176" spans="1:3">
      <c r="A176" s="25">
        <v>162.5</v>
      </c>
      <c r="B176" s="49">
        <f t="shared" si="2"/>
        <v>9.9999999999999995E-7</v>
      </c>
      <c r="C176" s="21"/>
    </row>
    <row r="177" spans="1:3">
      <c r="A177" s="25">
        <v>163.5</v>
      </c>
      <c r="B177" s="49">
        <f t="shared" si="2"/>
        <v>9.9999999999999995E-7</v>
      </c>
      <c r="C177" s="21"/>
    </row>
    <row r="178" spans="1:3">
      <c r="A178" s="25">
        <v>164.5</v>
      </c>
      <c r="B178" s="49">
        <f t="shared" si="2"/>
        <v>9.9999999999999995E-7</v>
      </c>
      <c r="C178" s="21"/>
    </row>
    <row r="179" spans="1:3">
      <c r="A179" s="25">
        <v>165.5</v>
      </c>
      <c r="B179" s="49">
        <f t="shared" si="2"/>
        <v>9.9999999999999995E-7</v>
      </c>
      <c r="C179" s="21"/>
    </row>
    <row r="180" spans="1:3">
      <c r="A180" s="25">
        <v>166.5</v>
      </c>
      <c r="B180" s="49">
        <f t="shared" si="2"/>
        <v>9.9999999999999995E-7</v>
      </c>
      <c r="C180" s="21"/>
    </row>
    <row r="181" spans="1:3">
      <c r="A181" s="25">
        <v>167.5</v>
      </c>
      <c r="B181" s="49">
        <f t="shared" si="2"/>
        <v>9.9999999999999995E-7</v>
      </c>
      <c r="C181" s="21"/>
    </row>
    <row r="182" spans="1:3">
      <c r="A182" s="25">
        <v>168.5</v>
      </c>
      <c r="B182" s="49">
        <f t="shared" si="2"/>
        <v>9.9999999999999995E-7</v>
      </c>
      <c r="C182" s="21"/>
    </row>
    <row r="183" spans="1:3">
      <c r="A183" s="25">
        <v>169.5</v>
      </c>
      <c r="B183" s="49">
        <f t="shared" si="2"/>
        <v>9.9999999999999995E-7</v>
      </c>
      <c r="C183" s="21"/>
    </row>
    <row r="184" spans="1:3">
      <c r="A184" s="25">
        <v>170.5</v>
      </c>
      <c r="B184" s="49">
        <f t="shared" si="2"/>
        <v>9.9999999999999995E-7</v>
      </c>
      <c r="C184" s="21"/>
    </row>
    <row r="185" spans="1:3">
      <c r="A185" s="25">
        <v>171.5</v>
      </c>
      <c r="B185" s="49">
        <f t="shared" si="2"/>
        <v>9.9999999999999995E-7</v>
      </c>
      <c r="C185" s="21"/>
    </row>
    <row r="186" spans="1:3">
      <c r="A186" s="25">
        <v>172.5</v>
      </c>
      <c r="B186" s="49">
        <f t="shared" si="2"/>
        <v>9.9999999999999995E-7</v>
      </c>
      <c r="C186" s="21"/>
    </row>
    <row r="187" spans="1:3">
      <c r="A187" s="25">
        <v>173.5</v>
      </c>
      <c r="B187" s="49">
        <f t="shared" si="2"/>
        <v>9.9999999999999995E-7</v>
      </c>
      <c r="C187" s="21"/>
    </row>
    <row r="188" spans="1:3">
      <c r="A188" s="25">
        <v>174.5</v>
      </c>
      <c r="B188" s="49">
        <f t="shared" si="2"/>
        <v>9.9999999999999995E-7</v>
      </c>
      <c r="C188" s="21"/>
    </row>
    <row r="189" spans="1:3">
      <c r="A189" s="25">
        <v>175.5</v>
      </c>
      <c r="B189" s="49">
        <f t="shared" si="2"/>
        <v>9.9999999999999995E-7</v>
      </c>
      <c r="C189" s="21"/>
    </row>
    <row r="190" spans="1:3">
      <c r="A190" s="25">
        <v>176.5</v>
      </c>
      <c r="B190" s="49">
        <f t="shared" si="2"/>
        <v>9.9999999999999995E-7</v>
      </c>
      <c r="C190" s="21"/>
    </row>
    <row r="191" spans="1:3">
      <c r="A191" s="25">
        <v>177.5</v>
      </c>
      <c r="B191" s="49">
        <f t="shared" si="2"/>
        <v>9.9999999999999995E-7</v>
      </c>
      <c r="C191" s="21"/>
    </row>
    <row r="192" spans="1:3">
      <c r="A192" s="25">
        <v>178.5</v>
      </c>
      <c r="B192" s="49">
        <f t="shared" si="2"/>
        <v>9.9999999999999995E-7</v>
      </c>
      <c r="C192" s="21"/>
    </row>
    <row r="193" spans="1:3">
      <c r="A193" s="25">
        <v>179.5</v>
      </c>
      <c r="B193" s="49">
        <f t="shared" si="2"/>
        <v>9.9999999999999995E-7</v>
      </c>
      <c r="C193" s="21"/>
    </row>
    <row r="194" spans="1:3">
      <c r="A194" s="25">
        <v>180.5</v>
      </c>
      <c r="B194" s="49">
        <f t="shared" si="2"/>
        <v>9.9999999999999995E-7</v>
      </c>
      <c r="C194" s="21"/>
    </row>
    <row r="195" spans="1:3">
      <c r="A195" s="25"/>
      <c r="B195" s="48"/>
      <c r="C195" s="21"/>
    </row>
    <row r="196" spans="1:3">
      <c r="A196" s="25"/>
      <c r="B196" s="48"/>
      <c r="C196" s="21"/>
    </row>
    <row r="197" spans="1:3">
      <c r="A197" s="25"/>
      <c r="B197" s="48"/>
      <c r="C197" s="21"/>
    </row>
    <row r="198" spans="1:3">
      <c r="A198" s="25"/>
      <c r="B198" s="48"/>
      <c r="C198" s="21"/>
    </row>
    <row r="199" spans="1:3">
      <c r="A199" s="25"/>
      <c r="B199" s="48"/>
      <c r="C199" s="21"/>
    </row>
    <row r="200" spans="1:3">
      <c r="A200" s="25"/>
      <c r="B200" s="48"/>
      <c r="C200" s="21"/>
    </row>
    <row r="201" spans="1:3">
      <c r="A201" s="25"/>
      <c r="B201" s="48"/>
      <c r="C201" s="21"/>
    </row>
    <row r="202" spans="1:3">
      <c r="A202" s="25"/>
      <c r="B202" s="48"/>
      <c r="C202" s="21"/>
    </row>
    <row r="203" spans="1:3">
      <c r="A203" s="25"/>
      <c r="B203" s="48"/>
      <c r="C203" s="21"/>
    </row>
    <row r="204" spans="1:3">
      <c r="A204" s="25"/>
      <c r="B204" s="48"/>
      <c r="C204" s="21"/>
    </row>
    <row r="205" spans="1:3">
      <c r="A205" s="25"/>
      <c r="B205" s="48"/>
      <c r="C205" s="21"/>
    </row>
    <row r="206" spans="1:3">
      <c r="A206" s="25"/>
      <c r="B206" s="48"/>
      <c r="C206" s="21"/>
    </row>
    <row r="207" spans="1:3">
      <c r="A207" s="25"/>
      <c r="B207" s="48"/>
      <c r="C207" s="21"/>
    </row>
    <row r="208" spans="1:3">
      <c r="A208" s="25"/>
      <c r="B208" s="48"/>
      <c r="C208" s="21"/>
    </row>
    <row r="209" spans="1:3">
      <c r="A209" s="25"/>
      <c r="B209" s="48"/>
      <c r="C209" s="21"/>
    </row>
    <row r="210" spans="1:3">
      <c r="A210" s="25"/>
      <c r="B210" s="48"/>
      <c r="C210" s="21"/>
    </row>
    <row r="211" spans="1:3">
      <c r="A211" s="25"/>
      <c r="B211" s="48"/>
      <c r="C211" s="21"/>
    </row>
    <row r="212" spans="1:3">
      <c r="A212" s="25"/>
      <c r="B212" s="48"/>
      <c r="C212" s="21"/>
    </row>
    <row r="213" spans="1:3">
      <c r="A213" s="25"/>
      <c r="B213" s="48"/>
      <c r="C213" s="21"/>
    </row>
    <row r="214" spans="1:3">
      <c r="A214" s="25"/>
      <c r="B214" s="48"/>
      <c r="C214" s="21"/>
    </row>
    <row r="215" spans="1:3">
      <c r="A215" s="25"/>
      <c r="B215" s="48"/>
      <c r="C215" s="21"/>
    </row>
    <row r="216" spans="1:3">
      <c r="A216" s="25"/>
      <c r="B216" s="48"/>
      <c r="C216" s="21"/>
    </row>
    <row r="217" spans="1:3">
      <c r="A217" s="25"/>
      <c r="B217" s="48"/>
      <c r="C217" s="21"/>
    </row>
    <row r="218" spans="1:3">
      <c r="A218" s="25"/>
      <c r="B218" s="48"/>
      <c r="C218" s="21"/>
    </row>
    <row r="219" spans="1:3">
      <c r="A219" s="25"/>
      <c r="B219" s="48"/>
      <c r="C219" s="21"/>
    </row>
    <row r="220" spans="1:3">
      <c r="A220" s="25"/>
      <c r="B220" s="48"/>
      <c r="C220" s="21"/>
    </row>
    <row r="221" spans="1:3">
      <c r="A221" s="25"/>
      <c r="B221" s="48"/>
      <c r="C221" s="21"/>
    </row>
    <row r="222" spans="1:3">
      <c r="A222" s="25"/>
      <c r="B222" s="48"/>
      <c r="C222" s="21"/>
    </row>
    <row r="223" spans="1:3">
      <c r="A223" s="25"/>
      <c r="B223" s="48"/>
      <c r="C223" s="21"/>
    </row>
    <row r="224" spans="1:3">
      <c r="A224" s="25"/>
      <c r="B224" s="48"/>
      <c r="C224" s="21"/>
    </row>
    <row r="225" spans="1:3">
      <c r="A225" s="25"/>
      <c r="B225" s="48"/>
      <c r="C225" s="21"/>
    </row>
    <row r="226" spans="1:3">
      <c r="A226" s="25"/>
      <c r="B226" s="48"/>
      <c r="C226" s="21"/>
    </row>
    <row r="227" spans="1:3">
      <c r="A227" s="25"/>
      <c r="B227" s="48"/>
      <c r="C227" s="21"/>
    </row>
    <row r="228" spans="1:3">
      <c r="A228" s="25"/>
      <c r="B228" s="48"/>
      <c r="C228" s="21"/>
    </row>
    <row r="229" spans="1:3">
      <c r="A229" s="25"/>
      <c r="B229" s="48"/>
      <c r="C229" s="21"/>
    </row>
    <row r="230" spans="1:3">
      <c r="A230" s="25"/>
      <c r="B230" s="48"/>
      <c r="C230" s="21"/>
    </row>
    <row r="231" spans="1:3">
      <c r="A231" s="25"/>
      <c r="B231" s="48"/>
      <c r="C231" s="21"/>
    </row>
    <row r="232" spans="1:3">
      <c r="A232" s="25"/>
      <c r="B232" s="48"/>
      <c r="C232" s="21"/>
    </row>
    <row r="233" spans="1:3">
      <c r="A233" s="25"/>
      <c r="B233" s="48"/>
      <c r="C233" s="21"/>
    </row>
    <row r="234" spans="1:3">
      <c r="A234" s="25"/>
      <c r="B234" s="48"/>
      <c r="C234" s="21"/>
    </row>
    <row r="235" spans="1:3">
      <c r="A235" s="25"/>
      <c r="B235" s="48"/>
      <c r="C235" s="21"/>
    </row>
    <row r="236" spans="1:3">
      <c r="A236" s="25"/>
      <c r="B236" s="48"/>
      <c r="C236" s="21"/>
    </row>
    <row r="237" spans="1:3">
      <c r="A237" s="25"/>
      <c r="B237" s="48"/>
      <c r="C237" s="21"/>
    </row>
    <row r="238" spans="1:3">
      <c r="A238" s="25"/>
      <c r="B238" s="48"/>
      <c r="C238" s="21"/>
    </row>
    <row r="239" spans="1:3">
      <c r="A239" s="25"/>
      <c r="B239" s="48"/>
      <c r="C239" s="21"/>
    </row>
    <row r="240" spans="1:3">
      <c r="A240" s="25"/>
      <c r="B240" s="48"/>
      <c r="C240" s="21"/>
    </row>
    <row r="241" spans="1:3">
      <c r="A241" s="25"/>
      <c r="B241" s="48"/>
      <c r="C241" s="21"/>
    </row>
    <row r="242" spans="1:3">
      <c r="A242" s="25"/>
      <c r="B242" s="48"/>
      <c r="C242" s="21"/>
    </row>
    <row r="243" spans="1:3">
      <c r="A243" s="25"/>
      <c r="B243" s="48"/>
      <c r="C243" s="21"/>
    </row>
    <row r="244" spans="1:3">
      <c r="A244" s="25"/>
      <c r="B244" s="48"/>
      <c r="C244" s="21"/>
    </row>
    <row r="245" spans="1:3">
      <c r="A245" s="25"/>
      <c r="B245" s="48"/>
      <c r="C245" s="21"/>
    </row>
    <row r="246" spans="1:3">
      <c r="A246" s="25"/>
      <c r="B246" s="40"/>
    </row>
    <row r="247" spans="1:3">
      <c r="A247" s="25"/>
      <c r="B247" s="40"/>
    </row>
    <row r="248" spans="1:3">
      <c r="A248" s="25"/>
      <c r="B248" s="40"/>
    </row>
    <row r="249" spans="1:3">
      <c r="A249" s="25"/>
      <c r="B249" s="40"/>
    </row>
    <row r="250" spans="1:3">
      <c r="A250" s="25"/>
      <c r="B250" s="40"/>
    </row>
    <row r="251" spans="1:3">
      <c r="A251" s="25"/>
      <c r="B251" s="40"/>
    </row>
    <row r="252" spans="1:3">
      <c r="A252" s="25"/>
      <c r="B252" s="40"/>
    </row>
    <row r="253" spans="1:3">
      <c r="A253" s="25"/>
      <c r="B253" s="40"/>
    </row>
    <row r="254" spans="1:3">
      <c r="A254" s="25"/>
      <c r="B254" s="40"/>
    </row>
    <row r="255" spans="1:3">
      <c r="A255" s="25"/>
      <c r="B255" s="40"/>
    </row>
    <row r="256" spans="1:3">
      <c r="A256" s="25"/>
      <c r="B256" s="40"/>
    </row>
    <row r="257" spans="1:2">
      <c r="A257" s="25"/>
      <c r="B257" s="40"/>
    </row>
    <row r="258" spans="1:2">
      <c r="A258" s="25"/>
      <c r="B258" s="40"/>
    </row>
    <row r="259" spans="1:2">
      <c r="A259" s="25"/>
      <c r="B259" s="40"/>
    </row>
    <row r="260" spans="1:2">
      <c r="A260" s="25"/>
      <c r="B260" s="40"/>
    </row>
    <row r="261" spans="1:2">
      <c r="A261" s="25"/>
      <c r="B261" s="40"/>
    </row>
    <row r="262" spans="1:2">
      <c r="A262" s="25"/>
      <c r="B262" s="40"/>
    </row>
    <row r="263" spans="1:2">
      <c r="A263" s="25"/>
      <c r="B263" s="40"/>
    </row>
    <row r="264" spans="1:2">
      <c r="A264" s="25"/>
      <c r="B264" s="40"/>
    </row>
    <row r="265" spans="1:2">
      <c r="A265" s="25"/>
      <c r="B265" s="40"/>
    </row>
    <row r="266" spans="1:2">
      <c r="A266" s="25"/>
      <c r="B266" s="40"/>
    </row>
    <row r="267" spans="1:2">
      <c r="A267" s="25"/>
      <c r="B267" s="40"/>
    </row>
    <row r="268" spans="1:2">
      <c r="A268" s="25"/>
      <c r="B268" s="40"/>
    </row>
    <row r="269" spans="1:2">
      <c r="A269" s="25"/>
      <c r="B269" s="40"/>
    </row>
    <row r="270" spans="1:2">
      <c r="A270" s="25"/>
      <c r="B270" s="40"/>
    </row>
    <row r="271" spans="1:2">
      <c r="A271" s="25"/>
      <c r="B271" s="39"/>
    </row>
    <row r="272" spans="1:2">
      <c r="A272" s="25"/>
      <c r="B272" s="39"/>
    </row>
    <row r="273" spans="1:2">
      <c r="A273" s="25"/>
      <c r="B273" s="39"/>
    </row>
    <row r="274" spans="1:2">
      <c r="A274" s="25"/>
      <c r="B274" s="39"/>
    </row>
    <row r="275" spans="1:2">
      <c r="A275" s="25"/>
      <c r="B275" s="39"/>
    </row>
    <row r="276" spans="1:2">
      <c r="A276" s="25"/>
      <c r="B276" s="39"/>
    </row>
    <row r="277" spans="1:2">
      <c r="A277" s="25"/>
      <c r="B277" s="39"/>
    </row>
    <row r="278" spans="1:2">
      <c r="A278" s="25"/>
      <c r="B278" s="39"/>
    </row>
    <row r="279" spans="1:2">
      <c r="A279" s="25"/>
      <c r="B279" s="39"/>
    </row>
    <row r="280" spans="1:2">
      <c r="A280" s="25"/>
      <c r="B280" s="39"/>
    </row>
    <row r="281" spans="1:2">
      <c r="A281" s="25"/>
      <c r="B281" s="39"/>
    </row>
    <row r="282" spans="1:2">
      <c r="A282" s="25"/>
      <c r="B282" s="39"/>
    </row>
    <row r="283" spans="1:2">
      <c r="A283" s="25"/>
      <c r="B283" s="39"/>
    </row>
    <row r="284" spans="1:2">
      <c r="A284" s="25"/>
      <c r="B284" s="39"/>
    </row>
    <row r="285" spans="1:2">
      <c r="A285" s="25"/>
      <c r="B285" s="39"/>
    </row>
    <row r="286" spans="1:2">
      <c r="A286" s="25"/>
      <c r="B286" s="39"/>
    </row>
    <row r="287" spans="1:2">
      <c r="A287" s="25"/>
      <c r="B287" s="39"/>
    </row>
    <row r="288" spans="1:2">
      <c r="A288" s="25"/>
      <c r="B288" s="39"/>
    </row>
    <row r="289" spans="1:2">
      <c r="A289" s="25"/>
      <c r="B289" s="39"/>
    </row>
    <row r="290" spans="1:2">
      <c r="A290" s="25"/>
      <c r="B290" s="39"/>
    </row>
    <row r="291" spans="1:2">
      <c r="A291" s="25"/>
      <c r="B291" s="39"/>
    </row>
    <row r="292" spans="1:2">
      <c r="A292" s="25"/>
      <c r="B292" s="39"/>
    </row>
    <row r="293" spans="1:2">
      <c r="A293" s="25"/>
      <c r="B293" s="39"/>
    </row>
    <row r="294" spans="1:2">
      <c r="A294" s="25"/>
      <c r="B294" s="39"/>
    </row>
    <row r="295" spans="1:2">
      <c r="A295" s="25"/>
      <c r="B295" s="39"/>
    </row>
    <row r="296" spans="1:2">
      <c r="A296" s="25"/>
      <c r="B296" s="39"/>
    </row>
    <row r="297" spans="1:2">
      <c r="A297" s="25"/>
      <c r="B297" s="39"/>
    </row>
    <row r="298" spans="1:2">
      <c r="A298" s="25"/>
      <c r="B298" s="39"/>
    </row>
    <row r="299" spans="1:2">
      <c r="A299" s="25"/>
      <c r="B299" s="39"/>
    </row>
    <row r="300" spans="1:2">
      <c r="A300" s="25"/>
      <c r="B300" s="39"/>
    </row>
    <row r="301" spans="1:2">
      <c r="A301" s="25"/>
      <c r="B301" s="39"/>
    </row>
    <row r="302" spans="1:2">
      <c r="A302" s="25"/>
      <c r="B302" s="39"/>
    </row>
    <row r="303" spans="1:2">
      <c r="A303" s="25"/>
      <c r="B303" s="39"/>
    </row>
    <row r="304" spans="1:2">
      <c r="A304" s="25"/>
      <c r="B304" s="39"/>
    </row>
    <row r="305" spans="1:2">
      <c r="A305" s="25"/>
      <c r="B305" s="39"/>
    </row>
    <row r="306" spans="1:2">
      <c r="A306" s="25"/>
      <c r="B306" s="39"/>
    </row>
    <row r="307" spans="1:2">
      <c r="A307" s="25"/>
      <c r="B307" s="39"/>
    </row>
    <row r="308" spans="1:2">
      <c r="A308" s="25"/>
      <c r="B308" s="39"/>
    </row>
    <row r="309" spans="1:2">
      <c r="A309" s="25"/>
      <c r="B309" s="39"/>
    </row>
    <row r="310" spans="1:2">
      <c r="A310" s="25"/>
      <c r="B310" s="39"/>
    </row>
    <row r="311" spans="1:2">
      <c r="A311" s="25"/>
      <c r="B311" s="39"/>
    </row>
    <row r="312" spans="1:2">
      <c r="A312" s="25"/>
      <c r="B312" s="39"/>
    </row>
    <row r="313" spans="1:2">
      <c r="A313" s="25"/>
      <c r="B313" s="39"/>
    </row>
    <row r="314" spans="1:2">
      <c r="A314" s="25"/>
      <c r="B314" s="39"/>
    </row>
    <row r="315" spans="1:2">
      <c r="A315" s="25"/>
      <c r="B315" s="39"/>
    </row>
    <row r="316" spans="1:2">
      <c r="A316" s="25"/>
      <c r="B316" s="39"/>
    </row>
    <row r="317" spans="1:2">
      <c r="A317" s="25"/>
      <c r="B317" s="39"/>
    </row>
    <row r="318" spans="1:2">
      <c r="A318" s="25"/>
      <c r="B318" s="39"/>
    </row>
    <row r="319" spans="1:2">
      <c r="A319" s="25"/>
      <c r="B319" s="39"/>
    </row>
    <row r="320" spans="1:2">
      <c r="A320" s="25"/>
      <c r="B320" s="39"/>
    </row>
    <row r="321" spans="1:2">
      <c r="A321" s="25"/>
      <c r="B321" s="39"/>
    </row>
    <row r="322" spans="1:2">
      <c r="A322" s="25"/>
      <c r="B322" s="39"/>
    </row>
    <row r="323" spans="1:2">
      <c r="A323" s="25"/>
      <c r="B323" s="39"/>
    </row>
    <row r="324" spans="1:2">
      <c r="A324" s="25"/>
      <c r="B324" s="39"/>
    </row>
    <row r="325" spans="1:2">
      <c r="A325" s="25"/>
      <c r="B325" s="39"/>
    </row>
    <row r="326" spans="1:2">
      <c r="A326" s="25"/>
      <c r="B326" s="39"/>
    </row>
    <row r="327" spans="1:2">
      <c r="A327" s="25"/>
      <c r="B327" s="39"/>
    </row>
    <row r="328" spans="1:2">
      <c r="A328" s="25"/>
      <c r="B328" s="39"/>
    </row>
    <row r="329" spans="1:2">
      <c r="A329" s="25"/>
      <c r="B329" s="39"/>
    </row>
    <row r="330" spans="1:2">
      <c r="A330" s="25"/>
      <c r="B330" s="39"/>
    </row>
    <row r="331" spans="1:2">
      <c r="A331" s="25"/>
      <c r="B331" s="39"/>
    </row>
    <row r="332" spans="1:2">
      <c r="A332" s="25"/>
      <c r="B332" s="39"/>
    </row>
    <row r="333" spans="1:2">
      <c r="A333" s="25"/>
      <c r="B333" s="39"/>
    </row>
    <row r="334" spans="1:2">
      <c r="A334" s="25"/>
      <c r="B334" s="39"/>
    </row>
    <row r="335" spans="1:2">
      <c r="A335" s="25"/>
      <c r="B335" s="39"/>
    </row>
    <row r="336" spans="1:2">
      <c r="A336" s="25"/>
      <c r="B336" s="39"/>
    </row>
    <row r="337" spans="1:2">
      <c r="A337" s="25"/>
      <c r="B337" s="39"/>
    </row>
    <row r="338" spans="1:2">
      <c r="A338" s="25"/>
      <c r="B338" s="39"/>
    </row>
    <row r="339" spans="1:2">
      <c r="A339" s="25"/>
      <c r="B339" s="39"/>
    </row>
    <row r="340" spans="1:2">
      <c r="A340" s="25"/>
      <c r="B340" s="39"/>
    </row>
    <row r="341" spans="1:2">
      <c r="A341" s="25"/>
      <c r="B341" s="39"/>
    </row>
    <row r="342" spans="1:2">
      <c r="A342" s="25"/>
      <c r="B342" s="39"/>
    </row>
    <row r="343" spans="1:2">
      <c r="A343" s="25"/>
      <c r="B343" s="39"/>
    </row>
    <row r="344" spans="1:2">
      <c r="A344" s="25"/>
      <c r="B344" s="39"/>
    </row>
    <row r="345" spans="1:2">
      <c r="A345" s="25"/>
      <c r="B345" s="39"/>
    </row>
    <row r="346" spans="1:2">
      <c r="A346" s="25"/>
      <c r="B346" s="39"/>
    </row>
    <row r="347" spans="1:2">
      <c r="A347" s="25"/>
      <c r="B347" s="39"/>
    </row>
    <row r="348" spans="1:2">
      <c r="A348" s="25"/>
      <c r="B348" s="39"/>
    </row>
    <row r="349" spans="1:2">
      <c r="A349" s="25"/>
      <c r="B349" s="39"/>
    </row>
    <row r="350" spans="1:2">
      <c r="A350" s="25"/>
      <c r="B350" s="39"/>
    </row>
    <row r="351" spans="1:2">
      <c r="A351" s="25"/>
      <c r="B351" s="39"/>
    </row>
    <row r="352" spans="1:2">
      <c r="A352" s="25"/>
      <c r="B352" s="39"/>
    </row>
    <row r="353" spans="1:2">
      <c r="A353" s="25"/>
      <c r="B353" s="39"/>
    </row>
    <row r="354" spans="1:2">
      <c r="A354" s="25"/>
      <c r="B354" s="39"/>
    </row>
    <row r="355" spans="1:2">
      <c r="A355" s="25"/>
      <c r="B355" s="39"/>
    </row>
    <row r="356" spans="1:2">
      <c r="A356" s="25"/>
      <c r="B356" s="39"/>
    </row>
    <row r="357" spans="1:2">
      <c r="A357" s="25"/>
      <c r="B357" s="39"/>
    </row>
    <row r="358" spans="1:2">
      <c r="A358" s="25"/>
      <c r="B358" s="39"/>
    </row>
    <row r="359" spans="1:2">
      <c r="A359" s="25"/>
      <c r="B359" s="39"/>
    </row>
    <row r="360" spans="1:2">
      <c r="A360" s="25"/>
      <c r="B360" s="39"/>
    </row>
    <row r="361" spans="1:2">
      <c r="A361" s="25"/>
      <c r="B361" s="39"/>
    </row>
    <row r="362" spans="1:2">
      <c r="A362" s="25"/>
      <c r="B362" s="39"/>
    </row>
    <row r="363" spans="1:2">
      <c r="A363" s="25"/>
      <c r="B363" s="39"/>
    </row>
    <row r="364" spans="1:2">
      <c r="A364" s="25"/>
      <c r="B364" s="39"/>
    </row>
    <row r="365" spans="1:2">
      <c r="A365" s="25"/>
      <c r="B365" s="39"/>
    </row>
    <row r="366" spans="1:2">
      <c r="A366" s="25"/>
      <c r="B366" s="39"/>
    </row>
    <row r="367" spans="1:2">
      <c r="A367" s="25"/>
      <c r="B367" s="39"/>
    </row>
    <row r="368" spans="1:2">
      <c r="A368" s="25"/>
      <c r="B368" s="39"/>
    </row>
    <row r="369" spans="1:2">
      <c r="A369" s="25"/>
      <c r="B369" s="39"/>
    </row>
    <row r="370" spans="1:2">
      <c r="A370" s="25"/>
      <c r="B370" s="39"/>
    </row>
    <row r="371" spans="1:2">
      <c r="A371" s="25"/>
      <c r="B371" s="39"/>
    </row>
    <row r="372" spans="1:2">
      <c r="A372" s="25"/>
      <c r="B372" s="39"/>
    </row>
    <row r="373" spans="1:2">
      <c r="A373" s="25"/>
      <c r="B373" s="39"/>
    </row>
    <row r="374" spans="1:2">
      <c r="A374" s="25"/>
      <c r="B374" s="39"/>
    </row>
    <row r="375" spans="1:2">
      <c r="A375" s="25"/>
      <c r="B375" s="39"/>
    </row>
    <row r="376" spans="1:2">
      <c r="A376" s="25"/>
      <c r="B376" s="39"/>
    </row>
    <row r="377" spans="1:2">
      <c r="A377" s="25"/>
      <c r="B377" s="39"/>
    </row>
    <row r="378" spans="1:2">
      <c r="A378" s="25"/>
      <c r="B378" s="39"/>
    </row>
    <row r="379" spans="1:2">
      <c r="A379" s="25"/>
      <c r="B379" s="39"/>
    </row>
    <row r="380" spans="1:2">
      <c r="A380" s="25"/>
      <c r="B380" s="39"/>
    </row>
    <row r="381" spans="1:2">
      <c r="A381" s="25"/>
      <c r="B381" s="39"/>
    </row>
    <row r="382" spans="1:2">
      <c r="A382" s="25"/>
      <c r="B382" s="39"/>
    </row>
    <row r="383" spans="1:2">
      <c r="A383" s="25"/>
      <c r="B383" s="39"/>
    </row>
    <row r="384" spans="1:2">
      <c r="A384" s="25"/>
      <c r="B384" s="39"/>
    </row>
    <row r="385" spans="1:2">
      <c r="A385" s="25"/>
      <c r="B385" s="39"/>
    </row>
    <row r="386" spans="1:2">
      <c r="A386" s="25"/>
      <c r="B386" s="39"/>
    </row>
    <row r="387" spans="1:2">
      <c r="A387" s="25"/>
      <c r="B387" s="39"/>
    </row>
    <row r="388" spans="1:2">
      <c r="A388" s="25"/>
      <c r="B388" s="39"/>
    </row>
    <row r="389" spans="1:2">
      <c r="A389" s="25"/>
      <c r="B389" s="39"/>
    </row>
    <row r="390" spans="1:2">
      <c r="A390" s="25"/>
      <c r="B390" s="39"/>
    </row>
    <row r="391" spans="1:2">
      <c r="A391" s="25"/>
      <c r="B391" s="39"/>
    </row>
    <row r="392" spans="1:2">
      <c r="A392" s="25"/>
      <c r="B392" s="39"/>
    </row>
    <row r="393" spans="1:2">
      <c r="A393" s="25"/>
      <c r="B393" s="39"/>
    </row>
    <row r="394" spans="1:2">
      <c r="A394" s="25"/>
      <c r="B394" s="39"/>
    </row>
    <row r="395" spans="1:2">
      <c r="A395" s="25"/>
      <c r="B395" s="39"/>
    </row>
    <row r="396" spans="1:2">
      <c r="A396" s="25"/>
      <c r="B396" s="39"/>
    </row>
    <row r="397" spans="1:2">
      <c r="A397" s="25"/>
      <c r="B397" s="39"/>
    </row>
    <row r="398" spans="1:2">
      <c r="A398" s="25"/>
      <c r="B398" s="39"/>
    </row>
    <row r="399" spans="1:2">
      <c r="A399" s="25"/>
      <c r="B399" s="39"/>
    </row>
    <row r="400" spans="1:2">
      <c r="A400" s="25"/>
      <c r="B400" s="39"/>
    </row>
    <row r="401" spans="1:2">
      <c r="A401" s="25"/>
      <c r="B401" s="39"/>
    </row>
    <row r="402" spans="1:2">
      <c r="A402" s="25"/>
      <c r="B402" s="39"/>
    </row>
    <row r="403" spans="1:2">
      <c r="A403" s="25"/>
      <c r="B403" s="39"/>
    </row>
    <row r="404" spans="1:2">
      <c r="A404" s="25"/>
      <c r="B404" s="39"/>
    </row>
    <row r="405" spans="1:2">
      <c r="A405" s="25"/>
      <c r="B405" s="39"/>
    </row>
    <row r="406" spans="1:2">
      <c r="A406" s="25"/>
      <c r="B406" s="39"/>
    </row>
    <row r="407" spans="1:2">
      <c r="A407" s="25"/>
      <c r="B407" s="39"/>
    </row>
    <row r="408" spans="1:2">
      <c r="A408" s="25"/>
      <c r="B408" s="39"/>
    </row>
    <row r="409" spans="1:2">
      <c r="A409" s="25"/>
      <c r="B409" s="39"/>
    </row>
    <row r="410" spans="1:2">
      <c r="A410" s="25"/>
      <c r="B410" s="39"/>
    </row>
    <row r="411" spans="1:2">
      <c r="A411" s="25"/>
      <c r="B411" s="39"/>
    </row>
    <row r="412" spans="1:2">
      <c r="A412" s="25"/>
      <c r="B412" s="39"/>
    </row>
    <row r="413" spans="1:2">
      <c r="A413" s="25"/>
      <c r="B413" s="39"/>
    </row>
    <row r="414" spans="1:2">
      <c r="A414" s="25"/>
      <c r="B414" s="39"/>
    </row>
    <row r="415" spans="1:2">
      <c r="A415" s="25"/>
      <c r="B415" s="39"/>
    </row>
    <row r="416" spans="1:2">
      <c r="A416" s="25"/>
      <c r="B416" s="39"/>
    </row>
    <row r="417" spans="1:2">
      <c r="A417" s="25"/>
      <c r="B417" s="39"/>
    </row>
    <row r="418" spans="1:2">
      <c r="A418" s="25"/>
      <c r="B418" s="39"/>
    </row>
    <row r="419" spans="1:2">
      <c r="A419" s="25"/>
      <c r="B419" s="39"/>
    </row>
    <row r="420" spans="1:2">
      <c r="A420" s="25"/>
      <c r="B420" s="39"/>
    </row>
    <row r="421" spans="1:2">
      <c r="A421" s="25"/>
      <c r="B421" s="39"/>
    </row>
    <row r="422" spans="1:2">
      <c r="A422" s="25"/>
      <c r="B422" s="39"/>
    </row>
    <row r="423" spans="1:2">
      <c r="A423" s="25"/>
      <c r="B423" s="39"/>
    </row>
    <row r="424" spans="1:2">
      <c r="A424" s="25"/>
      <c r="B424" s="39"/>
    </row>
    <row r="425" spans="1:2">
      <c r="A425" s="25"/>
      <c r="B425" s="39"/>
    </row>
    <row r="426" spans="1:2">
      <c r="A426" s="25"/>
      <c r="B426" s="39"/>
    </row>
    <row r="427" spans="1:2">
      <c r="A427" s="25"/>
      <c r="B427" s="39"/>
    </row>
    <row r="428" spans="1:2">
      <c r="A428" s="25"/>
      <c r="B428" s="39"/>
    </row>
    <row r="429" spans="1:2">
      <c r="A429" s="25"/>
      <c r="B429" s="39"/>
    </row>
    <row r="430" spans="1:2">
      <c r="A430" s="25"/>
      <c r="B430" s="39"/>
    </row>
    <row r="431" spans="1:2">
      <c r="A431" s="25"/>
      <c r="B431" s="39"/>
    </row>
    <row r="432" spans="1:2">
      <c r="A432" s="25"/>
      <c r="B432" s="39"/>
    </row>
    <row r="433" spans="1:2">
      <c r="A433" s="25"/>
      <c r="B433" s="39"/>
    </row>
    <row r="434" spans="1:2">
      <c r="A434" s="25"/>
      <c r="B434" s="39"/>
    </row>
    <row r="435" spans="1:2">
      <c r="A435" s="25"/>
      <c r="B435" s="39"/>
    </row>
    <row r="436" spans="1:2">
      <c r="A436" s="25"/>
      <c r="B436" s="39"/>
    </row>
    <row r="437" spans="1:2">
      <c r="A437" s="25"/>
      <c r="B437" s="39"/>
    </row>
    <row r="438" spans="1:2">
      <c r="A438" s="25"/>
      <c r="B438" s="39"/>
    </row>
    <row r="439" spans="1:2">
      <c r="A439" s="25"/>
      <c r="B439" s="39"/>
    </row>
    <row r="440" spans="1:2">
      <c r="A440" s="25"/>
      <c r="B440" s="39"/>
    </row>
    <row r="441" spans="1:2">
      <c r="A441" s="25"/>
      <c r="B441" s="39"/>
    </row>
    <row r="442" spans="1:2">
      <c r="A442" s="25"/>
      <c r="B442" s="39"/>
    </row>
    <row r="443" spans="1:2">
      <c r="A443" s="25"/>
      <c r="B443" s="39"/>
    </row>
    <row r="444" spans="1:2">
      <c r="A444" s="25"/>
      <c r="B444" s="39"/>
    </row>
    <row r="445" spans="1:2">
      <c r="A445" s="25"/>
      <c r="B445" s="39"/>
    </row>
    <row r="446" spans="1:2">
      <c r="A446" s="25"/>
      <c r="B446" s="39"/>
    </row>
    <row r="447" spans="1:2">
      <c r="A447" s="25"/>
      <c r="B447" s="39"/>
    </row>
    <row r="448" spans="1:2">
      <c r="A448" s="25"/>
      <c r="B448" s="39"/>
    </row>
    <row r="449" spans="1:2">
      <c r="A449" s="25"/>
      <c r="B449" s="39"/>
    </row>
    <row r="450" spans="1:2">
      <c r="A450" s="25"/>
      <c r="B450" s="39"/>
    </row>
    <row r="451" spans="1:2">
      <c r="A451" s="25"/>
      <c r="B451" s="39"/>
    </row>
    <row r="452" spans="1:2">
      <c r="A452" s="25"/>
      <c r="B452" s="39"/>
    </row>
    <row r="453" spans="1:2">
      <c r="A453" s="25"/>
      <c r="B453" s="39"/>
    </row>
    <row r="454" spans="1:2">
      <c r="A454" s="25"/>
      <c r="B454" s="39"/>
    </row>
  </sheetData>
  <mergeCells count="1">
    <mergeCell ref="D14:I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97"/>
  <sheetViews>
    <sheetView topLeftCell="A67" workbookViewId="0">
      <selection activeCell="H90" sqref="H90:H91"/>
    </sheetView>
  </sheetViews>
  <sheetFormatPr defaultRowHeight="12.75"/>
  <cols>
    <col min="1" max="1" width="9.140625" style="5" customWidth="1"/>
    <col min="2" max="2" width="9.85546875" style="5" customWidth="1"/>
    <col min="3" max="3" width="12.140625" style="11" customWidth="1"/>
    <col min="4" max="4" width="12.140625" style="6" customWidth="1"/>
    <col min="5" max="5" width="13.42578125" bestFit="1" customWidth="1"/>
    <col min="6" max="7" width="11.42578125" customWidth="1"/>
    <col min="8" max="8" width="28.28515625" customWidth="1"/>
    <col min="9" max="9" width="11.42578125" customWidth="1"/>
    <col min="10" max="10" width="13.5703125" customWidth="1"/>
  </cols>
  <sheetData>
    <row r="1" spans="1:15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</row>
    <row r="2" spans="1:15">
      <c r="A2" s="1"/>
      <c r="B2" s="1"/>
    </row>
    <row r="3" spans="1:15">
      <c r="A3" s="68" t="s">
        <v>57</v>
      </c>
      <c r="B3" s="69"/>
      <c r="C3" s="69"/>
      <c r="D3" s="69"/>
      <c r="E3" s="69"/>
      <c r="F3" s="69"/>
      <c r="G3" s="69"/>
      <c r="H3" s="69"/>
      <c r="I3" s="69"/>
      <c r="J3" s="69"/>
      <c r="K3" s="30" t="s">
        <v>34</v>
      </c>
      <c r="L3" s="29"/>
      <c r="M3" s="29"/>
    </row>
    <row r="4" spans="1:15">
      <c r="A4" s="1"/>
      <c r="B4" s="1"/>
    </row>
    <row r="5" spans="1:1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</row>
    <row r="6" spans="1:15">
      <c r="A6" s="69" t="s">
        <v>20</v>
      </c>
      <c r="B6" s="69"/>
      <c r="C6" s="69"/>
      <c r="D6" s="69"/>
      <c r="E6" s="69"/>
      <c r="F6" s="69"/>
      <c r="G6" s="69"/>
      <c r="H6" s="69"/>
      <c r="I6" s="69"/>
      <c r="J6" s="69"/>
    </row>
    <row r="7" spans="1:15">
      <c r="A7" s="1"/>
      <c r="B7" s="1"/>
    </row>
    <row r="8" spans="1:15">
      <c r="A8" s="2" t="s">
        <v>68</v>
      </c>
      <c r="B8" s="1"/>
      <c r="F8" s="34"/>
      <c r="G8" s="6"/>
      <c r="H8" s="6"/>
    </row>
    <row r="9" spans="1:15">
      <c r="A9" s="2" t="s">
        <v>72</v>
      </c>
      <c r="B9" s="1"/>
      <c r="D9" s="41" t="s">
        <v>73</v>
      </c>
      <c r="E9" s="42" t="s">
        <v>9</v>
      </c>
      <c r="F9" s="6"/>
      <c r="G9" s="6"/>
      <c r="H9" s="6"/>
    </row>
    <row r="10" spans="1:15">
      <c r="A10" s="2"/>
      <c r="B10" s="1"/>
      <c r="D10" s="7">
        <f>ROUND('334 Truncate'!B13, 6)</f>
        <v>0</v>
      </c>
      <c r="E10" s="3">
        <f>'[1]334'!$J$10</f>
        <v>180</v>
      </c>
      <c r="F10" s="35"/>
      <c r="G10" s="6"/>
      <c r="H10" s="6"/>
    </row>
    <row r="11" spans="1:15">
      <c r="A11" s="26" t="str">
        <f>"Probable Retirement Year " &amp;ROUND('334 Truncate'!C1, 1)</f>
        <v>Probable Retirement Year 2041</v>
      </c>
      <c r="B11" s="1"/>
      <c r="F11" s="34"/>
      <c r="G11" s="6"/>
      <c r="H11" s="6"/>
      <c r="O11" s="29"/>
    </row>
    <row r="12" spans="1:15">
      <c r="A12" s="1"/>
      <c r="B12" s="1"/>
      <c r="L12" s="62" t="s">
        <v>26</v>
      </c>
      <c r="M12" s="62"/>
      <c r="N12" s="62"/>
      <c r="O12" s="29"/>
    </row>
    <row r="13" spans="1:15">
      <c r="A13" s="1"/>
      <c r="B13" s="1"/>
      <c r="D13" s="3" t="s">
        <v>12</v>
      </c>
      <c r="F13" s="3" t="s">
        <v>12</v>
      </c>
      <c r="G13" s="3" t="s">
        <v>10</v>
      </c>
      <c r="L13" s="30"/>
      <c r="M13" s="29"/>
      <c r="N13" s="29"/>
      <c r="O13" s="29"/>
    </row>
    <row r="14" spans="1:15">
      <c r="A14" s="2"/>
      <c r="B14" s="3" t="s">
        <v>7</v>
      </c>
      <c r="C14" s="12" t="s">
        <v>1</v>
      </c>
      <c r="D14" s="3" t="s">
        <v>10</v>
      </c>
      <c r="E14" s="3" t="s">
        <v>12</v>
      </c>
      <c r="F14" s="3" t="s">
        <v>9</v>
      </c>
      <c r="G14" s="3" t="s">
        <v>9</v>
      </c>
      <c r="L14" s="32" t="s">
        <v>35</v>
      </c>
      <c r="M14" s="33" t="s">
        <v>38</v>
      </c>
      <c r="N14" s="29"/>
      <c r="O14" s="29"/>
    </row>
    <row r="15" spans="1:15">
      <c r="A15" s="3" t="s">
        <v>2</v>
      </c>
      <c r="B15" s="14">
        <v>37256</v>
      </c>
      <c r="C15" s="12" t="s">
        <v>3</v>
      </c>
      <c r="D15" s="3" t="s">
        <v>9</v>
      </c>
      <c r="E15" s="3" t="s">
        <v>9</v>
      </c>
      <c r="F15" s="3" t="s">
        <v>13</v>
      </c>
      <c r="G15" s="3" t="s">
        <v>13</v>
      </c>
      <c r="L15" s="32" t="s">
        <v>36</v>
      </c>
      <c r="M15" s="33" t="s">
        <v>38</v>
      </c>
      <c r="N15" s="29"/>
      <c r="O15" s="29"/>
    </row>
    <row r="16" spans="1:15">
      <c r="A16" s="4" t="s">
        <v>4</v>
      </c>
      <c r="B16" s="13" t="s">
        <v>5</v>
      </c>
      <c r="C16" s="8" t="s">
        <v>6</v>
      </c>
      <c r="D16" s="4" t="s">
        <v>11</v>
      </c>
      <c r="E16" s="4" t="s">
        <v>14</v>
      </c>
      <c r="F16" s="4" t="s">
        <v>15</v>
      </c>
      <c r="G16" t="s">
        <v>16</v>
      </c>
      <c r="L16" s="32" t="s">
        <v>37</v>
      </c>
      <c r="M16" s="33" t="s">
        <v>39</v>
      </c>
      <c r="N16" s="29"/>
      <c r="O16" s="29"/>
    </row>
    <row r="17" spans="1:15">
      <c r="A17" s="4"/>
      <c r="B17" s="13"/>
      <c r="C17" s="8"/>
      <c r="D17" s="4"/>
      <c r="E17" s="4"/>
      <c r="F17" s="4"/>
      <c r="L17" s="30" t="s">
        <v>40</v>
      </c>
      <c r="M17" s="33" t="s">
        <v>41</v>
      </c>
      <c r="N17" s="29"/>
      <c r="O17" s="29"/>
    </row>
    <row r="18" spans="1:15">
      <c r="A18" s="4">
        <v>2011</v>
      </c>
      <c r="B18" s="28">
        <v>0.5</v>
      </c>
      <c r="C18" s="45">
        <v>0</v>
      </c>
      <c r="D18" s="16">
        <f>'334 Truncate'!C14</f>
        <v>27.174932274796817</v>
      </c>
      <c r="E18" s="10">
        <f>E10</f>
        <v>180</v>
      </c>
      <c r="F18" s="9">
        <f t="shared" ref="F18:F81" si="0">+C18/E18</f>
        <v>0</v>
      </c>
      <c r="G18" s="9">
        <f>+D18*F18</f>
        <v>0</v>
      </c>
      <c r="L18" s="30" t="s">
        <v>42</v>
      </c>
      <c r="M18" s="33" t="s">
        <v>43</v>
      </c>
      <c r="N18" s="29"/>
      <c r="O18" s="29"/>
    </row>
    <row r="19" spans="1:15">
      <c r="A19" s="4">
        <v>2010</v>
      </c>
      <c r="B19" s="28">
        <v>1.5</v>
      </c>
      <c r="C19" s="45">
        <v>492965.03</v>
      </c>
      <c r="D19" s="16">
        <f>'334 Truncate'!C15</f>
        <v>26.823542912632131</v>
      </c>
      <c r="E19" s="10">
        <f t="shared" ref="E19:E33" si="1">E18</f>
        <v>180</v>
      </c>
      <c r="F19" s="9">
        <f t="shared" si="0"/>
        <v>2738.694611111111</v>
      </c>
      <c r="G19" s="9">
        <f>+D19*F19</f>
        <v>73461.49242573326</v>
      </c>
      <c r="L19" s="32" t="s">
        <v>44</v>
      </c>
      <c r="M19" s="33" t="s">
        <v>45</v>
      </c>
    </row>
    <row r="20" spans="1:15">
      <c r="A20" s="4">
        <v>2009</v>
      </c>
      <c r="B20" s="28">
        <v>2.5</v>
      </c>
      <c r="C20" s="45">
        <v>0</v>
      </c>
      <c r="D20" s="16">
        <f>'334 Truncate'!C16</f>
        <v>26.451010910582237</v>
      </c>
      <c r="E20" s="10">
        <f t="shared" si="1"/>
        <v>180</v>
      </c>
      <c r="F20" s="9">
        <f t="shared" si="0"/>
        <v>0</v>
      </c>
      <c r="G20" s="9">
        <f>+D20*F20</f>
        <v>0</v>
      </c>
    </row>
    <row r="21" spans="1:15">
      <c r="A21" s="27">
        <v>2008</v>
      </c>
      <c r="B21" s="28">
        <v>3.5</v>
      </c>
      <c r="C21" s="45">
        <v>0</v>
      </c>
      <c r="D21" s="16">
        <f>'334 Truncate'!C17</f>
        <v>26.059982001496621</v>
      </c>
      <c r="E21" s="10">
        <f t="shared" si="1"/>
        <v>180</v>
      </c>
      <c r="F21" s="9">
        <f t="shared" si="0"/>
        <v>0</v>
      </c>
      <c r="G21" s="9">
        <f>+D21*F21</f>
        <v>0</v>
      </c>
    </row>
    <row r="22" spans="1:15">
      <c r="A22" s="27">
        <v>2007</v>
      </c>
      <c r="B22" s="28">
        <v>4.5</v>
      </c>
      <c r="C22" s="45">
        <v>0</v>
      </c>
      <c r="D22" s="16">
        <f>'334 Truncate'!C18</f>
        <v>25.652888891003279</v>
      </c>
      <c r="E22" s="10">
        <f t="shared" si="1"/>
        <v>180</v>
      </c>
      <c r="F22" s="9">
        <f t="shared" si="0"/>
        <v>0</v>
      </c>
      <c r="G22" s="9">
        <f t="shared" ref="G22:G82" si="2">+D22*F22</f>
        <v>0</v>
      </c>
    </row>
    <row r="23" spans="1:15">
      <c r="A23" s="27">
        <v>2006</v>
      </c>
      <c r="B23" s="28">
        <v>5.5</v>
      </c>
      <c r="C23" s="45">
        <v>0</v>
      </c>
      <c r="D23" s="16">
        <f>'334 Truncate'!C19</f>
        <v>25.231869586972941</v>
      </c>
      <c r="E23" s="10">
        <f t="shared" si="1"/>
        <v>180</v>
      </c>
      <c r="F23" s="9">
        <f t="shared" si="0"/>
        <v>0</v>
      </c>
      <c r="G23" s="9">
        <f t="shared" si="2"/>
        <v>0</v>
      </c>
    </row>
    <row r="24" spans="1:15">
      <c r="A24" s="27">
        <v>2005</v>
      </c>
      <c r="B24" s="28">
        <v>6.5</v>
      </c>
      <c r="C24" s="45">
        <v>0</v>
      </c>
      <c r="D24" s="16">
        <f>'334 Truncate'!C20</f>
        <v>24.79884715442255</v>
      </c>
      <c r="E24" s="10">
        <f t="shared" si="1"/>
        <v>180</v>
      </c>
      <c r="F24" s="9">
        <f t="shared" si="0"/>
        <v>0</v>
      </c>
      <c r="G24" s="9">
        <f t="shared" si="2"/>
        <v>0</v>
      </c>
    </row>
    <row r="25" spans="1:15">
      <c r="A25" s="27">
        <v>2004</v>
      </c>
      <c r="B25" s="28">
        <v>7.5</v>
      </c>
      <c r="C25" s="45">
        <v>0</v>
      </c>
      <c r="D25" s="16">
        <f>'334 Truncate'!C21</f>
        <v>24.35554380293242</v>
      </c>
      <c r="E25" s="10">
        <f t="shared" si="1"/>
        <v>180</v>
      </c>
      <c r="F25" s="9">
        <f t="shared" si="0"/>
        <v>0</v>
      </c>
      <c r="G25" s="9">
        <f t="shared" si="2"/>
        <v>0</v>
      </c>
    </row>
    <row r="26" spans="1:15">
      <c r="A26" s="27">
        <v>2003</v>
      </c>
      <c r="B26" s="28">
        <v>8.5</v>
      </c>
      <c r="C26" s="45">
        <v>0</v>
      </c>
      <c r="D26" s="16">
        <f>'334 Truncate'!C22</f>
        <v>23.903435298476051</v>
      </c>
      <c r="E26" s="10">
        <f t="shared" si="1"/>
        <v>180</v>
      </c>
      <c r="F26" s="9">
        <f t="shared" si="0"/>
        <v>0</v>
      </c>
      <c r="G26" s="9">
        <f t="shared" si="2"/>
        <v>0</v>
      </c>
    </row>
    <row r="27" spans="1:15">
      <c r="A27" s="27">
        <v>2002</v>
      </c>
      <c r="B27" s="28">
        <v>9.5</v>
      </c>
      <c r="C27" s="45">
        <v>0</v>
      </c>
      <c r="D27" s="16">
        <f>'334 Truncate'!C23</f>
        <v>23.443822686876917</v>
      </c>
      <c r="E27" s="10">
        <f t="shared" si="1"/>
        <v>180</v>
      </c>
      <c r="F27" s="9">
        <f t="shared" si="0"/>
        <v>0</v>
      </c>
      <c r="G27" s="9">
        <f t="shared" si="2"/>
        <v>0</v>
      </c>
    </row>
    <row r="28" spans="1:15">
      <c r="A28" s="27">
        <v>2001</v>
      </c>
      <c r="B28" s="28">
        <v>10.5</v>
      </c>
      <c r="C28" s="45">
        <v>0</v>
      </c>
      <c r="D28" s="16">
        <f>'334 Truncate'!C24</f>
        <v>22.97776976930253</v>
      </c>
      <c r="E28" s="10">
        <f t="shared" si="1"/>
        <v>180</v>
      </c>
      <c r="F28" s="9">
        <f t="shared" si="0"/>
        <v>0</v>
      </c>
      <c r="G28" s="9">
        <f t="shared" si="2"/>
        <v>0</v>
      </c>
    </row>
    <row r="29" spans="1:15">
      <c r="A29" s="27">
        <v>2000</v>
      </c>
      <c r="B29" s="28">
        <v>11.5</v>
      </c>
      <c r="C29" s="45">
        <v>0</v>
      </c>
      <c r="D29" s="16">
        <f>'334 Truncate'!C25</f>
        <v>22.506205750254228</v>
      </c>
      <c r="E29" s="10">
        <f t="shared" si="1"/>
        <v>180</v>
      </c>
      <c r="F29" s="9">
        <f t="shared" si="0"/>
        <v>0</v>
      </c>
      <c r="G29" s="9">
        <f t="shared" si="2"/>
        <v>0</v>
      </c>
    </row>
    <row r="30" spans="1:15">
      <c r="A30" s="27">
        <v>1999</v>
      </c>
      <c r="B30" s="28">
        <v>12.5</v>
      </c>
      <c r="C30" s="45">
        <v>0</v>
      </c>
      <c r="D30" s="16">
        <f>'334 Truncate'!C26</f>
        <v>22.029859668794632</v>
      </c>
      <c r="E30" s="10">
        <f t="shared" si="1"/>
        <v>180</v>
      </c>
      <c r="F30" s="9">
        <f t="shared" si="0"/>
        <v>0</v>
      </c>
      <c r="G30" s="9">
        <f t="shared" si="2"/>
        <v>0</v>
      </c>
    </row>
    <row r="31" spans="1:15">
      <c r="A31" s="27">
        <v>1998</v>
      </c>
      <c r="B31" s="28">
        <v>13.5</v>
      </c>
      <c r="C31" s="45">
        <v>0</v>
      </c>
      <c r="D31" s="16">
        <f>'334 Truncate'!C27</f>
        <v>21.549687182075253</v>
      </c>
      <c r="E31" s="10">
        <f t="shared" si="1"/>
        <v>180</v>
      </c>
      <c r="F31" s="9">
        <f t="shared" si="0"/>
        <v>0</v>
      </c>
      <c r="G31" s="9">
        <f t="shared" si="2"/>
        <v>0</v>
      </c>
    </row>
    <row r="32" spans="1:15">
      <c r="A32" s="27">
        <v>1997</v>
      </c>
      <c r="B32" s="28">
        <v>14.5</v>
      </c>
      <c r="C32" s="45">
        <v>0</v>
      </c>
      <c r="D32" s="16">
        <f>'334 Truncate'!C28</f>
        <v>21.068732149599988</v>
      </c>
      <c r="E32" s="10">
        <f t="shared" si="1"/>
        <v>180</v>
      </c>
      <c r="F32" s="9">
        <f t="shared" si="0"/>
        <v>0</v>
      </c>
      <c r="G32" s="9">
        <f t="shared" si="2"/>
        <v>0</v>
      </c>
    </row>
    <row r="33" spans="1:7">
      <c r="A33" s="27">
        <v>1996</v>
      </c>
      <c r="B33" s="28">
        <v>15.5</v>
      </c>
      <c r="C33" s="45">
        <v>0</v>
      </c>
      <c r="D33" s="16">
        <f>'334 Truncate'!C29</f>
        <v>20.591743013118997</v>
      </c>
      <c r="E33" s="10">
        <f t="shared" si="1"/>
        <v>180</v>
      </c>
      <c r="F33" s="9">
        <f t="shared" si="0"/>
        <v>0</v>
      </c>
      <c r="G33" s="9">
        <f t="shared" si="2"/>
        <v>0</v>
      </c>
    </row>
    <row r="34" spans="1:7">
      <c r="A34" s="27">
        <v>1995</v>
      </c>
      <c r="B34" s="28">
        <v>16.5</v>
      </c>
      <c r="C34" s="45">
        <v>0</v>
      </c>
      <c r="D34" s="16">
        <f>'334 Truncate'!C30</f>
        <v>20.123693383666915</v>
      </c>
      <c r="E34" s="10">
        <f t="shared" ref="E34:E88" si="3">+E33</f>
        <v>180</v>
      </c>
      <c r="F34" s="9">
        <f t="shared" si="0"/>
        <v>0</v>
      </c>
      <c r="G34" s="9">
        <f t="shared" si="2"/>
        <v>0</v>
      </c>
    </row>
    <row r="35" spans="1:7">
      <c r="A35" s="27">
        <v>1994</v>
      </c>
      <c r="B35" s="28">
        <v>17.5</v>
      </c>
      <c r="C35" s="45">
        <v>0</v>
      </c>
      <c r="D35" s="16">
        <f>'334 Truncate'!C31</f>
        <v>19.668945772888321</v>
      </c>
      <c r="E35" s="10">
        <f t="shared" si="3"/>
        <v>180</v>
      </c>
      <c r="F35" s="9">
        <f t="shared" si="0"/>
        <v>0</v>
      </c>
      <c r="G35" s="9">
        <f t="shared" si="2"/>
        <v>0</v>
      </c>
    </row>
    <row r="36" spans="1:7">
      <c r="A36" s="27">
        <v>1993</v>
      </c>
      <c r="B36" s="28">
        <v>18.5</v>
      </c>
      <c r="C36" s="45">
        <v>0</v>
      </c>
      <c r="D36" s="16">
        <f>'334 Truncate'!C32</f>
        <v>19.231090949385095</v>
      </c>
      <c r="E36" s="10">
        <f t="shared" si="3"/>
        <v>180</v>
      </c>
      <c r="F36" s="9">
        <f t="shared" si="0"/>
        <v>0</v>
      </c>
      <c r="G36" s="9">
        <f t="shared" si="2"/>
        <v>0</v>
      </c>
    </row>
    <row r="37" spans="1:7">
      <c r="A37" s="27">
        <v>1992</v>
      </c>
      <c r="B37" s="28">
        <v>19.5</v>
      </c>
      <c r="C37" s="45">
        <v>0</v>
      </c>
      <c r="D37" s="16">
        <f>'334 Truncate'!C33</f>
        <v>18.812782029195205</v>
      </c>
      <c r="E37" s="10">
        <f t="shared" si="3"/>
        <v>180</v>
      </c>
      <c r="F37" s="9">
        <f t="shared" si="0"/>
        <v>0</v>
      </c>
      <c r="G37" s="9">
        <f t="shared" si="2"/>
        <v>0</v>
      </c>
    </row>
    <row r="38" spans="1:7">
      <c r="A38" s="27">
        <v>1991</v>
      </c>
      <c r="B38" s="28">
        <v>20.5</v>
      </c>
      <c r="C38" s="45">
        <v>0</v>
      </c>
      <c r="D38" s="16">
        <f>'334 Truncate'!C34</f>
        <v>18.41577404798819</v>
      </c>
      <c r="E38" s="10">
        <f t="shared" si="3"/>
        <v>180</v>
      </c>
      <c r="F38" s="9">
        <f t="shared" si="0"/>
        <v>0</v>
      </c>
      <c r="G38" s="9">
        <f t="shared" si="2"/>
        <v>0</v>
      </c>
    </row>
    <row r="39" spans="1:7">
      <c r="A39" s="27">
        <v>1990</v>
      </c>
      <c r="B39" s="28">
        <v>21.5</v>
      </c>
      <c r="C39" s="45">
        <v>0</v>
      </c>
      <c r="D39" s="16">
        <f>'334 Truncate'!C35</f>
        <v>18.041056033990841</v>
      </c>
      <c r="E39" s="10">
        <f t="shared" si="3"/>
        <v>180</v>
      </c>
      <c r="F39" s="9">
        <f t="shared" si="0"/>
        <v>0</v>
      </c>
      <c r="G39" s="9">
        <f t="shared" si="2"/>
        <v>0</v>
      </c>
    </row>
    <row r="40" spans="1:7">
      <c r="A40" s="27">
        <v>1989</v>
      </c>
      <c r="B40" s="28">
        <v>22.5</v>
      </c>
      <c r="C40" s="45">
        <v>5503.19</v>
      </c>
      <c r="D40" s="16">
        <f>'334 Truncate'!C36</f>
        <v>17.688972271282594</v>
      </c>
      <c r="E40" s="10">
        <f t="shared" si="3"/>
        <v>180</v>
      </c>
      <c r="F40" s="9">
        <f t="shared" si="0"/>
        <v>30.573277777777776</v>
      </c>
      <c r="G40" s="9">
        <f t="shared" si="2"/>
        <v>540.80986285333142</v>
      </c>
    </row>
    <row r="41" spans="1:7">
      <c r="A41" s="27">
        <v>1988</v>
      </c>
      <c r="B41" s="28">
        <v>23.5</v>
      </c>
      <c r="C41" s="45">
        <v>0</v>
      </c>
      <c r="D41" s="16">
        <f>'334 Truncate'!C37</f>
        <v>17.359278553922337</v>
      </c>
      <c r="E41" s="10">
        <f t="shared" si="3"/>
        <v>180</v>
      </c>
      <c r="F41" s="9">
        <f t="shared" si="0"/>
        <v>0</v>
      </c>
      <c r="G41" s="9">
        <f t="shared" si="2"/>
        <v>0</v>
      </c>
    </row>
    <row r="42" spans="1:7">
      <c r="A42" s="27">
        <v>1987</v>
      </c>
      <c r="B42" s="28">
        <v>24.5</v>
      </c>
      <c r="C42" s="45">
        <v>0</v>
      </c>
      <c r="D42" s="16">
        <f>'334 Truncate'!C38</f>
        <v>17.051336425382214</v>
      </c>
      <c r="E42" s="10">
        <f t="shared" si="3"/>
        <v>180</v>
      </c>
      <c r="F42" s="9">
        <f t="shared" si="0"/>
        <v>0</v>
      </c>
      <c r="G42" s="9">
        <f t="shared" si="2"/>
        <v>0</v>
      </c>
    </row>
    <row r="43" spans="1:7">
      <c r="A43" s="27">
        <v>1986</v>
      </c>
      <c r="B43" s="28">
        <v>25.5</v>
      </c>
      <c r="C43" s="45">
        <v>0</v>
      </c>
      <c r="D43" s="16">
        <f>'334 Truncate'!C39</f>
        <v>16.764176222615792</v>
      </c>
      <c r="E43" s="10">
        <f t="shared" si="3"/>
        <v>180</v>
      </c>
      <c r="F43" s="9">
        <f t="shared" si="0"/>
        <v>0</v>
      </c>
      <c r="G43" s="9">
        <f t="shared" si="2"/>
        <v>0</v>
      </c>
    </row>
    <row r="44" spans="1:7">
      <c r="A44" s="27">
        <v>1985</v>
      </c>
      <c r="B44" s="28">
        <v>26.5</v>
      </c>
      <c r="C44" s="45">
        <v>0</v>
      </c>
      <c r="D44" s="16">
        <f>'334 Truncate'!C40</f>
        <v>16.496557317987453</v>
      </c>
      <c r="E44" s="10">
        <f t="shared" si="3"/>
        <v>180</v>
      </c>
      <c r="F44" s="9">
        <f t="shared" si="0"/>
        <v>0</v>
      </c>
      <c r="G44" s="9">
        <f t="shared" si="2"/>
        <v>0</v>
      </c>
    </row>
    <row r="45" spans="1:7">
      <c r="A45" s="27">
        <v>1984</v>
      </c>
      <c r="B45" s="28">
        <v>27.5</v>
      </c>
      <c r="C45" s="45">
        <v>0</v>
      </c>
      <c r="D45" s="16">
        <f>'334 Truncate'!C41</f>
        <v>16.247060835880131</v>
      </c>
      <c r="E45" s="10">
        <f t="shared" si="3"/>
        <v>180</v>
      </c>
      <c r="F45" s="9">
        <f t="shared" si="0"/>
        <v>0</v>
      </c>
      <c r="G45" s="9">
        <f t="shared" si="2"/>
        <v>0</v>
      </c>
    </row>
    <row r="46" spans="1:7">
      <c r="A46" s="27">
        <v>1983</v>
      </c>
      <c r="B46" s="28">
        <v>28.5</v>
      </c>
      <c r="C46" s="45">
        <v>0</v>
      </c>
      <c r="D46" s="16">
        <f>'334 Truncate'!C42</f>
        <v>16.014101847192901</v>
      </c>
      <c r="E46" s="10">
        <f t="shared" si="3"/>
        <v>180</v>
      </c>
      <c r="F46" s="9">
        <f t="shared" si="0"/>
        <v>0</v>
      </c>
      <c r="G46" s="9">
        <f t="shared" si="2"/>
        <v>0</v>
      </c>
    </row>
    <row r="47" spans="1:7">
      <c r="A47" s="27">
        <v>1982</v>
      </c>
      <c r="B47" s="28">
        <v>29.5</v>
      </c>
      <c r="C47" s="45">
        <v>0</v>
      </c>
      <c r="D47" s="16">
        <f>'334 Truncate'!C43</f>
        <v>15.79607837306634</v>
      </c>
      <c r="E47" s="10">
        <f t="shared" si="3"/>
        <v>180</v>
      </c>
      <c r="F47" s="9">
        <f t="shared" si="0"/>
        <v>0</v>
      </c>
      <c r="G47" s="9">
        <f t="shared" si="2"/>
        <v>0</v>
      </c>
    </row>
    <row r="48" spans="1:7">
      <c r="A48" s="27">
        <v>1981</v>
      </c>
      <c r="B48" s="28">
        <v>30.5</v>
      </c>
      <c r="C48" s="45">
        <v>0</v>
      </c>
      <c r="D48" s="16">
        <f>'334 Truncate'!C44</f>
        <v>15.591267793731577</v>
      </c>
      <c r="E48" s="10">
        <f t="shared" si="3"/>
        <v>180</v>
      </c>
      <c r="F48" s="9">
        <f t="shared" si="0"/>
        <v>0</v>
      </c>
      <c r="G48" s="9">
        <f t="shared" si="2"/>
        <v>0</v>
      </c>
    </row>
    <row r="49" spans="1:8">
      <c r="A49" s="27">
        <v>1980</v>
      </c>
      <c r="B49" s="28">
        <v>31.5</v>
      </c>
      <c r="C49" s="45">
        <v>0</v>
      </c>
      <c r="D49" s="16">
        <f>'334 Truncate'!C45</f>
        <v>15.397941697731271</v>
      </c>
      <c r="E49" s="10">
        <f t="shared" si="3"/>
        <v>180</v>
      </c>
      <c r="F49" s="9">
        <f t="shared" si="0"/>
        <v>0</v>
      </c>
      <c r="G49" s="9">
        <f t="shared" si="2"/>
        <v>0</v>
      </c>
    </row>
    <row r="50" spans="1:8">
      <c r="A50" s="27">
        <v>1979</v>
      </c>
      <c r="B50" s="28">
        <v>32.5</v>
      </c>
      <c r="C50" s="45">
        <v>0</v>
      </c>
      <c r="D50" s="16">
        <f>'334 Truncate'!C46</f>
        <v>15.21437230513496</v>
      </c>
      <c r="E50" s="10">
        <f t="shared" si="3"/>
        <v>180</v>
      </c>
      <c r="F50" s="9">
        <f t="shared" si="0"/>
        <v>0</v>
      </c>
      <c r="G50" s="9">
        <f t="shared" si="2"/>
        <v>0</v>
      </c>
    </row>
    <row r="51" spans="1:8">
      <c r="A51" s="27">
        <v>1978</v>
      </c>
      <c r="B51" s="28">
        <v>33.5</v>
      </c>
      <c r="C51" s="45">
        <v>0</v>
      </c>
      <c r="D51" s="16">
        <f>'334 Truncate'!C47</f>
        <v>15.038855314193309</v>
      </c>
      <c r="E51" s="10">
        <f t="shared" si="3"/>
        <v>180</v>
      </c>
      <c r="F51" s="9">
        <f t="shared" si="0"/>
        <v>0</v>
      </c>
      <c r="G51" s="9">
        <f t="shared" si="2"/>
        <v>0</v>
      </c>
    </row>
    <row r="52" spans="1:8">
      <c r="A52" s="27">
        <v>1977</v>
      </c>
      <c r="B52" s="28">
        <v>34.5</v>
      </c>
      <c r="C52" s="45">
        <v>0</v>
      </c>
      <c r="D52" s="16">
        <f>'334 Truncate'!C48</f>
        <v>14.869735077973473</v>
      </c>
      <c r="E52" s="10">
        <f t="shared" si="3"/>
        <v>180</v>
      </c>
      <c r="F52" s="9">
        <f t="shared" si="0"/>
        <v>0</v>
      </c>
      <c r="G52" s="9">
        <f t="shared" si="2"/>
        <v>0</v>
      </c>
    </row>
    <row r="53" spans="1:8">
      <c r="A53" s="27">
        <v>1976</v>
      </c>
      <c r="B53" s="28">
        <v>35.5</v>
      </c>
      <c r="C53" s="45">
        <v>0</v>
      </c>
      <c r="D53" s="16">
        <f>'334 Truncate'!C49</f>
        <v>14.705444509043605</v>
      </c>
      <c r="E53" s="10">
        <f t="shared" si="3"/>
        <v>180</v>
      </c>
      <c r="F53" s="9">
        <f t="shared" si="0"/>
        <v>0</v>
      </c>
      <c r="G53" s="9">
        <f t="shared" si="2"/>
        <v>0</v>
      </c>
    </row>
    <row r="54" spans="1:8">
      <c r="A54" s="27">
        <v>1975</v>
      </c>
      <c r="B54" s="28">
        <v>36.5</v>
      </c>
      <c r="C54" s="45">
        <v>4094.59</v>
      </c>
      <c r="D54" s="16">
        <f>'334 Truncate'!C50</f>
        <v>14.544408658907754</v>
      </c>
      <c r="E54" s="10">
        <f t="shared" si="3"/>
        <v>180</v>
      </c>
      <c r="F54" s="9">
        <f t="shared" si="0"/>
        <v>22.747722222222222</v>
      </c>
      <c r="G54" s="9">
        <f t="shared" si="2"/>
        <v>330.85216805931725</v>
      </c>
    </row>
    <row r="55" spans="1:8">
      <c r="A55" s="27">
        <v>1974</v>
      </c>
      <c r="B55" s="28">
        <v>37.5</v>
      </c>
      <c r="C55" s="45">
        <v>3361.98</v>
      </c>
      <c r="D55" s="16">
        <f>'334 Truncate'!C51</f>
        <v>14.385268723907306</v>
      </c>
      <c r="E55" s="10">
        <f t="shared" si="3"/>
        <v>180</v>
      </c>
      <c r="F55" s="9">
        <f t="shared" si="0"/>
        <v>18.677666666666667</v>
      </c>
      <c r="G55" s="9">
        <f t="shared" si="2"/>
        <v>268.68325413556602</v>
      </c>
    </row>
    <row r="56" spans="1:8">
      <c r="A56" s="27">
        <v>1973</v>
      </c>
      <c r="B56" s="28">
        <v>38.5</v>
      </c>
      <c r="C56" s="45">
        <v>0</v>
      </c>
      <c r="D56" s="16">
        <f>'334 Truncate'!C52</f>
        <v>14.226683419778126</v>
      </c>
      <c r="E56" s="10">
        <f t="shared" si="3"/>
        <v>180</v>
      </c>
      <c r="F56" s="9">
        <f t="shared" si="0"/>
        <v>0</v>
      </c>
      <c r="G56" s="9">
        <f t="shared" si="2"/>
        <v>0</v>
      </c>
    </row>
    <row r="57" spans="1:8">
      <c r="A57" s="27">
        <v>1972</v>
      </c>
      <c r="B57" s="28">
        <v>39.5</v>
      </c>
      <c r="C57" s="45">
        <v>0</v>
      </c>
      <c r="D57" s="16">
        <f>'334 Truncate'!C53</f>
        <v>14.067481016125752</v>
      </c>
      <c r="E57" s="10">
        <f t="shared" si="3"/>
        <v>180</v>
      </c>
      <c r="F57" s="9">
        <f t="shared" si="0"/>
        <v>0</v>
      </c>
      <c r="G57" s="9">
        <f t="shared" si="2"/>
        <v>0</v>
      </c>
    </row>
    <row r="58" spans="1:8">
      <c r="A58" s="27">
        <v>1971</v>
      </c>
      <c r="B58" s="28">
        <v>40.5</v>
      </c>
      <c r="C58" s="45">
        <v>0</v>
      </c>
      <c r="D58" s="16">
        <f>'334 Truncate'!C54</f>
        <v>13.906610686360189</v>
      </c>
      <c r="E58" s="10">
        <f t="shared" si="3"/>
        <v>180</v>
      </c>
      <c r="F58" s="9">
        <f t="shared" si="0"/>
        <v>0</v>
      </c>
      <c r="G58" s="9">
        <f t="shared" si="2"/>
        <v>0</v>
      </c>
    </row>
    <row r="59" spans="1:8">
      <c r="A59" s="27">
        <v>1970</v>
      </c>
      <c r="B59" s="28">
        <v>41.5</v>
      </c>
      <c r="C59" s="45">
        <v>0</v>
      </c>
      <c r="D59" s="16">
        <f>'334 Truncate'!C55</f>
        <v>13.74318967593606</v>
      </c>
      <c r="E59" s="10">
        <f t="shared" si="3"/>
        <v>180</v>
      </c>
      <c r="F59" s="9">
        <f t="shared" si="0"/>
        <v>0</v>
      </c>
      <c r="G59" s="9">
        <f t="shared" si="2"/>
        <v>0</v>
      </c>
    </row>
    <row r="60" spans="1:8" s="15" customFormat="1">
      <c r="A60" s="27">
        <v>1969</v>
      </c>
      <c r="B60" s="28">
        <v>42.5</v>
      </c>
      <c r="C60" s="45">
        <v>0</v>
      </c>
      <c r="D60" s="16">
        <f>'334 Truncate'!C56</f>
        <v>13.576466372710005</v>
      </c>
      <c r="E60" s="10">
        <f t="shared" si="3"/>
        <v>180</v>
      </c>
      <c r="F60" s="9">
        <f t="shared" si="0"/>
        <v>0</v>
      </c>
      <c r="G60" s="9">
        <f t="shared" si="2"/>
        <v>0</v>
      </c>
    </row>
    <row r="61" spans="1:8" s="15" customFormat="1">
      <c r="A61" s="27">
        <v>1968</v>
      </c>
      <c r="B61" s="28">
        <v>43.5</v>
      </c>
      <c r="C61" s="45">
        <v>0</v>
      </c>
      <c r="D61" s="16">
        <f>'334 Truncate'!C57</f>
        <v>13.405851780733185</v>
      </c>
      <c r="E61" s="10">
        <f t="shared" si="3"/>
        <v>180</v>
      </c>
      <c r="F61" s="9">
        <f t="shared" si="0"/>
        <v>0</v>
      </c>
      <c r="G61" s="9">
        <f t="shared" si="2"/>
        <v>0</v>
      </c>
    </row>
    <row r="62" spans="1:8">
      <c r="A62" s="27">
        <v>1967</v>
      </c>
      <c r="B62" s="28">
        <v>44.5</v>
      </c>
      <c r="C62" s="45">
        <v>0</v>
      </c>
      <c r="D62" s="16">
        <f>'334 Truncate'!C58</f>
        <v>13.23091931288225</v>
      </c>
      <c r="E62" s="10">
        <f t="shared" si="3"/>
        <v>180</v>
      </c>
      <c r="F62" s="9">
        <f t="shared" si="0"/>
        <v>0</v>
      </c>
      <c r="G62" s="9">
        <f t="shared" si="2"/>
        <v>0</v>
      </c>
      <c r="H62" s="10"/>
    </row>
    <row r="63" spans="1:8">
      <c r="A63" s="27">
        <v>1966</v>
      </c>
      <c r="B63" s="28">
        <v>45.5</v>
      </c>
      <c r="C63" s="45">
        <v>0</v>
      </c>
      <c r="D63" s="16">
        <f>'334 Truncate'!C59</f>
        <v>13.051308089964078</v>
      </c>
      <c r="E63" s="10">
        <f t="shared" si="3"/>
        <v>180</v>
      </c>
      <c r="F63" s="9">
        <f t="shared" si="0"/>
        <v>0</v>
      </c>
      <c r="G63" s="9">
        <f t="shared" si="2"/>
        <v>0</v>
      </c>
    </row>
    <row r="64" spans="1:8" ht="15" customHeight="1">
      <c r="A64" s="27">
        <v>1965</v>
      </c>
      <c r="B64" s="28">
        <v>46.5</v>
      </c>
      <c r="C64" s="45">
        <v>0</v>
      </c>
      <c r="D64" s="16">
        <f>'334 Truncate'!C60</f>
        <v>12.866875990781882</v>
      </c>
      <c r="E64" s="10">
        <f t="shared" si="3"/>
        <v>180</v>
      </c>
      <c r="F64" s="9">
        <f t="shared" si="0"/>
        <v>0</v>
      </c>
      <c r="G64" s="9">
        <f t="shared" si="2"/>
        <v>0</v>
      </c>
    </row>
    <row r="65" spans="1:7">
      <c r="A65" s="27">
        <v>1964</v>
      </c>
      <c r="B65" s="28">
        <v>47.5</v>
      </c>
      <c r="C65" s="45">
        <v>0</v>
      </c>
      <c r="D65" s="16">
        <f>'334 Truncate'!C61</f>
        <v>12.677486249655457</v>
      </c>
      <c r="E65" s="10">
        <f t="shared" si="3"/>
        <v>180</v>
      </c>
      <c r="F65" s="9">
        <f t="shared" si="0"/>
        <v>0</v>
      </c>
      <c r="G65" s="9">
        <f t="shared" si="2"/>
        <v>0</v>
      </c>
    </row>
    <row r="66" spans="1:7">
      <c r="A66" s="27">
        <v>1963</v>
      </c>
      <c r="B66" s="28">
        <v>48.5</v>
      </c>
      <c r="C66" s="45">
        <v>156.52000000000001</v>
      </c>
      <c r="D66" s="16">
        <f>'334 Truncate'!C62</f>
        <v>12.483348375316247</v>
      </c>
      <c r="E66" s="10">
        <f t="shared" si="3"/>
        <v>180</v>
      </c>
      <c r="F66" s="9">
        <f t="shared" si="0"/>
        <v>0.86955555555555564</v>
      </c>
      <c r="G66" s="9">
        <f t="shared" si="2"/>
        <v>10.854964931691661</v>
      </c>
    </row>
    <row r="67" spans="1:7">
      <c r="A67" s="27">
        <v>1962</v>
      </c>
      <c r="B67" s="28">
        <v>49.5</v>
      </c>
      <c r="C67" s="45">
        <v>3724</v>
      </c>
      <c r="D67" s="16">
        <f>'334 Truncate'!C63</f>
        <v>12.284564894647827</v>
      </c>
      <c r="E67" s="10">
        <f t="shared" si="3"/>
        <v>180</v>
      </c>
      <c r="F67" s="9">
        <f t="shared" si="0"/>
        <v>20.68888888888889</v>
      </c>
      <c r="G67" s="9">
        <f t="shared" si="2"/>
        <v>254.15399815371396</v>
      </c>
    </row>
    <row r="68" spans="1:7">
      <c r="A68" s="27">
        <v>1961</v>
      </c>
      <c r="B68" s="28">
        <v>50.5</v>
      </c>
      <c r="C68" s="45">
        <v>56.97</v>
      </c>
      <c r="D68" s="16">
        <f>'334 Truncate'!C64</f>
        <v>12.081440771922701</v>
      </c>
      <c r="E68" s="10">
        <f t="shared" si="3"/>
        <v>180</v>
      </c>
      <c r="F68" s="9">
        <f t="shared" si="0"/>
        <v>0.3165</v>
      </c>
      <c r="G68" s="9">
        <f t="shared" si="2"/>
        <v>3.8237760043135349</v>
      </c>
    </row>
    <row r="69" spans="1:7">
      <c r="A69" s="27">
        <v>1960</v>
      </c>
      <c r="B69" s="28">
        <v>51.5</v>
      </c>
      <c r="C69" s="45">
        <v>1738.8</v>
      </c>
      <c r="D69" s="16">
        <f>'334 Truncate'!C65</f>
        <v>11.874237259632961</v>
      </c>
      <c r="E69" s="10">
        <f t="shared" si="3"/>
        <v>180</v>
      </c>
      <c r="F69" s="9">
        <f t="shared" si="0"/>
        <v>9.66</v>
      </c>
      <c r="G69" s="9">
        <f t="shared" si="2"/>
        <v>114.70513192805441</v>
      </c>
    </row>
    <row r="70" spans="1:7">
      <c r="A70" s="27">
        <v>1959</v>
      </c>
      <c r="B70" s="28">
        <v>52.5</v>
      </c>
      <c r="C70" s="45">
        <v>0</v>
      </c>
      <c r="D70" s="16">
        <f>'334 Truncate'!C66</f>
        <v>11.663366216039488</v>
      </c>
      <c r="E70" s="10">
        <f t="shared" si="3"/>
        <v>180</v>
      </c>
      <c r="F70" s="9">
        <f t="shared" si="0"/>
        <v>0</v>
      </c>
      <c r="G70" s="9">
        <f t="shared" si="2"/>
        <v>0</v>
      </c>
    </row>
    <row r="71" spans="1:7">
      <c r="A71" s="27">
        <v>1958</v>
      </c>
      <c r="B71" s="28">
        <v>53.5</v>
      </c>
      <c r="C71" s="45">
        <v>0</v>
      </c>
      <c r="D71" s="16">
        <f>'334 Truncate'!C67</f>
        <v>11.449209715493337</v>
      </c>
      <c r="E71" s="10">
        <f t="shared" si="3"/>
        <v>180</v>
      </c>
      <c r="F71" s="9">
        <f t="shared" si="0"/>
        <v>0</v>
      </c>
      <c r="G71" s="9">
        <f t="shared" si="2"/>
        <v>0</v>
      </c>
    </row>
    <row r="72" spans="1:7">
      <c r="A72" s="27">
        <v>1957</v>
      </c>
      <c r="B72" s="28">
        <v>54.5</v>
      </c>
      <c r="C72" s="45">
        <v>0</v>
      </c>
      <c r="D72" s="16">
        <f>'334 Truncate'!C68</f>
        <v>11.232193700118845</v>
      </c>
      <c r="E72" s="10">
        <f t="shared" si="3"/>
        <v>180</v>
      </c>
      <c r="F72" s="9">
        <f t="shared" si="0"/>
        <v>0</v>
      </c>
      <c r="G72" s="9">
        <f t="shared" si="2"/>
        <v>0</v>
      </c>
    </row>
    <row r="73" spans="1:7">
      <c r="A73" s="27">
        <v>1956</v>
      </c>
      <c r="B73" s="28">
        <v>55.5</v>
      </c>
      <c r="C73" s="45">
        <v>0</v>
      </c>
      <c r="D73" s="16">
        <f>'334 Truncate'!C69</f>
        <v>11.012759613717305</v>
      </c>
      <c r="E73" s="10">
        <f t="shared" si="3"/>
        <v>180</v>
      </c>
      <c r="F73" s="9">
        <f t="shared" si="0"/>
        <v>0</v>
      </c>
      <c r="G73" s="9">
        <f t="shared" si="2"/>
        <v>0</v>
      </c>
    </row>
    <row r="74" spans="1:7">
      <c r="A74" s="27">
        <v>1955</v>
      </c>
      <c r="B74" s="28">
        <v>56.5</v>
      </c>
      <c r="C74" s="45">
        <v>0</v>
      </c>
      <c r="D74" s="16">
        <f>'334 Truncate'!C70</f>
        <v>10.791441886339319</v>
      </c>
      <c r="E74" s="10">
        <f t="shared" si="3"/>
        <v>180</v>
      </c>
      <c r="F74" s="9">
        <f t="shared" si="0"/>
        <v>0</v>
      </c>
      <c r="G74" s="9">
        <f t="shared" si="2"/>
        <v>0</v>
      </c>
    </row>
    <row r="75" spans="1:7">
      <c r="A75" s="27">
        <v>1954</v>
      </c>
      <c r="B75" s="28">
        <v>57.5</v>
      </c>
      <c r="C75" s="45">
        <v>0</v>
      </c>
      <c r="D75" s="16">
        <f>'334 Truncate'!C71</f>
        <v>10.568462872445847</v>
      </c>
      <c r="E75" s="10">
        <f t="shared" si="3"/>
        <v>180</v>
      </c>
      <c r="F75" s="9">
        <f t="shared" si="0"/>
        <v>0</v>
      </c>
      <c r="G75" s="9">
        <f t="shared" si="2"/>
        <v>0</v>
      </c>
    </row>
    <row r="76" spans="1:7">
      <c r="A76" s="27">
        <v>1953</v>
      </c>
      <c r="B76" s="28">
        <v>58.5</v>
      </c>
      <c r="C76" s="45">
        <v>772.14</v>
      </c>
      <c r="D76" s="16">
        <f>'334 Truncate'!C72</f>
        <v>10.344331147109093</v>
      </c>
      <c r="E76" s="10">
        <f t="shared" si="3"/>
        <v>180</v>
      </c>
      <c r="F76" s="9">
        <f t="shared" si="0"/>
        <v>4.2896666666666663</v>
      </c>
      <c r="G76" s="9">
        <f t="shared" si="2"/>
        <v>44.373732510715634</v>
      </c>
    </row>
    <row r="77" spans="1:7">
      <c r="A77" s="27">
        <v>1952</v>
      </c>
      <c r="B77" s="28">
        <v>59.5</v>
      </c>
      <c r="C77" s="45">
        <v>206.57</v>
      </c>
      <c r="D77" s="16">
        <f>'334 Truncate'!C73</f>
        <v>10.119467833107608</v>
      </c>
      <c r="E77" s="10">
        <f t="shared" si="3"/>
        <v>180</v>
      </c>
      <c r="F77" s="9">
        <f t="shared" si="0"/>
        <v>1.1476111111111111</v>
      </c>
      <c r="G77" s="9">
        <f t="shared" si="2"/>
        <v>11.613213723805771</v>
      </c>
    </row>
    <row r="78" spans="1:7">
      <c r="A78" s="27">
        <v>1951</v>
      </c>
      <c r="B78" s="28">
        <v>60.5</v>
      </c>
      <c r="C78" s="45">
        <v>0</v>
      </c>
      <c r="D78" s="16">
        <f>'334 Truncate'!C74</f>
        <v>9.8941007338312872</v>
      </c>
      <c r="E78" s="10">
        <f t="shared" si="3"/>
        <v>180</v>
      </c>
      <c r="F78" s="9">
        <f t="shared" si="0"/>
        <v>0</v>
      </c>
      <c r="G78" s="9">
        <f t="shared" si="2"/>
        <v>0</v>
      </c>
    </row>
    <row r="79" spans="1:7">
      <c r="A79" s="27">
        <v>1950</v>
      </c>
      <c r="B79" s="28">
        <v>61.5</v>
      </c>
      <c r="C79" s="45">
        <v>411.49</v>
      </c>
      <c r="D79" s="16">
        <f>'334 Truncate'!C75</f>
        <v>9.6686766352054381</v>
      </c>
      <c r="E79" s="10">
        <f t="shared" si="3"/>
        <v>180</v>
      </c>
      <c r="F79" s="9">
        <f t="shared" si="0"/>
        <v>2.2860555555555555</v>
      </c>
      <c r="G79" s="9">
        <f t="shared" si="2"/>
        <v>22.103131936781587</v>
      </c>
    </row>
    <row r="80" spans="1:7">
      <c r="A80" s="27">
        <v>1949</v>
      </c>
      <c r="B80" s="28">
        <v>62.5</v>
      </c>
      <c r="C80" s="45">
        <v>290</v>
      </c>
      <c r="D80" s="16">
        <f>'334 Truncate'!C76</f>
        <v>9.4433249641942645</v>
      </c>
      <c r="E80" s="10">
        <f t="shared" si="3"/>
        <v>180</v>
      </c>
      <c r="F80" s="9">
        <f t="shared" si="0"/>
        <v>1.6111111111111112</v>
      </c>
      <c r="G80" s="9">
        <f t="shared" si="2"/>
        <v>15.214245775646315</v>
      </c>
    </row>
    <row r="81" spans="1:8">
      <c r="A81" s="27">
        <v>1948</v>
      </c>
      <c r="B81" s="28">
        <v>63.5</v>
      </c>
      <c r="C81" s="45">
        <v>0</v>
      </c>
      <c r="D81" s="16">
        <f>'334 Truncate'!C77</f>
        <v>9.2183307786059174</v>
      </c>
      <c r="E81" s="10">
        <f t="shared" si="3"/>
        <v>180</v>
      </c>
      <c r="F81" s="9">
        <f t="shared" si="0"/>
        <v>0</v>
      </c>
      <c r="G81" s="9">
        <f t="shared" si="2"/>
        <v>0</v>
      </c>
    </row>
    <row r="82" spans="1:8">
      <c r="A82" s="27">
        <v>1947</v>
      </c>
      <c r="B82" s="28">
        <v>64.5</v>
      </c>
      <c r="C82" s="45">
        <v>10865</v>
      </c>
      <c r="D82" s="16">
        <f>'334 Truncate'!C78</f>
        <v>8.9939064862451428</v>
      </c>
      <c r="E82" s="10">
        <f t="shared" si="3"/>
        <v>180</v>
      </c>
      <c r="F82" s="9">
        <f>+C82/E82</f>
        <v>60.361111111111114</v>
      </c>
      <c r="G82" s="9">
        <f t="shared" si="2"/>
        <v>542.88218873918606</v>
      </c>
    </row>
    <row r="83" spans="1:8">
      <c r="A83" s="27">
        <v>1946</v>
      </c>
      <c r="B83" s="28">
        <v>64.5</v>
      </c>
      <c r="C83" s="45">
        <v>0</v>
      </c>
      <c r="D83" s="16">
        <f>'334 Truncate'!C79</f>
        <v>8.7703508038497517</v>
      </c>
      <c r="E83" s="10">
        <f t="shared" si="3"/>
        <v>180</v>
      </c>
      <c r="F83" s="9">
        <f t="shared" ref="F83:F88" si="4">+C83/E83</f>
        <v>0</v>
      </c>
      <c r="G83" s="9">
        <f t="shared" ref="G83:G88" si="5">+D83*F83</f>
        <v>0</v>
      </c>
    </row>
    <row r="84" spans="1:8">
      <c r="A84" s="27">
        <v>1945</v>
      </c>
      <c r="B84" s="28">
        <v>64.5</v>
      </c>
      <c r="C84" s="45">
        <v>0</v>
      </c>
      <c r="D84" s="16">
        <f>'334 Truncate'!C80</f>
        <v>8.5476285945121049</v>
      </c>
      <c r="E84" s="10">
        <f t="shared" si="3"/>
        <v>180</v>
      </c>
      <c r="F84" s="9">
        <f t="shared" si="4"/>
        <v>0</v>
      </c>
      <c r="G84" s="9">
        <f t="shared" si="5"/>
        <v>0</v>
      </c>
    </row>
    <row r="85" spans="1:8">
      <c r="A85" s="27">
        <v>1944</v>
      </c>
      <c r="B85" s="28">
        <v>64.5</v>
      </c>
      <c r="C85" s="45">
        <v>0</v>
      </c>
      <c r="D85" s="16">
        <f>'334 Truncate'!C81</f>
        <v>8.3260818524872473</v>
      </c>
      <c r="E85" s="10">
        <f t="shared" si="3"/>
        <v>180</v>
      </c>
      <c r="F85" s="9">
        <f t="shared" si="4"/>
        <v>0</v>
      </c>
      <c r="G85" s="9">
        <f t="shared" si="5"/>
        <v>0</v>
      </c>
    </row>
    <row r="86" spans="1:8">
      <c r="A86" s="27">
        <v>1943</v>
      </c>
      <c r="B86" s="28">
        <v>64.5</v>
      </c>
      <c r="C86" s="45">
        <v>0</v>
      </c>
      <c r="D86" s="16">
        <f>'334 Truncate'!C82</f>
        <v>8.1058296486244714</v>
      </c>
      <c r="E86" s="10">
        <f t="shared" si="3"/>
        <v>180</v>
      </c>
      <c r="F86" s="9">
        <f t="shared" si="4"/>
        <v>0</v>
      </c>
      <c r="G86" s="9">
        <f t="shared" si="5"/>
        <v>0</v>
      </c>
    </row>
    <row r="87" spans="1:8">
      <c r="A87" s="27">
        <v>1942</v>
      </c>
      <c r="B87" s="28">
        <v>64.5</v>
      </c>
      <c r="C87" s="45">
        <v>0</v>
      </c>
      <c r="D87" s="16">
        <f>'334 Truncate'!C83</f>
        <v>7.8867473654822353</v>
      </c>
      <c r="E87" s="10">
        <f t="shared" si="3"/>
        <v>180</v>
      </c>
      <c r="F87" s="9">
        <f t="shared" si="4"/>
        <v>0</v>
      </c>
      <c r="G87" s="9">
        <f t="shared" si="5"/>
        <v>0</v>
      </c>
    </row>
    <row r="88" spans="1:8">
      <c r="A88" s="27">
        <v>1941</v>
      </c>
      <c r="B88" s="28">
        <v>64.5</v>
      </c>
      <c r="C88" s="45">
        <v>54187</v>
      </c>
      <c r="D88" s="16">
        <f>'334 Truncate'!C84</f>
        <v>7.6689058772810359</v>
      </c>
      <c r="E88" s="10">
        <f t="shared" si="3"/>
        <v>180</v>
      </c>
      <c r="F88" s="9">
        <f t="shared" si="4"/>
        <v>301.03888888888889</v>
      </c>
      <c r="G88" s="9">
        <f t="shared" si="5"/>
        <v>2308.6389042901528</v>
      </c>
    </row>
    <row r="89" spans="1:8" ht="15.75" thickBot="1">
      <c r="D89" s="16"/>
      <c r="E89" s="10"/>
      <c r="F89" s="17"/>
      <c r="G89" s="17"/>
    </row>
    <row r="90" spans="1:8" ht="13.5" thickBot="1">
      <c r="D90"/>
      <c r="H90" s="55" t="s">
        <v>75</v>
      </c>
    </row>
    <row r="91" spans="1:8">
      <c r="C91" s="11">
        <f>SUM(C18:C88)</f>
        <v>578333.28</v>
      </c>
      <c r="D91"/>
      <c r="F91" s="11">
        <f>SUM(F18:F88)</f>
        <v>3212.9626666666663</v>
      </c>
      <c r="G91" s="11">
        <f>SUM(G18:G88)</f>
        <v>77930.20099877553</v>
      </c>
      <c r="H91" s="56">
        <f>+C91-G91</f>
        <v>500403.07900122448</v>
      </c>
    </row>
    <row r="92" spans="1:8">
      <c r="D92"/>
    </row>
    <row r="93" spans="1:8">
      <c r="A93" s="2" t="s">
        <v>17</v>
      </c>
      <c r="B93" s="3"/>
      <c r="C93" s="19"/>
      <c r="D93" s="15"/>
      <c r="E93" s="20">
        <f>+C91/F91</f>
        <v>180.00000000000003</v>
      </c>
      <c r="F93" s="15"/>
      <c r="G93" s="15"/>
    </row>
    <row r="94" spans="1:8">
      <c r="A94" s="2" t="s">
        <v>18</v>
      </c>
      <c r="B94" s="3"/>
      <c r="C94" s="19"/>
      <c r="D94" s="15"/>
      <c r="E94" s="20">
        <f>+G91/F91</f>
        <v>24.25493511246594</v>
      </c>
      <c r="F94" s="15"/>
      <c r="G94" s="15"/>
    </row>
    <row r="95" spans="1:8">
      <c r="A95" s="1"/>
    </row>
    <row r="97" spans="1:6">
      <c r="A97" s="63" t="s">
        <v>8</v>
      </c>
      <c r="B97" s="64"/>
      <c r="C97" s="65"/>
      <c r="D97" s="66"/>
      <c r="E97" s="67"/>
      <c r="F97" s="67"/>
    </row>
  </sheetData>
  <mergeCells count="6">
    <mergeCell ref="A97:F97"/>
    <mergeCell ref="A1:J1"/>
    <mergeCell ref="A3:J3"/>
    <mergeCell ref="A5:J5"/>
    <mergeCell ref="A6:J6"/>
    <mergeCell ref="L12:N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4"/>
  <sheetViews>
    <sheetView topLeftCell="A19" zoomScaleNormal="100" workbookViewId="0">
      <selection activeCell="E47" sqref="E47"/>
    </sheetView>
  </sheetViews>
  <sheetFormatPr defaultRowHeight="12.75"/>
  <cols>
    <col min="2" max="2" width="23.5703125" style="37" customWidth="1"/>
    <col min="4" max="4" width="1.7109375" customWidth="1"/>
    <col min="5" max="5" width="23.7109375" customWidth="1"/>
    <col min="7" max="7" width="15.7109375" customWidth="1"/>
  </cols>
  <sheetData>
    <row r="1" spans="1:11" ht="13.5" thickBot="1">
      <c r="A1" s="52" t="s">
        <v>74</v>
      </c>
      <c r="B1" s="15" t="s">
        <v>28</v>
      </c>
      <c r="C1">
        <f>'[1]311'!$D$5</f>
        <v>2044.5195529011237</v>
      </c>
      <c r="D1" s="30" t="s">
        <v>29</v>
      </c>
    </row>
    <row r="2" spans="1:11">
      <c r="A2" s="15"/>
      <c r="B2" s="15" t="s">
        <v>25</v>
      </c>
      <c r="C2">
        <v>2011</v>
      </c>
      <c r="D2" s="30" t="s">
        <v>30</v>
      </c>
    </row>
    <row r="3" spans="1:11">
      <c r="A3" s="15"/>
      <c r="B3" s="15" t="s">
        <v>33</v>
      </c>
      <c r="C3">
        <f>C1-C2</f>
        <v>33.519552901123689</v>
      </c>
    </row>
    <row r="4" spans="1:11">
      <c r="A4" s="15"/>
    </row>
    <row r="5" spans="1:11">
      <c r="A5" s="26" t="str">
        <f>"Projection Life Table "&amp;B8</f>
        <v xml:space="preserve">Projection Life Table </v>
      </c>
      <c r="B5" s="26"/>
      <c r="D5" s="30" t="s">
        <v>27</v>
      </c>
      <c r="E5" s="29"/>
      <c r="F5" s="29"/>
      <c r="G5" s="29"/>
      <c r="K5" s="30" t="s">
        <v>26</v>
      </c>
    </row>
    <row r="6" spans="1:11">
      <c r="A6" s="22"/>
      <c r="B6" s="31"/>
    </row>
    <row r="7" spans="1:11">
      <c r="A7" s="36" t="str">
        <f>"Interim Retirement Rate " &amp;ROUND(B13, 6)</f>
        <v>Interim Retirement Rate 0</v>
      </c>
      <c r="B7" s="31"/>
    </row>
    <row r="8" spans="1:11">
      <c r="A8" s="22"/>
      <c r="B8" s="31"/>
    </row>
    <row r="9" spans="1:11">
      <c r="A9" s="23" t="s">
        <v>21</v>
      </c>
      <c r="B9" s="23" t="s">
        <v>22</v>
      </c>
      <c r="D9" s="30" t="s">
        <v>27</v>
      </c>
      <c r="E9" s="29"/>
      <c r="F9" s="29"/>
      <c r="G9" s="29"/>
    </row>
    <row r="10" spans="1:11">
      <c r="A10" s="24"/>
      <c r="B10" s="38"/>
    </row>
    <row r="11" spans="1:11">
      <c r="A11" s="24" t="s">
        <v>23</v>
      </c>
      <c r="B11" s="38" t="s">
        <v>24</v>
      </c>
      <c r="C11" s="18" t="s">
        <v>31</v>
      </c>
      <c r="G11" s="18"/>
    </row>
    <row r="12" spans="1:11">
      <c r="A12" s="24"/>
      <c r="B12" s="38"/>
    </row>
    <row r="13" spans="1:11">
      <c r="A13" s="24"/>
      <c r="B13" s="48"/>
    </row>
    <row r="14" spans="1:11" ht="12.75" customHeight="1">
      <c r="A14" s="25">
        <v>0.5</v>
      </c>
      <c r="B14" s="53">
        <v>0.99956983333333305</v>
      </c>
      <c r="C14" s="21">
        <f>SUM(B15:B47)/B14</f>
        <v>32.494059694678675</v>
      </c>
      <c r="D14" s="71" t="s">
        <v>32</v>
      </c>
      <c r="E14" s="71"/>
      <c r="F14" s="71"/>
      <c r="G14" s="71"/>
      <c r="H14" s="71"/>
      <c r="I14" s="71"/>
      <c r="J14" s="29"/>
      <c r="K14" s="29"/>
    </row>
    <row r="15" spans="1:11">
      <c r="A15" s="25">
        <v>1.5</v>
      </c>
      <c r="B15" s="53">
        <v>0.99870950000000003</v>
      </c>
      <c r="C15" s="21">
        <f t="shared" ref="C15:C74" si="0">SUM(B16:B48)/B15</f>
        <v>32.491421012149516</v>
      </c>
      <c r="D15" s="71"/>
      <c r="E15" s="71"/>
      <c r="F15" s="71"/>
      <c r="G15" s="71"/>
      <c r="H15" s="71"/>
      <c r="I15" s="71"/>
    </row>
    <row r="16" spans="1:11">
      <c r="A16" s="25">
        <v>2.5</v>
      </c>
      <c r="B16" s="53">
        <v>0.99784916666666701</v>
      </c>
      <c r="C16" s="21">
        <f t="shared" si="0"/>
        <v>32.48864415881156</v>
      </c>
      <c r="D16" s="71"/>
      <c r="E16" s="71"/>
      <c r="F16" s="71"/>
      <c r="G16" s="71"/>
      <c r="H16" s="71"/>
      <c r="I16" s="71"/>
    </row>
    <row r="17" spans="1:3">
      <c r="A17" s="25">
        <v>3.5</v>
      </c>
      <c r="B17" s="53">
        <v>0.99698283333333304</v>
      </c>
      <c r="C17" s="21">
        <f t="shared" si="0"/>
        <v>32.485924448381517</v>
      </c>
    </row>
    <row r="18" spans="1:3">
      <c r="A18" s="25">
        <v>4.5</v>
      </c>
      <c r="B18" s="53">
        <v>0.99611050000000001</v>
      </c>
      <c r="C18" s="21">
        <f t="shared" si="0"/>
        <v>32.483262148125128</v>
      </c>
    </row>
    <row r="19" spans="1:3">
      <c r="A19" s="25">
        <v>5.5</v>
      </c>
      <c r="B19" s="53">
        <v>0.99523816666666698</v>
      </c>
      <c r="C19" s="21">
        <f t="shared" si="0"/>
        <v>32.480461544464461</v>
      </c>
    </row>
    <row r="20" spans="1:3">
      <c r="A20" s="25">
        <v>6.5</v>
      </c>
      <c r="B20" s="53">
        <v>0.99435966666666697</v>
      </c>
      <c r="C20" s="21">
        <f t="shared" si="0"/>
        <v>32.477723687505417</v>
      </c>
    </row>
    <row r="21" spans="1:3">
      <c r="A21" s="25">
        <v>7.5</v>
      </c>
      <c r="B21" s="53">
        <v>0.993475</v>
      </c>
      <c r="C21" s="21">
        <f t="shared" si="0"/>
        <v>32.475048692719987</v>
      </c>
    </row>
    <row r="22" spans="1:3">
      <c r="A22" s="25">
        <v>8.5</v>
      </c>
      <c r="B22" s="53">
        <v>0.99259033333333302</v>
      </c>
      <c r="C22" s="21">
        <f t="shared" si="0"/>
        <v>32.47223493680341</v>
      </c>
    </row>
    <row r="23" spans="1:3">
      <c r="A23" s="25">
        <v>9.5</v>
      </c>
      <c r="B23" s="53">
        <v>0.99169966666666698</v>
      </c>
      <c r="C23" s="21">
        <f t="shared" si="0"/>
        <v>32.469478662726843</v>
      </c>
    </row>
    <row r="24" spans="1:3">
      <c r="A24" s="25">
        <v>10.5</v>
      </c>
      <c r="B24" s="53">
        <v>0.99080299999999999</v>
      </c>
      <c r="C24" s="21">
        <f t="shared" si="0"/>
        <v>32.466780143647796</v>
      </c>
    </row>
    <row r="25" spans="1:3">
      <c r="A25" s="25">
        <v>11.5</v>
      </c>
      <c r="B25" s="53">
        <v>0.989906333333333</v>
      </c>
      <c r="C25" s="21">
        <f t="shared" si="0"/>
        <v>32.46394271646578</v>
      </c>
    </row>
    <row r="26" spans="1:3">
      <c r="A26" s="25">
        <v>12.5</v>
      </c>
      <c r="B26" s="53">
        <v>0.98900350000000004</v>
      </c>
      <c r="C26" s="21">
        <f t="shared" si="0"/>
        <v>32.461168573552399</v>
      </c>
    </row>
    <row r="27" spans="1:3">
      <c r="A27" s="25">
        <v>13.5</v>
      </c>
      <c r="B27" s="53">
        <v>0.98809449999999999</v>
      </c>
      <c r="C27" s="21">
        <f t="shared" si="0"/>
        <v>32.458458005113201</v>
      </c>
    </row>
    <row r="28" spans="1:3">
      <c r="A28" s="25">
        <v>14.5</v>
      </c>
      <c r="B28" s="53">
        <v>0.98718550000000005</v>
      </c>
      <c r="C28" s="21">
        <f t="shared" si="0"/>
        <v>32.455608393761857</v>
      </c>
    </row>
    <row r="29" spans="1:3">
      <c r="A29" s="25">
        <v>15.5</v>
      </c>
      <c r="B29" s="53">
        <v>0.98627050000000005</v>
      </c>
      <c r="C29" s="21">
        <f t="shared" si="0"/>
        <v>32.452816781332636</v>
      </c>
    </row>
    <row r="30" spans="1:3">
      <c r="A30" s="25">
        <v>16.5</v>
      </c>
      <c r="B30" s="53">
        <v>0.98534949999999999</v>
      </c>
      <c r="C30" s="21">
        <f t="shared" si="0"/>
        <v>32.450083278403582</v>
      </c>
    </row>
    <row r="31" spans="1:3">
      <c r="A31" s="25">
        <v>17.5</v>
      </c>
      <c r="B31" s="53">
        <v>0.98442850000000004</v>
      </c>
      <c r="C31" s="21">
        <f t="shared" si="0"/>
        <v>32.44721023416124</v>
      </c>
    </row>
    <row r="32" spans="1:3">
      <c r="A32" s="25">
        <v>18.5</v>
      </c>
      <c r="B32" s="53">
        <v>0.98350150000000003</v>
      </c>
      <c r="C32" s="21">
        <f t="shared" si="0"/>
        <v>32.444395356794061</v>
      </c>
    </row>
    <row r="33" spans="1:5">
      <c r="A33" s="25">
        <v>19.5</v>
      </c>
      <c r="B33" s="53">
        <v>0.98256849999999996</v>
      </c>
      <c r="C33" s="21">
        <f t="shared" si="0"/>
        <v>32.441638928990699</v>
      </c>
    </row>
    <row r="34" spans="1:5">
      <c r="A34" s="25">
        <v>20.5</v>
      </c>
      <c r="B34" s="53">
        <v>0.98163549999999999</v>
      </c>
      <c r="C34" s="21">
        <f t="shared" si="0"/>
        <v>32.438742792003751</v>
      </c>
    </row>
    <row r="35" spans="1:5">
      <c r="A35" s="25">
        <v>21.5</v>
      </c>
      <c r="B35" s="53">
        <v>0.98069633333333295</v>
      </c>
      <c r="C35" s="21">
        <f t="shared" si="0"/>
        <v>32.43591067435419</v>
      </c>
    </row>
    <row r="36" spans="1:5">
      <c r="A36" s="25">
        <v>22.5</v>
      </c>
      <c r="B36" s="53">
        <v>0.97975100000000004</v>
      </c>
      <c r="C36" s="21">
        <f t="shared" si="0"/>
        <v>32.433142876778554</v>
      </c>
    </row>
    <row r="37" spans="1:5">
      <c r="A37" s="25">
        <v>23.5</v>
      </c>
      <c r="B37" s="53">
        <v>0.97880566666666702</v>
      </c>
      <c r="C37" s="21">
        <f t="shared" si="0"/>
        <v>32.430235215229978</v>
      </c>
    </row>
    <row r="38" spans="1:5">
      <c r="A38" s="25">
        <v>24.5</v>
      </c>
      <c r="B38" s="53">
        <v>0.97785433333333305</v>
      </c>
      <c r="C38" s="21">
        <f t="shared" si="0"/>
        <v>32.427386423949315</v>
      </c>
    </row>
    <row r="39" spans="1:5">
      <c r="A39" s="25">
        <v>25.5</v>
      </c>
      <c r="B39" s="53">
        <v>0.97689700000000002</v>
      </c>
      <c r="C39" s="21">
        <f t="shared" si="0"/>
        <v>32.424596793043008</v>
      </c>
    </row>
    <row r="40" spans="1:5">
      <c r="A40" s="25">
        <v>26.5</v>
      </c>
      <c r="B40" s="53">
        <v>0.97593966666666698</v>
      </c>
      <c r="C40" s="21">
        <f t="shared" si="0"/>
        <v>32.421667118083448</v>
      </c>
    </row>
    <row r="41" spans="1:5">
      <c r="A41" s="25">
        <v>27.5</v>
      </c>
      <c r="B41" s="53">
        <v>0.974976333333333</v>
      </c>
      <c r="C41" s="21">
        <f t="shared" si="0"/>
        <v>32.418796661389059</v>
      </c>
    </row>
    <row r="42" spans="1:5">
      <c r="A42" s="25">
        <v>28.5</v>
      </c>
      <c r="B42" s="53">
        <v>0.97400699999999996</v>
      </c>
      <c r="C42" s="21">
        <f t="shared" si="0"/>
        <v>32.415985716735094</v>
      </c>
    </row>
    <row r="43" spans="1:5">
      <c r="A43" s="25">
        <v>29.5</v>
      </c>
      <c r="B43" s="53">
        <v>0.97303766666666702</v>
      </c>
      <c r="C43" s="21">
        <f t="shared" si="0"/>
        <v>32.413034541656984</v>
      </c>
    </row>
    <row r="44" spans="1:5">
      <c r="A44" s="25">
        <v>30.5</v>
      </c>
      <c r="B44" s="53">
        <v>0.97206233333333303</v>
      </c>
      <c r="C44" s="21">
        <f t="shared" si="0"/>
        <v>32.410142936649819</v>
      </c>
    </row>
    <row r="45" spans="1:5">
      <c r="A45" s="25">
        <v>31.5</v>
      </c>
      <c r="B45" s="53">
        <v>0.97108099999999997</v>
      </c>
      <c r="C45" s="21">
        <f t="shared" si="0"/>
        <v>32.407311199237412</v>
      </c>
    </row>
    <row r="46" spans="1:5">
      <c r="A46" s="25">
        <v>32.5</v>
      </c>
      <c r="B46" s="53">
        <v>0.97009966666666703</v>
      </c>
      <c r="C46" s="21">
        <f t="shared" si="0"/>
        <v>32.404339038703576</v>
      </c>
    </row>
    <row r="47" spans="1:5">
      <c r="A47" s="25">
        <v>33.5</v>
      </c>
      <c r="B47" s="53">
        <v>0.969112166666667</v>
      </c>
      <c r="C47" s="21">
        <f t="shared" si="0"/>
        <v>32.401432376334824</v>
      </c>
      <c r="E47" s="59">
        <f>+(1-B47)</f>
        <v>3.0887833333333004E-2</v>
      </c>
    </row>
    <row r="48" spans="1:5">
      <c r="A48" s="25">
        <v>34.5</v>
      </c>
      <c r="B48" s="53">
        <v>0.96811849999999999</v>
      </c>
      <c r="C48" s="21">
        <f t="shared" si="0"/>
        <v>32.398591529170581</v>
      </c>
    </row>
    <row r="49" spans="1:3">
      <c r="A49" s="25">
        <v>35.5</v>
      </c>
      <c r="B49" s="53">
        <v>0.96712483333333299</v>
      </c>
      <c r="C49" s="21">
        <f t="shared" si="0"/>
        <v>32.395610080670394</v>
      </c>
    </row>
    <row r="50" spans="1:3">
      <c r="A50" s="25">
        <v>36.5</v>
      </c>
      <c r="B50" s="53">
        <v>0.96612533333333295</v>
      </c>
      <c r="C50" s="21">
        <f t="shared" si="0"/>
        <v>32.39268335095241</v>
      </c>
    </row>
    <row r="51" spans="1:3">
      <c r="A51" s="25">
        <v>37.5</v>
      </c>
      <c r="B51" s="53">
        <v>0.96511999999999998</v>
      </c>
      <c r="C51" s="21">
        <f t="shared" si="0"/>
        <v>32.389811629641905</v>
      </c>
    </row>
    <row r="52" spans="1:3">
      <c r="A52" s="25">
        <v>38.5</v>
      </c>
      <c r="B52" s="53">
        <v>0.96411466666666701</v>
      </c>
      <c r="C52" s="21">
        <f t="shared" si="0"/>
        <v>32.386799080607275</v>
      </c>
    </row>
    <row r="53" spans="1:3">
      <c r="A53" s="25">
        <v>39.5</v>
      </c>
      <c r="B53" s="53">
        <v>0.96310316666666695</v>
      </c>
      <c r="C53" s="21">
        <f t="shared" si="0"/>
        <v>32.383853131691147</v>
      </c>
    </row>
    <row r="54" spans="1:3">
      <c r="A54" s="25">
        <v>40.5</v>
      </c>
      <c r="B54" s="53">
        <v>0.96208550000000004</v>
      </c>
      <c r="C54" s="21">
        <f t="shared" si="0"/>
        <v>32.380974456012481</v>
      </c>
    </row>
    <row r="55" spans="1:3">
      <c r="A55" s="25">
        <v>41.5</v>
      </c>
      <c r="B55" s="53">
        <v>0.96106783333333301</v>
      </c>
      <c r="C55" s="21">
        <f t="shared" si="0"/>
        <v>32.377955458225557</v>
      </c>
    </row>
    <row r="56" spans="1:3">
      <c r="A56" s="25">
        <v>42.5</v>
      </c>
      <c r="B56" s="53">
        <v>0.96004433333333306</v>
      </c>
      <c r="C56" s="21">
        <f t="shared" si="0"/>
        <v>32.374992231261544</v>
      </c>
    </row>
    <row r="57" spans="1:3">
      <c r="A57" s="25">
        <v>43.5</v>
      </c>
      <c r="B57" s="53">
        <v>0.95901499999999995</v>
      </c>
      <c r="C57" s="21">
        <f t="shared" si="0"/>
        <v>32.372084725821111</v>
      </c>
    </row>
    <row r="58" spans="1:3">
      <c r="A58" s="25">
        <v>44.5</v>
      </c>
      <c r="B58" s="53">
        <v>0.95798566666666696</v>
      </c>
      <c r="C58" s="21">
        <f t="shared" si="0"/>
        <v>32.369035966787237</v>
      </c>
    </row>
    <row r="59" spans="1:3">
      <c r="A59" s="25">
        <v>45.5</v>
      </c>
      <c r="B59" s="53">
        <v>0.95695033333333301</v>
      </c>
      <c r="C59" s="21">
        <f t="shared" si="0"/>
        <v>32.366048952035484</v>
      </c>
    </row>
    <row r="60" spans="1:3">
      <c r="A60" s="25">
        <v>46.5</v>
      </c>
      <c r="B60" s="53">
        <v>0.95590900000000001</v>
      </c>
      <c r="C60" s="21">
        <f t="shared" si="0"/>
        <v>32.363124349005325</v>
      </c>
    </row>
    <row r="61" spans="1:3">
      <c r="A61" s="25">
        <v>47.5</v>
      </c>
      <c r="B61" s="53">
        <v>0.954867666666667</v>
      </c>
      <c r="C61" s="21">
        <f t="shared" si="0"/>
        <v>32.360058968031503</v>
      </c>
    </row>
    <row r="62" spans="1:3">
      <c r="A62" s="25">
        <v>48.5</v>
      </c>
      <c r="B62" s="53">
        <v>0.95382033333333305</v>
      </c>
      <c r="C62" s="21">
        <f t="shared" si="0"/>
        <v>32.357056063318709</v>
      </c>
    </row>
    <row r="63" spans="1:3">
      <c r="A63" s="25">
        <v>49.5</v>
      </c>
      <c r="B63" s="53">
        <v>0.95276700000000003</v>
      </c>
      <c r="C63" s="21">
        <f t="shared" si="0"/>
        <v>32.354115959095978</v>
      </c>
    </row>
    <row r="64" spans="1:3">
      <c r="A64" s="25">
        <v>50.5</v>
      </c>
      <c r="B64" s="53">
        <v>0.95171366666666701</v>
      </c>
      <c r="C64" s="21">
        <f t="shared" si="0"/>
        <v>32.351034852569434</v>
      </c>
    </row>
    <row r="65" spans="1:3">
      <c r="A65" s="25">
        <v>51.5</v>
      </c>
      <c r="B65" s="53">
        <v>0.95065449999999996</v>
      </c>
      <c r="C65" s="21">
        <f t="shared" si="0"/>
        <v>32.348011115850532</v>
      </c>
    </row>
    <row r="66" spans="1:3">
      <c r="A66" s="25">
        <v>52.5</v>
      </c>
      <c r="B66" s="53">
        <v>0.94958949999999998</v>
      </c>
      <c r="C66" s="21">
        <f t="shared" si="0"/>
        <v>32.345045236213466</v>
      </c>
    </row>
    <row r="67" spans="1:3">
      <c r="A67" s="25">
        <v>53.5</v>
      </c>
      <c r="B67" s="53">
        <v>0.94852449999999999</v>
      </c>
      <c r="C67" s="21">
        <f t="shared" si="0"/>
        <v>32.341938452828572</v>
      </c>
    </row>
    <row r="68" spans="1:3">
      <c r="A68" s="25">
        <v>54.5</v>
      </c>
      <c r="B68" s="53">
        <v>0.94745349999999995</v>
      </c>
      <c r="C68" s="21">
        <f t="shared" si="0"/>
        <v>32.338895259767362</v>
      </c>
    </row>
    <row r="69" spans="1:3">
      <c r="A69" s="25">
        <v>55.5</v>
      </c>
      <c r="B69" s="53">
        <v>0.94637649999999995</v>
      </c>
      <c r="C69" s="21">
        <f t="shared" si="0"/>
        <v>32.335915991151509</v>
      </c>
    </row>
    <row r="70" spans="1:3">
      <c r="A70" s="25">
        <v>56.5</v>
      </c>
      <c r="B70" s="53">
        <v>0.94529949999999996</v>
      </c>
      <c r="C70" s="21">
        <f t="shared" si="0"/>
        <v>32.33279558489135</v>
      </c>
    </row>
    <row r="71" spans="1:3">
      <c r="A71" s="25">
        <v>57.5</v>
      </c>
      <c r="B71" s="53">
        <v>0.94421666666666704</v>
      </c>
      <c r="C71" s="21">
        <f t="shared" si="0"/>
        <v>32.329733641642967</v>
      </c>
    </row>
    <row r="72" spans="1:3">
      <c r="A72" s="25">
        <v>58.5</v>
      </c>
      <c r="B72" s="53">
        <v>0.94312799999999997</v>
      </c>
      <c r="C72" s="21">
        <f t="shared" si="0"/>
        <v>32.326730659394414</v>
      </c>
    </row>
    <row r="73" spans="1:3">
      <c r="A73" s="25">
        <v>59.5</v>
      </c>
      <c r="B73" s="53">
        <v>0.94203933333333301</v>
      </c>
      <c r="C73" s="21">
        <f t="shared" si="0"/>
        <v>32.323586630140717</v>
      </c>
    </row>
    <row r="74" spans="1:3" ht="14.25" customHeight="1">
      <c r="A74" s="25">
        <v>60.5</v>
      </c>
      <c r="B74" s="53">
        <v>0.94094483333333301</v>
      </c>
      <c r="C74" s="21">
        <f t="shared" si="0"/>
        <v>32.32050143215978</v>
      </c>
    </row>
    <row r="75" spans="1:3">
      <c r="A75" s="25"/>
      <c r="B75" s="53">
        <v>0.93984449999999997</v>
      </c>
      <c r="C75" s="21"/>
    </row>
    <row r="76" spans="1:3">
      <c r="A76" s="25"/>
      <c r="B76" s="53">
        <v>0.93874416666666705</v>
      </c>
      <c r="C76" s="21"/>
    </row>
    <row r="77" spans="1:3">
      <c r="A77" s="25"/>
      <c r="B77" s="53">
        <v>0.93763799999999997</v>
      </c>
      <c r="C77" s="21"/>
    </row>
    <row r="78" spans="1:3">
      <c r="A78" s="25"/>
      <c r="B78" s="53">
        <v>0.93652599999999997</v>
      </c>
      <c r="C78" s="21"/>
    </row>
    <row r="79" spans="1:3">
      <c r="A79" s="25"/>
      <c r="B79" s="53">
        <v>0.93541399999999997</v>
      </c>
      <c r="C79" s="21"/>
    </row>
    <row r="80" spans="1:3">
      <c r="A80" s="25"/>
      <c r="B80" s="53">
        <v>0.93429600000000002</v>
      </c>
      <c r="C80" s="21"/>
    </row>
    <row r="81" spans="1:3">
      <c r="A81" s="25"/>
      <c r="B81" s="53">
        <v>0.933172</v>
      </c>
      <c r="C81" s="21"/>
    </row>
    <row r="82" spans="1:3">
      <c r="A82" s="25"/>
      <c r="B82" s="53">
        <v>0.93204799999999999</v>
      </c>
      <c r="C82" s="21"/>
    </row>
    <row r="83" spans="1:3">
      <c r="A83" s="25"/>
      <c r="B83" s="53">
        <v>0.93091833333333296</v>
      </c>
      <c r="C83" s="21"/>
    </row>
    <row r="84" spans="1:3">
      <c r="A84" s="25"/>
      <c r="B84" s="53">
        <v>0.92978300000000003</v>
      </c>
      <c r="C84" s="21"/>
    </row>
    <row r="85" spans="1:3">
      <c r="A85" s="25"/>
      <c r="B85" s="53">
        <v>0.92864766666666698</v>
      </c>
      <c r="C85" s="21"/>
    </row>
    <row r="86" spans="1:3">
      <c r="A86" s="25"/>
      <c r="B86" s="53">
        <v>0.92750666666666703</v>
      </c>
      <c r="C86" s="21"/>
    </row>
    <row r="87" spans="1:3">
      <c r="A87" s="25"/>
      <c r="B87" s="53">
        <v>0.92635999999999996</v>
      </c>
      <c r="C87" s="21"/>
    </row>
    <row r="88" spans="1:3">
      <c r="A88" s="25"/>
      <c r="B88" s="53">
        <v>0.925213333333333</v>
      </c>
      <c r="C88" s="21"/>
    </row>
    <row r="89" spans="1:3">
      <c r="A89" s="25"/>
      <c r="B89" s="53">
        <v>0.92406066666666697</v>
      </c>
      <c r="C89" s="21"/>
    </row>
    <row r="90" spans="1:3">
      <c r="A90" s="25"/>
      <c r="B90" s="53">
        <v>0.922902</v>
      </c>
      <c r="C90" s="21"/>
    </row>
    <row r="91" spans="1:3">
      <c r="A91" s="25"/>
      <c r="B91" s="53">
        <v>0.92174333333333303</v>
      </c>
      <c r="C91" s="21"/>
    </row>
    <row r="92" spans="1:3">
      <c r="A92" s="25"/>
      <c r="B92" s="53">
        <v>0.92057916666666695</v>
      </c>
      <c r="C92" s="21"/>
    </row>
    <row r="93" spans="1:3">
      <c r="A93" s="25"/>
      <c r="B93" s="53">
        <v>0.91940949999999999</v>
      </c>
      <c r="C93" s="21"/>
    </row>
    <row r="94" spans="1:3">
      <c r="A94" s="25"/>
      <c r="B94" s="53">
        <v>0.91823983333333303</v>
      </c>
      <c r="C94" s="21"/>
    </row>
    <row r="95" spans="1:3">
      <c r="A95" s="25"/>
      <c r="B95" s="53">
        <v>0.91706433333333304</v>
      </c>
      <c r="C95" s="21"/>
    </row>
    <row r="96" spans="1:3">
      <c r="A96" s="25"/>
      <c r="B96" s="53">
        <v>0.915883</v>
      </c>
      <c r="C96" s="21"/>
    </row>
    <row r="97" spans="1:3">
      <c r="A97" s="25"/>
      <c r="B97" s="53">
        <v>0.91470166666666697</v>
      </c>
      <c r="C97" s="21"/>
    </row>
    <row r="98" spans="1:3">
      <c r="A98" s="25"/>
      <c r="B98" s="53">
        <v>0.91351483333333305</v>
      </c>
      <c r="C98" s="21"/>
    </row>
    <row r="99" spans="1:3">
      <c r="A99" s="25"/>
      <c r="B99" s="53">
        <v>0.91232250000000004</v>
      </c>
      <c r="C99" s="21"/>
    </row>
    <row r="100" spans="1:3">
      <c r="A100" s="25"/>
      <c r="B100" s="53">
        <v>0.91113016666666702</v>
      </c>
      <c r="C100" s="21"/>
    </row>
    <row r="101" spans="1:3">
      <c r="A101" s="25"/>
      <c r="B101" s="53">
        <v>0.90993199999999996</v>
      </c>
      <c r="C101" s="21"/>
    </row>
    <row r="102" spans="1:3">
      <c r="A102" s="25"/>
      <c r="B102" s="53">
        <v>0.90872799999999998</v>
      </c>
      <c r="C102" s="21"/>
    </row>
    <row r="103" spans="1:3">
      <c r="A103" s="25"/>
      <c r="B103" s="53">
        <v>0.907524</v>
      </c>
      <c r="C103" s="21"/>
    </row>
    <row r="104" spans="1:3">
      <c r="A104" s="25"/>
      <c r="B104" s="53">
        <v>0.90631450000000002</v>
      </c>
      <c r="C104" s="21"/>
    </row>
    <row r="105" spans="1:3">
      <c r="A105" s="25"/>
      <c r="B105" s="53">
        <v>0.90509949999999995</v>
      </c>
      <c r="C105" s="21"/>
    </row>
    <row r="106" spans="1:3">
      <c r="A106" s="25"/>
      <c r="B106" s="53">
        <v>0.90388449999999998</v>
      </c>
      <c r="C106" s="21"/>
    </row>
    <row r="107" spans="1:3">
      <c r="A107" s="25"/>
      <c r="B107" s="53">
        <v>0.90266366666666698</v>
      </c>
      <c r="C107" s="21"/>
    </row>
    <row r="108" spans="1:3">
      <c r="A108" s="25"/>
      <c r="B108" s="53">
        <v>0.90143700000000004</v>
      </c>
      <c r="C108" s="21"/>
    </row>
    <row r="109" spans="1:3">
      <c r="A109" s="25"/>
      <c r="B109" s="53">
        <v>0.900210333333333</v>
      </c>
      <c r="C109" s="21"/>
    </row>
    <row r="110" spans="1:3">
      <c r="A110" s="25"/>
      <c r="B110" s="53">
        <v>0.89897783333333303</v>
      </c>
      <c r="C110" s="21"/>
    </row>
    <row r="111" spans="1:3">
      <c r="A111" s="25"/>
      <c r="B111" s="53">
        <v>0.89773950000000002</v>
      </c>
      <c r="C111" s="21"/>
    </row>
    <row r="112" spans="1:3">
      <c r="A112" s="25"/>
      <c r="B112" s="53">
        <v>0.89650116666666702</v>
      </c>
      <c r="C112" s="21"/>
    </row>
    <row r="113" spans="1:3">
      <c r="A113" s="25"/>
      <c r="B113" s="53">
        <v>0.89525683333333295</v>
      </c>
      <c r="C113" s="21"/>
    </row>
    <row r="114" spans="1:3">
      <c r="A114" s="25"/>
      <c r="B114" s="53">
        <v>0.89400650000000004</v>
      </c>
      <c r="C114" s="21"/>
    </row>
    <row r="115" spans="1:3">
      <c r="A115" s="25"/>
      <c r="B115" s="53">
        <v>0.89275616666666702</v>
      </c>
      <c r="C115" s="21"/>
    </row>
    <row r="116" spans="1:3">
      <c r="A116" s="25"/>
      <c r="B116" s="53">
        <v>0.89149999999999996</v>
      </c>
      <c r="C116" s="21"/>
    </row>
    <row r="117" spans="1:3">
      <c r="A117" s="25"/>
      <c r="B117" s="53">
        <v>0.89023799999999997</v>
      </c>
      <c r="C117" s="21"/>
    </row>
    <row r="118" spans="1:3">
      <c r="A118" s="25"/>
      <c r="B118" s="53">
        <v>0.88897599999999999</v>
      </c>
      <c r="C118" s="21"/>
    </row>
    <row r="119" spans="1:3">
      <c r="A119" s="25"/>
      <c r="B119" s="53">
        <v>0.88770783333333303</v>
      </c>
      <c r="C119" s="21"/>
    </row>
    <row r="120" spans="1:3">
      <c r="A120" s="25"/>
      <c r="B120" s="53">
        <v>0.88643349999999999</v>
      </c>
      <c r="C120" s="21"/>
    </row>
    <row r="121" spans="1:3">
      <c r="A121" s="25"/>
      <c r="B121" s="53">
        <v>0.88515916666666705</v>
      </c>
      <c r="C121" s="21"/>
    </row>
    <row r="122" spans="1:3">
      <c r="A122" s="25"/>
      <c r="B122" s="53">
        <v>0.88387850000000001</v>
      </c>
      <c r="C122" s="21"/>
    </row>
    <row r="123" spans="1:3">
      <c r="A123" s="25"/>
      <c r="B123" s="53">
        <v>0.88259149999999997</v>
      </c>
      <c r="C123" s="21"/>
    </row>
    <row r="124" spans="1:3">
      <c r="A124" s="25"/>
      <c r="B124" s="53">
        <v>0.88130450000000005</v>
      </c>
      <c r="C124" s="21"/>
    </row>
    <row r="125" spans="1:3">
      <c r="A125" s="25"/>
      <c r="B125" s="53">
        <v>0.88001116666666701</v>
      </c>
      <c r="C125" s="21"/>
    </row>
    <row r="126" spans="1:3">
      <c r="A126" s="25"/>
      <c r="B126" s="53">
        <v>0.87871149999999998</v>
      </c>
      <c r="C126" s="21"/>
    </row>
    <row r="127" spans="1:3">
      <c r="A127" s="25"/>
      <c r="B127" s="53">
        <v>0.87741183333333295</v>
      </c>
      <c r="C127" s="21"/>
    </row>
    <row r="128" spans="1:3">
      <c r="A128" s="25"/>
      <c r="B128" s="53">
        <v>0.876105666666667</v>
      </c>
      <c r="C128" s="21"/>
    </row>
    <row r="129" spans="1:3">
      <c r="A129" s="25"/>
      <c r="B129" s="53">
        <v>0.87479300000000004</v>
      </c>
      <c r="C129" s="21"/>
    </row>
    <row r="130" spans="1:3">
      <c r="A130" s="25"/>
      <c r="B130" s="53">
        <v>0.87348033333333297</v>
      </c>
      <c r="C130" s="21"/>
    </row>
    <row r="131" spans="1:3">
      <c r="A131" s="25"/>
      <c r="B131" s="53">
        <v>0.87216083333333305</v>
      </c>
      <c r="C131" s="21"/>
    </row>
    <row r="132" spans="1:3">
      <c r="A132" s="25"/>
      <c r="B132" s="53">
        <v>0.87083449999999996</v>
      </c>
      <c r="C132" s="21"/>
    </row>
    <row r="133" spans="1:3">
      <c r="A133" s="25"/>
      <c r="B133" s="53">
        <v>0.86950816666666697</v>
      </c>
      <c r="C133" s="21"/>
    </row>
    <row r="134" spans="1:3">
      <c r="A134" s="25"/>
      <c r="B134" s="53">
        <v>0.86817516666666705</v>
      </c>
      <c r="C134" s="21"/>
    </row>
    <row r="135" spans="1:3">
      <c r="A135" s="25"/>
      <c r="B135" s="53">
        <v>0.86683549999999998</v>
      </c>
      <c r="C135" s="21"/>
    </row>
    <row r="136" spans="1:3">
      <c r="A136" s="25"/>
      <c r="B136" s="53">
        <v>0.86549583333333302</v>
      </c>
      <c r="C136" s="21"/>
    </row>
    <row r="137" spans="1:3">
      <c r="A137" s="25"/>
      <c r="B137" s="53">
        <v>0.86414916666666697</v>
      </c>
      <c r="C137" s="21"/>
    </row>
    <row r="138" spans="1:3">
      <c r="A138" s="25"/>
      <c r="B138" s="53">
        <v>0.86279550000000005</v>
      </c>
      <c r="C138" s="21"/>
    </row>
    <row r="139" spans="1:3">
      <c r="A139" s="25"/>
      <c r="B139" s="53">
        <v>0.86144183333333302</v>
      </c>
      <c r="C139" s="21"/>
    </row>
    <row r="140" spans="1:3">
      <c r="A140" s="25"/>
      <c r="B140" s="53">
        <v>0.86008099999999998</v>
      </c>
      <c r="C140" s="21"/>
    </row>
    <row r="141" spans="1:3">
      <c r="A141" s="25"/>
      <c r="B141" s="53">
        <v>0.85871299999999995</v>
      </c>
      <c r="C141" s="21"/>
    </row>
    <row r="142" spans="1:3">
      <c r="A142" s="25"/>
      <c r="B142" s="53">
        <v>0.85734500000000002</v>
      </c>
      <c r="C142" s="21"/>
    </row>
    <row r="143" spans="1:3">
      <c r="A143" s="25"/>
      <c r="B143" s="53">
        <v>0.85596966666666696</v>
      </c>
      <c r="C143" s="21"/>
    </row>
    <row r="144" spans="1:3">
      <c r="A144" s="25"/>
      <c r="B144" s="53">
        <v>0.85458699999999999</v>
      </c>
      <c r="C144" s="21"/>
    </row>
    <row r="145" spans="1:3">
      <c r="A145" s="25"/>
      <c r="B145" s="53">
        <v>0.85320433333333301</v>
      </c>
      <c r="C145" s="21"/>
    </row>
    <row r="146" spans="1:3">
      <c r="A146" s="25"/>
      <c r="B146" s="53">
        <v>0.85181416666666698</v>
      </c>
      <c r="C146" s="21"/>
    </row>
    <row r="147" spans="1:3">
      <c r="A147" s="25"/>
      <c r="B147" s="53">
        <v>0.85041650000000002</v>
      </c>
      <c r="C147" s="21"/>
    </row>
    <row r="148" spans="1:3">
      <c r="A148" s="25"/>
      <c r="B148" s="53">
        <v>0.84901883333333295</v>
      </c>
      <c r="C148" s="21"/>
    </row>
    <row r="149" spans="1:3">
      <c r="A149" s="25"/>
      <c r="B149" s="53">
        <v>0.84761350000000002</v>
      </c>
      <c r="C149" s="21"/>
    </row>
    <row r="150" spans="1:3">
      <c r="A150" s="25"/>
      <c r="B150" s="53">
        <v>0.84620050000000002</v>
      </c>
      <c r="C150" s="21"/>
    </row>
    <row r="151" spans="1:3">
      <c r="A151" s="25"/>
      <c r="B151" s="53">
        <v>0.84478750000000002</v>
      </c>
      <c r="C151" s="21"/>
    </row>
    <row r="152" spans="1:3">
      <c r="A152" s="25"/>
      <c r="B152" s="53">
        <v>0.84336683333333295</v>
      </c>
      <c r="C152" s="21"/>
    </row>
    <row r="153" spans="1:3">
      <c r="A153" s="25"/>
      <c r="B153" s="53">
        <v>0.84193850000000003</v>
      </c>
      <c r="C153" s="21"/>
    </row>
    <row r="154" spans="1:3">
      <c r="A154" s="25"/>
      <c r="B154" s="53">
        <v>0.840510166666667</v>
      </c>
      <c r="C154" s="21"/>
    </row>
    <row r="155" spans="1:3">
      <c r="A155" s="25"/>
      <c r="B155" s="53">
        <v>0.83907366666666705</v>
      </c>
      <c r="C155" s="21"/>
    </row>
    <row r="156" spans="1:3">
      <c r="A156" s="25"/>
      <c r="B156" s="53">
        <v>0.83762899999999996</v>
      </c>
      <c r="C156" s="21"/>
    </row>
    <row r="157" spans="1:3">
      <c r="A157" s="25"/>
      <c r="B157" s="53">
        <v>0.83618433333333297</v>
      </c>
      <c r="C157" s="21"/>
    </row>
    <row r="158" spans="1:3">
      <c r="A158" s="25"/>
      <c r="B158" s="53">
        <v>0.83473149999999996</v>
      </c>
      <c r="C158" s="21"/>
    </row>
    <row r="159" spans="1:3">
      <c r="A159" s="25"/>
      <c r="B159" s="53">
        <v>0.83327050000000003</v>
      </c>
      <c r="C159" s="21"/>
    </row>
    <row r="160" spans="1:3">
      <c r="A160" s="25"/>
      <c r="B160" s="53">
        <v>0.83180949999999998</v>
      </c>
      <c r="C160" s="21"/>
    </row>
    <row r="161" spans="1:3">
      <c r="A161" s="25"/>
      <c r="B161" s="53">
        <v>0.83034033333333301</v>
      </c>
      <c r="C161" s="21"/>
    </row>
    <row r="162" spans="1:3">
      <c r="A162" s="25"/>
      <c r="B162" s="53">
        <v>0.82886300000000002</v>
      </c>
      <c r="C162" s="21"/>
    </row>
    <row r="163" spans="1:3">
      <c r="A163" s="25"/>
      <c r="B163" s="53">
        <v>0.82738566666666702</v>
      </c>
      <c r="C163" s="21"/>
    </row>
    <row r="164" spans="1:3">
      <c r="A164" s="25"/>
      <c r="B164" s="53">
        <v>0.82589966666666703</v>
      </c>
      <c r="C164" s="21"/>
    </row>
    <row r="165" spans="1:3">
      <c r="A165" s="25"/>
      <c r="B165" s="53">
        <v>0.82440500000000005</v>
      </c>
      <c r="C165" s="21"/>
    </row>
    <row r="166" spans="1:3">
      <c r="A166" s="25"/>
      <c r="B166" s="53">
        <v>0.82291033333333297</v>
      </c>
      <c r="C166" s="21"/>
    </row>
    <row r="167" spans="1:3">
      <c r="A167" s="25"/>
      <c r="B167" s="53">
        <v>0.82140716666666702</v>
      </c>
      <c r="C167" s="21"/>
    </row>
    <row r="168" spans="1:3">
      <c r="A168" s="25"/>
      <c r="B168" s="53">
        <v>0.8198955</v>
      </c>
      <c r="C168" s="21"/>
    </row>
    <row r="169" spans="1:3">
      <c r="A169" s="25"/>
      <c r="B169" s="53">
        <v>0.81838383333333298</v>
      </c>
      <c r="C169" s="21"/>
    </row>
    <row r="170" spans="1:3">
      <c r="A170" s="25"/>
      <c r="B170" s="53">
        <v>0.81686316666666703</v>
      </c>
      <c r="C170" s="21"/>
    </row>
    <row r="171" spans="1:3">
      <c r="A171" s="25"/>
      <c r="B171" s="53">
        <v>0.81533350000000004</v>
      </c>
      <c r="C171" s="21"/>
    </row>
    <row r="172" spans="1:3">
      <c r="A172" s="25"/>
      <c r="B172" s="53">
        <v>0.81380383333333295</v>
      </c>
      <c r="C172" s="21"/>
    </row>
    <row r="173" spans="1:3">
      <c r="A173" s="25"/>
      <c r="B173" s="53">
        <v>0.81226533333333295</v>
      </c>
      <c r="C173" s="21"/>
    </row>
    <row r="174" spans="1:3">
      <c r="A174" s="25"/>
      <c r="B174" s="53">
        <v>0.81071800000000005</v>
      </c>
      <c r="C174" s="21"/>
    </row>
    <row r="175" spans="1:3">
      <c r="A175" s="25"/>
      <c r="B175" s="53">
        <v>0.80917066666666704</v>
      </c>
      <c r="C175" s="21"/>
    </row>
    <row r="176" spans="1:3">
      <c r="A176" s="25"/>
      <c r="B176" s="53">
        <v>0.80761416666666697</v>
      </c>
      <c r="C176" s="21"/>
    </row>
    <row r="177" spans="1:3">
      <c r="A177" s="25"/>
      <c r="B177" s="53">
        <v>0.80604849999999995</v>
      </c>
      <c r="C177" s="21"/>
    </row>
    <row r="178" spans="1:3">
      <c r="A178" s="25"/>
      <c r="B178" s="53">
        <v>0.80448283333333304</v>
      </c>
      <c r="C178" s="21"/>
    </row>
    <row r="179" spans="1:3">
      <c r="A179" s="25"/>
      <c r="B179" s="53">
        <v>0.80290799999999996</v>
      </c>
      <c r="C179" s="21"/>
    </row>
    <row r="180" spans="1:3">
      <c r="A180" s="25"/>
      <c r="B180" s="53">
        <v>0.80132400000000004</v>
      </c>
      <c r="C180" s="21"/>
    </row>
    <row r="181" spans="1:3">
      <c r="A181" s="25"/>
      <c r="B181" s="53">
        <v>0.79974000000000001</v>
      </c>
      <c r="C181" s="21"/>
    </row>
    <row r="182" spans="1:3">
      <c r="A182" s="25"/>
      <c r="B182" s="53">
        <v>0.79814649999999998</v>
      </c>
      <c r="C182" s="21"/>
    </row>
    <row r="183" spans="1:3">
      <c r="A183" s="25"/>
      <c r="B183" s="53">
        <v>0.79654349999999996</v>
      </c>
      <c r="C183" s="21"/>
    </row>
    <row r="184" spans="1:3">
      <c r="A184" s="25"/>
      <c r="B184" s="53">
        <v>0.79494050000000005</v>
      </c>
      <c r="C184" s="21"/>
    </row>
    <row r="185" spans="1:3">
      <c r="A185" s="25"/>
      <c r="B185" s="53">
        <v>0.79332783333333301</v>
      </c>
      <c r="C185" s="21"/>
    </row>
    <row r="186" spans="1:3">
      <c r="A186" s="25"/>
      <c r="B186" s="53">
        <v>0.79170549999999995</v>
      </c>
      <c r="C186" s="21"/>
    </row>
    <row r="187" spans="1:3">
      <c r="A187" s="25"/>
      <c r="B187" s="53">
        <v>0.790083166666667</v>
      </c>
      <c r="C187" s="21"/>
    </row>
    <row r="188" spans="1:3">
      <c r="A188" s="25"/>
      <c r="B188" s="53">
        <v>0.78845116666666704</v>
      </c>
      <c r="C188" s="21"/>
    </row>
    <row r="189" spans="1:3">
      <c r="A189" s="25"/>
      <c r="B189" s="53">
        <v>0.78680950000000005</v>
      </c>
      <c r="C189" s="21"/>
    </row>
    <row r="190" spans="1:3">
      <c r="A190" s="25"/>
      <c r="B190" s="53">
        <v>0.78516783333333295</v>
      </c>
      <c r="C190" s="21"/>
    </row>
    <row r="191" spans="1:3">
      <c r="A191" s="25"/>
      <c r="B191" s="53">
        <v>0.78351649999999995</v>
      </c>
      <c r="C191" s="21"/>
    </row>
    <row r="192" spans="1:3">
      <c r="A192" s="25"/>
      <c r="B192" s="53">
        <v>0.78185550000000004</v>
      </c>
      <c r="C192" s="21"/>
    </row>
    <row r="193" spans="1:3">
      <c r="A193" s="25"/>
      <c r="B193" s="53">
        <v>0.78019450000000001</v>
      </c>
      <c r="C193" s="21"/>
    </row>
    <row r="194" spans="1:3">
      <c r="A194" s="25"/>
      <c r="B194" s="53">
        <v>0.77852333333333301</v>
      </c>
      <c r="C194" s="21"/>
    </row>
    <row r="195" spans="1:3">
      <c r="A195" s="25"/>
      <c r="B195" s="53">
        <v>0.77684200000000003</v>
      </c>
      <c r="C195" s="21"/>
    </row>
    <row r="196" spans="1:3">
      <c r="A196" s="25"/>
      <c r="B196" s="53">
        <v>0.77516066666666705</v>
      </c>
      <c r="C196" s="21"/>
    </row>
    <row r="197" spans="1:3">
      <c r="A197" s="25"/>
      <c r="B197" s="53">
        <v>0.77346950000000003</v>
      </c>
      <c r="C197" s="21"/>
    </row>
    <row r="198" spans="1:3">
      <c r="A198" s="25"/>
      <c r="B198" s="53">
        <v>0.77176849999999997</v>
      </c>
      <c r="C198" s="21"/>
    </row>
    <row r="199" spans="1:3">
      <c r="A199" s="25"/>
      <c r="B199" s="53">
        <v>0.77006750000000002</v>
      </c>
      <c r="C199" s="21"/>
    </row>
    <row r="200" spans="1:3">
      <c r="A200" s="25"/>
      <c r="B200" s="53">
        <v>0.76835616666666695</v>
      </c>
      <c r="C200" s="21"/>
    </row>
    <row r="201" spans="1:3">
      <c r="A201" s="25"/>
      <c r="B201" s="53">
        <v>0.7666345</v>
      </c>
      <c r="C201" s="21"/>
    </row>
    <row r="202" spans="1:3">
      <c r="A202" s="25"/>
      <c r="B202" s="53">
        <v>0.76491283333333304</v>
      </c>
      <c r="C202" s="21"/>
    </row>
    <row r="203" spans="1:3">
      <c r="A203" s="25"/>
      <c r="B203" s="53">
        <v>0.76318083333333298</v>
      </c>
      <c r="C203" s="21"/>
    </row>
    <row r="204" spans="1:3">
      <c r="A204" s="25"/>
      <c r="B204" s="53">
        <v>0.76143850000000002</v>
      </c>
      <c r="C204" s="21"/>
    </row>
    <row r="205" spans="1:3">
      <c r="A205" s="25"/>
      <c r="B205" s="53">
        <v>0.75969616666666695</v>
      </c>
      <c r="C205" s="21"/>
    </row>
    <row r="206" spans="1:3">
      <c r="A206" s="25"/>
      <c r="B206" s="53">
        <v>0.75794366666666702</v>
      </c>
      <c r="C206" s="21"/>
    </row>
    <row r="207" spans="1:3">
      <c r="A207" s="25"/>
      <c r="B207" s="53">
        <v>0.75618099999999999</v>
      </c>
      <c r="C207" s="21"/>
    </row>
    <row r="208" spans="1:3">
      <c r="A208" s="25"/>
      <c r="B208" s="53">
        <v>0.75441833333333297</v>
      </c>
      <c r="C208" s="21"/>
    </row>
    <row r="209" spans="1:3">
      <c r="A209" s="25"/>
      <c r="B209" s="53">
        <v>0.75264516666666703</v>
      </c>
      <c r="C209" s="21"/>
    </row>
    <row r="210" spans="1:3">
      <c r="A210" s="25"/>
      <c r="B210" s="53">
        <v>0.75086149999999996</v>
      </c>
      <c r="C210" s="21"/>
    </row>
    <row r="211" spans="1:3">
      <c r="A211" s="25"/>
      <c r="B211" s="53">
        <v>0.749077833333333</v>
      </c>
      <c r="C211" s="21"/>
    </row>
    <row r="212" spans="1:3">
      <c r="A212" s="25"/>
      <c r="B212" s="53">
        <v>0.74728349999999999</v>
      </c>
      <c r="C212" s="21"/>
    </row>
    <row r="213" spans="1:3">
      <c r="A213" s="25"/>
      <c r="B213" s="53">
        <v>0.74547850000000004</v>
      </c>
      <c r="C213" s="21"/>
    </row>
    <row r="214" spans="1:3">
      <c r="A214" s="25"/>
      <c r="B214" s="53">
        <v>0.74367349999999999</v>
      </c>
      <c r="C214" s="21"/>
    </row>
    <row r="215" spans="1:3">
      <c r="A215" s="25"/>
      <c r="B215" s="53">
        <v>0.74185800000000002</v>
      </c>
      <c r="C215" s="21"/>
    </row>
    <row r="216" spans="1:3">
      <c r="A216" s="25"/>
      <c r="B216" s="53">
        <v>0.74003200000000002</v>
      </c>
      <c r="C216" s="21"/>
    </row>
    <row r="217" spans="1:3">
      <c r="A217" s="25"/>
      <c r="B217" s="53">
        <v>0.73820600000000003</v>
      </c>
      <c r="C217" s="21"/>
    </row>
    <row r="218" spans="1:3">
      <c r="A218" s="25"/>
      <c r="B218" s="53">
        <v>0.73636933333333299</v>
      </c>
      <c r="C218" s="21"/>
    </row>
    <row r="219" spans="1:3">
      <c r="A219" s="25"/>
      <c r="B219" s="53">
        <v>0.73452200000000001</v>
      </c>
      <c r="C219" s="21"/>
    </row>
    <row r="220" spans="1:3">
      <c r="A220" s="25"/>
      <c r="B220" s="53">
        <v>0.73267466666666703</v>
      </c>
      <c r="C220" s="21"/>
    </row>
    <row r="221" spans="1:3">
      <c r="A221" s="25"/>
      <c r="B221" s="53">
        <v>0.73081649999999998</v>
      </c>
      <c r="C221" s="21"/>
    </row>
    <row r="222" spans="1:3">
      <c r="A222" s="25"/>
      <c r="B222" s="53">
        <v>0.72894749999999997</v>
      </c>
      <c r="C222" s="21"/>
    </row>
    <row r="223" spans="1:3">
      <c r="A223" s="25"/>
      <c r="B223" s="53">
        <v>0.72707849999999996</v>
      </c>
      <c r="C223" s="21"/>
    </row>
    <row r="224" spans="1:3">
      <c r="A224" s="25"/>
      <c r="B224" s="53">
        <v>0.72519883333333302</v>
      </c>
      <c r="C224" s="21"/>
    </row>
    <row r="225" spans="1:3">
      <c r="A225" s="25"/>
      <c r="B225" s="53">
        <v>0.72330850000000002</v>
      </c>
      <c r="C225" s="21"/>
    </row>
    <row r="226" spans="1:3">
      <c r="A226" s="25"/>
      <c r="B226" s="53">
        <v>0.72141816666666703</v>
      </c>
      <c r="C226" s="21"/>
    </row>
    <row r="227" spans="1:3">
      <c r="A227" s="25"/>
      <c r="B227" s="53">
        <v>0.71951716666666699</v>
      </c>
      <c r="C227" s="21"/>
    </row>
    <row r="228" spans="1:3">
      <c r="A228" s="25"/>
      <c r="B228" s="53">
        <v>0.71760550000000001</v>
      </c>
      <c r="C228" s="21"/>
    </row>
    <row r="229" spans="1:3">
      <c r="A229" s="25"/>
      <c r="B229" s="53">
        <v>0.71569383333333303</v>
      </c>
      <c r="C229" s="21"/>
    </row>
    <row r="230" spans="1:3">
      <c r="A230" s="25"/>
      <c r="B230" s="53">
        <v>0.71377116666666696</v>
      </c>
      <c r="C230" s="21"/>
    </row>
    <row r="231" spans="1:3">
      <c r="A231" s="25"/>
      <c r="B231" s="53">
        <v>0.71183750000000001</v>
      </c>
      <c r="C231" s="21"/>
    </row>
    <row r="232" spans="1:3">
      <c r="A232" s="25"/>
      <c r="B232" s="53">
        <v>0.70990383333333296</v>
      </c>
      <c r="C232" s="21"/>
    </row>
    <row r="233" spans="1:3">
      <c r="A233" s="25"/>
      <c r="B233" s="53">
        <v>0.70795933333333305</v>
      </c>
      <c r="C233" s="21"/>
    </row>
    <row r="234" spans="1:3">
      <c r="A234" s="25"/>
      <c r="B234" s="53">
        <v>0.70600399999999996</v>
      </c>
      <c r="C234" s="21"/>
    </row>
    <row r="235" spans="1:3">
      <c r="A235" s="25"/>
      <c r="B235" s="53">
        <v>0.70404866666666699</v>
      </c>
      <c r="C235" s="21"/>
    </row>
    <row r="236" spans="1:3">
      <c r="A236" s="25"/>
      <c r="B236" s="53">
        <v>0.70208250000000005</v>
      </c>
      <c r="C236" s="21"/>
    </row>
    <row r="237" spans="1:3">
      <c r="A237" s="25"/>
      <c r="B237" s="53">
        <v>0.70010550000000005</v>
      </c>
      <c r="C237" s="21"/>
    </row>
    <row r="238" spans="1:3">
      <c r="A238" s="25"/>
      <c r="B238" s="53">
        <v>0.69812850000000004</v>
      </c>
      <c r="C238" s="21"/>
    </row>
    <row r="239" spans="1:3">
      <c r="A239" s="25"/>
      <c r="B239" s="53">
        <v>0.69614066666666696</v>
      </c>
      <c r="C239" s="21"/>
    </row>
    <row r="240" spans="1:3">
      <c r="A240" s="25"/>
      <c r="B240" s="53">
        <v>0.69414200000000004</v>
      </c>
      <c r="C240" s="21"/>
    </row>
    <row r="241" spans="1:3">
      <c r="A241" s="25"/>
      <c r="B241" s="53">
        <v>0.692143333333333</v>
      </c>
      <c r="C241" s="21"/>
    </row>
    <row r="242" spans="1:3">
      <c r="A242" s="25"/>
      <c r="B242" s="53">
        <v>0.69013400000000003</v>
      </c>
      <c r="C242" s="21"/>
    </row>
    <row r="243" spans="1:3">
      <c r="A243" s="25"/>
      <c r="B243" s="53">
        <v>0.688114</v>
      </c>
      <c r="C243" s="21"/>
    </row>
    <row r="244" spans="1:3">
      <c r="A244" s="25"/>
      <c r="B244" s="53">
        <v>0.68609399999999998</v>
      </c>
      <c r="C244" s="21"/>
    </row>
    <row r="245" spans="1:3">
      <c r="A245" s="25"/>
      <c r="B245" s="53">
        <v>0.68406299999999998</v>
      </c>
      <c r="C245" s="21"/>
    </row>
    <row r="246" spans="1:3">
      <c r="A246" s="25"/>
      <c r="B246" s="53">
        <v>0.68202099999999999</v>
      </c>
    </row>
    <row r="247" spans="1:3">
      <c r="A247" s="25"/>
      <c r="B247" s="53">
        <v>0.679979</v>
      </c>
    </row>
    <row r="248" spans="1:3">
      <c r="A248" s="25"/>
      <c r="B248" s="53">
        <v>0.67792633333333296</v>
      </c>
    </row>
    <row r="249" spans="1:3">
      <c r="A249" s="25"/>
      <c r="B249" s="53">
        <v>0.67586299999999999</v>
      </c>
    </row>
    <row r="250" spans="1:3">
      <c r="A250" s="25"/>
      <c r="B250" s="53">
        <v>0.67379966666666702</v>
      </c>
    </row>
    <row r="251" spans="1:3">
      <c r="A251" s="25"/>
      <c r="B251" s="53">
        <v>0.67172549999999998</v>
      </c>
    </row>
    <row r="252" spans="1:3">
      <c r="A252" s="25"/>
      <c r="B252" s="53">
        <v>0.66964049999999997</v>
      </c>
    </row>
    <row r="253" spans="1:3">
      <c r="A253" s="25"/>
      <c r="B253" s="53">
        <v>0.66755549999999997</v>
      </c>
    </row>
    <row r="254" spans="1:3">
      <c r="A254" s="25"/>
      <c r="B254" s="53">
        <v>0.66546000000000005</v>
      </c>
    </row>
    <row r="255" spans="1:3">
      <c r="A255" s="25"/>
      <c r="B255" s="53">
        <v>0.663354</v>
      </c>
    </row>
    <row r="256" spans="1:3">
      <c r="A256" s="25"/>
      <c r="B256" s="53">
        <v>0.66124799999999995</v>
      </c>
    </row>
    <row r="257" spans="1:2">
      <c r="A257" s="25"/>
      <c r="B257" s="53">
        <v>0.65913133333333296</v>
      </c>
    </row>
    <row r="258" spans="1:2">
      <c r="A258" s="25"/>
      <c r="B258" s="53">
        <v>0.65700400000000003</v>
      </c>
    </row>
    <row r="259" spans="1:2">
      <c r="A259" s="25"/>
      <c r="B259" s="53">
        <v>0.654876666666667</v>
      </c>
    </row>
    <row r="260" spans="1:2">
      <c r="A260" s="25"/>
      <c r="B260" s="53">
        <v>0.65273883333333305</v>
      </c>
    </row>
    <row r="261" spans="1:2">
      <c r="A261" s="25"/>
      <c r="B261" s="53">
        <v>0.65059049999999996</v>
      </c>
    </row>
    <row r="262" spans="1:2">
      <c r="A262" s="25"/>
      <c r="B262" s="53">
        <v>0.64844216666666699</v>
      </c>
    </row>
    <row r="263" spans="1:2">
      <c r="A263" s="25"/>
      <c r="B263" s="53">
        <v>0.64628333333333299</v>
      </c>
    </row>
    <row r="264" spans="1:2">
      <c r="A264" s="25"/>
      <c r="B264" s="53">
        <v>0.64411399999999996</v>
      </c>
    </row>
    <row r="265" spans="1:2">
      <c r="A265" s="25"/>
      <c r="B265" s="53">
        <v>0.64194466666666705</v>
      </c>
    </row>
    <row r="266" spans="1:2">
      <c r="A266" s="25"/>
      <c r="B266" s="53">
        <v>0.63976516666666705</v>
      </c>
    </row>
    <row r="267" spans="1:2">
      <c r="A267" s="25"/>
      <c r="B267" s="53">
        <v>0.63757549999999996</v>
      </c>
    </row>
    <row r="268" spans="1:2">
      <c r="A268" s="25"/>
      <c r="B268" s="53">
        <v>0.63538583333333298</v>
      </c>
    </row>
    <row r="269" spans="1:2">
      <c r="A269" s="25"/>
      <c r="B269" s="53">
        <v>0.633185833333333</v>
      </c>
    </row>
    <row r="270" spans="1:2">
      <c r="A270" s="25"/>
      <c r="B270" s="53">
        <v>0.63097550000000002</v>
      </c>
    </row>
    <row r="271" spans="1:2">
      <c r="A271" s="25"/>
      <c r="B271" s="53">
        <v>0.62876516666666704</v>
      </c>
    </row>
    <row r="272" spans="1:2">
      <c r="A272" s="25"/>
      <c r="B272" s="53">
        <v>0.62654466666666697</v>
      </c>
    </row>
    <row r="273" spans="1:2">
      <c r="A273" s="25"/>
      <c r="B273" s="53">
        <v>0.62431400000000004</v>
      </c>
    </row>
    <row r="274" spans="1:2">
      <c r="A274" s="25"/>
      <c r="B274" s="53">
        <v>0.62208333333333299</v>
      </c>
    </row>
    <row r="275" spans="1:2">
      <c r="A275" s="25"/>
      <c r="B275" s="53">
        <v>0.61984283333333301</v>
      </c>
    </row>
    <row r="276" spans="1:2">
      <c r="A276" s="25"/>
      <c r="B276" s="53">
        <v>0.61759249999999999</v>
      </c>
    </row>
    <row r="277" spans="1:2">
      <c r="A277" s="25"/>
      <c r="B277" s="53">
        <v>0.61534216666666697</v>
      </c>
    </row>
    <row r="278" spans="1:2">
      <c r="A278" s="25"/>
      <c r="B278" s="53">
        <v>0.61308200000000002</v>
      </c>
    </row>
    <row r="279" spans="1:2">
      <c r="A279" s="25"/>
      <c r="B279" s="53">
        <v>0.61081200000000002</v>
      </c>
    </row>
    <row r="280" spans="1:2">
      <c r="A280" s="25"/>
      <c r="B280" s="53">
        <v>0.60854200000000003</v>
      </c>
    </row>
    <row r="281" spans="1:2">
      <c r="A281" s="25"/>
      <c r="B281" s="53">
        <v>0.60626233333333301</v>
      </c>
    </row>
    <row r="282" spans="1:2">
      <c r="A282" s="25"/>
      <c r="B282" s="53">
        <v>0.60397299999999998</v>
      </c>
    </row>
    <row r="283" spans="1:2">
      <c r="A283" s="25"/>
      <c r="B283" s="53">
        <v>0.60168366666666695</v>
      </c>
    </row>
    <row r="284" spans="1:2">
      <c r="A284" s="25"/>
      <c r="B284" s="53">
        <v>0.59938483333333303</v>
      </c>
    </row>
    <row r="285" spans="1:2">
      <c r="A285" s="25"/>
      <c r="B285" s="53">
        <v>0.59707650000000001</v>
      </c>
    </row>
    <row r="286" spans="1:2">
      <c r="A286" s="25"/>
      <c r="B286" s="53">
        <v>0.59476816666666699</v>
      </c>
    </row>
    <row r="287" spans="1:2">
      <c r="A287" s="25"/>
      <c r="B287" s="53">
        <v>0.59245049999999999</v>
      </c>
    </row>
    <row r="288" spans="1:2">
      <c r="A288" s="25"/>
      <c r="B288" s="53">
        <v>0.59012350000000002</v>
      </c>
    </row>
    <row r="289" spans="1:2">
      <c r="A289" s="25"/>
      <c r="B289" s="53">
        <v>0.58779650000000006</v>
      </c>
    </row>
    <row r="290" spans="1:2">
      <c r="A290" s="25"/>
      <c r="B290" s="53">
        <v>0.58546050000000005</v>
      </c>
    </row>
    <row r="291" spans="1:2">
      <c r="A291" s="25"/>
      <c r="B291" s="53">
        <v>0.58311550000000001</v>
      </c>
    </row>
    <row r="292" spans="1:2">
      <c r="A292" s="25"/>
      <c r="B292" s="53">
        <v>0.58077049999999997</v>
      </c>
    </row>
    <row r="293" spans="1:2">
      <c r="A293" s="25"/>
      <c r="B293" s="53">
        <v>0.5784165</v>
      </c>
    </row>
    <row r="294" spans="1:2">
      <c r="A294" s="25"/>
      <c r="B294" s="53">
        <v>0.5760535</v>
      </c>
    </row>
    <row r="295" spans="1:2">
      <c r="A295" s="25"/>
      <c r="B295" s="53">
        <v>0.57369049999999999</v>
      </c>
    </row>
    <row r="296" spans="1:2">
      <c r="A296" s="25"/>
      <c r="B296" s="53">
        <v>0.571318833333333</v>
      </c>
    </row>
    <row r="297" spans="1:2">
      <c r="A297" s="25"/>
      <c r="B297" s="53">
        <v>0.56893850000000001</v>
      </c>
    </row>
    <row r="298" spans="1:2">
      <c r="A298" s="25"/>
      <c r="B298" s="53">
        <v>0.56655816666666703</v>
      </c>
    </row>
    <row r="299" spans="1:2">
      <c r="A299" s="25"/>
      <c r="B299" s="53">
        <v>0.56416933333333297</v>
      </c>
    </row>
    <row r="300" spans="1:2">
      <c r="A300" s="25"/>
      <c r="B300" s="53">
        <v>0.56177200000000005</v>
      </c>
    </row>
    <row r="301" spans="1:2">
      <c r="A301" s="25"/>
      <c r="B301" s="53">
        <v>0.55937466666666702</v>
      </c>
    </row>
    <row r="302" spans="1:2">
      <c r="A302" s="25"/>
      <c r="B302" s="53">
        <v>0.55696900000000005</v>
      </c>
    </row>
    <row r="303" spans="1:2">
      <c r="A303" s="25"/>
      <c r="B303" s="53">
        <v>0.55455500000000002</v>
      </c>
    </row>
    <row r="304" spans="1:2">
      <c r="A304" s="25"/>
      <c r="B304" s="53">
        <v>0.55214099999999999</v>
      </c>
    </row>
    <row r="305" spans="1:2">
      <c r="A305" s="25"/>
      <c r="B305" s="53">
        <v>0.54971916666666698</v>
      </c>
    </row>
    <row r="306" spans="1:2">
      <c r="A306" s="25"/>
      <c r="B306" s="53">
        <v>0.54728949999999998</v>
      </c>
    </row>
    <row r="307" spans="1:2">
      <c r="A307" s="25"/>
      <c r="B307" s="53">
        <v>0.54485983333333299</v>
      </c>
    </row>
    <row r="308" spans="1:2">
      <c r="A308" s="25"/>
      <c r="B308" s="53">
        <v>0.54242233333333301</v>
      </c>
    </row>
    <row r="309" spans="1:2">
      <c r="A309" s="25"/>
      <c r="B309" s="53">
        <v>0.53997700000000004</v>
      </c>
    </row>
    <row r="310" spans="1:2">
      <c r="A310" s="25"/>
      <c r="B310" s="53">
        <v>0.53753166666666696</v>
      </c>
    </row>
    <row r="311" spans="1:2">
      <c r="A311" s="25"/>
      <c r="B311" s="53">
        <v>0.53507883333333295</v>
      </c>
    </row>
    <row r="312" spans="1:2">
      <c r="A312" s="25"/>
      <c r="B312" s="53">
        <v>0.53261849999999999</v>
      </c>
    </row>
    <row r="313" spans="1:2">
      <c r="A313" s="25"/>
      <c r="B313" s="53">
        <v>0.53015816666666704</v>
      </c>
    </row>
    <row r="314" spans="1:2">
      <c r="A314" s="25"/>
      <c r="B314" s="53">
        <v>0.52769066666666697</v>
      </c>
    </row>
    <row r="315" spans="1:2">
      <c r="A315" s="25"/>
      <c r="B315" s="53">
        <v>0.52521600000000002</v>
      </c>
    </row>
    <row r="316" spans="1:2">
      <c r="A316" s="25"/>
      <c r="B316" s="53">
        <v>0.52274133333333295</v>
      </c>
    </row>
    <row r="317" spans="1:2">
      <c r="A317" s="25"/>
      <c r="B317" s="53">
        <v>0.52025983333333303</v>
      </c>
    </row>
    <row r="318" spans="1:2">
      <c r="A318" s="25"/>
      <c r="B318" s="53">
        <v>0.51777150000000005</v>
      </c>
    </row>
    <row r="319" spans="1:2">
      <c r="A319" s="25"/>
      <c r="B319" s="53">
        <v>0.51528316666666696</v>
      </c>
    </row>
    <row r="320" spans="1:2">
      <c r="A320" s="25"/>
      <c r="B320" s="53">
        <v>0.51278833333333296</v>
      </c>
    </row>
    <row r="321" spans="1:2">
      <c r="A321" s="25"/>
      <c r="B321" s="53">
        <v>0.51028700000000005</v>
      </c>
    </row>
    <row r="322" spans="1:2">
      <c r="A322" s="25"/>
      <c r="B322" s="53">
        <v>0.50778566666666702</v>
      </c>
    </row>
    <row r="323" spans="1:2">
      <c r="A323" s="25"/>
      <c r="B323" s="53">
        <v>0.505278</v>
      </c>
    </row>
    <row r="324" spans="1:2">
      <c r="A324" s="25"/>
      <c r="B324" s="53">
        <v>0.50276399999999999</v>
      </c>
    </row>
    <row r="325" spans="1:2">
      <c r="A325" s="25"/>
      <c r="B325" s="53">
        <v>0.50024999999999997</v>
      </c>
    </row>
    <row r="326" spans="1:2">
      <c r="A326" s="25"/>
      <c r="B326" s="53">
        <v>0.49773000000000001</v>
      </c>
    </row>
    <row r="327" spans="1:2">
      <c r="A327" s="25"/>
      <c r="B327" s="53">
        <v>0.49520399999999998</v>
      </c>
    </row>
    <row r="328" spans="1:2">
      <c r="A328" s="25"/>
      <c r="B328" s="53">
        <v>0.492678</v>
      </c>
    </row>
    <row r="329" spans="1:2">
      <c r="A329" s="25"/>
      <c r="B329" s="53">
        <v>0.49014633333333302</v>
      </c>
    </row>
    <row r="330" spans="1:2">
      <c r="A330" s="25"/>
      <c r="B330" s="53">
        <v>0.48760900000000001</v>
      </c>
    </row>
    <row r="331" spans="1:2">
      <c r="A331" s="25"/>
      <c r="B331" s="53">
        <v>0.48507166666666701</v>
      </c>
    </row>
    <row r="332" spans="1:2">
      <c r="A332" s="25"/>
      <c r="B332" s="53">
        <v>0.48252916666666701</v>
      </c>
    </row>
    <row r="333" spans="1:2">
      <c r="A333" s="25"/>
      <c r="B333" s="53">
        <v>0.47998150000000001</v>
      </c>
    </row>
    <row r="334" spans="1:2">
      <c r="A334" s="25"/>
      <c r="B334" s="53">
        <v>0.477433833333333</v>
      </c>
    </row>
    <row r="335" spans="1:2">
      <c r="A335" s="25"/>
      <c r="B335" s="53">
        <v>0.47488116666666702</v>
      </c>
    </row>
    <row r="336" spans="1:2">
      <c r="A336" s="25"/>
      <c r="B336" s="53">
        <v>0.47232350000000001</v>
      </c>
    </row>
    <row r="337" spans="1:2">
      <c r="A337" s="25"/>
      <c r="B337" s="53">
        <v>0.46976583333333299</v>
      </c>
    </row>
    <row r="338" spans="1:2">
      <c r="A338" s="25"/>
      <c r="B338" s="53">
        <v>0.46720366666666702</v>
      </c>
    </row>
    <row r="339" spans="1:2">
      <c r="A339" s="25"/>
      <c r="B339" s="53">
        <v>0.46463700000000002</v>
      </c>
    </row>
    <row r="340" spans="1:2">
      <c r="A340" s="25"/>
      <c r="B340" s="53">
        <v>0.46207033333333303</v>
      </c>
    </row>
    <row r="341" spans="1:2">
      <c r="A341" s="25"/>
      <c r="B341" s="53">
        <v>0.45949950000000001</v>
      </c>
    </row>
    <row r="342" spans="1:2">
      <c r="A342" s="25"/>
      <c r="B342" s="53">
        <v>0.45692450000000001</v>
      </c>
    </row>
    <row r="343" spans="1:2">
      <c r="A343" s="25"/>
      <c r="B343" s="53">
        <v>0.45434950000000002</v>
      </c>
    </row>
    <row r="344" spans="1:2">
      <c r="A344" s="25"/>
      <c r="B344" s="53">
        <v>0.45177083333333301</v>
      </c>
    </row>
    <row r="345" spans="1:2">
      <c r="A345" s="25"/>
      <c r="B345" s="53">
        <v>0.44918849999999999</v>
      </c>
    </row>
    <row r="346" spans="1:2">
      <c r="A346" s="25"/>
      <c r="B346" s="53">
        <v>0.44660616666666703</v>
      </c>
    </row>
    <row r="347" spans="1:2">
      <c r="A347" s="25"/>
      <c r="B347" s="53">
        <v>0.44402033333333302</v>
      </c>
    </row>
    <row r="348" spans="1:2">
      <c r="A348" s="25"/>
      <c r="B348" s="53">
        <v>0.44143100000000002</v>
      </c>
    </row>
    <row r="349" spans="1:2">
      <c r="A349" s="25"/>
      <c r="B349" s="53">
        <v>0.43884166666666702</v>
      </c>
    </row>
    <row r="350" spans="1:2">
      <c r="A350" s="25"/>
      <c r="B350" s="53">
        <v>0.43624933333333299</v>
      </c>
    </row>
    <row r="351" spans="1:2">
      <c r="A351" s="25"/>
      <c r="B351" s="53">
        <v>0.43365399999999998</v>
      </c>
    </row>
    <row r="352" spans="1:2">
      <c r="A352" s="25"/>
      <c r="B352" s="53">
        <v>0.43105866666666698</v>
      </c>
    </row>
    <row r="353" spans="1:2">
      <c r="A353" s="25"/>
      <c r="B353" s="53">
        <v>0.42846083333333301</v>
      </c>
    </row>
    <row r="354" spans="1:2">
      <c r="A354" s="25"/>
      <c r="B354" s="53">
        <v>0.42586049999999998</v>
      </c>
    </row>
    <row r="355" spans="1:2">
      <c r="A355" s="25"/>
      <c r="B355" s="53">
        <v>0.42326016666666699</v>
      </c>
    </row>
    <row r="356" spans="1:2">
      <c r="A356" s="25"/>
      <c r="B356" s="53">
        <v>0.42065766666666699</v>
      </c>
    </row>
    <row r="357" spans="1:2">
      <c r="A357" s="25"/>
      <c r="B357" s="53">
        <v>0.41805300000000001</v>
      </c>
    </row>
    <row r="358" spans="1:2">
      <c r="A358" s="25"/>
      <c r="B358" s="53">
        <v>0.41544833333333298</v>
      </c>
    </row>
    <row r="359" spans="1:2">
      <c r="A359" s="25"/>
      <c r="B359" s="53">
        <v>0.41284199999999999</v>
      </c>
    </row>
    <row r="360" spans="1:2">
      <c r="A360" s="25"/>
      <c r="B360" s="53">
        <v>0.41023399999999999</v>
      </c>
    </row>
    <row r="361" spans="1:2">
      <c r="A361" s="25"/>
      <c r="B361" s="53">
        <v>0.40762599999999999</v>
      </c>
    </row>
    <row r="362" spans="1:2">
      <c r="A362" s="25"/>
      <c r="B362" s="53">
        <v>0.40501666666666702</v>
      </c>
    </row>
    <row r="363" spans="1:2">
      <c r="A363" s="25"/>
      <c r="B363" s="53">
        <v>0.40240599999999999</v>
      </c>
    </row>
    <row r="364" spans="1:2">
      <c r="A364" s="25"/>
      <c r="B364" s="53">
        <v>0.399795333333333</v>
      </c>
    </row>
    <row r="365" spans="1:2">
      <c r="A365" s="25"/>
      <c r="B365" s="53">
        <v>0.39718399999999998</v>
      </c>
    </row>
    <row r="366" spans="1:2">
      <c r="A366" s="25"/>
      <c r="B366" s="53">
        <v>0.39457199999999998</v>
      </c>
    </row>
    <row r="367" spans="1:2">
      <c r="A367" s="25"/>
      <c r="B367" s="53">
        <v>0.39195999999999998</v>
      </c>
    </row>
    <row r="368" spans="1:2">
      <c r="A368" s="25"/>
      <c r="B368" s="53">
        <v>0.38934750000000001</v>
      </c>
    </row>
    <row r="369" spans="1:2">
      <c r="A369" s="25"/>
      <c r="B369" s="53">
        <v>0.38673449999999998</v>
      </c>
    </row>
    <row r="370" spans="1:2">
      <c r="A370" s="25"/>
      <c r="B370" s="53">
        <v>0.3841215</v>
      </c>
    </row>
    <row r="371" spans="1:2">
      <c r="A371" s="25"/>
      <c r="B371" s="53">
        <v>0.381508666666667</v>
      </c>
    </row>
    <row r="372" spans="1:2">
      <c r="A372" s="25"/>
      <c r="B372" s="53">
        <v>0.37889600000000001</v>
      </c>
    </row>
    <row r="373" spans="1:2">
      <c r="A373" s="25"/>
      <c r="B373" s="53">
        <v>0.37628333333333303</v>
      </c>
    </row>
    <row r="374" spans="1:2">
      <c r="A374" s="25"/>
      <c r="B374" s="53">
        <v>0.37367133333333302</v>
      </c>
    </row>
    <row r="375" spans="1:2">
      <c r="A375" s="25"/>
      <c r="B375" s="53">
        <v>0.37106</v>
      </c>
    </row>
    <row r="376" spans="1:2">
      <c r="A376" s="25"/>
      <c r="B376" s="53">
        <v>0.36844866666666698</v>
      </c>
    </row>
    <row r="377" spans="1:2">
      <c r="A377" s="25"/>
      <c r="B377" s="53">
        <v>0.36583833333333299</v>
      </c>
    </row>
    <row r="378" spans="1:2">
      <c r="A378" s="25"/>
      <c r="B378" s="53">
        <v>0.36322900000000002</v>
      </c>
    </row>
    <row r="379" spans="1:2">
      <c r="A379" s="25"/>
      <c r="B379" s="53">
        <v>0.360619666666667</v>
      </c>
    </row>
    <row r="380" spans="1:2">
      <c r="A380" s="25"/>
      <c r="B380" s="53">
        <v>0.35801183333333297</v>
      </c>
    </row>
    <row r="381" spans="1:2">
      <c r="A381" s="25"/>
      <c r="B381" s="53">
        <v>0.35540549999999999</v>
      </c>
    </row>
    <row r="382" spans="1:2">
      <c r="A382" s="25"/>
      <c r="B382" s="53">
        <v>0.352799166666667</v>
      </c>
    </row>
    <row r="383" spans="1:2">
      <c r="A383" s="25"/>
      <c r="B383" s="53">
        <v>0.35019499999999998</v>
      </c>
    </row>
    <row r="384" spans="1:2">
      <c r="A384" s="25"/>
      <c r="B384" s="53">
        <v>0.34759299999999999</v>
      </c>
    </row>
    <row r="385" spans="1:2">
      <c r="A385" s="25"/>
      <c r="B385" s="53">
        <v>0.34499099999999999</v>
      </c>
    </row>
    <row r="386" spans="1:2">
      <c r="A386" s="25"/>
      <c r="B386" s="53">
        <v>0.34239150000000002</v>
      </c>
    </row>
    <row r="387" spans="1:2">
      <c r="A387" s="25"/>
      <c r="B387" s="53">
        <v>0.3397945</v>
      </c>
    </row>
    <row r="388" spans="1:2">
      <c r="A388" s="25"/>
      <c r="B388" s="53">
        <v>0.33719749999999998</v>
      </c>
    </row>
    <row r="389" spans="1:2">
      <c r="A389" s="25"/>
      <c r="B389" s="53">
        <v>0.33460366666666702</v>
      </c>
    </row>
    <row r="390" spans="1:2">
      <c r="A390" s="25"/>
      <c r="B390" s="53">
        <v>0.332013</v>
      </c>
    </row>
    <row r="391" spans="1:2">
      <c r="A391" s="25"/>
      <c r="B391" s="53">
        <v>0.32942233333333298</v>
      </c>
    </row>
    <row r="392" spans="1:2">
      <c r="A392" s="25"/>
      <c r="B392" s="53">
        <v>0.32683516666666701</v>
      </c>
    </row>
    <row r="393" spans="1:2">
      <c r="A393" s="25"/>
      <c r="B393" s="53">
        <v>0.32425150000000003</v>
      </c>
    </row>
    <row r="394" spans="1:2">
      <c r="A394" s="25"/>
      <c r="B394" s="53">
        <v>0.32166783333333299</v>
      </c>
    </row>
    <row r="395" spans="1:2">
      <c r="A395" s="25"/>
      <c r="B395" s="53">
        <v>0.31908833333333297</v>
      </c>
    </row>
    <row r="396" spans="1:2">
      <c r="A396" s="25"/>
      <c r="B396" s="53">
        <v>0.31651299999999999</v>
      </c>
    </row>
    <row r="397" spans="1:2">
      <c r="A397" s="25"/>
      <c r="B397" s="53">
        <v>0.313937666666667</v>
      </c>
    </row>
    <row r="398" spans="1:2">
      <c r="A398" s="25"/>
      <c r="B398" s="53">
        <v>0.31136716666666697</v>
      </c>
    </row>
    <row r="399" spans="1:2">
      <c r="A399" s="25"/>
      <c r="B399" s="53">
        <v>0.30880150000000001</v>
      </c>
    </row>
    <row r="400" spans="1:2">
      <c r="A400" s="25"/>
      <c r="B400" s="53">
        <v>0.30623583333333299</v>
      </c>
    </row>
    <row r="401" spans="1:2">
      <c r="A401" s="25"/>
      <c r="B401" s="53">
        <v>0.30367533333333302</v>
      </c>
    </row>
    <row r="402" spans="1:2">
      <c r="A402" s="25"/>
      <c r="B402" s="53">
        <v>0.30112</v>
      </c>
    </row>
    <row r="403" spans="1:2">
      <c r="A403" s="25"/>
      <c r="B403" s="53">
        <v>0.29856466666666698</v>
      </c>
    </row>
    <row r="404" spans="1:2">
      <c r="A404" s="25"/>
      <c r="B404" s="53">
        <v>0.29601499999999997</v>
      </c>
    </row>
    <row r="405" spans="1:2">
      <c r="A405" s="25"/>
      <c r="B405" s="53">
        <v>0.29347099999999998</v>
      </c>
    </row>
    <row r="406" spans="1:2">
      <c r="A406" s="25"/>
      <c r="B406" s="53">
        <v>0.29092699999999999</v>
      </c>
    </row>
    <row r="407" spans="1:2">
      <c r="A407" s="25"/>
      <c r="B407" s="53">
        <v>0.28838916666666697</v>
      </c>
    </row>
    <row r="408" spans="1:2">
      <c r="A408" s="25"/>
      <c r="B408" s="53">
        <v>0.28585749999999999</v>
      </c>
    </row>
    <row r="409" spans="1:2">
      <c r="A409" s="25"/>
      <c r="B409" s="53">
        <v>0.283325833333333</v>
      </c>
    </row>
    <row r="410" spans="1:2">
      <c r="A410" s="25"/>
      <c r="B410" s="53">
        <v>0.28080100000000002</v>
      </c>
    </row>
    <row r="411" spans="1:2">
      <c r="A411" s="25"/>
      <c r="B411" s="53">
        <v>0.278283</v>
      </c>
    </row>
    <row r="412" spans="1:2">
      <c r="A412" s="25"/>
      <c r="B412" s="39"/>
    </row>
    <row r="413" spans="1:2">
      <c r="A413" s="25"/>
      <c r="B413" s="39"/>
    </row>
    <row r="414" spans="1:2">
      <c r="A414" s="25"/>
      <c r="B414" s="39"/>
    </row>
    <row r="415" spans="1:2">
      <c r="A415" s="25"/>
      <c r="B415" s="39"/>
    </row>
    <row r="416" spans="1:2">
      <c r="A416" s="25"/>
      <c r="B416" s="39"/>
    </row>
    <row r="417" spans="1:2">
      <c r="A417" s="25"/>
      <c r="B417" s="39"/>
    </row>
    <row r="418" spans="1:2">
      <c r="A418" s="25"/>
      <c r="B418" s="39"/>
    </row>
    <row r="419" spans="1:2">
      <c r="A419" s="25"/>
      <c r="B419" s="39"/>
    </row>
    <row r="420" spans="1:2">
      <c r="A420" s="25"/>
      <c r="B420" s="39"/>
    </row>
    <row r="421" spans="1:2">
      <c r="A421" s="25"/>
      <c r="B421" s="39"/>
    </row>
    <row r="422" spans="1:2">
      <c r="A422" s="25"/>
      <c r="B422" s="39"/>
    </row>
    <row r="423" spans="1:2">
      <c r="A423" s="25"/>
      <c r="B423" s="39"/>
    </row>
    <row r="424" spans="1:2">
      <c r="A424" s="25"/>
      <c r="B424" s="39"/>
    </row>
    <row r="425" spans="1:2">
      <c r="A425" s="25"/>
      <c r="B425" s="39"/>
    </row>
    <row r="426" spans="1:2">
      <c r="A426" s="25"/>
      <c r="B426" s="39"/>
    </row>
    <row r="427" spans="1:2">
      <c r="A427" s="25"/>
      <c r="B427" s="39"/>
    </row>
    <row r="428" spans="1:2">
      <c r="A428" s="25"/>
      <c r="B428" s="39"/>
    </row>
    <row r="429" spans="1:2">
      <c r="A429" s="25"/>
      <c r="B429" s="39"/>
    </row>
    <row r="430" spans="1:2">
      <c r="A430" s="25"/>
      <c r="B430" s="39"/>
    </row>
    <row r="431" spans="1:2">
      <c r="A431" s="25"/>
      <c r="B431" s="39"/>
    </row>
    <row r="432" spans="1:2">
      <c r="A432" s="25"/>
      <c r="B432" s="39"/>
    </row>
    <row r="433" spans="1:2">
      <c r="A433" s="25"/>
      <c r="B433" s="39"/>
    </row>
    <row r="434" spans="1:2">
      <c r="A434" s="25"/>
      <c r="B434" s="39"/>
    </row>
    <row r="435" spans="1:2">
      <c r="A435" s="25"/>
      <c r="B435" s="39"/>
    </row>
    <row r="436" spans="1:2">
      <c r="A436" s="25"/>
      <c r="B436" s="39"/>
    </row>
    <row r="437" spans="1:2">
      <c r="A437" s="25"/>
      <c r="B437" s="39"/>
    </row>
    <row r="438" spans="1:2">
      <c r="A438" s="25"/>
      <c r="B438" s="39"/>
    </row>
    <row r="439" spans="1:2">
      <c r="A439" s="25"/>
      <c r="B439" s="39"/>
    </row>
    <row r="440" spans="1:2">
      <c r="A440" s="25"/>
      <c r="B440" s="39"/>
    </row>
    <row r="441" spans="1:2">
      <c r="A441" s="25"/>
      <c r="B441" s="39"/>
    </row>
    <row r="442" spans="1:2">
      <c r="A442" s="25"/>
      <c r="B442" s="39"/>
    </row>
    <row r="443" spans="1:2">
      <c r="A443" s="25"/>
      <c r="B443" s="39"/>
    </row>
    <row r="444" spans="1:2">
      <c r="A444" s="25"/>
      <c r="B444" s="39"/>
    </row>
    <row r="445" spans="1:2">
      <c r="A445" s="25"/>
      <c r="B445" s="39"/>
    </row>
    <row r="446" spans="1:2">
      <c r="A446" s="25"/>
      <c r="B446" s="39"/>
    </row>
    <row r="447" spans="1:2">
      <c r="A447" s="25"/>
      <c r="B447" s="39"/>
    </row>
    <row r="448" spans="1:2">
      <c r="A448" s="25"/>
      <c r="B448" s="39"/>
    </row>
    <row r="449" spans="1:2">
      <c r="A449" s="25"/>
      <c r="B449" s="39"/>
    </row>
    <row r="450" spans="1:2">
      <c r="A450" s="25"/>
      <c r="B450" s="39"/>
    </row>
    <row r="451" spans="1:2">
      <c r="A451" s="25"/>
      <c r="B451" s="39"/>
    </row>
    <row r="452" spans="1:2">
      <c r="A452" s="25"/>
      <c r="B452" s="39"/>
    </row>
    <row r="453" spans="1:2">
      <c r="A453" s="25"/>
      <c r="B453" s="39"/>
    </row>
    <row r="454" spans="1:2">
      <c r="A454" s="25"/>
      <c r="B454" s="39"/>
    </row>
  </sheetData>
  <mergeCells count="1">
    <mergeCell ref="D14:I1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54"/>
  <sheetViews>
    <sheetView topLeftCell="A19" workbookViewId="0">
      <selection activeCell="E44" sqref="E44"/>
    </sheetView>
  </sheetViews>
  <sheetFormatPr defaultRowHeight="12.75"/>
  <cols>
    <col min="2" max="2" width="23.5703125" style="37" customWidth="1"/>
    <col min="7" max="7" width="15.7109375" customWidth="1"/>
  </cols>
  <sheetData>
    <row r="1" spans="1:11">
      <c r="B1" s="15" t="s">
        <v>28</v>
      </c>
      <c r="C1">
        <f>'[1]334'!$D$5</f>
        <v>2041</v>
      </c>
      <c r="D1" s="30" t="s">
        <v>29</v>
      </c>
    </row>
    <row r="2" spans="1:11">
      <c r="A2" s="15"/>
      <c r="B2" s="15" t="s">
        <v>25</v>
      </c>
      <c r="C2">
        <v>2011</v>
      </c>
      <c r="D2" s="30" t="s">
        <v>30</v>
      </c>
    </row>
    <row r="3" spans="1:11">
      <c r="A3" s="15"/>
      <c r="B3" s="15" t="s">
        <v>33</v>
      </c>
      <c r="C3">
        <f>C1-C2</f>
        <v>30</v>
      </c>
    </row>
    <row r="4" spans="1:11">
      <c r="A4" s="15"/>
    </row>
    <row r="5" spans="1:11">
      <c r="A5" s="26" t="str">
        <f>"Projection Life Table "&amp;B8</f>
        <v xml:space="preserve">Projection Life Table </v>
      </c>
      <c r="B5" s="26"/>
      <c r="D5" s="30" t="s">
        <v>27</v>
      </c>
      <c r="E5" s="29"/>
      <c r="F5" s="29"/>
      <c r="G5" s="29"/>
      <c r="K5" s="30" t="s">
        <v>26</v>
      </c>
    </row>
    <row r="6" spans="1:11">
      <c r="A6" s="22"/>
      <c r="B6" s="31"/>
    </row>
    <row r="7" spans="1:11">
      <c r="A7" s="36" t="str">
        <f>"Interim Retirement Rate " &amp;ROUND(B13, 6)</f>
        <v>Interim Retirement Rate 0</v>
      </c>
      <c r="B7" s="31"/>
    </row>
    <row r="8" spans="1:11">
      <c r="A8" s="22"/>
      <c r="B8" s="31"/>
    </row>
    <row r="9" spans="1:11">
      <c r="A9" s="23" t="s">
        <v>21</v>
      </c>
      <c r="B9" s="23" t="s">
        <v>22</v>
      </c>
      <c r="D9" s="30" t="s">
        <v>27</v>
      </c>
      <c r="E9" s="29"/>
      <c r="F9" s="29"/>
      <c r="G9" s="29"/>
    </row>
    <row r="10" spans="1:11">
      <c r="A10" s="24"/>
      <c r="B10" s="38"/>
    </row>
    <row r="11" spans="1:11">
      <c r="A11" s="24" t="s">
        <v>23</v>
      </c>
      <c r="B11" s="38" t="s">
        <v>24</v>
      </c>
      <c r="C11" s="18" t="s">
        <v>31</v>
      </c>
      <c r="G11" s="18"/>
    </row>
    <row r="12" spans="1:11">
      <c r="A12" s="24"/>
      <c r="B12" s="38"/>
    </row>
    <row r="13" spans="1:11">
      <c r="A13" s="24"/>
      <c r="B13" s="40"/>
    </row>
    <row r="14" spans="1:11" ht="12.75" customHeight="1">
      <c r="A14" s="25">
        <v>0.5</v>
      </c>
      <c r="B14" s="53">
        <v>0.99999700000000002</v>
      </c>
      <c r="C14" s="21">
        <f>SUM(B15:B44)/B14</f>
        <v>27.174932274796817</v>
      </c>
      <c r="D14" s="71" t="s">
        <v>32</v>
      </c>
      <c r="E14" s="71"/>
      <c r="F14" s="71"/>
      <c r="G14" s="71"/>
      <c r="H14" s="71"/>
      <c r="I14" s="71"/>
      <c r="J14" s="29"/>
      <c r="K14" s="29"/>
    </row>
    <row r="15" spans="1:11">
      <c r="A15" s="25">
        <v>1.5</v>
      </c>
      <c r="B15" s="53">
        <v>0.99993575000000001</v>
      </c>
      <c r="C15" s="21">
        <f t="shared" ref="C15:C78" si="0">SUM(B16:B45)/B15</f>
        <v>26.823542912632131</v>
      </c>
      <c r="D15" s="71"/>
      <c r="E15" s="71"/>
      <c r="F15" s="71"/>
      <c r="G15" s="71"/>
      <c r="H15" s="71"/>
      <c r="I15" s="71"/>
    </row>
    <row r="16" spans="1:11">
      <c r="A16" s="25">
        <v>2.5</v>
      </c>
      <c r="B16" s="53">
        <v>0.99971750000000004</v>
      </c>
      <c r="C16" s="21">
        <f t="shared" si="0"/>
        <v>26.451010910582237</v>
      </c>
      <c r="D16" s="71"/>
      <c r="E16" s="71"/>
      <c r="F16" s="71"/>
      <c r="G16" s="71"/>
      <c r="H16" s="71"/>
      <c r="I16" s="71"/>
    </row>
    <row r="17" spans="1:3">
      <c r="A17" s="25">
        <v>3.5</v>
      </c>
      <c r="B17" s="53">
        <v>0.99924975000000005</v>
      </c>
      <c r="C17" s="21">
        <f t="shared" si="0"/>
        <v>26.059982001496621</v>
      </c>
    </row>
    <row r="18" spans="1:3">
      <c r="A18" s="25">
        <v>4.5</v>
      </c>
      <c r="B18" s="53">
        <v>0.99844975000000002</v>
      </c>
      <c r="C18" s="21">
        <f t="shared" si="0"/>
        <v>25.652888891003279</v>
      </c>
    </row>
    <row r="19" spans="1:3">
      <c r="A19" s="25">
        <v>5.5</v>
      </c>
      <c r="B19" s="53">
        <v>0.99724699999999999</v>
      </c>
      <c r="C19" s="21">
        <f t="shared" si="0"/>
        <v>25.231869586972941</v>
      </c>
    </row>
    <row r="20" spans="1:3">
      <c r="A20" s="25">
        <v>6.5</v>
      </c>
      <c r="B20" s="53">
        <v>0.99558000000000002</v>
      </c>
      <c r="C20" s="21">
        <f t="shared" si="0"/>
        <v>24.79884715442255</v>
      </c>
    </row>
    <row r="21" spans="1:3">
      <c r="A21" s="25">
        <v>7.5</v>
      </c>
      <c r="B21" s="53">
        <v>0.99339524999999995</v>
      </c>
      <c r="C21" s="21">
        <f t="shared" si="0"/>
        <v>24.35554380293242</v>
      </c>
    </row>
    <row r="22" spans="1:3">
      <c r="A22" s="25">
        <v>8.5</v>
      </c>
      <c r="B22" s="53">
        <v>0.990649</v>
      </c>
      <c r="C22" s="21">
        <f t="shared" si="0"/>
        <v>23.903435298476051</v>
      </c>
    </row>
    <row r="23" spans="1:3">
      <c r="A23" s="25">
        <v>9.5</v>
      </c>
      <c r="B23" s="53">
        <v>0.98730424999999999</v>
      </c>
      <c r="C23" s="21">
        <f t="shared" si="0"/>
        <v>23.443822686876917</v>
      </c>
    </row>
    <row r="24" spans="1:3">
      <c r="A24" s="25">
        <v>10.5</v>
      </c>
      <c r="B24" s="53">
        <v>0.98333325000000005</v>
      </c>
      <c r="C24" s="21">
        <f t="shared" si="0"/>
        <v>22.97776976930253</v>
      </c>
    </row>
    <row r="25" spans="1:3">
      <c r="A25" s="25">
        <v>11.5</v>
      </c>
      <c r="B25" s="53">
        <v>0.97871324999999998</v>
      </c>
      <c r="C25" s="21">
        <f t="shared" si="0"/>
        <v>22.506205750254228</v>
      </c>
    </row>
    <row r="26" spans="1:3">
      <c r="A26" s="25">
        <v>12.5</v>
      </c>
      <c r="B26" s="53">
        <v>0.97342925000000002</v>
      </c>
      <c r="C26" s="21">
        <f t="shared" si="0"/>
        <v>22.029859668794632</v>
      </c>
    </row>
    <row r="27" spans="1:3">
      <c r="A27" s="25">
        <v>13.5</v>
      </c>
      <c r="B27" s="53">
        <v>0.96745574999999995</v>
      </c>
      <c r="C27" s="21">
        <f t="shared" si="0"/>
        <v>21.549687182075253</v>
      </c>
    </row>
    <row r="28" spans="1:3">
      <c r="A28" s="25">
        <v>14.5</v>
      </c>
      <c r="B28" s="53">
        <v>0.96067524999999998</v>
      </c>
      <c r="C28" s="21">
        <f t="shared" si="0"/>
        <v>21.068732149599988</v>
      </c>
    </row>
    <row r="29" spans="1:3">
      <c r="A29" s="25">
        <v>15.5</v>
      </c>
      <c r="B29" s="53">
        <v>0.95289299999999999</v>
      </c>
      <c r="C29" s="21">
        <f t="shared" si="0"/>
        <v>20.591743013118997</v>
      </c>
    </row>
    <row r="30" spans="1:3">
      <c r="A30" s="25">
        <v>16.5</v>
      </c>
      <c r="B30" s="53">
        <v>0.94390275000000001</v>
      </c>
      <c r="C30" s="21">
        <f t="shared" si="0"/>
        <v>20.123693383666915</v>
      </c>
    </row>
    <row r="31" spans="1:3">
      <c r="A31" s="25">
        <v>17.5</v>
      </c>
      <c r="B31" s="53">
        <v>0.93352749999999995</v>
      </c>
      <c r="C31" s="21">
        <f t="shared" si="0"/>
        <v>19.668945772888321</v>
      </c>
    </row>
    <row r="32" spans="1:3">
      <c r="A32" s="25">
        <v>18.5</v>
      </c>
      <c r="B32" s="53">
        <v>0.92163075000000005</v>
      </c>
      <c r="C32" s="21">
        <f t="shared" si="0"/>
        <v>19.231090949385095</v>
      </c>
    </row>
    <row r="33" spans="1:5">
      <c r="A33" s="25">
        <v>19.5</v>
      </c>
      <c r="B33" s="53">
        <v>0.90812850000000001</v>
      </c>
      <c r="C33" s="21">
        <f t="shared" si="0"/>
        <v>18.812782029195205</v>
      </c>
    </row>
    <row r="34" spans="1:5">
      <c r="A34" s="25">
        <v>20.5</v>
      </c>
      <c r="B34" s="53">
        <v>0.89299050000000002</v>
      </c>
      <c r="C34" s="21">
        <f t="shared" si="0"/>
        <v>18.41577404798819</v>
      </c>
    </row>
    <row r="35" spans="1:5">
      <c r="A35" s="25">
        <v>21.5</v>
      </c>
      <c r="B35" s="53">
        <v>0.87623600000000001</v>
      </c>
      <c r="C35" s="21">
        <f t="shared" si="0"/>
        <v>18.041056033990841</v>
      </c>
    </row>
    <row r="36" spans="1:5">
      <c r="A36" s="25">
        <v>22.5</v>
      </c>
      <c r="B36" s="53">
        <v>0.85792824999999995</v>
      </c>
      <c r="C36" s="21">
        <f t="shared" si="0"/>
        <v>17.688972271282594</v>
      </c>
    </row>
    <row r="37" spans="1:5">
      <c r="A37" s="25">
        <v>23.5</v>
      </c>
      <c r="B37" s="53">
        <v>0.83817074999999996</v>
      </c>
      <c r="C37" s="21">
        <f t="shared" si="0"/>
        <v>17.359278553922337</v>
      </c>
    </row>
    <row r="38" spans="1:5">
      <c r="A38" s="25">
        <v>24.5</v>
      </c>
      <c r="B38" s="53">
        <v>0.81709575000000001</v>
      </c>
      <c r="C38" s="21">
        <f t="shared" si="0"/>
        <v>17.051336425382214</v>
      </c>
    </row>
    <row r="39" spans="1:5">
      <c r="A39" s="25">
        <v>25.5</v>
      </c>
      <c r="B39" s="53">
        <v>0.79485824999999999</v>
      </c>
      <c r="C39" s="21">
        <f t="shared" si="0"/>
        <v>16.764176222615792</v>
      </c>
    </row>
    <row r="40" spans="1:5">
      <c r="A40" s="25">
        <v>26.5</v>
      </c>
      <c r="B40" s="53">
        <v>0.77162949999999997</v>
      </c>
      <c r="C40" s="21">
        <f t="shared" si="0"/>
        <v>16.496557317987453</v>
      </c>
    </row>
    <row r="41" spans="1:5">
      <c r="A41" s="25">
        <v>27.5</v>
      </c>
      <c r="B41" s="53">
        <v>0.74758924999999998</v>
      </c>
      <c r="C41" s="21">
        <f t="shared" si="0"/>
        <v>16.247060835880131</v>
      </c>
    </row>
    <row r="42" spans="1:5">
      <c r="A42" s="25">
        <v>28.5</v>
      </c>
      <c r="B42" s="53">
        <v>0.72292124999999996</v>
      </c>
      <c r="C42" s="21">
        <f t="shared" si="0"/>
        <v>16.014101847192901</v>
      </c>
    </row>
    <row r="43" spans="1:5">
      <c r="A43" s="25">
        <v>29.5</v>
      </c>
      <c r="B43" s="53">
        <v>0.69780350000000002</v>
      </c>
      <c r="C43" s="21">
        <f t="shared" si="0"/>
        <v>15.79607837306634</v>
      </c>
    </row>
    <row r="44" spans="1:5">
      <c r="A44" s="25">
        <v>30.5</v>
      </c>
      <c r="B44" s="53">
        <v>0.67241024999999999</v>
      </c>
      <c r="C44" s="21">
        <f t="shared" si="0"/>
        <v>15.591267793731577</v>
      </c>
      <c r="E44" s="59">
        <f>+(1-B44)</f>
        <v>0.32758975000000001</v>
      </c>
    </row>
    <row r="45" spans="1:5">
      <c r="A45" s="25">
        <v>31.5</v>
      </c>
      <c r="B45" s="53">
        <v>0.64690449999999999</v>
      </c>
      <c r="C45" s="21">
        <f t="shared" si="0"/>
        <v>15.397941697731271</v>
      </c>
    </row>
    <row r="46" spans="1:5">
      <c r="A46" s="25">
        <v>32.5</v>
      </c>
      <c r="B46" s="53">
        <v>0.62143649999999995</v>
      </c>
      <c r="C46" s="21">
        <f t="shared" si="0"/>
        <v>15.21437230513496</v>
      </c>
    </row>
    <row r="47" spans="1:5">
      <c r="A47" s="25">
        <v>33.5</v>
      </c>
      <c r="B47" s="53">
        <v>0.59614175000000003</v>
      </c>
      <c r="C47" s="21">
        <f t="shared" si="0"/>
        <v>15.038855314193309</v>
      </c>
    </row>
    <row r="48" spans="1:5">
      <c r="A48" s="25">
        <v>34.5</v>
      </c>
      <c r="B48" s="53">
        <v>0.57113974999999995</v>
      </c>
      <c r="C48" s="21">
        <f t="shared" si="0"/>
        <v>14.869735077973473</v>
      </c>
    </row>
    <row r="49" spans="1:3">
      <c r="A49" s="25">
        <v>35.5</v>
      </c>
      <c r="B49" s="53">
        <v>0.54653275000000001</v>
      </c>
      <c r="C49" s="21">
        <f t="shared" si="0"/>
        <v>14.705444509043605</v>
      </c>
    </row>
    <row r="50" spans="1:3">
      <c r="A50" s="25">
        <v>36.5</v>
      </c>
      <c r="B50" s="53">
        <v>0.52241000000000004</v>
      </c>
      <c r="C50" s="21">
        <f t="shared" si="0"/>
        <v>14.544408658907754</v>
      </c>
    </row>
    <row r="51" spans="1:3">
      <c r="A51" s="25">
        <v>37.5</v>
      </c>
      <c r="B51" s="53">
        <v>0.49884052499999998</v>
      </c>
      <c r="C51" s="21">
        <f t="shared" si="0"/>
        <v>14.385268723907306</v>
      </c>
    </row>
    <row r="52" spans="1:3">
      <c r="A52" s="25">
        <v>38.5</v>
      </c>
      <c r="B52" s="53">
        <v>0.47588174999999999</v>
      </c>
      <c r="C52" s="21">
        <f t="shared" si="0"/>
        <v>14.226683419778126</v>
      </c>
    </row>
    <row r="53" spans="1:3">
      <c r="A53" s="25">
        <v>39.5</v>
      </c>
      <c r="B53" s="53">
        <v>0.45357575</v>
      </c>
      <c r="C53" s="21">
        <f t="shared" si="0"/>
        <v>14.067481016125752</v>
      </c>
    </row>
    <row r="54" spans="1:3">
      <c r="A54" s="25">
        <v>40.5</v>
      </c>
      <c r="B54" s="53">
        <v>0.43195250000000002</v>
      </c>
      <c r="C54" s="21">
        <f t="shared" si="0"/>
        <v>13.906610686360189</v>
      </c>
    </row>
    <row r="55" spans="1:3">
      <c r="A55" s="25">
        <v>41.5</v>
      </c>
      <c r="B55" s="53">
        <v>0.41103000000000001</v>
      </c>
      <c r="C55" s="21">
        <f t="shared" si="0"/>
        <v>13.74318967593606</v>
      </c>
    </row>
    <row r="56" spans="1:3">
      <c r="A56" s="25">
        <v>42.5</v>
      </c>
      <c r="B56" s="53">
        <v>0.39081725</v>
      </c>
      <c r="C56" s="21">
        <f t="shared" si="0"/>
        <v>13.576466372710005</v>
      </c>
    </row>
    <row r="57" spans="1:3">
      <c r="A57" s="25">
        <v>43.5</v>
      </c>
      <c r="B57" s="53">
        <v>0.37131475000000003</v>
      </c>
      <c r="C57" s="21">
        <f t="shared" si="0"/>
        <v>13.405851780733185</v>
      </c>
    </row>
    <row r="58" spans="1:3">
      <c r="A58" s="25">
        <v>44.5</v>
      </c>
      <c r="B58" s="53">
        <v>0.352516</v>
      </c>
      <c r="C58" s="21">
        <f t="shared" si="0"/>
        <v>13.23091931288225</v>
      </c>
    </row>
    <row r="59" spans="1:3">
      <c r="A59" s="25">
        <v>45.5</v>
      </c>
      <c r="B59" s="53">
        <v>0.33441124999999999</v>
      </c>
      <c r="C59" s="21">
        <f t="shared" si="0"/>
        <v>13.051308089964078</v>
      </c>
    </row>
    <row r="60" spans="1:3">
      <c r="A60" s="25">
        <v>46.5</v>
      </c>
      <c r="B60" s="53">
        <v>0.3169845</v>
      </c>
      <c r="C60" s="21">
        <f t="shared" si="0"/>
        <v>12.866875990781882</v>
      </c>
    </row>
    <row r="61" spans="1:3">
      <c r="A61" s="25">
        <v>47.5</v>
      </c>
      <c r="B61" s="53">
        <v>0.30021975000000001</v>
      </c>
      <c r="C61" s="21">
        <f t="shared" si="0"/>
        <v>12.677486249655457</v>
      </c>
    </row>
    <row r="62" spans="1:3">
      <c r="A62" s="25">
        <v>48.5</v>
      </c>
      <c r="B62" s="53">
        <v>0.28409374999999998</v>
      </c>
      <c r="C62" s="21">
        <f t="shared" si="0"/>
        <v>12.483348375316247</v>
      </c>
    </row>
    <row r="63" spans="1:3">
      <c r="A63" s="25">
        <v>49.5</v>
      </c>
      <c r="B63" s="53">
        <v>0.26858725</v>
      </c>
      <c r="C63" s="21">
        <f t="shared" si="0"/>
        <v>12.284564894647827</v>
      </c>
    </row>
    <row r="64" spans="1:3">
      <c r="A64" s="25">
        <v>50.5</v>
      </c>
      <c r="B64" s="53">
        <v>0.25367824999999999</v>
      </c>
      <c r="C64" s="21">
        <f t="shared" si="0"/>
        <v>12.081440771922701</v>
      </c>
    </row>
    <row r="65" spans="1:3">
      <c r="A65" s="25">
        <v>51.5</v>
      </c>
      <c r="B65" s="53">
        <v>0.23934749999999999</v>
      </c>
      <c r="C65" s="21">
        <f t="shared" si="0"/>
        <v>11.874237259632961</v>
      </c>
    </row>
    <row r="66" spans="1:3">
      <c r="A66" s="25">
        <v>52.5</v>
      </c>
      <c r="B66" s="53">
        <v>0.22557450000000001</v>
      </c>
      <c r="C66" s="21">
        <f t="shared" si="0"/>
        <v>11.663366216039488</v>
      </c>
    </row>
    <row r="67" spans="1:3">
      <c r="A67" s="25">
        <v>53.5</v>
      </c>
      <c r="B67" s="53">
        <v>0.21234125000000001</v>
      </c>
      <c r="C67" s="21">
        <f t="shared" si="0"/>
        <v>11.449209715493337</v>
      </c>
    </row>
    <row r="68" spans="1:3">
      <c r="A68" s="25">
        <v>54.5</v>
      </c>
      <c r="B68" s="53">
        <v>0.19963075</v>
      </c>
      <c r="C68" s="21">
        <f t="shared" si="0"/>
        <v>11.232193700118845</v>
      </c>
    </row>
    <row r="69" spans="1:3">
      <c r="A69" s="25">
        <v>55.5</v>
      </c>
      <c r="B69" s="53">
        <v>0.1874275</v>
      </c>
      <c r="C69" s="21">
        <f t="shared" si="0"/>
        <v>11.012759613717305</v>
      </c>
    </row>
    <row r="70" spans="1:3">
      <c r="A70" s="25">
        <v>56.5</v>
      </c>
      <c r="B70" s="53">
        <v>0.17571600000000001</v>
      </c>
      <c r="C70" s="21">
        <f t="shared" si="0"/>
        <v>10.791441886339319</v>
      </c>
    </row>
    <row r="71" spans="1:3">
      <c r="A71" s="25">
        <v>57.5</v>
      </c>
      <c r="B71" s="53">
        <v>0.16448699999999999</v>
      </c>
      <c r="C71" s="21">
        <f t="shared" si="0"/>
        <v>10.568462872445847</v>
      </c>
    </row>
    <row r="72" spans="1:3">
      <c r="A72" s="25">
        <v>58.5</v>
      </c>
      <c r="B72" s="53">
        <v>0.15372775</v>
      </c>
      <c r="C72" s="21">
        <f t="shared" si="0"/>
        <v>10.344331147109093</v>
      </c>
    </row>
    <row r="73" spans="1:3">
      <c r="A73" s="25">
        <v>59.5</v>
      </c>
      <c r="B73" s="53">
        <v>0.14342774999999999</v>
      </c>
      <c r="C73" s="21">
        <f t="shared" si="0"/>
        <v>10.119467833107608</v>
      </c>
    </row>
    <row r="74" spans="1:3">
      <c r="A74" s="25">
        <v>60.5</v>
      </c>
      <c r="B74" s="53">
        <v>0.13357975</v>
      </c>
      <c r="C74" s="21">
        <f t="shared" si="0"/>
        <v>9.8941007338312872</v>
      </c>
    </row>
    <row r="75" spans="1:3">
      <c r="A75" s="25">
        <v>61.5</v>
      </c>
      <c r="B75" s="53">
        <v>0.12417400000000001</v>
      </c>
      <c r="C75" s="21">
        <f t="shared" si="0"/>
        <v>9.6686766352054381</v>
      </c>
    </row>
    <row r="76" spans="1:3">
      <c r="A76" s="25">
        <v>62.5</v>
      </c>
      <c r="B76" s="53">
        <v>0.115205</v>
      </c>
      <c r="C76" s="21">
        <f t="shared" si="0"/>
        <v>9.4433249641942645</v>
      </c>
    </row>
    <row r="77" spans="1:3">
      <c r="A77" s="25">
        <v>63.5</v>
      </c>
      <c r="B77" s="53">
        <v>0.106665</v>
      </c>
      <c r="C77" s="21">
        <f t="shared" si="0"/>
        <v>9.2183307786059174</v>
      </c>
    </row>
    <row r="78" spans="1:3">
      <c r="A78" s="25">
        <v>64.5</v>
      </c>
      <c r="B78" s="53">
        <v>9.8546999999999996E-2</v>
      </c>
      <c r="C78" s="21">
        <f t="shared" si="0"/>
        <v>8.9939064862451428</v>
      </c>
    </row>
    <row r="79" spans="1:3">
      <c r="A79" s="25">
        <v>65.5</v>
      </c>
      <c r="B79" s="53">
        <v>9.0843002500000006E-2</v>
      </c>
      <c r="C79" s="21">
        <f t="shared" ref="C79:C117" si="1">SUM(B80:B109)/B79</f>
        <v>8.7703508038497517</v>
      </c>
    </row>
    <row r="80" spans="1:3">
      <c r="A80" s="25">
        <v>66.5</v>
      </c>
      <c r="B80" s="53">
        <v>8.3547499999999997E-2</v>
      </c>
      <c r="C80" s="21">
        <f t="shared" si="1"/>
        <v>8.5476285945121049</v>
      </c>
    </row>
    <row r="81" spans="1:3">
      <c r="A81" s="25">
        <v>67.5</v>
      </c>
      <c r="B81" s="53">
        <v>7.6650999999999997E-2</v>
      </c>
      <c r="C81" s="21">
        <f t="shared" si="1"/>
        <v>8.3260818524872473</v>
      </c>
    </row>
    <row r="82" spans="1:3">
      <c r="A82" s="25">
        <v>68.5</v>
      </c>
      <c r="B82" s="53">
        <v>7.0145750000000007E-2</v>
      </c>
      <c r="C82" s="21">
        <f t="shared" si="1"/>
        <v>8.1058296486244714</v>
      </c>
    </row>
    <row r="83" spans="1:3">
      <c r="A83" s="25">
        <v>69.5</v>
      </c>
      <c r="B83" s="53">
        <v>6.4024999999999999E-2</v>
      </c>
      <c r="C83" s="21">
        <f t="shared" si="1"/>
        <v>7.8867473654822353</v>
      </c>
    </row>
    <row r="84" spans="1:3">
      <c r="A84" s="25">
        <v>70.5</v>
      </c>
      <c r="B84" s="53">
        <v>5.8279499999999998E-2</v>
      </c>
      <c r="C84" s="21">
        <f t="shared" si="1"/>
        <v>7.6689058772810359</v>
      </c>
    </row>
    <row r="85" spans="1:3">
      <c r="A85" s="25">
        <v>71.5</v>
      </c>
      <c r="B85" s="53">
        <v>5.2898000000000001E-2</v>
      </c>
      <c r="C85" s="21">
        <f t="shared" si="1"/>
        <v>7.4525785488109211</v>
      </c>
    </row>
    <row r="86" spans="1:3">
      <c r="A86" s="25">
        <v>72.5</v>
      </c>
      <c r="B86" s="53">
        <v>4.7871249999999997E-2</v>
      </c>
      <c r="C86" s="21">
        <f t="shared" si="1"/>
        <v>7.2376687484659383</v>
      </c>
    </row>
    <row r="87" spans="1:3">
      <c r="A87" s="25">
        <v>73.5</v>
      </c>
      <c r="B87" s="53">
        <v>4.3187999999999997E-2</v>
      </c>
      <c r="C87" s="21">
        <f t="shared" si="1"/>
        <v>7.0242486356163765</v>
      </c>
    </row>
    <row r="88" spans="1:3">
      <c r="A88" s="25">
        <v>74.5</v>
      </c>
      <c r="B88" s="53">
        <v>3.8836250000000003E-2</v>
      </c>
      <c r="C88" s="21">
        <f t="shared" si="1"/>
        <v>6.8124625852135559</v>
      </c>
    </row>
    <row r="89" spans="1:3">
      <c r="A89" s="25">
        <v>75.5</v>
      </c>
      <c r="B89" s="53">
        <v>3.4804750000000002E-2</v>
      </c>
      <c r="C89" s="21">
        <f t="shared" si="1"/>
        <v>6.6022382024005335</v>
      </c>
    </row>
    <row r="90" spans="1:3">
      <c r="A90" s="25">
        <v>76.5</v>
      </c>
      <c r="B90" s="53">
        <v>3.10805E-2</v>
      </c>
      <c r="C90" s="21">
        <f t="shared" si="1"/>
        <v>6.3937114935409651</v>
      </c>
    </row>
    <row r="91" spans="1:3">
      <c r="A91" s="25">
        <v>77.5</v>
      </c>
      <c r="B91" s="53">
        <v>2.7651249999999999E-2</v>
      </c>
      <c r="C91" s="21">
        <f t="shared" si="1"/>
        <v>6.1867727525880385</v>
      </c>
    </row>
    <row r="92" spans="1:3">
      <c r="A92" s="25">
        <v>78.5</v>
      </c>
      <c r="B92" s="53">
        <v>2.4503250000000001E-2</v>
      </c>
      <c r="C92" s="21">
        <f t="shared" si="1"/>
        <v>5.9816452950118864</v>
      </c>
    </row>
    <row r="93" spans="1:3">
      <c r="A93" s="25">
        <v>79.5</v>
      </c>
      <c r="B93" s="53">
        <v>2.16235E-2</v>
      </c>
      <c r="C93" s="21">
        <f t="shared" si="1"/>
        <v>5.7783083254329775</v>
      </c>
    </row>
    <row r="94" spans="1:3">
      <c r="A94" s="25">
        <v>80.5</v>
      </c>
      <c r="B94" s="53">
        <v>1.8999499999999999E-2</v>
      </c>
      <c r="C94" s="21">
        <f t="shared" si="1"/>
        <v>5.5763967512302948</v>
      </c>
    </row>
    <row r="95" spans="1:3">
      <c r="A95" s="25">
        <v>81.5</v>
      </c>
      <c r="B95" s="53">
        <v>1.6617750000000001E-2</v>
      </c>
      <c r="C95" s="21">
        <f t="shared" si="1"/>
        <v>5.3756976771825293</v>
      </c>
    </row>
    <row r="96" spans="1:3">
      <c r="A96" s="25">
        <v>82.5</v>
      </c>
      <c r="B96" s="53">
        <v>1.4463500000000001E-2</v>
      </c>
      <c r="C96" s="21">
        <f t="shared" si="1"/>
        <v>5.176444157707329</v>
      </c>
    </row>
    <row r="97" spans="1:3">
      <c r="A97" s="25">
        <v>83.5</v>
      </c>
      <c r="B97" s="53">
        <v>1.2522749999999999E-2</v>
      </c>
      <c r="C97" s="21">
        <f t="shared" si="1"/>
        <v>4.9787586652292823</v>
      </c>
    </row>
    <row r="98" spans="1:3">
      <c r="A98" s="25">
        <v>84.5</v>
      </c>
      <c r="B98" s="53">
        <v>1.07825E-2</v>
      </c>
      <c r="C98" s="21">
        <f t="shared" si="1"/>
        <v>4.7824020472988611</v>
      </c>
    </row>
    <row r="99" spans="1:3">
      <c r="A99" s="25">
        <v>85.5</v>
      </c>
      <c r="B99" s="53">
        <v>9.2302499999999798E-3</v>
      </c>
      <c r="C99" s="21">
        <f t="shared" si="1"/>
        <v>4.5867663470653666</v>
      </c>
    </row>
    <row r="100" spans="1:3">
      <c r="A100" s="25">
        <v>86.5</v>
      </c>
      <c r="B100" s="53">
        <v>7.8510000000000003E-3</v>
      </c>
      <c r="C100" s="21">
        <f t="shared" si="1"/>
        <v>4.3926888390014014</v>
      </c>
    </row>
    <row r="101" spans="1:3">
      <c r="A101" s="25">
        <v>87.5</v>
      </c>
      <c r="B101" s="53">
        <v>6.6327499999999998E-3</v>
      </c>
      <c r="C101" s="21">
        <f t="shared" si="1"/>
        <v>4.1996532471448518</v>
      </c>
    </row>
    <row r="102" spans="1:3">
      <c r="A102" s="25">
        <v>88.5</v>
      </c>
      <c r="B102" s="53">
        <v>5.5637500000000001E-3</v>
      </c>
      <c r="C102" s="21">
        <f t="shared" si="1"/>
        <v>4.006740071893959</v>
      </c>
    </row>
    <row r="103" spans="1:3">
      <c r="A103" s="25">
        <v>89.5</v>
      </c>
      <c r="B103" s="53">
        <v>4.6295000000000103E-3</v>
      </c>
      <c r="C103" s="21">
        <f t="shared" si="1"/>
        <v>3.8155308510638215</v>
      </c>
    </row>
    <row r="104" spans="1:3">
      <c r="A104" s="25">
        <v>90.5</v>
      </c>
      <c r="B104" s="53">
        <v>3.8187499999999901E-3</v>
      </c>
      <c r="C104" s="21">
        <f t="shared" si="1"/>
        <v>3.6258592667757843</v>
      </c>
    </row>
    <row r="105" spans="1:3">
      <c r="A105" s="25">
        <v>91.5</v>
      </c>
      <c r="B105" s="53">
        <v>3.1207499999999998E-3</v>
      </c>
      <c r="C105" s="21">
        <f t="shared" si="1"/>
        <v>3.4371545541937008</v>
      </c>
    </row>
    <row r="106" spans="1:3">
      <c r="A106" s="25">
        <v>92.5</v>
      </c>
      <c r="B106" s="53">
        <v>2.5249999999999999E-3</v>
      </c>
      <c r="C106" s="21">
        <f t="shared" si="1"/>
        <v>3.248514881188115</v>
      </c>
    </row>
    <row r="107" spans="1:3">
      <c r="A107" s="25">
        <v>93.5</v>
      </c>
      <c r="B107" s="53">
        <v>2.0200000000000001E-3</v>
      </c>
      <c r="C107" s="21">
        <f t="shared" si="1"/>
        <v>3.0611386509901006</v>
      </c>
    </row>
    <row r="108" spans="1:3">
      <c r="A108" s="25">
        <v>94.5</v>
      </c>
      <c r="B108" s="53">
        <v>1.59625E-3</v>
      </c>
      <c r="C108" s="21">
        <f t="shared" si="1"/>
        <v>2.8743931558339879</v>
      </c>
    </row>
    <row r="109" spans="1:3">
      <c r="A109" s="25">
        <v>95.5</v>
      </c>
      <c r="B109" s="53">
        <v>1.2455000000000001E-3</v>
      </c>
      <c r="C109" s="21">
        <f t="shared" si="1"/>
        <v>2.6846648534725039</v>
      </c>
    </row>
    <row r="110" spans="1:3">
      <c r="A110" s="25">
        <v>96.5</v>
      </c>
      <c r="B110" s="53">
        <v>9.5549999999999997E-4</v>
      </c>
      <c r="C110" s="21">
        <f t="shared" si="1"/>
        <v>2.5005233647305123</v>
      </c>
    </row>
    <row r="111" spans="1:3">
      <c r="A111" s="25">
        <v>97.5</v>
      </c>
      <c r="B111" s="53">
        <v>7.2050007500000003E-4</v>
      </c>
      <c r="C111" s="21">
        <f t="shared" si="1"/>
        <v>2.3174876144183596</v>
      </c>
    </row>
    <row r="112" spans="1:3">
      <c r="A112" s="25">
        <v>98.5</v>
      </c>
      <c r="B112" s="53">
        <v>5.3275000000000002E-4</v>
      </c>
      <c r="C112" s="21">
        <f t="shared" si="1"/>
        <v>2.1360863444392288</v>
      </c>
    </row>
    <row r="113" spans="1:3">
      <c r="A113" s="25">
        <v>99.5</v>
      </c>
      <c r="B113" s="53">
        <v>3.8450000000000197E-4</v>
      </c>
      <c r="C113" s="21">
        <f t="shared" si="1"/>
        <v>1.9622886866059708</v>
      </c>
    </row>
    <row r="114" spans="1:3">
      <c r="A114" s="25">
        <v>100.5</v>
      </c>
      <c r="B114" s="53">
        <v>2.7049999999999899E-4</v>
      </c>
      <c r="C114" s="21">
        <f t="shared" si="1"/>
        <v>1.7929759704251473</v>
      </c>
    </row>
    <row r="115" spans="1:3">
      <c r="A115" s="25">
        <v>101.5</v>
      </c>
      <c r="B115" s="53">
        <v>1.8450000000000001E-4</v>
      </c>
      <c r="C115" s="21">
        <f t="shared" si="1"/>
        <v>1.6341463414634174</v>
      </c>
    </row>
    <row r="116" spans="1:3">
      <c r="A116" s="25">
        <v>102.5</v>
      </c>
      <c r="B116" s="53">
        <v>1.21E-4</v>
      </c>
      <c r="C116" s="21">
        <f t="shared" si="1"/>
        <v>1.4999999999999993</v>
      </c>
    </row>
    <row r="117" spans="1:3">
      <c r="A117" s="25">
        <v>103.5</v>
      </c>
      <c r="B117" s="53">
        <v>7.4999999999999993E-5</v>
      </c>
      <c r="C117" s="21">
        <f t="shared" si="1"/>
        <v>1.4333333333333325</v>
      </c>
    </row>
    <row r="118" spans="1:3">
      <c r="A118" s="25">
        <v>104.5</v>
      </c>
      <c r="B118" s="53">
        <v>4.35E-5</v>
      </c>
      <c r="C118" s="21"/>
    </row>
    <row r="119" spans="1:3">
      <c r="A119" s="25">
        <v>105.5</v>
      </c>
      <c r="B119" s="53">
        <v>2.3499999999999999E-5</v>
      </c>
      <c r="C119" s="21"/>
    </row>
    <row r="120" spans="1:3">
      <c r="A120" s="25">
        <v>106.5</v>
      </c>
      <c r="B120" s="53">
        <v>1.1E-5</v>
      </c>
      <c r="C120" s="21"/>
    </row>
    <row r="121" spans="1:3">
      <c r="A121" s="25">
        <v>107.5</v>
      </c>
      <c r="B121" s="53">
        <v>3.4999999999999999E-6</v>
      </c>
      <c r="C121" s="21"/>
    </row>
    <row r="122" spans="1:3">
      <c r="A122" s="25">
        <v>108.5</v>
      </c>
      <c r="B122" s="53">
        <v>9.9999999999999995E-7</v>
      </c>
      <c r="C122" s="21"/>
    </row>
    <row r="123" spans="1:3">
      <c r="A123" s="25">
        <v>109.5</v>
      </c>
      <c r="B123" s="49">
        <f t="shared" ref="B123:B143" si="2">+B122-(B$13/2*B122)</f>
        <v>9.9999999999999995E-7</v>
      </c>
      <c r="C123" s="21"/>
    </row>
    <row r="124" spans="1:3">
      <c r="A124" s="25">
        <v>110.5</v>
      </c>
      <c r="B124" s="49">
        <f t="shared" si="2"/>
        <v>9.9999999999999995E-7</v>
      </c>
      <c r="C124" s="21"/>
    </row>
    <row r="125" spans="1:3">
      <c r="A125" s="25">
        <v>111.5</v>
      </c>
      <c r="B125" s="49">
        <f t="shared" si="2"/>
        <v>9.9999999999999995E-7</v>
      </c>
      <c r="C125" s="21"/>
    </row>
    <row r="126" spans="1:3">
      <c r="A126" s="25">
        <v>112.5</v>
      </c>
      <c r="B126" s="49">
        <f t="shared" si="2"/>
        <v>9.9999999999999995E-7</v>
      </c>
      <c r="C126" s="21"/>
    </row>
    <row r="127" spans="1:3">
      <c r="A127" s="25">
        <v>113.5</v>
      </c>
      <c r="B127" s="49">
        <f t="shared" si="2"/>
        <v>9.9999999999999995E-7</v>
      </c>
      <c r="C127" s="21"/>
    </row>
    <row r="128" spans="1:3">
      <c r="A128" s="25">
        <v>114.5</v>
      </c>
      <c r="B128" s="49">
        <f t="shared" si="2"/>
        <v>9.9999999999999995E-7</v>
      </c>
      <c r="C128" s="21"/>
    </row>
    <row r="129" spans="1:3">
      <c r="A129" s="25">
        <v>115.5</v>
      </c>
      <c r="B129" s="49">
        <f t="shared" si="2"/>
        <v>9.9999999999999995E-7</v>
      </c>
      <c r="C129" s="21"/>
    </row>
    <row r="130" spans="1:3">
      <c r="A130" s="25">
        <v>116.5</v>
      </c>
      <c r="B130" s="49">
        <f t="shared" si="2"/>
        <v>9.9999999999999995E-7</v>
      </c>
      <c r="C130" s="21"/>
    </row>
    <row r="131" spans="1:3">
      <c r="A131" s="25">
        <v>117.5</v>
      </c>
      <c r="B131" s="49">
        <f t="shared" si="2"/>
        <v>9.9999999999999995E-7</v>
      </c>
      <c r="C131" s="21"/>
    </row>
    <row r="132" spans="1:3">
      <c r="A132" s="25">
        <v>118.5</v>
      </c>
      <c r="B132" s="49">
        <f t="shared" si="2"/>
        <v>9.9999999999999995E-7</v>
      </c>
      <c r="C132" s="21"/>
    </row>
    <row r="133" spans="1:3">
      <c r="A133" s="25">
        <v>119.5</v>
      </c>
      <c r="B133" s="49">
        <f t="shared" si="2"/>
        <v>9.9999999999999995E-7</v>
      </c>
      <c r="C133" s="21"/>
    </row>
    <row r="134" spans="1:3">
      <c r="A134" s="25">
        <v>120.5</v>
      </c>
      <c r="B134" s="49">
        <f t="shared" si="2"/>
        <v>9.9999999999999995E-7</v>
      </c>
      <c r="C134" s="21"/>
    </row>
    <row r="135" spans="1:3">
      <c r="A135" s="25">
        <v>121.5</v>
      </c>
      <c r="B135" s="49">
        <f t="shared" si="2"/>
        <v>9.9999999999999995E-7</v>
      </c>
      <c r="C135" s="21"/>
    </row>
    <row r="136" spans="1:3">
      <c r="A136" s="25">
        <v>122.5</v>
      </c>
      <c r="B136" s="49">
        <f t="shared" si="2"/>
        <v>9.9999999999999995E-7</v>
      </c>
      <c r="C136" s="21"/>
    </row>
    <row r="137" spans="1:3">
      <c r="A137" s="25">
        <v>123.5</v>
      </c>
      <c r="B137" s="49">
        <f t="shared" si="2"/>
        <v>9.9999999999999995E-7</v>
      </c>
      <c r="C137" s="21"/>
    </row>
    <row r="138" spans="1:3">
      <c r="A138" s="25">
        <v>124.5</v>
      </c>
      <c r="B138" s="49">
        <f t="shared" si="2"/>
        <v>9.9999999999999995E-7</v>
      </c>
      <c r="C138" s="21"/>
    </row>
    <row r="139" spans="1:3">
      <c r="A139" s="25">
        <v>125.5</v>
      </c>
      <c r="B139" s="49">
        <f t="shared" si="2"/>
        <v>9.9999999999999995E-7</v>
      </c>
      <c r="C139" s="21"/>
    </row>
    <row r="140" spans="1:3">
      <c r="A140" s="25">
        <v>126.5</v>
      </c>
      <c r="B140" s="49">
        <f t="shared" si="2"/>
        <v>9.9999999999999995E-7</v>
      </c>
      <c r="C140" s="21"/>
    </row>
    <row r="141" spans="1:3">
      <c r="A141" s="25">
        <v>127.5</v>
      </c>
      <c r="B141" s="49">
        <f t="shared" si="2"/>
        <v>9.9999999999999995E-7</v>
      </c>
      <c r="C141" s="21"/>
    </row>
    <row r="142" spans="1:3">
      <c r="A142" s="25">
        <v>128.5</v>
      </c>
      <c r="B142" s="49">
        <f t="shared" si="2"/>
        <v>9.9999999999999995E-7</v>
      </c>
      <c r="C142" s="21"/>
    </row>
    <row r="143" spans="1:3">
      <c r="A143" s="25">
        <v>129.5</v>
      </c>
      <c r="B143" s="49">
        <f t="shared" si="2"/>
        <v>9.9999999999999995E-7</v>
      </c>
      <c r="C143" s="21"/>
    </row>
    <row r="144" spans="1:3">
      <c r="A144" s="25">
        <v>130.5</v>
      </c>
      <c r="B144" s="49">
        <f t="shared" ref="B144:B194" si="3">+B143-(B$13/2*B143)</f>
        <v>9.9999999999999995E-7</v>
      </c>
      <c r="C144" s="21"/>
    </row>
    <row r="145" spans="1:3">
      <c r="A145" s="25">
        <v>131.5</v>
      </c>
      <c r="B145" s="49">
        <f t="shared" si="3"/>
        <v>9.9999999999999995E-7</v>
      </c>
      <c r="C145" s="21"/>
    </row>
    <row r="146" spans="1:3">
      <c r="A146" s="25">
        <v>132.5</v>
      </c>
      <c r="B146" s="49">
        <f t="shared" si="3"/>
        <v>9.9999999999999995E-7</v>
      </c>
      <c r="C146" s="21"/>
    </row>
    <row r="147" spans="1:3">
      <c r="A147" s="25">
        <v>133.5</v>
      </c>
      <c r="B147" s="49">
        <f t="shared" si="3"/>
        <v>9.9999999999999995E-7</v>
      </c>
      <c r="C147" s="21"/>
    </row>
    <row r="148" spans="1:3">
      <c r="A148" s="25">
        <v>134.5</v>
      </c>
      <c r="B148" s="49">
        <f t="shared" si="3"/>
        <v>9.9999999999999995E-7</v>
      </c>
      <c r="C148" s="21"/>
    </row>
    <row r="149" spans="1:3">
      <c r="A149" s="25">
        <v>135.5</v>
      </c>
      <c r="B149" s="49">
        <f t="shared" si="3"/>
        <v>9.9999999999999995E-7</v>
      </c>
      <c r="C149" s="21"/>
    </row>
    <row r="150" spans="1:3">
      <c r="A150" s="25">
        <v>136.5</v>
      </c>
      <c r="B150" s="49">
        <f t="shared" si="3"/>
        <v>9.9999999999999995E-7</v>
      </c>
      <c r="C150" s="21"/>
    </row>
    <row r="151" spans="1:3">
      <c r="A151" s="25">
        <v>137.5</v>
      </c>
      <c r="B151" s="49">
        <f t="shared" si="3"/>
        <v>9.9999999999999995E-7</v>
      </c>
      <c r="C151" s="21"/>
    </row>
    <row r="152" spans="1:3">
      <c r="A152" s="25">
        <v>138.5</v>
      </c>
      <c r="B152" s="49">
        <f t="shared" si="3"/>
        <v>9.9999999999999995E-7</v>
      </c>
      <c r="C152" s="21"/>
    </row>
    <row r="153" spans="1:3">
      <c r="A153" s="25">
        <v>139.5</v>
      </c>
      <c r="B153" s="49">
        <f t="shared" si="3"/>
        <v>9.9999999999999995E-7</v>
      </c>
      <c r="C153" s="21"/>
    </row>
    <row r="154" spans="1:3">
      <c r="A154" s="25">
        <v>140.5</v>
      </c>
      <c r="B154" s="49">
        <f t="shared" si="3"/>
        <v>9.9999999999999995E-7</v>
      </c>
      <c r="C154" s="21"/>
    </row>
    <row r="155" spans="1:3">
      <c r="A155" s="25">
        <v>141.5</v>
      </c>
      <c r="B155" s="49">
        <f t="shared" si="3"/>
        <v>9.9999999999999995E-7</v>
      </c>
      <c r="C155" s="21"/>
    </row>
    <row r="156" spans="1:3">
      <c r="A156" s="25">
        <v>142.5</v>
      </c>
      <c r="B156" s="49">
        <f t="shared" si="3"/>
        <v>9.9999999999999995E-7</v>
      </c>
      <c r="C156" s="21"/>
    </row>
    <row r="157" spans="1:3">
      <c r="A157" s="25">
        <v>143.5</v>
      </c>
      <c r="B157" s="49">
        <f t="shared" si="3"/>
        <v>9.9999999999999995E-7</v>
      </c>
      <c r="C157" s="21"/>
    </row>
    <row r="158" spans="1:3">
      <c r="A158" s="25">
        <v>144.5</v>
      </c>
      <c r="B158" s="49">
        <f t="shared" si="3"/>
        <v>9.9999999999999995E-7</v>
      </c>
      <c r="C158" s="21"/>
    </row>
    <row r="159" spans="1:3">
      <c r="A159" s="25">
        <v>145.5</v>
      </c>
      <c r="B159" s="49">
        <f t="shared" si="3"/>
        <v>9.9999999999999995E-7</v>
      </c>
      <c r="C159" s="21"/>
    </row>
    <row r="160" spans="1:3">
      <c r="A160" s="25">
        <v>146.5</v>
      </c>
      <c r="B160" s="49">
        <f t="shared" si="3"/>
        <v>9.9999999999999995E-7</v>
      </c>
      <c r="C160" s="21"/>
    </row>
    <row r="161" spans="1:3">
      <c r="A161" s="25">
        <v>147.5</v>
      </c>
      <c r="B161" s="49">
        <f t="shared" si="3"/>
        <v>9.9999999999999995E-7</v>
      </c>
      <c r="C161" s="21"/>
    </row>
    <row r="162" spans="1:3">
      <c r="A162" s="25">
        <v>148.5</v>
      </c>
      <c r="B162" s="49">
        <f t="shared" si="3"/>
        <v>9.9999999999999995E-7</v>
      </c>
      <c r="C162" s="21"/>
    </row>
    <row r="163" spans="1:3">
      <c r="A163" s="25">
        <v>149.5</v>
      </c>
      <c r="B163" s="49">
        <f t="shared" si="3"/>
        <v>9.9999999999999995E-7</v>
      </c>
      <c r="C163" s="21"/>
    </row>
    <row r="164" spans="1:3">
      <c r="A164" s="25">
        <v>150.5</v>
      </c>
      <c r="B164" s="49">
        <f t="shared" si="3"/>
        <v>9.9999999999999995E-7</v>
      </c>
      <c r="C164" s="21"/>
    </row>
    <row r="165" spans="1:3">
      <c r="A165" s="25">
        <v>151.5</v>
      </c>
      <c r="B165" s="49">
        <f t="shared" si="3"/>
        <v>9.9999999999999995E-7</v>
      </c>
      <c r="C165" s="21"/>
    </row>
    <row r="166" spans="1:3">
      <c r="A166" s="25">
        <v>152.5</v>
      </c>
      <c r="B166" s="49">
        <f t="shared" si="3"/>
        <v>9.9999999999999995E-7</v>
      </c>
      <c r="C166" s="21"/>
    </row>
    <row r="167" spans="1:3">
      <c r="A167" s="25">
        <v>153.5</v>
      </c>
      <c r="B167" s="49">
        <f t="shared" si="3"/>
        <v>9.9999999999999995E-7</v>
      </c>
      <c r="C167" s="21"/>
    </row>
    <row r="168" spans="1:3">
      <c r="A168" s="25">
        <v>154.5</v>
      </c>
      <c r="B168" s="49">
        <f t="shared" si="3"/>
        <v>9.9999999999999995E-7</v>
      </c>
      <c r="C168" s="21"/>
    </row>
    <row r="169" spans="1:3">
      <c r="A169" s="25">
        <v>155.5</v>
      </c>
      <c r="B169" s="49">
        <f t="shared" si="3"/>
        <v>9.9999999999999995E-7</v>
      </c>
      <c r="C169" s="21"/>
    </row>
    <row r="170" spans="1:3">
      <c r="A170" s="25">
        <v>156.5</v>
      </c>
      <c r="B170" s="49">
        <f t="shared" si="3"/>
        <v>9.9999999999999995E-7</v>
      </c>
      <c r="C170" s="21"/>
    </row>
    <row r="171" spans="1:3">
      <c r="A171" s="25">
        <v>157.5</v>
      </c>
      <c r="B171" s="49">
        <f t="shared" si="3"/>
        <v>9.9999999999999995E-7</v>
      </c>
      <c r="C171" s="21"/>
    </row>
    <row r="172" spans="1:3">
      <c r="A172" s="25">
        <v>158.5</v>
      </c>
      <c r="B172" s="49">
        <f t="shared" si="3"/>
        <v>9.9999999999999995E-7</v>
      </c>
      <c r="C172" s="21"/>
    </row>
    <row r="173" spans="1:3">
      <c r="A173" s="25">
        <v>159.5</v>
      </c>
      <c r="B173" s="49">
        <f t="shared" si="3"/>
        <v>9.9999999999999995E-7</v>
      </c>
      <c r="C173" s="21"/>
    </row>
    <row r="174" spans="1:3">
      <c r="A174" s="25">
        <v>160.5</v>
      </c>
      <c r="B174" s="49">
        <f t="shared" si="3"/>
        <v>9.9999999999999995E-7</v>
      </c>
      <c r="C174" s="21"/>
    </row>
    <row r="175" spans="1:3">
      <c r="A175" s="25">
        <v>161.5</v>
      </c>
      <c r="B175" s="49">
        <f t="shared" si="3"/>
        <v>9.9999999999999995E-7</v>
      </c>
      <c r="C175" s="21"/>
    </row>
    <row r="176" spans="1:3">
      <c r="A176" s="25">
        <v>162.5</v>
      </c>
      <c r="B176" s="49">
        <f t="shared" si="3"/>
        <v>9.9999999999999995E-7</v>
      </c>
      <c r="C176" s="21"/>
    </row>
    <row r="177" spans="1:3">
      <c r="A177" s="25">
        <v>163.5</v>
      </c>
      <c r="B177" s="49">
        <f t="shared" si="3"/>
        <v>9.9999999999999995E-7</v>
      </c>
      <c r="C177" s="21"/>
    </row>
    <row r="178" spans="1:3">
      <c r="A178" s="25">
        <v>164.5</v>
      </c>
      <c r="B178" s="49">
        <f t="shared" si="3"/>
        <v>9.9999999999999995E-7</v>
      </c>
      <c r="C178" s="21"/>
    </row>
    <row r="179" spans="1:3">
      <c r="A179" s="25">
        <v>165.5</v>
      </c>
      <c r="B179" s="49">
        <f t="shared" si="3"/>
        <v>9.9999999999999995E-7</v>
      </c>
      <c r="C179" s="21"/>
    </row>
    <row r="180" spans="1:3">
      <c r="A180" s="25">
        <v>166.5</v>
      </c>
      <c r="B180" s="49">
        <f t="shared" si="3"/>
        <v>9.9999999999999995E-7</v>
      </c>
      <c r="C180" s="21"/>
    </row>
    <row r="181" spans="1:3">
      <c r="A181" s="25">
        <v>167.5</v>
      </c>
      <c r="B181" s="49">
        <f t="shared" si="3"/>
        <v>9.9999999999999995E-7</v>
      </c>
      <c r="C181" s="21"/>
    </row>
    <row r="182" spans="1:3">
      <c r="A182" s="25">
        <v>168.5</v>
      </c>
      <c r="B182" s="49">
        <f t="shared" si="3"/>
        <v>9.9999999999999995E-7</v>
      </c>
      <c r="C182" s="21"/>
    </row>
    <row r="183" spans="1:3">
      <c r="A183" s="25">
        <v>169.5</v>
      </c>
      <c r="B183" s="49">
        <f t="shared" si="3"/>
        <v>9.9999999999999995E-7</v>
      </c>
      <c r="C183" s="21"/>
    </row>
    <row r="184" spans="1:3">
      <c r="A184" s="25">
        <v>170.5</v>
      </c>
      <c r="B184" s="49">
        <f t="shared" si="3"/>
        <v>9.9999999999999995E-7</v>
      </c>
      <c r="C184" s="21"/>
    </row>
    <row r="185" spans="1:3">
      <c r="A185" s="25">
        <v>171.5</v>
      </c>
      <c r="B185" s="49">
        <f t="shared" si="3"/>
        <v>9.9999999999999995E-7</v>
      </c>
      <c r="C185" s="21"/>
    </row>
    <row r="186" spans="1:3">
      <c r="A186" s="25">
        <v>172.5</v>
      </c>
      <c r="B186" s="49">
        <f t="shared" si="3"/>
        <v>9.9999999999999995E-7</v>
      </c>
      <c r="C186" s="21"/>
    </row>
    <row r="187" spans="1:3">
      <c r="A187" s="25">
        <v>173.5</v>
      </c>
      <c r="B187" s="49">
        <f t="shared" si="3"/>
        <v>9.9999999999999995E-7</v>
      </c>
      <c r="C187" s="21"/>
    </row>
    <row r="188" spans="1:3">
      <c r="A188" s="25">
        <v>174.5</v>
      </c>
      <c r="B188" s="49">
        <f t="shared" si="3"/>
        <v>9.9999999999999995E-7</v>
      </c>
      <c r="C188" s="21"/>
    </row>
    <row r="189" spans="1:3">
      <c r="A189" s="25">
        <v>175.5</v>
      </c>
      <c r="B189" s="49">
        <f t="shared" si="3"/>
        <v>9.9999999999999995E-7</v>
      </c>
      <c r="C189" s="21"/>
    </row>
    <row r="190" spans="1:3">
      <c r="A190" s="25">
        <v>176.5</v>
      </c>
      <c r="B190" s="49">
        <f t="shared" si="3"/>
        <v>9.9999999999999995E-7</v>
      </c>
      <c r="C190" s="21"/>
    </row>
    <row r="191" spans="1:3">
      <c r="A191" s="25">
        <v>177.5</v>
      </c>
      <c r="B191" s="49">
        <f t="shared" si="3"/>
        <v>9.9999999999999995E-7</v>
      </c>
      <c r="C191" s="21"/>
    </row>
    <row r="192" spans="1:3">
      <c r="A192" s="25">
        <v>178.5</v>
      </c>
      <c r="B192" s="49">
        <f t="shared" si="3"/>
        <v>9.9999999999999995E-7</v>
      </c>
      <c r="C192" s="21"/>
    </row>
    <row r="193" spans="1:3">
      <c r="A193" s="25">
        <v>179.5</v>
      </c>
      <c r="B193" s="49">
        <f t="shared" si="3"/>
        <v>9.9999999999999995E-7</v>
      </c>
      <c r="C193" s="21"/>
    </row>
    <row r="194" spans="1:3">
      <c r="A194" s="25">
        <v>180.5</v>
      </c>
      <c r="B194" s="49">
        <f t="shared" si="3"/>
        <v>9.9999999999999995E-7</v>
      </c>
      <c r="C194" s="21"/>
    </row>
    <row r="195" spans="1:3">
      <c r="A195" s="25"/>
      <c r="B195" s="40"/>
      <c r="C195" s="21"/>
    </row>
    <row r="196" spans="1:3">
      <c r="A196" s="25"/>
      <c r="B196" s="40"/>
      <c r="C196" s="21"/>
    </row>
    <row r="197" spans="1:3">
      <c r="A197" s="25"/>
      <c r="B197" s="40"/>
      <c r="C197" s="21"/>
    </row>
    <row r="198" spans="1:3">
      <c r="A198" s="25"/>
      <c r="B198" s="40"/>
      <c r="C198" s="21"/>
    </row>
    <row r="199" spans="1:3">
      <c r="A199" s="25"/>
      <c r="B199" s="40"/>
      <c r="C199" s="21"/>
    </row>
    <row r="200" spans="1:3">
      <c r="A200" s="25"/>
      <c r="B200" s="40"/>
      <c r="C200" s="21"/>
    </row>
    <row r="201" spans="1:3">
      <c r="A201" s="25"/>
      <c r="B201" s="40"/>
      <c r="C201" s="21"/>
    </row>
    <row r="202" spans="1:3">
      <c r="A202" s="25"/>
      <c r="B202" s="40"/>
      <c r="C202" s="21"/>
    </row>
    <row r="203" spans="1:3">
      <c r="A203" s="25"/>
      <c r="B203" s="40"/>
      <c r="C203" s="21"/>
    </row>
    <row r="204" spans="1:3">
      <c r="A204" s="25"/>
      <c r="B204" s="40"/>
      <c r="C204" s="21"/>
    </row>
    <row r="205" spans="1:3">
      <c r="A205" s="25"/>
      <c r="B205" s="40"/>
      <c r="C205" s="21"/>
    </row>
    <row r="206" spans="1:3">
      <c r="A206" s="25"/>
      <c r="B206" s="40"/>
      <c r="C206" s="21"/>
    </row>
    <row r="207" spans="1:3">
      <c r="A207" s="25"/>
      <c r="B207" s="40"/>
      <c r="C207" s="21"/>
    </row>
    <row r="208" spans="1:3">
      <c r="A208" s="25"/>
      <c r="B208" s="40"/>
      <c r="C208" s="21"/>
    </row>
    <row r="209" spans="1:3">
      <c r="A209" s="25"/>
      <c r="B209" s="40"/>
      <c r="C209" s="21"/>
    </row>
    <row r="210" spans="1:3">
      <c r="A210" s="25"/>
      <c r="B210" s="40"/>
      <c r="C210" s="21"/>
    </row>
    <row r="211" spans="1:3">
      <c r="A211" s="25"/>
      <c r="B211" s="40"/>
      <c r="C211" s="21"/>
    </row>
    <row r="212" spans="1:3">
      <c r="A212" s="25"/>
      <c r="B212" s="40"/>
      <c r="C212" s="21"/>
    </row>
    <row r="213" spans="1:3">
      <c r="A213" s="25"/>
      <c r="B213" s="40"/>
      <c r="C213" s="21"/>
    </row>
    <row r="214" spans="1:3">
      <c r="A214" s="25"/>
      <c r="B214" s="40"/>
      <c r="C214" s="21"/>
    </row>
    <row r="215" spans="1:3">
      <c r="A215" s="25"/>
      <c r="B215" s="40"/>
      <c r="C215" s="21"/>
    </row>
    <row r="216" spans="1:3">
      <c r="A216" s="25"/>
      <c r="B216" s="40"/>
      <c r="C216" s="21"/>
    </row>
    <row r="217" spans="1:3">
      <c r="A217" s="25"/>
      <c r="B217" s="40"/>
      <c r="C217" s="21"/>
    </row>
    <row r="218" spans="1:3">
      <c r="A218" s="25"/>
      <c r="B218" s="40"/>
      <c r="C218" s="21"/>
    </row>
    <row r="219" spans="1:3">
      <c r="A219" s="25"/>
      <c r="B219" s="40"/>
      <c r="C219" s="21"/>
    </row>
    <row r="220" spans="1:3">
      <c r="A220" s="25"/>
      <c r="B220" s="40"/>
      <c r="C220" s="21"/>
    </row>
    <row r="221" spans="1:3">
      <c r="A221" s="25"/>
      <c r="B221" s="40"/>
      <c r="C221" s="21"/>
    </row>
    <row r="222" spans="1:3">
      <c r="A222" s="25"/>
      <c r="B222" s="40"/>
      <c r="C222" s="21"/>
    </row>
    <row r="223" spans="1:3">
      <c r="A223" s="25"/>
      <c r="B223" s="40"/>
      <c r="C223" s="21"/>
    </row>
    <row r="224" spans="1:3">
      <c r="A224" s="25"/>
      <c r="B224" s="40"/>
      <c r="C224" s="21"/>
    </row>
    <row r="225" spans="1:3">
      <c r="A225" s="25"/>
      <c r="B225" s="40"/>
      <c r="C225" s="21"/>
    </row>
    <row r="226" spans="1:3">
      <c r="A226" s="25"/>
      <c r="B226" s="40"/>
      <c r="C226" s="21"/>
    </row>
    <row r="227" spans="1:3">
      <c r="A227" s="25"/>
      <c r="B227" s="40"/>
      <c r="C227" s="21"/>
    </row>
    <row r="228" spans="1:3">
      <c r="A228" s="25"/>
      <c r="B228" s="40"/>
      <c r="C228" s="21"/>
    </row>
    <row r="229" spans="1:3">
      <c r="A229" s="25"/>
      <c r="B229" s="40"/>
      <c r="C229" s="21"/>
    </row>
    <row r="230" spans="1:3">
      <c r="A230" s="25"/>
      <c r="B230" s="40"/>
      <c r="C230" s="21"/>
    </row>
    <row r="231" spans="1:3">
      <c r="A231" s="25"/>
      <c r="B231" s="40"/>
      <c r="C231" s="21"/>
    </row>
    <row r="232" spans="1:3">
      <c r="A232" s="25"/>
      <c r="B232" s="40"/>
      <c r="C232" s="21"/>
    </row>
    <row r="233" spans="1:3">
      <c r="A233" s="25"/>
      <c r="B233" s="40"/>
      <c r="C233" s="21"/>
    </row>
    <row r="234" spans="1:3">
      <c r="A234" s="25"/>
      <c r="B234" s="40"/>
      <c r="C234" s="21"/>
    </row>
    <row r="235" spans="1:3">
      <c r="A235" s="25"/>
      <c r="B235" s="40"/>
      <c r="C235" s="21"/>
    </row>
    <row r="236" spans="1:3">
      <c r="A236" s="25"/>
      <c r="B236" s="40"/>
      <c r="C236" s="21"/>
    </row>
    <row r="237" spans="1:3">
      <c r="A237" s="25"/>
      <c r="B237" s="40"/>
      <c r="C237" s="21"/>
    </row>
    <row r="238" spans="1:3">
      <c r="A238" s="25"/>
      <c r="B238" s="40"/>
      <c r="C238" s="21"/>
    </row>
    <row r="239" spans="1:3">
      <c r="A239" s="25"/>
      <c r="B239" s="40"/>
      <c r="C239" s="21"/>
    </row>
    <row r="240" spans="1:3">
      <c r="A240" s="25"/>
      <c r="B240" s="40"/>
      <c r="C240" s="21"/>
    </row>
    <row r="241" spans="1:3">
      <c r="A241" s="25"/>
      <c r="B241" s="40"/>
      <c r="C241" s="21"/>
    </row>
    <row r="242" spans="1:3">
      <c r="A242" s="25"/>
      <c r="B242" s="40"/>
      <c r="C242" s="21"/>
    </row>
    <row r="243" spans="1:3">
      <c r="A243" s="25"/>
      <c r="B243" s="40"/>
      <c r="C243" s="21"/>
    </row>
    <row r="244" spans="1:3">
      <c r="A244" s="25"/>
      <c r="B244" s="40"/>
      <c r="C244" s="21"/>
    </row>
    <row r="245" spans="1:3">
      <c r="A245" s="25"/>
      <c r="B245" s="40"/>
      <c r="C245" s="21"/>
    </row>
    <row r="246" spans="1:3">
      <c r="A246" s="25"/>
      <c r="B246" s="40"/>
    </row>
    <row r="247" spans="1:3">
      <c r="A247" s="25"/>
      <c r="B247" s="40"/>
    </row>
    <row r="248" spans="1:3">
      <c r="A248" s="25"/>
      <c r="B248" s="40"/>
    </row>
    <row r="249" spans="1:3">
      <c r="A249" s="25"/>
      <c r="B249" s="40"/>
    </row>
    <row r="250" spans="1:3">
      <c r="A250" s="25"/>
      <c r="B250" s="40"/>
    </row>
    <row r="251" spans="1:3">
      <c r="A251" s="25"/>
      <c r="B251" s="40"/>
    </row>
    <row r="252" spans="1:3">
      <c r="A252" s="25"/>
      <c r="B252" s="40"/>
    </row>
    <row r="253" spans="1:3">
      <c r="A253" s="25"/>
      <c r="B253" s="40"/>
    </row>
    <row r="254" spans="1:3">
      <c r="A254" s="25"/>
      <c r="B254" s="40"/>
    </row>
    <row r="255" spans="1:3">
      <c r="A255" s="25"/>
      <c r="B255" s="40"/>
    </row>
    <row r="256" spans="1:3">
      <c r="A256" s="25"/>
      <c r="B256" s="40"/>
    </row>
    <row r="257" spans="1:2">
      <c r="A257" s="25"/>
      <c r="B257" s="40"/>
    </row>
    <row r="258" spans="1:2">
      <c r="A258" s="25"/>
      <c r="B258" s="40"/>
    </row>
    <row r="259" spans="1:2">
      <c r="A259" s="25"/>
      <c r="B259" s="40"/>
    </row>
    <row r="260" spans="1:2">
      <c r="A260" s="25"/>
      <c r="B260" s="40"/>
    </row>
    <row r="261" spans="1:2">
      <c r="A261" s="25"/>
      <c r="B261" s="40"/>
    </row>
    <row r="262" spans="1:2">
      <c r="A262" s="25"/>
      <c r="B262" s="40"/>
    </row>
    <row r="263" spans="1:2">
      <c r="A263" s="25"/>
      <c r="B263" s="40"/>
    </row>
    <row r="264" spans="1:2">
      <c r="A264" s="25"/>
      <c r="B264" s="40"/>
    </row>
    <row r="265" spans="1:2">
      <c r="A265" s="25"/>
      <c r="B265" s="40"/>
    </row>
    <row r="266" spans="1:2">
      <c r="A266" s="25"/>
      <c r="B266" s="40"/>
    </row>
    <row r="267" spans="1:2">
      <c r="A267" s="25"/>
      <c r="B267" s="40"/>
    </row>
    <row r="268" spans="1:2">
      <c r="A268" s="25"/>
      <c r="B268" s="40"/>
    </row>
    <row r="269" spans="1:2">
      <c r="A269" s="25"/>
      <c r="B269" s="40"/>
    </row>
    <row r="270" spans="1:2">
      <c r="A270" s="25"/>
      <c r="B270" s="40"/>
    </row>
    <row r="271" spans="1:2">
      <c r="A271" s="25"/>
      <c r="B271" s="39"/>
    </row>
    <row r="272" spans="1:2">
      <c r="A272" s="25"/>
      <c r="B272" s="39"/>
    </row>
    <row r="273" spans="1:2">
      <c r="A273" s="25"/>
      <c r="B273" s="39"/>
    </row>
    <row r="274" spans="1:2">
      <c r="A274" s="25"/>
      <c r="B274" s="39"/>
    </row>
    <row r="275" spans="1:2">
      <c r="A275" s="25"/>
      <c r="B275" s="39"/>
    </row>
    <row r="276" spans="1:2">
      <c r="A276" s="25"/>
      <c r="B276" s="39"/>
    </row>
    <row r="277" spans="1:2">
      <c r="A277" s="25"/>
      <c r="B277" s="39"/>
    </row>
    <row r="278" spans="1:2">
      <c r="A278" s="25"/>
      <c r="B278" s="39"/>
    </row>
    <row r="279" spans="1:2">
      <c r="A279" s="25"/>
      <c r="B279" s="39"/>
    </row>
    <row r="280" spans="1:2">
      <c r="A280" s="25"/>
      <c r="B280" s="39"/>
    </row>
    <row r="281" spans="1:2">
      <c r="A281" s="25"/>
      <c r="B281" s="39"/>
    </row>
    <row r="282" spans="1:2">
      <c r="A282" s="25"/>
      <c r="B282" s="39"/>
    </row>
    <row r="283" spans="1:2">
      <c r="A283" s="25"/>
      <c r="B283" s="39"/>
    </row>
    <row r="284" spans="1:2">
      <c r="A284" s="25"/>
      <c r="B284" s="39"/>
    </row>
    <row r="285" spans="1:2">
      <c r="A285" s="25"/>
      <c r="B285" s="39"/>
    </row>
    <row r="286" spans="1:2">
      <c r="A286" s="25"/>
      <c r="B286" s="39"/>
    </row>
    <row r="287" spans="1:2">
      <c r="A287" s="25"/>
      <c r="B287" s="39"/>
    </row>
    <row r="288" spans="1:2">
      <c r="A288" s="25"/>
      <c r="B288" s="39"/>
    </row>
    <row r="289" spans="1:2">
      <c r="A289" s="25"/>
      <c r="B289" s="39"/>
    </row>
    <row r="290" spans="1:2">
      <c r="A290" s="25"/>
      <c r="B290" s="39"/>
    </row>
    <row r="291" spans="1:2">
      <c r="A291" s="25"/>
      <c r="B291" s="39"/>
    </row>
    <row r="292" spans="1:2">
      <c r="A292" s="25"/>
      <c r="B292" s="39"/>
    </row>
    <row r="293" spans="1:2">
      <c r="A293" s="25"/>
      <c r="B293" s="39"/>
    </row>
    <row r="294" spans="1:2">
      <c r="A294" s="25"/>
      <c r="B294" s="39"/>
    </row>
    <row r="295" spans="1:2">
      <c r="A295" s="25"/>
      <c r="B295" s="39"/>
    </row>
    <row r="296" spans="1:2">
      <c r="A296" s="25"/>
      <c r="B296" s="39"/>
    </row>
    <row r="297" spans="1:2">
      <c r="A297" s="25"/>
      <c r="B297" s="39"/>
    </row>
    <row r="298" spans="1:2">
      <c r="A298" s="25"/>
      <c r="B298" s="39"/>
    </row>
    <row r="299" spans="1:2">
      <c r="A299" s="25"/>
      <c r="B299" s="39"/>
    </row>
    <row r="300" spans="1:2">
      <c r="A300" s="25"/>
      <c r="B300" s="39"/>
    </row>
    <row r="301" spans="1:2">
      <c r="A301" s="25"/>
      <c r="B301" s="39"/>
    </row>
    <row r="302" spans="1:2">
      <c r="A302" s="25"/>
      <c r="B302" s="39"/>
    </row>
    <row r="303" spans="1:2">
      <c r="A303" s="25"/>
      <c r="B303" s="39"/>
    </row>
    <row r="304" spans="1:2">
      <c r="A304" s="25"/>
      <c r="B304" s="39"/>
    </row>
    <row r="305" spans="1:2">
      <c r="A305" s="25"/>
      <c r="B305" s="39"/>
    </row>
    <row r="306" spans="1:2">
      <c r="A306" s="25"/>
      <c r="B306" s="39"/>
    </row>
    <row r="307" spans="1:2">
      <c r="A307" s="25"/>
      <c r="B307" s="39"/>
    </row>
    <row r="308" spans="1:2">
      <c r="A308" s="25"/>
      <c r="B308" s="39"/>
    </row>
    <row r="309" spans="1:2">
      <c r="A309" s="25"/>
      <c r="B309" s="39"/>
    </row>
    <row r="310" spans="1:2">
      <c r="A310" s="25"/>
      <c r="B310" s="39"/>
    </row>
    <row r="311" spans="1:2">
      <c r="A311" s="25"/>
      <c r="B311" s="39"/>
    </row>
    <row r="312" spans="1:2">
      <c r="A312" s="25"/>
      <c r="B312" s="39"/>
    </row>
    <row r="313" spans="1:2">
      <c r="A313" s="25"/>
      <c r="B313" s="39"/>
    </row>
    <row r="314" spans="1:2">
      <c r="A314" s="25"/>
      <c r="B314" s="39"/>
    </row>
    <row r="315" spans="1:2">
      <c r="A315" s="25"/>
      <c r="B315" s="39"/>
    </row>
    <row r="316" spans="1:2">
      <c r="A316" s="25"/>
      <c r="B316" s="39"/>
    </row>
    <row r="317" spans="1:2">
      <c r="A317" s="25"/>
      <c r="B317" s="39"/>
    </row>
    <row r="318" spans="1:2">
      <c r="A318" s="25"/>
      <c r="B318" s="39"/>
    </row>
    <row r="319" spans="1:2">
      <c r="A319" s="25"/>
      <c r="B319" s="39"/>
    </row>
    <row r="320" spans="1:2">
      <c r="A320" s="25"/>
      <c r="B320" s="39"/>
    </row>
    <row r="321" spans="1:2">
      <c r="A321" s="25"/>
      <c r="B321" s="39"/>
    </row>
    <row r="322" spans="1:2">
      <c r="A322" s="25"/>
      <c r="B322" s="39"/>
    </row>
    <row r="323" spans="1:2">
      <c r="A323" s="25"/>
      <c r="B323" s="39"/>
    </row>
    <row r="324" spans="1:2">
      <c r="A324" s="25"/>
      <c r="B324" s="39"/>
    </row>
    <row r="325" spans="1:2">
      <c r="A325" s="25"/>
      <c r="B325" s="39"/>
    </row>
    <row r="326" spans="1:2">
      <c r="A326" s="25"/>
      <c r="B326" s="39"/>
    </row>
    <row r="327" spans="1:2">
      <c r="A327" s="25"/>
      <c r="B327" s="39"/>
    </row>
    <row r="328" spans="1:2">
      <c r="A328" s="25"/>
      <c r="B328" s="39"/>
    </row>
    <row r="329" spans="1:2">
      <c r="A329" s="25"/>
      <c r="B329" s="39"/>
    </row>
    <row r="330" spans="1:2">
      <c r="A330" s="25"/>
      <c r="B330" s="39"/>
    </row>
    <row r="331" spans="1:2">
      <c r="A331" s="25"/>
      <c r="B331" s="39"/>
    </row>
    <row r="332" spans="1:2">
      <c r="A332" s="25"/>
      <c r="B332" s="39"/>
    </row>
    <row r="333" spans="1:2">
      <c r="A333" s="25"/>
      <c r="B333" s="39"/>
    </row>
    <row r="334" spans="1:2">
      <c r="A334" s="25"/>
      <c r="B334" s="39"/>
    </row>
    <row r="335" spans="1:2">
      <c r="A335" s="25"/>
      <c r="B335" s="39"/>
    </row>
    <row r="336" spans="1:2">
      <c r="A336" s="25"/>
      <c r="B336" s="39"/>
    </row>
    <row r="337" spans="1:2">
      <c r="A337" s="25"/>
      <c r="B337" s="39"/>
    </row>
    <row r="338" spans="1:2">
      <c r="A338" s="25"/>
      <c r="B338" s="39"/>
    </row>
    <row r="339" spans="1:2">
      <c r="A339" s="25"/>
      <c r="B339" s="39"/>
    </row>
    <row r="340" spans="1:2">
      <c r="A340" s="25"/>
      <c r="B340" s="39"/>
    </row>
    <row r="341" spans="1:2">
      <c r="A341" s="25"/>
      <c r="B341" s="39"/>
    </row>
    <row r="342" spans="1:2">
      <c r="A342" s="25"/>
      <c r="B342" s="39"/>
    </row>
    <row r="343" spans="1:2">
      <c r="A343" s="25"/>
      <c r="B343" s="39"/>
    </row>
    <row r="344" spans="1:2">
      <c r="A344" s="25"/>
      <c r="B344" s="39"/>
    </row>
    <row r="345" spans="1:2">
      <c r="A345" s="25"/>
      <c r="B345" s="39"/>
    </row>
    <row r="346" spans="1:2">
      <c r="A346" s="25"/>
      <c r="B346" s="39"/>
    </row>
    <row r="347" spans="1:2">
      <c r="A347" s="25"/>
      <c r="B347" s="39"/>
    </row>
    <row r="348" spans="1:2">
      <c r="A348" s="25"/>
      <c r="B348" s="39"/>
    </row>
    <row r="349" spans="1:2">
      <c r="A349" s="25"/>
      <c r="B349" s="39"/>
    </row>
    <row r="350" spans="1:2">
      <c r="A350" s="25"/>
      <c r="B350" s="39"/>
    </row>
    <row r="351" spans="1:2">
      <c r="A351" s="25"/>
      <c r="B351" s="39"/>
    </row>
    <row r="352" spans="1:2">
      <c r="A352" s="25"/>
      <c r="B352" s="39"/>
    </row>
    <row r="353" spans="1:2">
      <c r="A353" s="25"/>
      <c r="B353" s="39"/>
    </row>
    <row r="354" spans="1:2">
      <c r="A354" s="25"/>
      <c r="B354" s="39"/>
    </row>
    <row r="355" spans="1:2">
      <c r="A355" s="25"/>
      <c r="B355" s="39"/>
    </row>
    <row r="356" spans="1:2">
      <c r="A356" s="25"/>
      <c r="B356" s="39"/>
    </row>
    <row r="357" spans="1:2">
      <c r="A357" s="25"/>
      <c r="B357" s="39"/>
    </row>
    <row r="358" spans="1:2">
      <c r="A358" s="25"/>
      <c r="B358" s="39"/>
    </row>
    <row r="359" spans="1:2">
      <c r="A359" s="25"/>
      <c r="B359" s="39"/>
    </row>
    <row r="360" spans="1:2">
      <c r="A360" s="25"/>
      <c r="B360" s="39"/>
    </row>
    <row r="361" spans="1:2">
      <c r="A361" s="25"/>
      <c r="B361" s="39"/>
    </row>
    <row r="362" spans="1:2">
      <c r="A362" s="25"/>
      <c r="B362" s="39"/>
    </row>
    <row r="363" spans="1:2">
      <c r="A363" s="25"/>
      <c r="B363" s="39"/>
    </row>
    <row r="364" spans="1:2">
      <c r="A364" s="25"/>
      <c r="B364" s="39"/>
    </row>
    <row r="365" spans="1:2">
      <c r="A365" s="25"/>
      <c r="B365" s="39"/>
    </row>
    <row r="366" spans="1:2">
      <c r="A366" s="25"/>
      <c r="B366" s="39"/>
    </row>
    <row r="367" spans="1:2">
      <c r="A367" s="25"/>
      <c r="B367" s="39"/>
    </row>
    <row r="368" spans="1:2">
      <c r="A368" s="25"/>
      <c r="B368" s="39"/>
    </row>
    <row r="369" spans="1:2">
      <c r="A369" s="25"/>
      <c r="B369" s="39"/>
    </row>
    <row r="370" spans="1:2">
      <c r="A370" s="25"/>
      <c r="B370" s="39"/>
    </row>
    <row r="371" spans="1:2">
      <c r="A371" s="25"/>
      <c r="B371" s="39"/>
    </row>
    <row r="372" spans="1:2">
      <c r="A372" s="25"/>
      <c r="B372" s="39"/>
    </row>
    <row r="373" spans="1:2">
      <c r="A373" s="25"/>
      <c r="B373" s="39"/>
    </row>
    <row r="374" spans="1:2">
      <c r="A374" s="25"/>
      <c r="B374" s="39"/>
    </row>
    <row r="375" spans="1:2">
      <c r="A375" s="25"/>
      <c r="B375" s="39"/>
    </row>
    <row r="376" spans="1:2">
      <c r="A376" s="25"/>
      <c r="B376" s="39"/>
    </row>
    <row r="377" spans="1:2">
      <c r="A377" s="25"/>
      <c r="B377" s="39"/>
    </row>
    <row r="378" spans="1:2">
      <c r="A378" s="25"/>
      <c r="B378" s="39"/>
    </row>
    <row r="379" spans="1:2">
      <c r="A379" s="25"/>
      <c r="B379" s="39"/>
    </row>
    <row r="380" spans="1:2">
      <c r="A380" s="25"/>
      <c r="B380" s="39"/>
    </row>
    <row r="381" spans="1:2">
      <c r="A381" s="25"/>
      <c r="B381" s="39"/>
    </row>
    <row r="382" spans="1:2">
      <c r="A382" s="25"/>
      <c r="B382" s="39"/>
    </row>
    <row r="383" spans="1:2">
      <c r="A383" s="25"/>
      <c r="B383" s="39"/>
    </row>
    <row r="384" spans="1:2">
      <c r="A384" s="25"/>
      <c r="B384" s="39"/>
    </row>
    <row r="385" spans="1:2">
      <c r="A385" s="25"/>
      <c r="B385" s="39"/>
    </row>
    <row r="386" spans="1:2">
      <c r="A386" s="25"/>
      <c r="B386" s="39"/>
    </row>
    <row r="387" spans="1:2">
      <c r="A387" s="25"/>
      <c r="B387" s="39"/>
    </row>
    <row r="388" spans="1:2">
      <c r="A388" s="25"/>
      <c r="B388" s="39"/>
    </row>
    <row r="389" spans="1:2">
      <c r="A389" s="25"/>
      <c r="B389" s="39"/>
    </row>
    <row r="390" spans="1:2">
      <c r="A390" s="25"/>
      <c r="B390" s="39"/>
    </row>
    <row r="391" spans="1:2">
      <c r="A391" s="25"/>
      <c r="B391" s="39"/>
    </row>
    <row r="392" spans="1:2">
      <c r="A392" s="25"/>
      <c r="B392" s="39"/>
    </row>
    <row r="393" spans="1:2">
      <c r="A393" s="25"/>
      <c r="B393" s="39"/>
    </row>
    <row r="394" spans="1:2">
      <c r="A394" s="25"/>
      <c r="B394" s="39"/>
    </row>
    <row r="395" spans="1:2">
      <c r="A395" s="25"/>
      <c r="B395" s="39"/>
    </row>
    <row r="396" spans="1:2">
      <c r="A396" s="25"/>
      <c r="B396" s="39"/>
    </row>
    <row r="397" spans="1:2">
      <c r="A397" s="25"/>
      <c r="B397" s="39"/>
    </row>
    <row r="398" spans="1:2">
      <c r="A398" s="25"/>
      <c r="B398" s="39"/>
    </row>
    <row r="399" spans="1:2">
      <c r="A399" s="25"/>
      <c r="B399" s="39"/>
    </row>
    <row r="400" spans="1:2">
      <c r="A400" s="25"/>
      <c r="B400" s="39"/>
    </row>
    <row r="401" spans="1:2">
      <c r="A401" s="25"/>
      <c r="B401" s="39"/>
    </row>
    <row r="402" spans="1:2">
      <c r="A402" s="25"/>
      <c r="B402" s="39"/>
    </row>
    <row r="403" spans="1:2">
      <c r="A403" s="25"/>
      <c r="B403" s="39"/>
    </row>
    <row r="404" spans="1:2">
      <c r="A404" s="25"/>
      <c r="B404" s="39"/>
    </row>
    <row r="405" spans="1:2">
      <c r="A405" s="25"/>
      <c r="B405" s="39"/>
    </row>
    <row r="406" spans="1:2">
      <c r="A406" s="25"/>
      <c r="B406" s="39"/>
    </row>
    <row r="407" spans="1:2">
      <c r="A407" s="25"/>
      <c r="B407" s="39"/>
    </row>
    <row r="408" spans="1:2">
      <c r="A408" s="25"/>
      <c r="B408" s="39"/>
    </row>
    <row r="409" spans="1:2">
      <c r="A409" s="25"/>
      <c r="B409" s="39"/>
    </row>
    <row r="410" spans="1:2">
      <c r="A410" s="25"/>
      <c r="B410" s="39"/>
    </row>
    <row r="411" spans="1:2">
      <c r="A411" s="25"/>
      <c r="B411" s="39"/>
    </row>
    <row r="412" spans="1:2">
      <c r="A412" s="25"/>
      <c r="B412" s="39"/>
    </row>
    <row r="413" spans="1:2">
      <c r="A413" s="25"/>
      <c r="B413" s="39"/>
    </row>
    <row r="414" spans="1:2">
      <c r="A414" s="25"/>
      <c r="B414" s="39"/>
    </row>
    <row r="415" spans="1:2">
      <c r="A415" s="25"/>
      <c r="B415" s="39"/>
    </row>
    <row r="416" spans="1:2">
      <c r="A416" s="25"/>
      <c r="B416" s="39"/>
    </row>
    <row r="417" spans="1:2">
      <c r="A417" s="25"/>
      <c r="B417" s="39"/>
    </row>
    <row r="418" spans="1:2">
      <c r="A418" s="25"/>
      <c r="B418" s="39"/>
    </row>
    <row r="419" spans="1:2">
      <c r="A419" s="25"/>
      <c r="B419" s="39"/>
    </row>
    <row r="420" spans="1:2">
      <c r="A420" s="25"/>
      <c r="B420" s="39"/>
    </row>
    <row r="421" spans="1:2">
      <c r="A421" s="25"/>
      <c r="B421" s="39"/>
    </row>
    <row r="422" spans="1:2">
      <c r="A422" s="25"/>
      <c r="B422" s="39"/>
    </row>
    <row r="423" spans="1:2">
      <c r="A423" s="25"/>
      <c r="B423" s="39"/>
    </row>
    <row r="424" spans="1:2">
      <c r="A424" s="25"/>
      <c r="B424" s="39"/>
    </row>
    <row r="425" spans="1:2">
      <c r="A425" s="25"/>
      <c r="B425" s="39"/>
    </row>
    <row r="426" spans="1:2">
      <c r="A426" s="25"/>
      <c r="B426" s="39"/>
    </row>
    <row r="427" spans="1:2">
      <c r="A427" s="25"/>
      <c r="B427" s="39"/>
    </row>
    <row r="428" spans="1:2">
      <c r="A428" s="25"/>
      <c r="B428" s="39"/>
    </row>
    <row r="429" spans="1:2">
      <c r="A429" s="25"/>
      <c r="B429" s="39"/>
    </row>
    <row r="430" spans="1:2">
      <c r="A430" s="25"/>
      <c r="B430" s="39"/>
    </row>
    <row r="431" spans="1:2">
      <c r="A431" s="25"/>
      <c r="B431" s="39"/>
    </row>
    <row r="432" spans="1:2">
      <c r="A432" s="25"/>
      <c r="B432" s="39"/>
    </row>
    <row r="433" spans="1:2">
      <c r="A433" s="25"/>
      <c r="B433" s="39"/>
    </row>
    <row r="434" spans="1:2">
      <c r="A434" s="25"/>
      <c r="B434" s="39"/>
    </row>
    <row r="435" spans="1:2">
      <c r="A435" s="25"/>
      <c r="B435" s="39"/>
    </row>
    <row r="436" spans="1:2">
      <c r="A436" s="25"/>
      <c r="B436" s="39"/>
    </row>
    <row r="437" spans="1:2">
      <c r="A437" s="25"/>
      <c r="B437" s="39"/>
    </row>
    <row r="438" spans="1:2">
      <c r="A438" s="25"/>
      <c r="B438" s="39"/>
    </row>
    <row r="439" spans="1:2">
      <c r="A439" s="25"/>
      <c r="B439" s="39"/>
    </row>
    <row r="440" spans="1:2">
      <c r="A440" s="25"/>
      <c r="B440" s="39"/>
    </row>
    <row r="441" spans="1:2">
      <c r="A441" s="25"/>
      <c r="B441" s="39"/>
    </row>
    <row r="442" spans="1:2">
      <c r="A442" s="25"/>
      <c r="B442" s="39"/>
    </row>
    <row r="443" spans="1:2">
      <c r="A443" s="25"/>
      <c r="B443" s="39"/>
    </row>
    <row r="444" spans="1:2">
      <c r="A444" s="25"/>
      <c r="B444" s="39"/>
    </row>
    <row r="445" spans="1:2">
      <c r="A445" s="25"/>
      <c r="B445" s="39"/>
    </row>
    <row r="446" spans="1:2">
      <c r="A446" s="25"/>
      <c r="B446" s="39"/>
    </row>
    <row r="447" spans="1:2">
      <c r="A447" s="25"/>
      <c r="B447" s="39"/>
    </row>
    <row r="448" spans="1:2">
      <c r="A448" s="25"/>
      <c r="B448" s="39"/>
    </row>
    <row r="449" spans="1:2">
      <c r="A449" s="25"/>
      <c r="B449" s="39"/>
    </row>
    <row r="450" spans="1:2">
      <c r="A450" s="25"/>
      <c r="B450" s="39"/>
    </row>
    <row r="451" spans="1:2">
      <c r="A451" s="25"/>
      <c r="B451" s="39"/>
    </row>
    <row r="452" spans="1:2">
      <c r="A452" s="25"/>
      <c r="B452" s="39"/>
    </row>
    <row r="453" spans="1:2">
      <c r="A453" s="25"/>
      <c r="B453" s="39"/>
    </row>
    <row r="454" spans="1:2">
      <c r="A454" s="25"/>
      <c r="B454" s="39"/>
    </row>
  </sheetData>
  <mergeCells count="1">
    <mergeCell ref="D14:I1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97"/>
  <sheetViews>
    <sheetView topLeftCell="A82" workbookViewId="0">
      <selection activeCell="H90" sqref="H90:H91"/>
    </sheetView>
  </sheetViews>
  <sheetFormatPr defaultRowHeight="12.75"/>
  <cols>
    <col min="1" max="1" width="9.140625" style="5" customWidth="1"/>
    <col min="2" max="2" width="9.85546875" style="5" customWidth="1"/>
    <col min="3" max="3" width="12.140625" style="11" customWidth="1"/>
    <col min="4" max="4" width="12.140625" style="6" customWidth="1"/>
    <col min="5" max="5" width="13.42578125" bestFit="1" customWidth="1"/>
    <col min="6" max="7" width="11.42578125" customWidth="1"/>
    <col min="8" max="8" width="24.28515625" customWidth="1"/>
    <col min="9" max="9" width="11.42578125" customWidth="1"/>
    <col min="10" max="10" width="13.5703125" customWidth="1"/>
  </cols>
  <sheetData>
    <row r="1" spans="1:15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</row>
    <row r="2" spans="1:15">
      <c r="A2" s="1"/>
      <c r="B2" s="1"/>
    </row>
    <row r="3" spans="1:15">
      <c r="A3" s="68" t="s">
        <v>58</v>
      </c>
      <c r="B3" s="69"/>
      <c r="C3" s="69"/>
      <c r="D3" s="69"/>
      <c r="E3" s="69"/>
      <c r="F3" s="69"/>
      <c r="G3" s="69"/>
      <c r="H3" s="69"/>
      <c r="I3" s="69"/>
      <c r="J3" s="69"/>
      <c r="K3" s="30" t="s">
        <v>34</v>
      </c>
      <c r="L3" s="29"/>
      <c r="M3" s="29"/>
    </row>
    <row r="4" spans="1:15">
      <c r="A4" s="1"/>
      <c r="B4" s="1"/>
    </row>
    <row r="5" spans="1:1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</row>
    <row r="6" spans="1:15">
      <c r="A6" s="69" t="s">
        <v>20</v>
      </c>
      <c r="B6" s="69"/>
      <c r="C6" s="69"/>
      <c r="D6" s="69"/>
      <c r="E6" s="69"/>
      <c r="F6" s="69"/>
      <c r="G6" s="69"/>
      <c r="H6" s="69"/>
      <c r="I6" s="69"/>
      <c r="J6" s="69"/>
    </row>
    <row r="7" spans="1:15">
      <c r="A7" s="1"/>
      <c r="B7" s="1"/>
    </row>
    <row r="8" spans="1:15">
      <c r="A8" s="2" t="s">
        <v>68</v>
      </c>
      <c r="B8" s="1"/>
      <c r="F8" s="34"/>
      <c r="G8" s="6"/>
      <c r="H8" s="6"/>
    </row>
    <row r="9" spans="1:15">
      <c r="A9" s="2" t="s">
        <v>72</v>
      </c>
      <c r="B9" s="1"/>
      <c r="D9" s="41" t="s">
        <v>73</v>
      </c>
      <c r="E9" s="42" t="s">
        <v>9</v>
      </c>
      <c r="F9" s="6"/>
      <c r="G9" s="6"/>
      <c r="H9" s="6"/>
    </row>
    <row r="10" spans="1:15">
      <c r="A10" s="2"/>
      <c r="B10" s="1"/>
      <c r="D10" s="7">
        <f>ROUND('335 Truncate'!B13, 6)</f>
        <v>0</v>
      </c>
      <c r="E10" s="3">
        <f>'[1]335'!$J$10</f>
        <v>180</v>
      </c>
      <c r="F10" s="35"/>
      <c r="G10" s="6"/>
      <c r="H10" s="6"/>
    </row>
    <row r="11" spans="1:15">
      <c r="A11" s="26" t="str">
        <f>"Probable Retirement Year " &amp;ROUND('335 Truncate'!C1, 1)</f>
        <v>Probable Retirement Year 2041</v>
      </c>
      <c r="B11" s="1"/>
      <c r="F11" s="34"/>
      <c r="G11" s="6"/>
      <c r="H11" s="6"/>
      <c r="O11" s="29"/>
    </row>
    <row r="12" spans="1:15">
      <c r="A12" s="1"/>
      <c r="B12" s="1"/>
      <c r="L12" s="62" t="s">
        <v>26</v>
      </c>
      <c r="M12" s="62"/>
      <c r="N12" s="62"/>
      <c r="O12" s="29"/>
    </row>
    <row r="13" spans="1:15">
      <c r="A13" s="1"/>
      <c r="B13" s="1"/>
      <c r="D13" s="3" t="s">
        <v>12</v>
      </c>
      <c r="F13" s="3" t="s">
        <v>12</v>
      </c>
      <c r="G13" s="3" t="s">
        <v>10</v>
      </c>
      <c r="L13" s="30"/>
      <c r="M13" s="29"/>
      <c r="N13" s="29"/>
      <c r="O13" s="29"/>
    </row>
    <row r="14" spans="1:15">
      <c r="A14" s="2"/>
      <c r="B14" s="3" t="s">
        <v>7</v>
      </c>
      <c r="C14" s="12" t="s">
        <v>1</v>
      </c>
      <c r="D14" s="3" t="s">
        <v>10</v>
      </c>
      <c r="E14" s="3" t="s">
        <v>12</v>
      </c>
      <c r="F14" s="3" t="s">
        <v>9</v>
      </c>
      <c r="G14" s="3" t="s">
        <v>9</v>
      </c>
      <c r="L14" s="32" t="s">
        <v>35</v>
      </c>
      <c r="M14" s="33" t="s">
        <v>38</v>
      </c>
      <c r="N14" s="29"/>
      <c r="O14" s="29"/>
    </row>
    <row r="15" spans="1:15">
      <c r="A15" s="3" t="s">
        <v>2</v>
      </c>
      <c r="B15" s="14">
        <v>37256</v>
      </c>
      <c r="C15" s="12" t="s">
        <v>3</v>
      </c>
      <c r="D15" s="3" t="s">
        <v>9</v>
      </c>
      <c r="E15" s="3" t="s">
        <v>9</v>
      </c>
      <c r="F15" s="3" t="s">
        <v>13</v>
      </c>
      <c r="G15" s="3" t="s">
        <v>13</v>
      </c>
      <c r="L15" s="32" t="s">
        <v>36</v>
      </c>
      <c r="M15" s="33" t="s">
        <v>38</v>
      </c>
      <c r="N15" s="29"/>
      <c r="O15" s="29"/>
    </row>
    <row r="16" spans="1:15">
      <c r="A16" s="4" t="s">
        <v>4</v>
      </c>
      <c r="B16" s="13" t="s">
        <v>5</v>
      </c>
      <c r="C16" s="8" t="s">
        <v>6</v>
      </c>
      <c r="D16" s="4" t="s">
        <v>11</v>
      </c>
      <c r="E16" s="4" t="s">
        <v>14</v>
      </c>
      <c r="F16" s="4" t="s">
        <v>15</v>
      </c>
      <c r="G16" t="s">
        <v>16</v>
      </c>
      <c r="L16" s="32" t="s">
        <v>37</v>
      </c>
      <c r="M16" s="33" t="s">
        <v>39</v>
      </c>
      <c r="N16" s="29"/>
      <c r="O16" s="29"/>
    </row>
    <row r="17" spans="1:15">
      <c r="A17" s="4"/>
      <c r="B17" s="13"/>
      <c r="C17" s="8"/>
      <c r="D17" s="4"/>
      <c r="E17" s="4"/>
      <c r="F17" s="4"/>
      <c r="L17" s="30" t="s">
        <v>40</v>
      </c>
      <c r="M17" s="33" t="s">
        <v>41</v>
      </c>
      <c r="N17" s="29"/>
      <c r="O17" s="29"/>
    </row>
    <row r="18" spans="1:15">
      <c r="A18" s="4">
        <v>2011</v>
      </c>
      <c r="B18" s="28">
        <v>0.5</v>
      </c>
      <c r="C18" s="45">
        <v>0</v>
      </c>
      <c r="D18" s="16">
        <f>'335 Truncate'!C14</f>
        <v>23.792139326518875</v>
      </c>
      <c r="E18" s="10">
        <f>E10</f>
        <v>180</v>
      </c>
      <c r="F18" s="9">
        <f t="shared" ref="F18:F81" si="0">+C18/E18</f>
        <v>0</v>
      </c>
      <c r="G18" s="9">
        <f>+D18*F18</f>
        <v>0</v>
      </c>
      <c r="L18" s="30" t="s">
        <v>42</v>
      </c>
      <c r="M18" s="33" t="s">
        <v>43</v>
      </c>
      <c r="N18" s="29"/>
      <c r="O18" s="29"/>
    </row>
    <row r="19" spans="1:15">
      <c r="A19" s="4">
        <v>2010</v>
      </c>
      <c r="B19" s="28">
        <v>1.5</v>
      </c>
      <c r="C19" s="45">
        <v>10026.5</v>
      </c>
      <c r="D19" s="16">
        <f>'335 Truncate'!C15</f>
        <v>23.752036361863095</v>
      </c>
      <c r="E19" s="10">
        <f t="shared" ref="E19:E33" si="1">E18</f>
        <v>180</v>
      </c>
      <c r="F19" s="9">
        <f t="shared" si="0"/>
        <v>55.702777777777776</v>
      </c>
      <c r="G19" s="9">
        <f>+D19*F19</f>
        <v>1323.0544032345572</v>
      </c>
      <c r="L19" s="32" t="s">
        <v>44</v>
      </c>
      <c r="M19" s="33" t="s">
        <v>45</v>
      </c>
    </row>
    <row r="20" spans="1:15">
      <c r="A20" s="4">
        <v>2009</v>
      </c>
      <c r="B20" s="28">
        <v>2.5</v>
      </c>
      <c r="C20" s="45">
        <v>0</v>
      </c>
      <c r="D20" s="16">
        <f>'335 Truncate'!C16</f>
        <v>23.713759562976922</v>
      </c>
      <c r="E20" s="10">
        <f t="shared" si="1"/>
        <v>180</v>
      </c>
      <c r="F20" s="9">
        <f t="shared" si="0"/>
        <v>0</v>
      </c>
      <c r="G20" s="9">
        <f>+D20*F20</f>
        <v>0</v>
      </c>
    </row>
    <row r="21" spans="1:15">
      <c r="A21" s="27">
        <v>2008</v>
      </c>
      <c r="B21" s="28">
        <v>3.5</v>
      </c>
      <c r="C21" s="45">
        <v>0</v>
      </c>
      <c r="D21" s="16">
        <f>'335 Truncate'!C17</f>
        <v>23.677283556519313</v>
      </c>
      <c r="E21" s="10">
        <f t="shared" si="1"/>
        <v>180</v>
      </c>
      <c r="F21" s="9">
        <f t="shared" si="0"/>
        <v>0</v>
      </c>
      <c r="G21" s="9">
        <f>+D21*F21</f>
        <v>0</v>
      </c>
    </row>
    <row r="22" spans="1:15">
      <c r="A22" s="27">
        <v>2007</v>
      </c>
      <c r="B22" s="28">
        <v>4.5</v>
      </c>
      <c r="C22" s="45">
        <v>0</v>
      </c>
      <c r="D22" s="16">
        <f>'335 Truncate'!C18</f>
        <v>23.642897120561283</v>
      </c>
      <c r="E22" s="10">
        <f t="shared" si="1"/>
        <v>180</v>
      </c>
      <c r="F22" s="9">
        <f t="shared" si="0"/>
        <v>0</v>
      </c>
      <c r="G22" s="9">
        <f t="shared" ref="G22:G82" si="2">+D22*F22</f>
        <v>0</v>
      </c>
    </row>
    <row r="23" spans="1:15">
      <c r="A23" s="27">
        <v>2006</v>
      </c>
      <c r="B23" s="28">
        <v>5.5</v>
      </c>
      <c r="C23" s="45">
        <v>0</v>
      </c>
      <c r="D23" s="16">
        <f>'335 Truncate'!C19</f>
        <v>23.610737769764565</v>
      </c>
      <c r="E23" s="10">
        <f t="shared" si="1"/>
        <v>180</v>
      </c>
      <c r="F23" s="9">
        <f t="shared" si="0"/>
        <v>0</v>
      </c>
      <c r="G23" s="9">
        <f t="shared" si="2"/>
        <v>0</v>
      </c>
    </row>
    <row r="24" spans="1:15">
      <c r="A24" s="27">
        <v>2005</v>
      </c>
      <c r="B24" s="28">
        <v>6.5</v>
      </c>
      <c r="C24" s="45">
        <v>0</v>
      </c>
      <c r="D24" s="16">
        <f>'335 Truncate'!C20</f>
        <v>23.580922941176926</v>
      </c>
      <c r="E24" s="10">
        <f t="shared" si="1"/>
        <v>180</v>
      </c>
      <c r="F24" s="9">
        <f t="shared" si="0"/>
        <v>0</v>
      </c>
      <c r="G24" s="9">
        <f t="shared" si="2"/>
        <v>0</v>
      </c>
    </row>
    <row r="25" spans="1:15">
      <c r="A25" s="27">
        <v>2004</v>
      </c>
      <c r="B25" s="28">
        <v>7.5</v>
      </c>
      <c r="C25" s="45">
        <v>0</v>
      </c>
      <c r="D25" s="16">
        <f>'335 Truncate'!C21</f>
        <v>23.55335388231585</v>
      </c>
      <c r="E25" s="10">
        <f t="shared" si="1"/>
        <v>180</v>
      </c>
      <c r="F25" s="9">
        <f t="shared" si="0"/>
        <v>0</v>
      </c>
      <c r="G25" s="9">
        <f t="shared" si="2"/>
        <v>0</v>
      </c>
    </row>
    <row r="26" spans="1:15">
      <c r="A26" s="27">
        <v>2003</v>
      </c>
      <c r="B26" s="28">
        <v>8.5</v>
      </c>
      <c r="C26" s="45">
        <v>4481.37</v>
      </c>
      <c r="D26" s="16">
        <f>'335 Truncate'!C22</f>
        <v>23.528209929822268</v>
      </c>
      <c r="E26" s="10">
        <f t="shared" si="1"/>
        <v>180</v>
      </c>
      <c r="F26" s="9">
        <f t="shared" si="0"/>
        <v>24.8965</v>
      </c>
      <c r="G26" s="9">
        <f t="shared" si="2"/>
        <v>585.77007851782002</v>
      </c>
    </row>
    <row r="27" spans="1:15">
      <c r="A27" s="27">
        <v>2002</v>
      </c>
      <c r="B27" s="28">
        <v>9.5</v>
      </c>
      <c r="C27" s="45">
        <v>0</v>
      </c>
      <c r="D27" s="16">
        <f>'335 Truncate'!C23</f>
        <v>23.505725819968806</v>
      </c>
      <c r="E27" s="10">
        <f t="shared" si="1"/>
        <v>180</v>
      </c>
      <c r="F27" s="9">
        <f t="shared" si="0"/>
        <v>0</v>
      </c>
      <c r="G27" s="9">
        <f t="shared" si="2"/>
        <v>0</v>
      </c>
    </row>
    <row r="28" spans="1:15">
      <c r="A28" s="27">
        <v>2001</v>
      </c>
      <c r="B28" s="28">
        <v>10.5</v>
      </c>
      <c r="C28" s="45">
        <v>0</v>
      </c>
      <c r="D28" s="16">
        <f>'335 Truncate'!C24</f>
        <v>23.485974523874045</v>
      </c>
      <c r="E28" s="10">
        <f t="shared" si="1"/>
        <v>180</v>
      </c>
      <c r="F28" s="9">
        <f t="shared" si="0"/>
        <v>0</v>
      </c>
      <c r="G28" s="9">
        <f t="shared" si="2"/>
        <v>0</v>
      </c>
    </row>
    <row r="29" spans="1:15">
      <c r="A29" s="27">
        <v>2000</v>
      </c>
      <c r="B29" s="28">
        <v>11.5</v>
      </c>
      <c r="C29" s="45">
        <v>0</v>
      </c>
      <c r="D29" s="16">
        <f>'335 Truncate'!C25</f>
        <v>23.469006523817779</v>
      </c>
      <c r="E29" s="10">
        <f t="shared" si="1"/>
        <v>180</v>
      </c>
      <c r="F29" s="9">
        <f t="shared" si="0"/>
        <v>0</v>
      </c>
      <c r="G29" s="9">
        <f t="shared" si="2"/>
        <v>0</v>
      </c>
    </row>
    <row r="30" spans="1:15">
      <c r="A30" s="27">
        <v>1999</v>
      </c>
      <c r="B30" s="28">
        <v>12.5</v>
      </c>
      <c r="C30" s="45">
        <v>0</v>
      </c>
      <c r="D30" s="16">
        <f>'335 Truncate'!C26</f>
        <v>23.45454274188706</v>
      </c>
      <c r="E30" s="10">
        <f t="shared" si="1"/>
        <v>180</v>
      </c>
      <c r="F30" s="9">
        <f t="shared" si="0"/>
        <v>0</v>
      </c>
      <c r="G30" s="9">
        <f t="shared" si="2"/>
        <v>0</v>
      </c>
    </row>
    <row r="31" spans="1:15">
      <c r="A31" s="27">
        <v>1998</v>
      </c>
      <c r="B31" s="28">
        <v>13.5</v>
      </c>
      <c r="C31" s="45">
        <v>0</v>
      </c>
      <c r="D31" s="16">
        <f>'335 Truncate'!C27</f>
        <v>23.442971536360673</v>
      </c>
      <c r="E31" s="10">
        <f t="shared" si="1"/>
        <v>180</v>
      </c>
      <c r="F31" s="9">
        <f t="shared" si="0"/>
        <v>0</v>
      </c>
      <c r="G31" s="9">
        <f t="shared" si="2"/>
        <v>0</v>
      </c>
    </row>
    <row r="32" spans="1:15">
      <c r="A32" s="27">
        <v>1997</v>
      </c>
      <c r="B32" s="28">
        <v>14.5</v>
      </c>
      <c r="C32" s="45">
        <v>0</v>
      </c>
      <c r="D32" s="16">
        <f>'335 Truncate'!C28</f>
        <v>23.434399323022006</v>
      </c>
      <c r="E32" s="10">
        <f t="shared" si="1"/>
        <v>180</v>
      </c>
      <c r="F32" s="9">
        <f t="shared" si="0"/>
        <v>0</v>
      </c>
      <c r="G32" s="9">
        <f t="shared" si="2"/>
        <v>0</v>
      </c>
    </row>
    <row r="33" spans="1:7">
      <c r="A33" s="27">
        <v>1996</v>
      </c>
      <c r="B33" s="28">
        <v>15.5</v>
      </c>
      <c r="C33" s="45">
        <v>9512.1200000000008</v>
      </c>
      <c r="D33" s="16">
        <f>'335 Truncate'!C29</f>
        <v>23.428901553747668</v>
      </c>
      <c r="E33" s="10">
        <f t="shared" si="1"/>
        <v>180</v>
      </c>
      <c r="F33" s="9">
        <f t="shared" si="0"/>
        <v>52.845111111111116</v>
      </c>
      <c r="G33" s="9">
        <f t="shared" si="2"/>
        <v>1238.1029058190793</v>
      </c>
    </row>
    <row r="34" spans="1:7">
      <c r="A34" s="27">
        <v>1995</v>
      </c>
      <c r="B34" s="28">
        <v>16.5</v>
      </c>
      <c r="C34" s="45">
        <v>14300.79</v>
      </c>
      <c r="D34" s="16">
        <f>'335 Truncate'!C30</f>
        <v>23.426091402967582</v>
      </c>
      <c r="E34" s="10">
        <f t="shared" ref="E34:E88" si="3">+E33</f>
        <v>180</v>
      </c>
      <c r="F34" s="9">
        <f t="shared" si="0"/>
        <v>79.44883333333334</v>
      </c>
      <c r="G34" s="9">
        <f t="shared" si="2"/>
        <v>1861.1756315258044</v>
      </c>
    </row>
    <row r="35" spans="1:7">
      <c r="A35" s="27">
        <v>1994</v>
      </c>
      <c r="B35" s="28">
        <v>17.5</v>
      </c>
      <c r="C35" s="45">
        <v>22393.4</v>
      </c>
      <c r="D35" s="16">
        <f>'335 Truncate'!C31</f>
        <v>23.426067931649719</v>
      </c>
      <c r="E35" s="10">
        <f t="shared" si="3"/>
        <v>180</v>
      </c>
      <c r="F35" s="9">
        <f t="shared" si="0"/>
        <v>124.40777777777778</v>
      </c>
      <c r="G35" s="9">
        <f t="shared" si="2"/>
        <v>2914.3850534478047</v>
      </c>
    </row>
    <row r="36" spans="1:7">
      <c r="A36" s="27">
        <v>1993</v>
      </c>
      <c r="B36" s="28">
        <v>18.5</v>
      </c>
      <c r="C36" s="45">
        <v>0</v>
      </c>
      <c r="D36" s="16">
        <f>'335 Truncate'!C32</f>
        <v>23.429095296831242</v>
      </c>
      <c r="E36" s="10">
        <f t="shared" si="3"/>
        <v>180</v>
      </c>
      <c r="F36" s="9">
        <f t="shared" si="0"/>
        <v>0</v>
      </c>
      <c r="G36" s="9">
        <f t="shared" si="2"/>
        <v>0</v>
      </c>
    </row>
    <row r="37" spans="1:7">
      <c r="A37" s="27">
        <v>1992</v>
      </c>
      <c r="B37" s="28">
        <v>19.5</v>
      </c>
      <c r="C37" s="45">
        <v>11230.37</v>
      </c>
      <c r="D37" s="16">
        <f>'335 Truncate'!C33</f>
        <v>23.435176388641704</v>
      </c>
      <c r="E37" s="10">
        <f t="shared" si="3"/>
        <v>180</v>
      </c>
      <c r="F37" s="9">
        <f t="shared" si="0"/>
        <v>62.39094444444445</v>
      </c>
      <c r="G37" s="9">
        <f t="shared" si="2"/>
        <v>1462.1427881095008</v>
      </c>
    </row>
    <row r="38" spans="1:7">
      <c r="A38" s="27">
        <v>1991</v>
      </c>
      <c r="B38" s="28">
        <v>20.5</v>
      </c>
      <c r="C38" s="45">
        <v>0</v>
      </c>
      <c r="D38" s="16">
        <f>'335 Truncate'!C34</f>
        <v>23.444313786114417</v>
      </c>
      <c r="E38" s="10">
        <f t="shared" si="3"/>
        <v>180</v>
      </c>
      <c r="F38" s="9">
        <f t="shared" si="0"/>
        <v>0</v>
      </c>
      <c r="G38" s="9">
        <f t="shared" si="2"/>
        <v>0</v>
      </c>
    </row>
    <row r="39" spans="1:7">
      <c r="A39" s="27">
        <v>1990</v>
      </c>
      <c r="B39" s="28">
        <v>21.5</v>
      </c>
      <c r="C39" s="45">
        <v>1449.67</v>
      </c>
      <c r="D39" s="16">
        <f>'335 Truncate'!C35</f>
        <v>23.455661585160055</v>
      </c>
      <c r="E39" s="10">
        <f t="shared" si="3"/>
        <v>180</v>
      </c>
      <c r="F39" s="9">
        <f t="shared" si="0"/>
        <v>8.0537222222222233</v>
      </c>
      <c r="G39" s="9">
        <f t="shared" si="2"/>
        <v>188.90538294532769</v>
      </c>
    </row>
    <row r="40" spans="1:7">
      <c r="A40" s="27">
        <v>1989</v>
      </c>
      <c r="B40" s="28">
        <v>22.5</v>
      </c>
      <c r="C40" s="45">
        <v>0</v>
      </c>
      <c r="D40" s="16">
        <f>'335 Truncate'!C36</f>
        <v>23.469917622465054</v>
      </c>
      <c r="E40" s="10">
        <f t="shared" si="3"/>
        <v>180</v>
      </c>
      <c r="F40" s="9">
        <f t="shared" si="0"/>
        <v>0</v>
      </c>
      <c r="G40" s="9">
        <f t="shared" si="2"/>
        <v>0</v>
      </c>
    </row>
    <row r="41" spans="1:7">
      <c r="A41" s="27">
        <v>1988</v>
      </c>
      <c r="B41" s="28">
        <v>23.5</v>
      </c>
      <c r="C41" s="45">
        <v>185484.4</v>
      </c>
      <c r="D41" s="16">
        <f>'335 Truncate'!C37</f>
        <v>23.487078568075518</v>
      </c>
      <c r="E41" s="10">
        <f t="shared" si="3"/>
        <v>180</v>
      </c>
      <c r="F41" s="9">
        <f t="shared" si="0"/>
        <v>1030.4688888888888</v>
      </c>
      <c r="G41" s="9">
        <f t="shared" si="2"/>
        <v>24202.703755290811</v>
      </c>
    </row>
    <row r="42" spans="1:7">
      <c r="A42" s="27">
        <v>1987</v>
      </c>
      <c r="B42" s="28">
        <v>24.5</v>
      </c>
      <c r="C42" s="45">
        <v>0</v>
      </c>
      <c r="D42" s="16">
        <f>'335 Truncate'!C38</f>
        <v>23.507066745927983</v>
      </c>
      <c r="E42" s="10">
        <f t="shared" si="3"/>
        <v>180</v>
      </c>
      <c r="F42" s="9">
        <f t="shared" si="0"/>
        <v>0</v>
      </c>
      <c r="G42" s="9">
        <f t="shared" si="2"/>
        <v>0</v>
      </c>
    </row>
    <row r="43" spans="1:7">
      <c r="A43" s="27">
        <v>1986</v>
      </c>
      <c r="B43" s="28">
        <v>25.5</v>
      </c>
      <c r="C43" s="45">
        <v>0</v>
      </c>
      <c r="D43" s="16">
        <f>'335 Truncate'!C39</f>
        <v>23.529401348388351</v>
      </c>
      <c r="E43" s="10">
        <f t="shared" si="3"/>
        <v>180</v>
      </c>
      <c r="F43" s="9">
        <f t="shared" si="0"/>
        <v>0</v>
      </c>
      <c r="G43" s="9">
        <f t="shared" si="2"/>
        <v>0</v>
      </c>
    </row>
    <row r="44" spans="1:7">
      <c r="A44" s="27">
        <v>1985</v>
      </c>
      <c r="B44" s="28">
        <v>26.5</v>
      </c>
      <c r="C44" s="45">
        <v>0</v>
      </c>
      <c r="D44" s="16">
        <f>'335 Truncate'!C40</f>
        <v>23.55381097271114</v>
      </c>
      <c r="E44" s="10">
        <f t="shared" si="3"/>
        <v>180</v>
      </c>
      <c r="F44" s="9">
        <f t="shared" si="0"/>
        <v>0</v>
      </c>
      <c r="G44" s="9">
        <f t="shared" si="2"/>
        <v>0</v>
      </c>
    </row>
    <row r="45" spans="1:7">
      <c r="A45" s="27">
        <v>1984</v>
      </c>
      <c r="B45" s="28">
        <v>27.5</v>
      </c>
      <c r="C45" s="45">
        <v>0</v>
      </c>
      <c r="D45" s="16">
        <f>'335 Truncate'!C41</f>
        <v>23.580781709893881</v>
      </c>
      <c r="E45" s="10">
        <f t="shared" si="3"/>
        <v>180</v>
      </c>
      <c r="F45" s="9">
        <f t="shared" si="0"/>
        <v>0</v>
      </c>
      <c r="G45" s="9">
        <f t="shared" si="2"/>
        <v>0</v>
      </c>
    </row>
    <row r="46" spans="1:7">
      <c r="A46" s="27">
        <v>1983</v>
      </c>
      <c r="B46" s="28">
        <v>28.5</v>
      </c>
      <c r="C46" s="45">
        <v>0</v>
      </c>
      <c r="D46" s="16">
        <f>'335 Truncate'!C42</f>
        <v>23.610238840623072</v>
      </c>
      <c r="E46" s="10">
        <f t="shared" si="3"/>
        <v>180</v>
      </c>
      <c r="F46" s="9">
        <f t="shared" si="0"/>
        <v>0</v>
      </c>
      <c r="G46" s="9">
        <f t="shared" si="2"/>
        <v>0</v>
      </c>
    </row>
    <row r="47" spans="1:7">
      <c r="A47" s="27">
        <v>1982</v>
      </c>
      <c r="B47" s="28">
        <v>29.5</v>
      </c>
      <c r="C47" s="45">
        <v>0</v>
      </c>
      <c r="D47" s="16">
        <f>'335 Truncate'!C43</f>
        <v>23.642081731945293</v>
      </c>
      <c r="E47" s="10">
        <f t="shared" si="3"/>
        <v>180</v>
      </c>
      <c r="F47" s="9">
        <f t="shared" si="0"/>
        <v>0</v>
      </c>
      <c r="G47" s="9">
        <f t="shared" si="2"/>
        <v>0</v>
      </c>
    </row>
    <row r="48" spans="1:7">
      <c r="A48" s="27">
        <v>1981</v>
      </c>
      <c r="B48" s="28">
        <v>30.5</v>
      </c>
      <c r="C48" s="45">
        <v>0</v>
      </c>
      <c r="D48" s="16">
        <f>'335 Truncate'!C44</f>
        <v>23.675175827431502</v>
      </c>
      <c r="E48" s="10">
        <f t="shared" si="3"/>
        <v>180</v>
      </c>
      <c r="F48" s="9">
        <f t="shared" si="0"/>
        <v>0</v>
      </c>
      <c r="G48" s="9">
        <f t="shared" si="2"/>
        <v>0</v>
      </c>
    </row>
    <row r="49" spans="1:8">
      <c r="A49" s="27">
        <v>1980</v>
      </c>
      <c r="B49" s="28">
        <v>31.5</v>
      </c>
      <c r="C49" s="45">
        <v>0</v>
      </c>
      <c r="D49" s="16">
        <f>'335 Truncate'!C45</f>
        <v>23.710276467183384</v>
      </c>
      <c r="E49" s="10">
        <f t="shared" si="3"/>
        <v>180</v>
      </c>
      <c r="F49" s="9">
        <f t="shared" si="0"/>
        <v>0</v>
      </c>
      <c r="G49" s="9">
        <f t="shared" si="2"/>
        <v>0</v>
      </c>
    </row>
    <row r="50" spans="1:8">
      <c r="A50" s="27">
        <v>1979</v>
      </c>
      <c r="B50" s="28">
        <v>32.5</v>
      </c>
      <c r="C50" s="45">
        <v>0</v>
      </c>
      <c r="D50" s="16">
        <f>'335 Truncate'!C46</f>
        <v>23.747366726137514</v>
      </c>
      <c r="E50" s="10">
        <f t="shared" si="3"/>
        <v>180</v>
      </c>
      <c r="F50" s="9">
        <f t="shared" si="0"/>
        <v>0</v>
      </c>
      <c r="G50" s="9">
        <f t="shared" si="2"/>
        <v>0</v>
      </c>
    </row>
    <row r="51" spans="1:8">
      <c r="A51" s="27">
        <v>1978</v>
      </c>
      <c r="B51" s="28">
        <v>33.5</v>
      </c>
      <c r="C51" s="45">
        <v>0</v>
      </c>
      <c r="D51" s="16">
        <f>'335 Truncate'!C47</f>
        <v>23.786405104935234</v>
      </c>
      <c r="E51" s="10">
        <f t="shared" si="3"/>
        <v>180</v>
      </c>
      <c r="F51" s="9">
        <f t="shared" si="0"/>
        <v>0</v>
      </c>
      <c r="G51" s="9">
        <f t="shared" si="2"/>
        <v>0</v>
      </c>
    </row>
    <row r="52" spans="1:8">
      <c r="A52" s="27">
        <v>1977</v>
      </c>
      <c r="B52" s="28">
        <v>34.5</v>
      </c>
      <c r="C52" s="45">
        <v>0</v>
      </c>
      <c r="D52" s="16">
        <f>'335 Truncate'!C48</f>
        <v>23.826854699783279</v>
      </c>
      <c r="E52" s="10">
        <f t="shared" si="3"/>
        <v>180</v>
      </c>
      <c r="F52" s="9">
        <f t="shared" si="0"/>
        <v>0</v>
      </c>
      <c r="G52" s="9">
        <f t="shared" si="2"/>
        <v>0</v>
      </c>
    </row>
    <row r="53" spans="1:8">
      <c r="A53" s="27">
        <v>1976</v>
      </c>
      <c r="B53" s="28">
        <v>35.5</v>
      </c>
      <c r="C53" s="45">
        <v>0</v>
      </c>
      <c r="D53" s="16">
        <f>'335 Truncate'!C49</f>
        <v>23.86809327545771</v>
      </c>
      <c r="E53" s="10">
        <f t="shared" si="3"/>
        <v>180</v>
      </c>
      <c r="F53" s="9">
        <f t="shared" si="0"/>
        <v>0</v>
      </c>
      <c r="G53" s="9">
        <f t="shared" si="2"/>
        <v>0</v>
      </c>
    </row>
    <row r="54" spans="1:8">
      <c r="A54" s="27">
        <v>1975</v>
      </c>
      <c r="B54" s="28">
        <v>36.5</v>
      </c>
      <c r="C54" s="45">
        <v>1855.88</v>
      </c>
      <c r="D54" s="16">
        <f>'335 Truncate'!C50</f>
        <v>23.91085645494546</v>
      </c>
      <c r="E54" s="10">
        <f t="shared" si="3"/>
        <v>180</v>
      </c>
      <c r="F54" s="9">
        <f t="shared" si="0"/>
        <v>10.310444444444444</v>
      </c>
      <c r="G54" s="9">
        <f t="shared" si="2"/>
        <v>246.531557097801</v>
      </c>
    </row>
    <row r="55" spans="1:8">
      <c r="A55" s="27">
        <v>1974</v>
      </c>
      <c r="B55" s="28">
        <v>37.5</v>
      </c>
      <c r="C55" s="45">
        <v>0</v>
      </c>
      <c r="D55" s="16">
        <f>'335 Truncate'!C51</f>
        <v>23.95505295198414</v>
      </c>
      <c r="E55" s="10">
        <f t="shared" si="3"/>
        <v>180</v>
      </c>
      <c r="F55" s="9">
        <f t="shared" si="0"/>
        <v>0</v>
      </c>
      <c r="G55" s="9">
        <f t="shared" si="2"/>
        <v>0</v>
      </c>
    </row>
    <row r="56" spans="1:8">
      <c r="A56" s="27">
        <v>1973</v>
      </c>
      <c r="B56" s="28">
        <v>38.5</v>
      </c>
      <c r="C56" s="45">
        <v>0</v>
      </c>
      <c r="D56" s="16">
        <f>'335 Truncate'!C52</f>
        <v>24.000561429312071</v>
      </c>
      <c r="E56" s="10">
        <f t="shared" si="3"/>
        <v>180</v>
      </c>
      <c r="F56" s="9">
        <f t="shared" si="0"/>
        <v>0</v>
      </c>
      <c r="G56" s="9">
        <f t="shared" si="2"/>
        <v>0</v>
      </c>
    </row>
    <row r="57" spans="1:8">
      <c r="A57" s="27">
        <v>1972</v>
      </c>
      <c r="B57" s="28">
        <v>39.5</v>
      </c>
      <c r="C57" s="45">
        <v>165.4</v>
      </c>
      <c r="D57" s="16">
        <f>'335 Truncate'!C53</f>
        <v>24.046273665010037</v>
      </c>
      <c r="E57" s="10">
        <f t="shared" si="3"/>
        <v>180</v>
      </c>
      <c r="F57" s="9">
        <f t="shared" si="0"/>
        <v>0.91888888888888887</v>
      </c>
      <c r="G57" s="9">
        <f t="shared" si="2"/>
        <v>22.095853689959224</v>
      </c>
    </row>
    <row r="58" spans="1:8">
      <c r="A58" s="27">
        <v>1971</v>
      </c>
      <c r="B58" s="28">
        <v>40.5</v>
      </c>
      <c r="C58" s="45">
        <v>0</v>
      </c>
      <c r="D58" s="16">
        <f>'335 Truncate'!C54</f>
        <v>24.092769995017903</v>
      </c>
      <c r="E58" s="10">
        <f t="shared" si="3"/>
        <v>180</v>
      </c>
      <c r="F58" s="9">
        <f t="shared" si="0"/>
        <v>0</v>
      </c>
      <c r="G58" s="9">
        <f t="shared" si="2"/>
        <v>0</v>
      </c>
    </row>
    <row r="59" spans="1:8">
      <c r="A59" s="27">
        <v>1970</v>
      </c>
      <c r="B59" s="28">
        <v>41.5</v>
      </c>
      <c r="C59" s="45">
        <v>0</v>
      </c>
      <c r="D59" s="16">
        <f>'335 Truncate'!C55</f>
        <v>24.140195319910617</v>
      </c>
      <c r="E59" s="10">
        <f t="shared" si="3"/>
        <v>180</v>
      </c>
      <c r="F59" s="9">
        <f t="shared" si="0"/>
        <v>0</v>
      </c>
      <c r="G59" s="9">
        <f t="shared" si="2"/>
        <v>0</v>
      </c>
    </row>
    <row r="60" spans="1:8" s="15" customFormat="1">
      <c r="A60" s="27">
        <v>1969</v>
      </c>
      <c r="B60" s="28">
        <v>42.5</v>
      </c>
      <c r="C60" s="45">
        <v>0</v>
      </c>
      <c r="D60" s="16">
        <f>'335 Truncate'!C56</f>
        <v>24.188512126084841</v>
      </c>
      <c r="E60" s="10">
        <f t="shared" si="3"/>
        <v>180</v>
      </c>
      <c r="F60" s="9">
        <f t="shared" si="0"/>
        <v>0</v>
      </c>
      <c r="G60" s="9">
        <f t="shared" si="2"/>
        <v>0</v>
      </c>
    </row>
    <row r="61" spans="1:8" s="15" customFormat="1">
      <c r="A61" s="27">
        <v>1968</v>
      </c>
      <c r="B61" s="28">
        <v>43.5</v>
      </c>
      <c r="C61" s="45">
        <v>0</v>
      </c>
      <c r="D61" s="16">
        <f>'335 Truncate'!C57</f>
        <v>24.23729358656616</v>
      </c>
      <c r="E61" s="10">
        <f t="shared" si="3"/>
        <v>180</v>
      </c>
      <c r="F61" s="9">
        <f t="shared" si="0"/>
        <v>0</v>
      </c>
      <c r="G61" s="9">
        <f t="shared" si="2"/>
        <v>0</v>
      </c>
    </row>
    <row r="62" spans="1:8">
      <c r="A62" s="27">
        <v>1967</v>
      </c>
      <c r="B62" s="28">
        <v>44.5</v>
      </c>
      <c r="C62" s="45">
        <v>0</v>
      </c>
      <c r="D62" s="16">
        <f>'335 Truncate'!C58</f>
        <v>24.285723004312821</v>
      </c>
      <c r="E62" s="10">
        <f t="shared" si="3"/>
        <v>180</v>
      </c>
      <c r="F62" s="9">
        <f t="shared" si="0"/>
        <v>0</v>
      </c>
      <c r="G62" s="9">
        <f t="shared" si="2"/>
        <v>0</v>
      </c>
      <c r="H62" s="10"/>
    </row>
    <row r="63" spans="1:8">
      <c r="A63" s="27">
        <v>1966</v>
      </c>
      <c r="B63" s="28">
        <v>45.5</v>
      </c>
      <c r="C63" s="45">
        <v>0</v>
      </c>
      <c r="D63" s="16">
        <f>'335 Truncate'!C59</f>
        <v>24.334699551641275</v>
      </c>
      <c r="E63" s="10">
        <f t="shared" si="3"/>
        <v>180</v>
      </c>
      <c r="F63" s="9">
        <f t="shared" si="0"/>
        <v>0</v>
      </c>
      <c r="G63" s="9">
        <f t="shared" si="2"/>
        <v>0</v>
      </c>
    </row>
    <row r="64" spans="1:8" ht="15" customHeight="1">
      <c r="A64" s="27">
        <v>1965</v>
      </c>
      <c r="B64" s="28">
        <v>46.5</v>
      </c>
      <c r="C64" s="45">
        <v>0</v>
      </c>
      <c r="D64" s="16">
        <f>'335 Truncate'!C60</f>
        <v>24.384127701663257</v>
      </c>
      <c r="E64" s="10">
        <f t="shared" si="3"/>
        <v>180</v>
      </c>
      <c r="F64" s="9">
        <f t="shared" si="0"/>
        <v>0</v>
      </c>
      <c r="G64" s="9">
        <f t="shared" si="2"/>
        <v>0</v>
      </c>
    </row>
    <row r="65" spans="1:7">
      <c r="A65" s="27">
        <v>1964</v>
      </c>
      <c r="B65" s="28">
        <v>47.5</v>
      </c>
      <c r="C65" s="45">
        <v>0</v>
      </c>
      <c r="D65" s="16">
        <f>'335 Truncate'!C61</f>
        <v>24.433990305236417</v>
      </c>
      <c r="E65" s="10">
        <f t="shared" si="3"/>
        <v>180</v>
      </c>
      <c r="F65" s="9">
        <f t="shared" si="0"/>
        <v>0</v>
      </c>
      <c r="G65" s="9">
        <f t="shared" si="2"/>
        <v>0</v>
      </c>
    </row>
    <row r="66" spans="1:7">
      <c r="A66" s="27">
        <v>1963</v>
      </c>
      <c r="B66" s="28">
        <v>48.5</v>
      </c>
      <c r="C66" s="45">
        <v>74</v>
      </c>
      <c r="D66" s="16">
        <f>'335 Truncate'!C62</f>
        <v>24.483328236506637</v>
      </c>
      <c r="E66" s="10">
        <f t="shared" si="3"/>
        <v>180</v>
      </c>
      <c r="F66" s="9">
        <f t="shared" si="0"/>
        <v>0.41111111111111109</v>
      </c>
      <c r="G66" s="9">
        <f t="shared" si="2"/>
        <v>10.065368275008284</v>
      </c>
    </row>
    <row r="67" spans="1:7">
      <c r="A67" s="27">
        <v>1962</v>
      </c>
      <c r="B67" s="28">
        <v>49.5</v>
      </c>
      <c r="C67" s="45">
        <v>24545</v>
      </c>
      <c r="D67" s="16">
        <f>'335 Truncate'!C63</f>
        <v>24.53239456375837</v>
      </c>
      <c r="E67" s="10">
        <f t="shared" si="3"/>
        <v>180</v>
      </c>
      <c r="F67" s="9">
        <f t="shared" si="0"/>
        <v>136.36111111111111</v>
      </c>
      <c r="G67" s="9">
        <f t="shared" si="2"/>
        <v>3345.2645809302735</v>
      </c>
    </row>
    <row r="68" spans="1:7">
      <c r="A68" s="27">
        <v>1961</v>
      </c>
      <c r="B68" s="28">
        <v>50.5</v>
      </c>
      <c r="C68" s="45">
        <v>279.83</v>
      </c>
      <c r="D68" s="16">
        <f>'335 Truncate'!C64</f>
        <v>24.581663640554044</v>
      </c>
      <c r="E68" s="10">
        <f t="shared" si="3"/>
        <v>180</v>
      </c>
      <c r="F68" s="9">
        <f t="shared" si="0"/>
        <v>1.5546111111111109</v>
      </c>
      <c r="G68" s="9">
        <f t="shared" si="2"/>
        <v>38.214927425201317</v>
      </c>
    </row>
    <row r="69" spans="1:7">
      <c r="A69" s="27">
        <v>1960</v>
      </c>
      <c r="B69" s="28">
        <v>51.5</v>
      </c>
      <c r="C69" s="45">
        <v>0</v>
      </c>
      <c r="D69" s="16">
        <f>'335 Truncate'!C65</f>
        <v>24.631025050599188</v>
      </c>
      <c r="E69" s="10">
        <f t="shared" si="3"/>
        <v>180</v>
      </c>
      <c r="F69" s="9">
        <f t="shared" si="0"/>
        <v>0</v>
      </c>
      <c r="G69" s="9">
        <f t="shared" si="2"/>
        <v>0</v>
      </c>
    </row>
    <row r="70" spans="1:7">
      <c r="A70" s="27">
        <v>1959</v>
      </c>
      <c r="B70" s="28">
        <v>52.5</v>
      </c>
      <c r="C70" s="45">
        <v>389.5</v>
      </c>
      <c r="D70" s="16">
        <f>'335 Truncate'!C66</f>
        <v>24.680324494167028</v>
      </c>
      <c r="E70" s="10">
        <f t="shared" si="3"/>
        <v>180</v>
      </c>
      <c r="F70" s="9">
        <f t="shared" si="0"/>
        <v>2.1638888888888888</v>
      </c>
      <c r="G70" s="9">
        <f t="shared" si="2"/>
        <v>53.405479947100318</v>
      </c>
    </row>
    <row r="71" spans="1:7">
      <c r="A71" s="27">
        <v>1958</v>
      </c>
      <c r="B71" s="28">
        <v>53.5</v>
      </c>
      <c r="C71" s="45">
        <v>0</v>
      </c>
      <c r="D71" s="16">
        <f>'335 Truncate'!C67</f>
        <v>24.728427964282307</v>
      </c>
      <c r="E71" s="10">
        <f t="shared" si="3"/>
        <v>180</v>
      </c>
      <c r="F71" s="9">
        <f t="shared" si="0"/>
        <v>0</v>
      </c>
      <c r="G71" s="9">
        <f t="shared" si="2"/>
        <v>0</v>
      </c>
    </row>
    <row r="72" spans="1:7">
      <c r="A72" s="27">
        <v>1957</v>
      </c>
      <c r="B72" s="28">
        <v>54.5</v>
      </c>
      <c r="C72" s="45">
        <v>0</v>
      </c>
      <c r="D72" s="16">
        <f>'335 Truncate'!C68</f>
        <v>24.77645820101818</v>
      </c>
      <c r="E72" s="10">
        <f t="shared" si="3"/>
        <v>180</v>
      </c>
      <c r="F72" s="9">
        <f t="shared" si="0"/>
        <v>0</v>
      </c>
      <c r="G72" s="9">
        <f t="shared" si="2"/>
        <v>0</v>
      </c>
    </row>
    <row r="73" spans="1:7">
      <c r="A73" s="27">
        <v>1956</v>
      </c>
      <c r="B73" s="28">
        <v>55.5</v>
      </c>
      <c r="C73" s="45">
        <v>0</v>
      </c>
      <c r="D73" s="16">
        <f>'335 Truncate'!C69</f>
        <v>24.824360956544904</v>
      </c>
      <c r="E73" s="10">
        <f t="shared" si="3"/>
        <v>180</v>
      </c>
      <c r="F73" s="9">
        <f t="shared" si="0"/>
        <v>0</v>
      </c>
      <c r="G73" s="9">
        <f t="shared" si="2"/>
        <v>0</v>
      </c>
    </row>
    <row r="74" spans="1:7">
      <c r="A74" s="27">
        <v>1955</v>
      </c>
      <c r="B74" s="28">
        <v>56.5</v>
      </c>
      <c r="C74" s="45">
        <v>164.19</v>
      </c>
      <c r="D74" s="16">
        <f>'335 Truncate'!C70</f>
        <v>24.872184058123619</v>
      </c>
      <c r="E74" s="10">
        <f t="shared" si="3"/>
        <v>180</v>
      </c>
      <c r="F74" s="9">
        <f t="shared" si="0"/>
        <v>0.91216666666666668</v>
      </c>
      <c r="G74" s="9">
        <f t="shared" si="2"/>
        <v>22.687577225018426</v>
      </c>
    </row>
    <row r="75" spans="1:7">
      <c r="A75" s="27">
        <v>1954</v>
      </c>
      <c r="B75" s="28">
        <v>57.5</v>
      </c>
      <c r="C75" s="45">
        <v>1687.33</v>
      </c>
      <c r="D75" s="16">
        <f>'335 Truncate'!C71</f>
        <v>24.919068896230783</v>
      </c>
      <c r="E75" s="10">
        <f t="shared" si="3"/>
        <v>180</v>
      </c>
      <c r="F75" s="9">
        <f t="shared" si="0"/>
        <v>9.3740555555555556</v>
      </c>
      <c r="G75" s="9">
        <f t="shared" si="2"/>
        <v>233.59273622598383</v>
      </c>
    </row>
    <row r="76" spans="1:7">
      <c r="A76" s="27">
        <v>1953</v>
      </c>
      <c r="B76" s="28">
        <v>58.5</v>
      </c>
      <c r="C76" s="45">
        <v>0</v>
      </c>
      <c r="D76" s="16">
        <f>'335 Truncate'!C72</f>
        <v>24.965099664017373</v>
      </c>
      <c r="E76" s="10">
        <f t="shared" si="3"/>
        <v>180</v>
      </c>
      <c r="F76" s="9">
        <f t="shared" si="0"/>
        <v>0</v>
      </c>
      <c r="G76" s="9">
        <f t="shared" si="2"/>
        <v>0</v>
      </c>
    </row>
    <row r="77" spans="1:7">
      <c r="A77" s="27">
        <v>1952</v>
      </c>
      <c r="B77" s="28">
        <v>59.5</v>
      </c>
      <c r="C77" s="45">
        <v>894</v>
      </c>
      <c r="D77" s="16">
        <f>'335 Truncate'!C73</f>
        <v>25.01090426641791</v>
      </c>
      <c r="E77" s="10">
        <f t="shared" si="3"/>
        <v>180</v>
      </c>
      <c r="F77" s="9">
        <f t="shared" si="0"/>
        <v>4.9666666666666668</v>
      </c>
      <c r="G77" s="9">
        <f t="shared" si="2"/>
        <v>124.22082452320896</v>
      </c>
    </row>
    <row r="78" spans="1:7">
      <c r="A78" s="27">
        <v>1951</v>
      </c>
      <c r="B78" s="28">
        <v>60.5</v>
      </c>
      <c r="C78" s="45">
        <v>115</v>
      </c>
      <c r="D78" s="16">
        <f>'335 Truncate'!C74</f>
        <v>25.056406298980168</v>
      </c>
      <c r="E78" s="10">
        <f t="shared" si="3"/>
        <v>180</v>
      </c>
      <c r="F78" s="9">
        <f t="shared" si="0"/>
        <v>0.63888888888888884</v>
      </c>
      <c r="G78" s="9">
        <f t="shared" si="2"/>
        <v>16.008259579903996</v>
      </c>
    </row>
    <row r="79" spans="1:7">
      <c r="A79" s="27">
        <v>1950</v>
      </c>
      <c r="B79" s="28">
        <v>61.5</v>
      </c>
      <c r="C79" s="45">
        <v>580</v>
      </c>
      <c r="D79" s="16">
        <f>'335 Truncate'!C75</f>
        <v>25.10158091931147</v>
      </c>
      <c r="E79" s="10">
        <f t="shared" si="3"/>
        <v>180</v>
      </c>
      <c r="F79" s="9">
        <f t="shared" si="0"/>
        <v>3.2222222222222223</v>
      </c>
      <c r="G79" s="9">
        <f t="shared" si="2"/>
        <v>80.882871851114743</v>
      </c>
    </row>
    <row r="80" spans="1:7">
      <c r="A80" s="27">
        <v>1949</v>
      </c>
      <c r="B80" s="28">
        <v>62.5</v>
      </c>
      <c r="C80" s="45">
        <v>533</v>
      </c>
      <c r="D80" s="16">
        <f>'335 Truncate'!C76</f>
        <v>25.145226454570317</v>
      </c>
      <c r="E80" s="10">
        <f t="shared" si="3"/>
        <v>180</v>
      </c>
      <c r="F80" s="9">
        <f t="shared" si="0"/>
        <v>2.9611111111111112</v>
      </c>
      <c r="G80" s="9">
        <f t="shared" si="2"/>
        <v>74.457809446033224</v>
      </c>
    </row>
    <row r="81" spans="1:8">
      <c r="A81" s="27">
        <v>1948</v>
      </c>
      <c r="B81" s="28">
        <v>63.5</v>
      </c>
      <c r="C81" s="45">
        <v>65</v>
      </c>
      <c r="D81" s="16">
        <f>'335 Truncate'!C77</f>
        <v>25.188461845600504</v>
      </c>
      <c r="E81" s="10">
        <f t="shared" si="3"/>
        <v>180</v>
      </c>
      <c r="F81" s="9">
        <f t="shared" si="0"/>
        <v>0.3611111111111111</v>
      </c>
      <c r="G81" s="9">
        <f t="shared" si="2"/>
        <v>9.0958334442446258</v>
      </c>
    </row>
    <row r="82" spans="1:8">
      <c r="A82" s="27">
        <v>1947</v>
      </c>
      <c r="B82" s="28">
        <v>64.5</v>
      </c>
      <c r="C82" s="45">
        <v>3731</v>
      </c>
      <c r="D82" s="16">
        <f>'335 Truncate'!C78</f>
        <v>25.231275624337474</v>
      </c>
      <c r="E82" s="10">
        <f t="shared" si="3"/>
        <v>180</v>
      </c>
      <c r="F82" s="9">
        <f>+C82/E82</f>
        <v>20.727777777777778</v>
      </c>
      <c r="G82" s="9">
        <f t="shared" si="2"/>
        <v>522.98827419112843</v>
      </c>
    </row>
    <row r="83" spans="1:8">
      <c r="A83" s="27">
        <v>1946</v>
      </c>
      <c r="B83" s="28">
        <v>64.5</v>
      </c>
      <c r="C83" s="45">
        <v>0</v>
      </c>
      <c r="D83" s="16">
        <f>'335 Truncate'!C79</f>
        <v>25.273662279366313</v>
      </c>
      <c r="E83" s="10">
        <f t="shared" si="3"/>
        <v>180</v>
      </c>
      <c r="F83" s="9">
        <f t="shared" ref="F83:F88" si="4">+C83/E83</f>
        <v>0</v>
      </c>
      <c r="G83" s="9">
        <f t="shared" ref="G83:G88" si="5">+D83*F83</f>
        <v>0</v>
      </c>
    </row>
    <row r="84" spans="1:8">
      <c r="A84" s="27">
        <v>1945</v>
      </c>
      <c r="B84" s="28">
        <v>64.5</v>
      </c>
      <c r="C84" s="45">
        <v>0</v>
      </c>
      <c r="D84" s="16">
        <f>'335 Truncate'!C80</f>
        <v>25.31509824943382</v>
      </c>
      <c r="E84" s="10">
        <f t="shared" si="3"/>
        <v>180</v>
      </c>
      <c r="F84" s="9">
        <f t="shared" si="4"/>
        <v>0</v>
      </c>
      <c r="G84" s="9">
        <f t="shared" si="5"/>
        <v>0</v>
      </c>
    </row>
    <row r="85" spans="1:8">
      <c r="A85" s="27">
        <v>1944</v>
      </c>
      <c r="B85" s="28">
        <v>64.5</v>
      </c>
      <c r="C85" s="45">
        <v>0</v>
      </c>
      <c r="D85" s="16">
        <f>'335 Truncate'!C81</f>
        <v>25.355475660059302</v>
      </c>
      <c r="E85" s="10">
        <f t="shared" si="3"/>
        <v>180</v>
      </c>
      <c r="F85" s="9">
        <f t="shared" si="4"/>
        <v>0</v>
      </c>
      <c r="G85" s="9">
        <f t="shared" si="5"/>
        <v>0</v>
      </c>
    </row>
    <row r="86" spans="1:8">
      <c r="A86" s="27">
        <v>1943</v>
      </c>
      <c r="B86" s="28">
        <v>64.5</v>
      </c>
      <c r="C86" s="45">
        <v>0</v>
      </c>
      <c r="D86" s="16">
        <f>'335 Truncate'!C82</f>
        <v>25.395393291227244</v>
      </c>
      <c r="E86" s="10">
        <f t="shared" si="3"/>
        <v>180</v>
      </c>
      <c r="F86" s="9">
        <f t="shared" si="4"/>
        <v>0</v>
      </c>
      <c r="G86" s="9">
        <f t="shared" si="5"/>
        <v>0</v>
      </c>
    </row>
    <row r="87" spans="1:8">
      <c r="A87" s="27">
        <v>1942</v>
      </c>
      <c r="B87" s="28">
        <v>64.5</v>
      </c>
      <c r="C87" s="45">
        <v>0</v>
      </c>
      <c r="D87" s="16">
        <f>'335 Truncate'!C83</f>
        <v>25.434821087444881</v>
      </c>
      <c r="E87" s="10">
        <f t="shared" si="3"/>
        <v>180</v>
      </c>
      <c r="F87" s="9">
        <f t="shared" si="4"/>
        <v>0</v>
      </c>
      <c r="G87" s="9">
        <f t="shared" si="5"/>
        <v>0</v>
      </c>
    </row>
    <row r="88" spans="1:8">
      <c r="A88" s="27">
        <v>1941</v>
      </c>
      <c r="B88" s="28">
        <v>64.5</v>
      </c>
      <c r="C88" s="45">
        <v>3066.11</v>
      </c>
      <c r="D88" s="16">
        <f>'335 Truncate'!C84</f>
        <v>25.473724406399739</v>
      </c>
      <c r="E88" s="10">
        <f t="shared" si="3"/>
        <v>180</v>
      </c>
      <c r="F88" s="9">
        <f t="shared" si="4"/>
        <v>17.033944444444444</v>
      </c>
      <c r="G88" s="9">
        <f t="shared" si="5"/>
        <v>433.91800633170169</v>
      </c>
    </row>
    <row r="89" spans="1:8" ht="15.75" thickBot="1">
      <c r="D89" s="16"/>
      <c r="E89" s="10"/>
      <c r="F89" s="17"/>
      <c r="G89" s="17"/>
    </row>
    <row r="90" spans="1:8" ht="13.5" thickBot="1">
      <c r="D90"/>
      <c r="H90" s="55" t="s">
        <v>75</v>
      </c>
    </row>
    <row r="91" spans="1:8">
      <c r="C91" s="11">
        <f>SUM(C18:C88)</f>
        <v>297023.86000000004</v>
      </c>
      <c r="D91"/>
      <c r="F91" s="11">
        <f>SUM(F18:F88)</f>
        <v>1650.1325555555557</v>
      </c>
      <c r="G91" s="11">
        <f>SUM(G18:G88)</f>
        <v>39009.669959074374</v>
      </c>
      <c r="H91" s="56">
        <f>+C91-G91</f>
        <v>258014.19004092566</v>
      </c>
    </row>
    <row r="92" spans="1:8">
      <c r="D92"/>
    </row>
    <row r="93" spans="1:8">
      <c r="A93" s="2" t="s">
        <v>17</v>
      </c>
      <c r="B93" s="3"/>
      <c r="C93" s="19"/>
      <c r="D93" s="15"/>
      <c r="E93" s="20">
        <f>+C91/F91</f>
        <v>180.00000000000003</v>
      </c>
      <c r="F93" s="15"/>
      <c r="G93" s="15"/>
    </row>
    <row r="94" spans="1:8">
      <c r="A94" s="2" t="s">
        <v>18</v>
      </c>
      <c r="B94" s="3"/>
      <c r="C94" s="19"/>
      <c r="D94" s="15"/>
      <c r="E94" s="20">
        <f>+G91/F91</f>
        <v>23.64032503191288</v>
      </c>
      <c r="F94" s="15"/>
      <c r="G94" s="15"/>
    </row>
    <row r="95" spans="1:8">
      <c r="A95" s="1"/>
    </row>
    <row r="97" spans="1:6">
      <c r="A97" s="63" t="s">
        <v>8</v>
      </c>
      <c r="B97" s="64"/>
      <c r="C97" s="65"/>
      <c r="D97" s="66"/>
      <c r="E97" s="67"/>
      <c r="F97" s="67"/>
    </row>
  </sheetData>
  <mergeCells count="6">
    <mergeCell ref="A97:F97"/>
    <mergeCell ref="A1:J1"/>
    <mergeCell ref="A3:J3"/>
    <mergeCell ref="A5:J5"/>
    <mergeCell ref="A6:J6"/>
    <mergeCell ref="L12:N1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54"/>
  <sheetViews>
    <sheetView topLeftCell="A16" workbookViewId="0">
      <selection activeCell="E44" sqref="E44"/>
    </sheetView>
  </sheetViews>
  <sheetFormatPr defaultRowHeight="12.75"/>
  <cols>
    <col min="2" max="2" width="23.5703125" style="37" customWidth="1"/>
    <col min="7" max="7" width="15.7109375" customWidth="1"/>
  </cols>
  <sheetData>
    <row r="1" spans="1:11">
      <c r="B1" s="15" t="s">
        <v>28</v>
      </c>
      <c r="C1">
        <f>'[1]335'!$D$5</f>
        <v>2041</v>
      </c>
      <c r="D1" s="30" t="s">
        <v>29</v>
      </c>
    </row>
    <row r="2" spans="1:11">
      <c r="A2" s="15"/>
      <c r="B2" s="15" t="s">
        <v>25</v>
      </c>
      <c r="C2">
        <v>2011</v>
      </c>
      <c r="D2" s="30" t="s">
        <v>30</v>
      </c>
    </row>
    <row r="3" spans="1:11">
      <c r="A3" s="15"/>
      <c r="B3" s="15" t="s">
        <v>33</v>
      </c>
      <c r="C3">
        <f>C1-C2</f>
        <v>30</v>
      </c>
    </row>
    <row r="4" spans="1:11">
      <c r="A4" s="15"/>
    </row>
    <row r="5" spans="1:11">
      <c r="A5" s="26" t="str">
        <f>"Projection Life Table "&amp;B8</f>
        <v xml:space="preserve">Projection Life Table </v>
      </c>
      <c r="B5" s="26"/>
      <c r="D5" s="30" t="s">
        <v>27</v>
      </c>
      <c r="E5" s="29"/>
      <c r="F5" s="29"/>
      <c r="G5" s="29"/>
      <c r="K5" s="30" t="s">
        <v>26</v>
      </c>
    </row>
    <row r="6" spans="1:11">
      <c r="A6" s="22"/>
      <c r="B6" s="31"/>
    </row>
    <row r="7" spans="1:11">
      <c r="A7" s="36" t="str">
        <f>"Interim Retirement Rate " &amp;ROUND(B13, 6)</f>
        <v>Interim Retirement Rate 0</v>
      </c>
      <c r="B7" s="31"/>
    </row>
    <row r="8" spans="1:11">
      <c r="A8" s="22"/>
      <c r="B8" s="31"/>
    </row>
    <row r="9" spans="1:11">
      <c r="A9" s="23" t="s">
        <v>21</v>
      </c>
      <c r="B9" s="23" t="s">
        <v>22</v>
      </c>
      <c r="D9" s="30" t="s">
        <v>27</v>
      </c>
      <c r="E9" s="29"/>
      <c r="F9" s="29"/>
      <c r="G9" s="29"/>
    </row>
    <row r="10" spans="1:11">
      <c r="A10" s="24"/>
      <c r="B10" s="38"/>
    </row>
    <row r="11" spans="1:11">
      <c r="A11" s="24" t="s">
        <v>23</v>
      </c>
      <c r="B11" s="38" t="s">
        <v>24</v>
      </c>
      <c r="C11" s="18" t="s">
        <v>31</v>
      </c>
      <c r="G11" s="18"/>
    </row>
    <row r="12" spans="1:11">
      <c r="A12" s="24"/>
      <c r="B12" s="38"/>
    </row>
    <row r="13" spans="1:11">
      <c r="A13" s="24"/>
      <c r="B13" s="48"/>
    </row>
    <row r="14" spans="1:11" ht="12.75" customHeight="1">
      <c r="A14" s="25">
        <v>0.5</v>
      </c>
      <c r="B14" s="53">
        <v>0.99292987804878097</v>
      </c>
      <c r="C14" s="21">
        <f>SUM(B15:B44)/B14</f>
        <v>23.792139326518875</v>
      </c>
      <c r="D14" s="71"/>
      <c r="E14" s="71"/>
      <c r="F14" s="71"/>
      <c r="G14" s="71"/>
      <c r="H14" s="71"/>
      <c r="I14" s="71"/>
      <c r="J14" s="29"/>
      <c r="K14" s="29"/>
    </row>
    <row r="15" spans="1:11">
      <c r="A15" s="25">
        <v>1.5</v>
      </c>
      <c r="B15" s="53">
        <v>0.97881700000000005</v>
      </c>
      <c r="C15" s="21">
        <f t="shared" ref="C15:C78" si="0">SUM(B16:B45)/B15</f>
        <v>23.752036361863095</v>
      </c>
      <c r="D15" s="71"/>
      <c r="E15" s="71"/>
      <c r="F15" s="71"/>
      <c r="G15" s="71"/>
      <c r="H15" s="71"/>
      <c r="I15" s="71"/>
    </row>
    <row r="16" spans="1:11">
      <c r="A16" s="25">
        <v>2.5</v>
      </c>
      <c r="B16" s="53">
        <v>0.96475341463414599</v>
      </c>
      <c r="C16" s="21">
        <f t="shared" si="0"/>
        <v>23.713759562976922</v>
      </c>
      <c r="D16" s="71"/>
      <c r="E16" s="71"/>
      <c r="F16" s="71"/>
      <c r="G16" s="71"/>
      <c r="H16" s="71"/>
      <c r="I16" s="71"/>
    </row>
    <row r="17" spans="1:3">
      <c r="A17" s="25">
        <v>3.5</v>
      </c>
      <c r="B17" s="53">
        <v>0.95074924390243898</v>
      </c>
      <c r="C17" s="21">
        <f t="shared" si="0"/>
        <v>23.677283556519313</v>
      </c>
    </row>
    <row r="18" spans="1:3">
      <c r="A18" s="25">
        <v>4.5</v>
      </c>
      <c r="B18" s="53">
        <v>0.93680265853658495</v>
      </c>
      <c r="C18" s="21">
        <f t="shared" si="0"/>
        <v>23.642897120561283</v>
      </c>
    </row>
    <row r="19" spans="1:3">
      <c r="A19" s="25">
        <v>5.5</v>
      </c>
      <c r="B19" s="53">
        <v>0.92291863414634101</v>
      </c>
      <c r="C19" s="21">
        <f t="shared" si="0"/>
        <v>23.610737769764565</v>
      </c>
    </row>
    <row r="20" spans="1:3">
      <c r="A20" s="25">
        <v>6.5</v>
      </c>
      <c r="B20" s="53">
        <v>0.90910214634146302</v>
      </c>
      <c r="C20" s="21">
        <f t="shared" si="0"/>
        <v>23.580922941176926</v>
      </c>
    </row>
    <row r="21" spans="1:3">
      <c r="A21" s="25">
        <v>7.5</v>
      </c>
      <c r="B21" s="53">
        <v>0.89536607317073202</v>
      </c>
      <c r="C21" s="21">
        <f t="shared" si="0"/>
        <v>23.55335388231585</v>
      </c>
    </row>
    <row r="22" spans="1:3">
      <c r="A22" s="25">
        <v>8.5</v>
      </c>
      <c r="B22" s="53">
        <v>0.88171253658536597</v>
      </c>
      <c r="C22" s="21">
        <f t="shared" si="0"/>
        <v>23.528209929822268</v>
      </c>
    </row>
    <row r="23" spans="1:3">
      <c r="A23" s="25">
        <v>9.5</v>
      </c>
      <c r="B23" s="53">
        <v>0.86814278048780502</v>
      </c>
      <c r="C23" s="21">
        <f t="shared" si="0"/>
        <v>23.505725819968806</v>
      </c>
    </row>
    <row r="24" spans="1:3">
      <c r="A24" s="25">
        <v>10.5</v>
      </c>
      <c r="B24" s="53">
        <v>0.85466339024390203</v>
      </c>
      <c r="C24" s="21">
        <f t="shared" si="0"/>
        <v>23.485974523874045</v>
      </c>
    </row>
    <row r="25" spans="1:3">
      <c r="A25" s="25">
        <v>11.5</v>
      </c>
      <c r="B25" s="53">
        <v>0.84128129268292695</v>
      </c>
      <c r="C25" s="21">
        <f t="shared" si="0"/>
        <v>23.469006523817779</v>
      </c>
    </row>
    <row r="26" spans="1:3">
      <c r="A26" s="25">
        <v>12.5</v>
      </c>
      <c r="B26" s="53">
        <v>0.828014219512195</v>
      </c>
      <c r="C26" s="21">
        <f t="shared" si="0"/>
        <v>23.45454274188706</v>
      </c>
    </row>
    <row r="27" spans="1:3">
      <c r="A27" s="25">
        <v>13.5</v>
      </c>
      <c r="B27" s="53">
        <v>0.81485646341463402</v>
      </c>
      <c r="C27" s="21">
        <f t="shared" si="0"/>
        <v>23.442971536360673</v>
      </c>
    </row>
    <row r="28" spans="1:3">
      <c r="A28" s="25">
        <v>14.5</v>
      </c>
      <c r="B28" s="53">
        <v>0.801813</v>
      </c>
      <c r="C28" s="21">
        <f t="shared" si="0"/>
        <v>23.434399323022006</v>
      </c>
    </row>
    <row r="29" spans="1:3">
      <c r="A29" s="25">
        <v>15.5</v>
      </c>
      <c r="B29" s="53">
        <v>0.78888880487804902</v>
      </c>
      <c r="C29" s="21">
        <f t="shared" si="0"/>
        <v>23.428901553747668</v>
      </c>
    </row>
    <row r="30" spans="1:3">
      <c r="A30" s="25">
        <v>16.5</v>
      </c>
      <c r="B30" s="53">
        <v>0.77610331707317104</v>
      </c>
      <c r="C30" s="21">
        <f t="shared" si="0"/>
        <v>23.426091402967582</v>
      </c>
    </row>
    <row r="31" spans="1:3">
      <c r="A31" s="25">
        <v>17.5</v>
      </c>
      <c r="B31" s="53">
        <v>0.76345892682926797</v>
      </c>
      <c r="C31" s="21">
        <f t="shared" si="0"/>
        <v>23.426067931649719</v>
      </c>
    </row>
    <row r="32" spans="1:3">
      <c r="A32" s="25">
        <v>18.5</v>
      </c>
      <c r="B32" s="53">
        <v>0.75095348780487803</v>
      </c>
      <c r="C32" s="21">
        <f t="shared" si="0"/>
        <v>23.429095296831242</v>
      </c>
    </row>
    <row r="33" spans="1:5">
      <c r="A33" s="25">
        <v>19.5</v>
      </c>
      <c r="B33" s="53">
        <v>0.738592853658537</v>
      </c>
      <c r="C33" s="21">
        <f t="shared" si="0"/>
        <v>23.435176388641704</v>
      </c>
    </row>
    <row r="34" spans="1:5">
      <c r="A34" s="25">
        <v>20.5</v>
      </c>
      <c r="B34" s="53">
        <v>0.72638199999999997</v>
      </c>
      <c r="C34" s="21">
        <f t="shared" si="0"/>
        <v>23.444313786114417</v>
      </c>
    </row>
    <row r="35" spans="1:5">
      <c r="A35" s="25">
        <v>21.5</v>
      </c>
      <c r="B35" s="53">
        <v>0.714350268292683</v>
      </c>
      <c r="C35" s="21">
        <f t="shared" si="0"/>
        <v>23.455661585160055</v>
      </c>
    </row>
    <row r="36" spans="1:5">
      <c r="A36" s="25">
        <v>22.5</v>
      </c>
      <c r="B36" s="53">
        <v>0.70247958536585398</v>
      </c>
      <c r="C36" s="21">
        <f t="shared" si="0"/>
        <v>23.469917622465054</v>
      </c>
    </row>
    <row r="37" spans="1:5">
      <c r="A37" s="25">
        <v>23.5</v>
      </c>
      <c r="B37" s="53">
        <v>0.69077426829268296</v>
      </c>
      <c r="C37" s="21">
        <f t="shared" si="0"/>
        <v>23.487078568075518</v>
      </c>
    </row>
    <row r="38" spans="1:5">
      <c r="A38" s="25">
        <v>24.5</v>
      </c>
      <c r="B38" s="53">
        <v>0.67923939024390201</v>
      </c>
      <c r="C38" s="21">
        <f t="shared" si="0"/>
        <v>23.507066745927983</v>
      </c>
    </row>
    <row r="39" spans="1:5">
      <c r="A39" s="25">
        <v>25.5</v>
      </c>
      <c r="B39" s="53">
        <v>0.66789039024390195</v>
      </c>
      <c r="C39" s="21">
        <f t="shared" si="0"/>
        <v>23.529401348388351</v>
      </c>
    </row>
    <row r="40" spans="1:5">
      <c r="A40" s="25">
        <v>26.5</v>
      </c>
      <c r="B40" s="53">
        <v>0.65673521951219505</v>
      </c>
      <c r="C40" s="21">
        <f t="shared" si="0"/>
        <v>23.55381097271114</v>
      </c>
    </row>
    <row r="41" spans="1:5">
      <c r="A41" s="25">
        <v>27.5</v>
      </c>
      <c r="B41" s="53">
        <v>0.64576136585365895</v>
      </c>
      <c r="C41" s="21">
        <f t="shared" si="0"/>
        <v>23.580781709893881</v>
      </c>
    </row>
    <row r="42" spans="1:5">
      <c r="A42" s="25">
        <v>28.5</v>
      </c>
      <c r="B42" s="53">
        <v>0.63497185365853703</v>
      </c>
      <c r="C42" s="21">
        <f t="shared" si="0"/>
        <v>23.610238840623072</v>
      </c>
    </row>
    <row r="43" spans="1:5">
      <c r="A43" s="25">
        <v>29.5</v>
      </c>
      <c r="B43" s="53">
        <v>0.62436941463414597</v>
      </c>
      <c r="C43" s="21">
        <f t="shared" si="0"/>
        <v>23.642081731945293</v>
      </c>
    </row>
    <row r="44" spans="1:5">
      <c r="A44" s="25">
        <v>30.5</v>
      </c>
      <c r="B44" s="53">
        <v>0.61398200000000003</v>
      </c>
      <c r="C44" s="21">
        <f t="shared" si="0"/>
        <v>23.675175827431502</v>
      </c>
      <c r="E44" s="59">
        <f>+(1-B44)</f>
        <v>0.38601799999999997</v>
      </c>
    </row>
    <row r="45" spans="1:5">
      <c r="A45" s="25">
        <v>31.5</v>
      </c>
      <c r="B45" s="53">
        <v>0.60378797560975594</v>
      </c>
      <c r="C45" s="21">
        <f t="shared" si="0"/>
        <v>23.710276467183384</v>
      </c>
    </row>
    <row r="46" spans="1:5">
      <c r="A46" s="25">
        <v>32.5</v>
      </c>
      <c r="B46" s="53">
        <v>0.59378695121951197</v>
      </c>
      <c r="C46" s="21">
        <f t="shared" si="0"/>
        <v>23.747366726137514</v>
      </c>
    </row>
    <row r="47" spans="1:5">
      <c r="A47" s="25">
        <v>33.5</v>
      </c>
      <c r="B47" s="53">
        <v>0.58397817073170699</v>
      </c>
      <c r="C47" s="21">
        <f t="shared" si="0"/>
        <v>23.786405104935234</v>
      </c>
    </row>
    <row r="48" spans="1:5">
      <c r="A48" s="25">
        <v>34.5</v>
      </c>
      <c r="B48" s="53">
        <v>0.57437209756097596</v>
      </c>
      <c r="C48" s="21">
        <f t="shared" si="0"/>
        <v>23.826854699783279</v>
      </c>
    </row>
    <row r="49" spans="1:3">
      <c r="A49" s="25">
        <v>35.5</v>
      </c>
      <c r="B49" s="53">
        <v>0.56497960975609796</v>
      </c>
      <c r="C49" s="21">
        <f t="shared" si="0"/>
        <v>23.86809327545771</v>
      </c>
    </row>
    <row r="50" spans="1:3">
      <c r="A50" s="25">
        <v>36.5</v>
      </c>
      <c r="B50" s="53">
        <v>0.55577995121951196</v>
      </c>
      <c r="C50" s="21">
        <f t="shared" si="0"/>
        <v>23.91085645494546</v>
      </c>
    </row>
    <row r="51" spans="1:3">
      <c r="A51" s="25">
        <v>37.5</v>
      </c>
      <c r="B51" s="53">
        <v>0.54677239024390201</v>
      </c>
      <c r="C51" s="21">
        <f t="shared" si="0"/>
        <v>23.95505295198414</v>
      </c>
    </row>
    <row r="52" spans="1:3">
      <c r="A52" s="25">
        <v>38.5</v>
      </c>
      <c r="B52" s="53">
        <v>0.53795621951219497</v>
      </c>
      <c r="C52" s="21">
        <f t="shared" si="0"/>
        <v>24.000561429312071</v>
      </c>
    </row>
    <row r="53" spans="1:3">
      <c r="A53" s="25">
        <v>39.5</v>
      </c>
      <c r="B53" s="53">
        <v>0.52935129268292702</v>
      </c>
      <c r="C53" s="21">
        <f t="shared" si="0"/>
        <v>24.046273665010037</v>
      </c>
    </row>
    <row r="54" spans="1:3">
      <c r="A54" s="25">
        <v>40.5</v>
      </c>
      <c r="B54" s="53">
        <v>0.52093982926829296</v>
      </c>
      <c r="C54" s="21">
        <f t="shared" si="0"/>
        <v>24.092769995017903</v>
      </c>
    </row>
    <row r="55" spans="1:3">
      <c r="A55" s="25">
        <v>41.5</v>
      </c>
      <c r="B55" s="53">
        <v>0.51271482926829304</v>
      </c>
      <c r="C55" s="21">
        <f t="shared" si="0"/>
        <v>24.140195319910617</v>
      </c>
    </row>
    <row r="56" spans="1:3">
      <c r="A56" s="25">
        <v>42.5</v>
      </c>
      <c r="B56" s="53">
        <v>0.50467297560975599</v>
      </c>
      <c r="C56" s="21">
        <f t="shared" si="0"/>
        <v>24.188512126084841</v>
      </c>
    </row>
    <row r="57" spans="1:3">
      <c r="A57" s="25">
        <v>43.5</v>
      </c>
      <c r="B57" s="53">
        <v>0.49681843902438999</v>
      </c>
      <c r="C57" s="21">
        <f t="shared" si="0"/>
        <v>24.23729358656616</v>
      </c>
    </row>
    <row r="58" spans="1:3">
      <c r="A58" s="25">
        <v>44.5</v>
      </c>
      <c r="B58" s="53">
        <v>0.48916214634146299</v>
      </c>
      <c r="C58" s="21">
        <f t="shared" si="0"/>
        <v>24.285723004312821</v>
      </c>
    </row>
    <row r="59" spans="1:3">
      <c r="A59" s="25">
        <v>45.5</v>
      </c>
      <c r="B59" s="53">
        <v>0.481680926829268</v>
      </c>
      <c r="C59" s="21">
        <f t="shared" si="0"/>
        <v>24.334699551641275</v>
      </c>
    </row>
    <row r="60" spans="1:3">
      <c r="A60" s="25">
        <v>46.5</v>
      </c>
      <c r="B60" s="53">
        <v>0.47437241463414598</v>
      </c>
      <c r="C60" s="21">
        <f t="shared" si="0"/>
        <v>24.384127701663257</v>
      </c>
    </row>
    <row r="61" spans="1:3">
      <c r="A61" s="25">
        <v>47.5</v>
      </c>
      <c r="B61" s="53">
        <v>0.46723236585365902</v>
      </c>
      <c r="C61" s="21">
        <f t="shared" si="0"/>
        <v>24.433990305236417</v>
      </c>
    </row>
    <row r="62" spans="1:3">
      <c r="A62" s="25">
        <v>48.5</v>
      </c>
      <c r="B62" s="53">
        <v>0.46027363414634098</v>
      </c>
      <c r="C62" s="21">
        <f t="shared" si="0"/>
        <v>24.483328236506637</v>
      </c>
    </row>
    <row r="63" spans="1:3">
      <c r="A63" s="25">
        <v>49.5</v>
      </c>
      <c r="B63" s="53">
        <v>0.45348582926829301</v>
      </c>
      <c r="C63" s="21">
        <f t="shared" si="0"/>
        <v>24.53239456375837</v>
      </c>
    </row>
    <row r="64" spans="1:3">
      <c r="A64" s="25">
        <v>50.5</v>
      </c>
      <c r="B64" s="53">
        <v>0.44685573170731702</v>
      </c>
      <c r="C64" s="21">
        <f t="shared" si="0"/>
        <v>24.581663640554044</v>
      </c>
    </row>
    <row r="65" spans="1:3">
      <c r="A65" s="25">
        <v>51.5</v>
      </c>
      <c r="B65" s="53">
        <v>0.44038087804878101</v>
      </c>
      <c r="C65" s="21">
        <f t="shared" si="0"/>
        <v>24.631025050599188</v>
      </c>
    </row>
    <row r="66" spans="1:3">
      <c r="A66" s="25">
        <v>52.5</v>
      </c>
      <c r="B66" s="53">
        <v>0.43405943902438998</v>
      </c>
      <c r="C66" s="21">
        <f t="shared" si="0"/>
        <v>24.680324494167028</v>
      </c>
    </row>
    <row r="67" spans="1:3">
      <c r="A67" s="25">
        <v>53.5</v>
      </c>
      <c r="B67" s="53">
        <v>0.42790578048780498</v>
      </c>
      <c r="C67" s="21">
        <f t="shared" si="0"/>
        <v>24.728427964282307</v>
      </c>
    </row>
    <row r="68" spans="1:3">
      <c r="A68" s="25">
        <v>54.5</v>
      </c>
      <c r="B68" s="53">
        <v>0.42189556097560998</v>
      </c>
      <c r="C68" s="21">
        <f t="shared" si="0"/>
        <v>24.77645820101818</v>
      </c>
    </row>
    <row r="69" spans="1:3">
      <c r="A69" s="25">
        <v>55.5</v>
      </c>
      <c r="B69" s="53">
        <v>0.41602575609756098</v>
      </c>
      <c r="C69" s="21">
        <f t="shared" si="0"/>
        <v>24.824360956544904</v>
      </c>
    </row>
    <row r="70" spans="1:3">
      <c r="A70" s="25">
        <v>56.5</v>
      </c>
      <c r="B70" s="53">
        <v>0.41029139024390199</v>
      </c>
      <c r="C70" s="21">
        <f t="shared" si="0"/>
        <v>24.872184058123619</v>
      </c>
    </row>
    <row r="71" spans="1:3">
      <c r="A71" s="25">
        <v>57.5</v>
      </c>
      <c r="B71" s="53">
        <v>0.40470195121951202</v>
      </c>
      <c r="C71" s="21">
        <f t="shared" si="0"/>
        <v>24.919068896230783</v>
      </c>
    </row>
    <row r="72" spans="1:3">
      <c r="A72" s="25">
        <v>58.5</v>
      </c>
      <c r="B72" s="53">
        <v>0.39925117073170702</v>
      </c>
      <c r="C72" s="21">
        <f t="shared" si="0"/>
        <v>24.965099664017373</v>
      </c>
    </row>
    <row r="73" spans="1:3">
      <c r="A73" s="25">
        <v>59.5</v>
      </c>
      <c r="B73" s="53">
        <v>0.39392502439024402</v>
      </c>
      <c r="C73" s="21">
        <f t="shared" si="0"/>
        <v>25.01090426641791</v>
      </c>
    </row>
    <row r="74" spans="1:3">
      <c r="A74" s="25">
        <v>60.5</v>
      </c>
      <c r="B74" s="53">
        <v>0.38872107317073201</v>
      </c>
      <c r="C74" s="21">
        <f t="shared" si="0"/>
        <v>25.056406298980168</v>
      </c>
    </row>
    <row r="75" spans="1:3">
      <c r="A75" s="25">
        <v>61.5</v>
      </c>
      <c r="B75" s="53">
        <v>0.38363599999999998</v>
      </c>
      <c r="C75" s="21">
        <f t="shared" si="0"/>
        <v>25.10158091931147</v>
      </c>
    </row>
    <row r="76" spans="1:3">
      <c r="A76" s="25">
        <v>62.5</v>
      </c>
      <c r="B76" s="53">
        <v>0.37868360975609799</v>
      </c>
      <c r="C76" s="21">
        <f t="shared" si="0"/>
        <v>25.145226454570317</v>
      </c>
    </row>
    <row r="77" spans="1:3">
      <c r="A77" s="25">
        <v>63.5</v>
      </c>
      <c r="B77" s="53">
        <v>0.37384302439024403</v>
      </c>
      <c r="C77" s="21">
        <f t="shared" si="0"/>
        <v>25.188461845600504</v>
      </c>
    </row>
    <row r="78" spans="1:3">
      <c r="A78" s="25">
        <v>64.5</v>
      </c>
      <c r="B78" s="53">
        <v>0.36911126829268298</v>
      </c>
      <c r="C78" s="21">
        <f t="shared" si="0"/>
        <v>25.231275624337474</v>
      </c>
    </row>
    <row r="79" spans="1:3">
      <c r="A79" s="25">
        <v>65.5</v>
      </c>
      <c r="B79" s="53">
        <v>0.36448512195122001</v>
      </c>
      <c r="C79" s="21">
        <f t="shared" ref="C79:C142" si="1">SUM(B80:B109)/B79</f>
        <v>25.273662279366313</v>
      </c>
    </row>
    <row r="80" spans="1:3">
      <c r="A80" s="25">
        <v>66.5</v>
      </c>
      <c r="B80" s="53">
        <v>0.35996856097560997</v>
      </c>
      <c r="C80" s="21">
        <f t="shared" si="1"/>
        <v>25.31509824943382</v>
      </c>
    </row>
    <row r="81" spans="1:3">
      <c r="A81" s="25">
        <v>67.5</v>
      </c>
      <c r="B81" s="53">
        <v>0.35555931707317101</v>
      </c>
      <c r="C81" s="21">
        <f t="shared" si="1"/>
        <v>25.355475660059302</v>
      </c>
    </row>
    <row r="82" spans="1:3">
      <c r="A82" s="25">
        <v>68.5</v>
      </c>
      <c r="B82" s="53">
        <v>0.35124595121951202</v>
      </c>
      <c r="C82" s="21">
        <f t="shared" si="1"/>
        <v>25.395393291227244</v>
      </c>
    </row>
    <row r="83" spans="1:3">
      <c r="A83" s="25">
        <v>69.5</v>
      </c>
      <c r="B83" s="53">
        <v>0.34702604878048798</v>
      </c>
      <c r="C83" s="21">
        <f t="shared" si="1"/>
        <v>25.434821087444881</v>
      </c>
    </row>
    <row r="84" spans="1:3">
      <c r="A84" s="25">
        <v>70.5</v>
      </c>
      <c r="B84" s="53">
        <v>0.34289726829268302</v>
      </c>
      <c r="C84" s="21">
        <f t="shared" si="1"/>
        <v>25.473724406399739</v>
      </c>
    </row>
    <row r="85" spans="1:3">
      <c r="A85" s="25">
        <v>71.5</v>
      </c>
      <c r="B85" s="53">
        <v>0.33886746341463397</v>
      </c>
      <c r="C85" s="21">
        <f t="shared" si="1"/>
        <v>25.511273203726105</v>
      </c>
    </row>
    <row r="86" spans="1:3">
      <c r="A86" s="25">
        <v>72.5</v>
      </c>
      <c r="B86" s="53">
        <v>0.334925243902439</v>
      </c>
      <c r="C86" s="21">
        <f t="shared" si="1"/>
        <v>25.548092748764098</v>
      </c>
    </row>
    <row r="87" spans="1:3">
      <c r="A87" s="25">
        <v>73.5</v>
      </c>
      <c r="B87" s="53">
        <v>0.33106441463414599</v>
      </c>
      <c r="C87" s="21">
        <f t="shared" si="1"/>
        <v>25.584477223171017</v>
      </c>
    </row>
    <row r="88" spans="1:3">
      <c r="A88" s="25">
        <v>74.5</v>
      </c>
      <c r="B88" s="53">
        <v>0.32728417073170701</v>
      </c>
      <c r="C88" s="21">
        <f t="shared" si="1"/>
        <v>25.620304082727852</v>
      </c>
    </row>
    <row r="89" spans="1:3">
      <c r="A89" s="25">
        <v>75.5</v>
      </c>
      <c r="B89" s="53">
        <v>0.32358517073170701</v>
      </c>
      <c r="C89" s="21">
        <f t="shared" si="1"/>
        <v>25.655316743991413</v>
      </c>
    </row>
    <row r="90" spans="1:3">
      <c r="A90" s="25">
        <v>76.5</v>
      </c>
      <c r="B90" s="53">
        <v>0.319969317073171</v>
      </c>
      <c r="C90" s="21">
        <f t="shared" si="1"/>
        <v>25.689141153930724</v>
      </c>
    </row>
    <row r="91" spans="1:3">
      <c r="A91" s="25">
        <v>77.5</v>
      </c>
      <c r="B91" s="53">
        <v>0.31642592682926801</v>
      </c>
      <c r="C91" s="21">
        <f t="shared" si="1"/>
        <v>25.722449588055259</v>
      </c>
    </row>
    <row r="92" spans="1:3">
      <c r="A92" s="25">
        <v>78.5</v>
      </c>
      <c r="B92" s="53">
        <v>0.31295299999999998</v>
      </c>
      <c r="C92" s="21">
        <f t="shared" si="1"/>
        <v>25.755238396664087</v>
      </c>
    </row>
    <row r="93" spans="1:3">
      <c r="A93" s="25">
        <v>79.5</v>
      </c>
      <c r="B93" s="53">
        <v>0.30954865853658498</v>
      </c>
      <c r="C93" s="21">
        <f t="shared" si="1"/>
        <v>25.787496744867351</v>
      </c>
    </row>
    <row r="94" spans="1:3">
      <c r="A94" s="25">
        <v>80.5</v>
      </c>
      <c r="B94" s="53">
        <v>0.30621973170731698</v>
      </c>
      <c r="C94" s="21">
        <f t="shared" si="1"/>
        <v>25.818454929024742</v>
      </c>
    </row>
    <row r="95" spans="1:3">
      <c r="A95" s="25">
        <v>81.5</v>
      </c>
      <c r="B95" s="53">
        <v>0.30295602439024399</v>
      </c>
      <c r="C95" s="21">
        <f t="shared" si="1"/>
        <v>25.848786876176245</v>
      </c>
    </row>
    <row r="96" spans="1:3">
      <c r="A96" s="25">
        <v>82.5</v>
      </c>
      <c r="B96" s="53">
        <v>0.29975480487804901</v>
      </c>
      <c r="C96" s="21">
        <f t="shared" si="1"/>
        <v>25.878580355147147</v>
      </c>
    </row>
    <row r="97" spans="1:3">
      <c r="A97" s="25">
        <v>83.5</v>
      </c>
      <c r="B97" s="53">
        <v>0.29661524390243899</v>
      </c>
      <c r="C97" s="21">
        <f t="shared" si="1"/>
        <v>25.907747698114289</v>
      </c>
    </row>
    <row r="98" spans="1:3">
      <c r="A98" s="25">
        <v>84.5</v>
      </c>
      <c r="B98" s="53">
        <v>0.29353602439024401</v>
      </c>
      <c r="C98" s="21">
        <f t="shared" si="1"/>
        <v>25.936242420737472</v>
      </c>
    </row>
    <row r="99" spans="1:3">
      <c r="A99" s="25">
        <v>85.5</v>
      </c>
      <c r="B99" s="53">
        <v>0.29052156097560999</v>
      </c>
      <c r="C99" s="21">
        <f t="shared" si="1"/>
        <v>25.963490136830419</v>
      </c>
    </row>
    <row r="100" spans="1:3">
      <c r="A100" s="25">
        <v>86.5</v>
      </c>
      <c r="B100" s="53">
        <v>0.28756082926829302</v>
      </c>
      <c r="C100" s="21">
        <f t="shared" si="1"/>
        <v>25.990324677009973</v>
      </c>
    </row>
    <row r="101" spans="1:3">
      <c r="A101" s="25">
        <v>87.5</v>
      </c>
      <c r="B101" s="53">
        <v>0.28465478048780501</v>
      </c>
      <c r="C101" s="21">
        <f t="shared" si="1"/>
        <v>26.016530506871543</v>
      </c>
    </row>
    <row r="102" spans="1:3">
      <c r="A102" s="25">
        <v>88.5</v>
      </c>
      <c r="B102" s="53">
        <v>0.28180063414634099</v>
      </c>
      <c r="C102" s="21">
        <f t="shared" si="1"/>
        <v>26.042220473114309</v>
      </c>
    </row>
    <row r="103" spans="1:3">
      <c r="A103" s="25">
        <v>89.5</v>
      </c>
      <c r="B103" s="53">
        <v>0.279000829268293</v>
      </c>
      <c r="C103" s="21">
        <f t="shared" si="1"/>
        <v>26.067019208090432</v>
      </c>
    </row>
    <row r="104" spans="1:3">
      <c r="A104" s="25">
        <v>90.5</v>
      </c>
      <c r="B104" s="53">
        <v>0.27625314634146297</v>
      </c>
      <c r="C104" s="21">
        <f t="shared" si="1"/>
        <v>26.090982387221935</v>
      </c>
    </row>
    <row r="105" spans="1:3">
      <c r="A105" s="25">
        <v>91.5</v>
      </c>
      <c r="B105" s="53">
        <v>0.27355295121951201</v>
      </c>
      <c r="C105" s="21">
        <f t="shared" si="1"/>
        <v>26.114422311424804</v>
      </c>
    </row>
    <row r="106" spans="1:3">
      <c r="A106" s="25">
        <v>92.5</v>
      </c>
      <c r="B106" s="53">
        <v>0.27089863414634102</v>
      </c>
      <c r="C106" s="21">
        <f t="shared" si="1"/>
        <v>26.137372416502867</v>
      </c>
    </row>
    <row r="107" spans="1:3">
      <c r="A107" s="25">
        <v>93.5</v>
      </c>
      <c r="B107" s="53">
        <v>0.26828865853658501</v>
      </c>
      <c r="C107" s="21">
        <f t="shared" si="1"/>
        <v>26.159860670637364</v>
      </c>
    </row>
    <row r="108" spans="1:3">
      <c r="A108" s="25">
        <v>94.5</v>
      </c>
      <c r="B108" s="53">
        <v>0.26572865853658501</v>
      </c>
      <c r="C108" s="21">
        <f t="shared" si="1"/>
        <v>26.181189412453136</v>
      </c>
    </row>
    <row r="109" spans="1:3">
      <c r="A109" s="25">
        <v>95.5</v>
      </c>
      <c r="B109" s="53">
        <v>0.26321085365853703</v>
      </c>
      <c r="C109" s="21">
        <f t="shared" si="1"/>
        <v>26.201999973127311</v>
      </c>
    </row>
    <row r="110" spans="1:3">
      <c r="A110" s="25">
        <v>96.5</v>
      </c>
      <c r="B110" s="53">
        <v>0.26073417073170702</v>
      </c>
      <c r="C110" s="21">
        <f t="shared" si="1"/>
        <v>26.222288732351576</v>
      </c>
    </row>
    <row r="111" spans="1:3">
      <c r="A111" s="25">
        <v>97.5</v>
      </c>
      <c r="B111" s="53">
        <v>0.25829543902439001</v>
      </c>
      <c r="C111" s="21">
        <f t="shared" si="1"/>
        <v>26.242276734913048</v>
      </c>
    </row>
    <row r="112" spans="1:3">
      <c r="A112" s="25">
        <v>98.5</v>
      </c>
      <c r="B112" s="53">
        <v>0.25589941463414601</v>
      </c>
      <c r="C112" s="21">
        <f t="shared" si="1"/>
        <v>26.261356215037264</v>
      </c>
    </row>
    <row r="113" spans="1:3">
      <c r="A113" s="25">
        <v>99.5</v>
      </c>
      <c r="B113" s="53">
        <v>0.25354243902439</v>
      </c>
      <c r="C113" s="21">
        <f t="shared" si="1"/>
        <v>26.279783054551917</v>
      </c>
    </row>
    <row r="114" spans="1:3">
      <c r="A114" s="25">
        <v>100.5</v>
      </c>
      <c r="B114" s="53">
        <v>0.251222317073171</v>
      </c>
      <c r="C114" s="21">
        <f t="shared" si="1"/>
        <v>26.297687938435601</v>
      </c>
    </row>
    <row r="115" spans="1:3">
      <c r="A115" s="25">
        <v>101.5</v>
      </c>
      <c r="B115" s="53">
        <v>0.24893739024390199</v>
      </c>
      <c r="C115" s="21">
        <f t="shared" si="1"/>
        <v>26.315143596200592</v>
      </c>
    </row>
    <row r="116" spans="1:3">
      <c r="A116" s="25">
        <v>102.5</v>
      </c>
      <c r="B116" s="53">
        <v>0.24668599999999999</v>
      </c>
      <c r="C116" s="21">
        <f t="shared" si="1"/>
        <v>26.332234243472939</v>
      </c>
    </row>
    <row r="117" spans="1:3">
      <c r="A117" s="25">
        <v>103.5</v>
      </c>
      <c r="B117" s="53">
        <v>0.24447319512195101</v>
      </c>
      <c r="C117" s="21">
        <f t="shared" si="1"/>
        <v>26.348301539567284</v>
      </c>
    </row>
    <row r="118" spans="1:3">
      <c r="A118" s="25">
        <v>104.5</v>
      </c>
      <c r="B118" s="53">
        <v>0.242294170731707</v>
      </c>
      <c r="C118" s="21">
        <f t="shared" si="1"/>
        <v>26.363756071157649</v>
      </c>
    </row>
    <row r="119" spans="1:3">
      <c r="A119" s="25">
        <v>105.5</v>
      </c>
      <c r="B119" s="53">
        <v>0.24014524390243899</v>
      </c>
      <c r="C119" s="21">
        <f t="shared" si="1"/>
        <v>26.37892068367163</v>
      </c>
    </row>
    <row r="120" spans="1:3">
      <c r="A120" s="25">
        <v>106.5</v>
      </c>
      <c r="B120" s="53">
        <v>0.23802621951219499</v>
      </c>
      <c r="C120" s="21">
        <f t="shared" si="1"/>
        <v>26.393731987918962</v>
      </c>
    </row>
    <row r="121" spans="1:3">
      <c r="A121" s="25">
        <v>107.5</v>
      </c>
      <c r="B121" s="53">
        <v>0.23593892682926801</v>
      </c>
      <c r="C121" s="21">
        <f t="shared" si="1"/>
        <v>26.407896896840651</v>
      </c>
    </row>
    <row r="122" spans="1:3">
      <c r="A122" s="25">
        <v>108.5</v>
      </c>
      <c r="B122" s="53">
        <v>0.233882170731707</v>
      </c>
      <c r="C122" s="21">
        <f t="shared" si="1"/>
        <v>26.421448302767477</v>
      </c>
    </row>
    <row r="123" spans="1:3">
      <c r="A123" s="25">
        <v>109.5</v>
      </c>
      <c r="B123" s="53">
        <v>0.23185456097561</v>
      </c>
      <c r="C123" s="21">
        <f t="shared" si="1"/>
        <v>26.434460858925743</v>
      </c>
    </row>
    <row r="124" spans="1:3">
      <c r="A124" s="25">
        <v>110.5</v>
      </c>
      <c r="B124" s="53">
        <v>0.22985504878048801</v>
      </c>
      <c r="C124" s="21">
        <f t="shared" si="1"/>
        <v>26.446969601308641</v>
      </c>
    </row>
    <row r="125" spans="1:3">
      <c r="A125" s="25">
        <v>111.5</v>
      </c>
      <c r="B125" s="53">
        <v>0.227881390243902</v>
      </c>
      <c r="C125" s="21">
        <f t="shared" si="1"/>
        <v>26.459158096472379</v>
      </c>
    </row>
    <row r="126" spans="1:3">
      <c r="A126" s="25">
        <v>112.5</v>
      </c>
      <c r="B126" s="53">
        <v>0.22593790243902401</v>
      </c>
      <c r="C126" s="21">
        <f t="shared" si="1"/>
        <v>26.470428848677891</v>
      </c>
    </row>
    <row r="127" spans="1:3">
      <c r="A127" s="25">
        <v>113.5</v>
      </c>
      <c r="B127" s="53">
        <v>0.22401934146341501</v>
      </c>
      <c r="C127" s="21">
        <f t="shared" si="1"/>
        <v>26.481315365517734</v>
      </c>
    </row>
    <row r="128" spans="1:3">
      <c r="A128" s="25">
        <v>114.5</v>
      </c>
      <c r="B128" s="53">
        <v>0.22212460975609799</v>
      </c>
      <c r="C128" s="21">
        <f t="shared" si="1"/>
        <v>26.491886393365846</v>
      </c>
    </row>
    <row r="129" spans="1:3">
      <c r="A129" s="25">
        <v>115.5</v>
      </c>
      <c r="B129" s="53">
        <v>0.22025375609756101</v>
      </c>
      <c r="C129" s="21">
        <f t="shared" si="1"/>
        <v>26.502065799049529</v>
      </c>
    </row>
    <row r="130" spans="1:3">
      <c r="A130" s="25">
        <v>116.5</v>
      </c>
      <c r="B130" s="53">
        <v>0.21840646341463399</v>
      </c>
      <c r="C130" s="21">
        <f t="shared" si="1"/>
        <v>26.511821045231759</v>
      </c>
    </row>
    <row r="131" spans="1:3">
      <c r="A131" s="25">
        <v>117.5</v>
      </c>
      <c r="B131" s="53">
        <v>0.216585243902439</v>
      </c>
      <c r="C131" s="21">
        <f t="shared" si="1"/>
        <v>26.520754009433567</v>
      </c>
    </row>
    <row r="132" spans="1:3">
      <c r="A132" s="25">
        <v>118.5</v>
      </c>
      <c r="B132" s="53">
        <v>0.214785097560976</v>
      </c>
      <c r="C132" s="21">
        <f t="shared" si="1"/>
        <v>26.529415618947038</v>
      </c>
    </row>
    <row r="133" spans="1:3">
      <c r="A133" s="25">
        <v>119.5</v>
      </c>
      <c r="B133" s="53">
        <v>0.21300656097560999</v>
      </c>
      <c r="C133" s="21">
        <f t="shared" si="1"/>
        <v>26.537682281399984</v>
      </c>
    </row>
    <row r="134" spans="1:3">
      <c r="A134" s="25">
        <v>120.5</v>
      </c>
      <c r="B134" s="53">
        <v>0.211249146341463</v>
      </c>
      <c r="C134" s="21">
        <f t="shared" si="1"/>
        <v>26.545541936091006</v>
      </c>
    </row>
    <row r="135" spans="1:3">
      <c r="A135" s="25">
        <v>121.5</v>
      </c>
      <c r="B135" s="53">
        <v>0.20951426829268299</v>
      </c>
      <c r="C135" s="21">
        <f t="shared" si="1"/>
        <v>26.552746800526414</v>
      </c>
    </row>
    <row r="136" spans="1:3">
      <c r="A136" s="25">
        <v>122.5</v>
      </c>
      <c r="B136" s="53">
        <v>0.20779982926829299</v>
      </c>
      <c r="C136" s="21">
        <f t="shared" si="1"/>
        <v>26.559493875027208</v>
      </c>
    </row>
    <row r="137" spans="1:3">
      <c r="A137" s="25">
        <v>123.5</v>
      </c>
      <c r="B137" s="53">
        <v>0.206104097560976</v>
      </c>
      <c r="C137" s="21">
        <f t="shared" si="1"/>
        <v>26.565949742658997</v>
      </c>
    </row>
    <row r="138" spans="1:3">
      <c r="A138" s="25">
        <v>124.5</v>
      </c>
      <c r="B138" s="53">
        <v>0.204427073170732</v>
      </c>
      <c r="C138" s="21">
        <f t="shared" si="1"/>
        <v>26.572056825082797</v>
      </c>
    </row>
    <row r="139" spans="1:3">
      <c r="A139" s="25">
        <v>125.5</v>
      </c>
      <c r="B139" s="53">
        <v>0.20276929268292701</v>
      </c>
      <c r="C139" s="21">
        <f t="shared" si="1"/>
        <v>26.577685248680417</v>
      </c>
    </row>
    <row r="140" spans="1:3">
      <c r="A140" s="25">
        <v>126.5</v>
      </c>
      <c r="B140" s="53">
        <v>0.201130097560976</v>
      </c>
      <c r="C140" s="21">
        <f t="shared" si="1"/>
        <v>26.582862032995465</v>
      </c>
    </row>
    <row r="141" spans="1:3">
      <c r="A141" s="25">
        <v>127.5</v>
      </c>
      <c r="B141" s="53">
        <v>0.19950912195122</v>
      </c>
      <c r="C141" s="21">
        <f t="shared" si="1"/>
        <v>26.587572131306601</v>
      </c>
    </row>
    <row r="142" spans="1:3">
      <c r="A142" s="25">
        <v>128.5</v>
      </c>
      <c r="B142" s="53">
        <v>0.19790470731707299</v>
      </c>
      <c r="C142" s="21">
        <f t="shared" si="1"/>
        <v>26.59198927101281</v>
      </c>
    </row>
    <row r="143" spans="1:3">
      <c r="A143" s="25">
        <v>129.5</v>
      </c>
      <c r="B143" s="53">
        <v>0.196317048780488</v>
      </c>
      <c r="C143" s="21">
        <f t="shared" ref="C143:C195" si="2">SUM(B144:B173)/B143</f>
        <v>26.596037345761843</v>
      </c>
    </row>
    <row r="144" spans="1:3">
      <c r="A144" s="25">
        <v>130.5</v>
      </c>
      <c r="B144" s="53">
        <v>0.19474812195121899</v>
      </c>
      <c r="C144" s="21">
        <f t="shared" si="2"/>
        <v>26.599380838764535</v>
      </c>
    </row>
    <row r="145" spans="1:3">
      <c r="A145" s="25">
        <v>131.5</v>
      </c>
      <c r="B145" s="53">
        <v>0.193194463414634</v>
      </c>
      <c r="C145" s="21">
        <f t="shared" si="2"/>
        <v>26.602441644479804</v>
      </c>
    </row>
    <row r="146" spans="1:3">
      <c r="A146" s="25">
        <v>132.5</v>
      </c>
      <c r="B146" s="53">
        <v>0.191656365853659</v>
      </c>
      <c r="C146" s="21">
        <f t="shared" si="2"/>
        <v>26.605128513163283</v>
      </c>
    </row>
    <row r="147" spans="1:3">
      <c r="A147" s="25">
        <v>133.5</v>
      </c>
      <c r="B147" s="53">
        <v>0.19013312195122001</v>
      </c>
      <c r="C147" s="21">
        <f t="shared" si="2"/>
        <v>26.607494902801005</v>
      </c>
    </row>
    <row r="148" spans="1:3">
      <c r="A148" s="25">
        <v>134.5</v>
      </c>
      <c r="B148" s="53">
        <v>0.18862512195122</v>
      </c>
      <c r="C148" s="21">
        <f t="shared" si="2"/>
        <v>26.609433603624606</v>
      </c>
    </row>
    <row r="149" spans="1:3">
      <c r="A149" s="25">
        <v>135.5</v>
      </c>
      <c r="B149" s="53">
        <v>0.18713317073170699</v>
      </c>
      <c r="C149" s="21">
        <f t="shared" si="2"/>
        <v>26.610770860975517</v>
      </c>
    </row>
    <row r="150" spans="1:3">
      <c r="A150" s="25">
        <v>136.5</v>
      </c>
      <c r="B150" s="53">
        <v>0.185654121951219</v>
      </c>
      <c r="C150" s="21">
        <f t="shared" si="2"/>
        <v>26.611916941272572</v>
      </c>
    </row>
    <row r="151" spans="1:3">
      <c r="A151" s="25">
        <v>137.5</v>
      </c>
      <c r="B151" s="53">
        <v>0.18418953658536599</v>
      </c>
      <c r="C151" s="21">
        <f t="shared" si="2"/>
        <v>26.612606102594977</v>
      </c>
    </row>
    <row r="152" spans="1:3">
      <c r="A152" s="25">
        <v>138.5</v>
      </c>
      <c r="B152" s="53">
        <v>0.18273700000000001</v>
      </c>
      <c r="C152" s="21">
        <f t="shared" si="2"/>
        <v>26.613144413729593</v>
      </c>
    </row>
    <row r="153" spans="1:3">
      <c r="A153" s="25">
        <v>139.5</v>
      </c>
      <c r="B153" s="53">
        <v>0.181299195121951</v>
      </c>
      <c r="C153" s="21">
        <f t="shared" si="2"/>
        <v>26.613088699760169</v>
      </c>
    </row>
    <row r="154" spans="1:3">
      <c r="A154" s="25">
        <v>140.5</v>
      </c>
      <c r="B154" s="53">
        <v>0.17987421951219501</v>
      </c>
      <c r="C154" s="21">
        <f t="shared" si="2"/>
        <v>26.612669720562202</v>
      </c>
    </row>
    <row r="155" spans="1:3">
      <c r="A155" s="25">
        <v>141.5</v>
      </c>
      <c r="B155" s="53">
        <v>0.178461634146341</v>
      </c>
      <c r="C155" s="21">
        <f t="shared" si="2"/>
        <v>26.611911257280617</v>
      </c>
    </row>
    <row r="156" spans="1:3">
      <c r="A156" s="25">
        <v>142.5</v>
      </c>
      <c r="B156" s="53">
        <v>0.17706134146341501</v>
      </c>
      <c r="C156" s="21">
        <f t="shared" si="2"/>
        <v>26.610794936025275</v>
      </c>
    </row>
    <row r="157" spans="1:3">
      <c r="A157" s="25">
        <v>143.5</v>
      </c>
      <c r="B157" s="53">
        <v>0.175673</v>
      </c>
      <c r="C157" s="21">
        <f t="shared" si="2"/>
        <v>26.609335276892637</v>
      </c>
    </row>
    <row r="158" spans="1:3">
      <c r="A158" s="25">
        <v>144.5</v>
      </c>
      <c r="B158" s="53">
        <v>0.174297707317073</v>
      </c>
      <c r="C158" s="21">
        <f t="shared" si="2"/>
        <v>26.607311348147554</v>
      </c>
    </row>
    <row r="159" spans="1:3">
      <c r="A159" s="25">
        <v>145.5</v>
      </c>
      <c r="B159" s="53">
        <v>0.17293336585365901</v>
      </c>
      <c r="C159" s="21">
        <f t="shared" si="2"/>
        <v>26.605003365175953</v>
      </c>
    </row>
    <row r="160" spans="1:3">
      <c r="A160" s="25">
        <v>146.5</v>
      </c>
      <c r="B160" s="53">
        <v>0.17158000000000001</v>
      </c>
      <c r="C160" s="21">
        <f t="shared" si="2"/>
        <v>26.60237534080667</v>
      </c>
    </row>
    <row r="161" spans="1:3">
      <c r="A161" s="25">
        <v>147.5</v>
      </c>
      <c r="B161" s="53">
        <v>0.170236146341463</v>
      </c>
      <c r="C161" s="21">
        <f t="shared" si="2"/>
        <v>26.599624022985637</v>
      </c>
    </row>
    <row r="162" spans="1:3">
      <c r="A162" s="25">
        <v>148.5</v>
      </c>
      <c r="B162" s="53">
        <v>0.16890424390243899</v>
      </c>
      <c r="C162" s="21">
        <f t="shared" si="2"/>
        <v>26.59631767111803</v>
      </c>
    </row>
    <row r="163" spans="1:3">
      <c r="A163" s="25">
        <v>149.5</v>
      </c>
      <c r="B163" s="53">
        <v>0.16758387804878</v>
      </c>
      <c r="C163" s="21">
        <f t="shared" si="2"/>
        <v>26.592471858649969</v>
      </c>
    </row>
    <row r="164" spans="1:3">
      <c r="A164" s="25">
        <v>150.5</v>
      </c>
      <c r="B164" s="53">
        <v>0.166271780487805</v>
      </c>
      <c r="C164" s="21">
        <f t="shared" si="2"/>
        <v>26.588584250029655</v>
      </c>
    </row>
    <row r="165" spans="1:3">
      <c r="A165" s="25">
        <v>151.5</v>
      </c>
      <c r="B165" s="53">
        <v>0.16497051219512199</v>
      </c>
      <c r="C165" s="21">
        <f t="shared" si="2"/>
        <v>26.584206697102257</v>
      </c>
    </row>
    <row r="166" spans="1:3">
      <c r="A166" s="25">
        <v>152.5</v>
      </c>
      <c r="B166" s="53">
        <v>0.16367880487804901</v>
      </c>
      <c r="C166" s="21">
        <f t="shared" si="2"/>
        <v>26.579511091845372</v>
      </c>
    </row>
    <row r="167" spans="1:3">
      <c r="A167" s="25">
        <v>153.5</v>
      </c>
      <c r="B167" s="53">
        <v>0.16239690243902399</v>
      </c>
      <c r="C167" s="21">
        <f t="shared" si="2"/>
        <v>26.574421024791331</v>
      </c>
    </row>
    <row r="168" spans="1:3">
      <c r="A168" s="25">
        <v>154.5</v>
      </c>
      <c r="B168" s="53">
        <v>0.16112378048780501</v>
      </c>
      <c r="C168" s="21">
        <f t="shared" si="2"/>
        <v>26.569075434353959</v>
      </c>
    </row>
    <row r="169" spans="1:3">
      <c r="A169" s="25">
        <v>155.5</v>
      </c>
      <c r="B169" s="53">
        <v>0.159859926829268</v>
      </c>
      <c r="C169" s="21">
        <f t="shared" si="2"/>
        <v>26.563356304154734</v>
      </c>
    </row>
    <row r="170" spans="1:3">
      <c r="A170" s="25">
        <v>156.5</v>
      </c>
      <c r="B170" s="53">
        <v>0.158605292682927</v>
      </c>
      <c r="C170" s="21">
        <f t="shared" si="2"/>
        <v>26.557236502272758</v>
      </c>
    </row>
    <row r="171" spans="1:3">
      <c r="A171" s="25">
        <v>157.5</v>
      </c>
      <c r="B171" s="53">
        <v>0.15735865853658501</v>
      </c>
      <c r="C171" s="21">
        <f t="shared" si="2"/>
        <v>26.550893290998335</v>
      </c>
    </row>
    <row r="172" spans="1:3">
      <c r="A172" s="25">
        <v>158.5</v>
      </c>
      <c r="B172" s="53">
        <v>0.15612139024390201</v>
      </c>
      <c r="C172" s="21">
        <f t="shared" si="2"/>
        <v>26.544059289699135</v>
      </c>
    </row>
    <row r="173" spans="1:3">
      <c r="A173" s="25">
        <v>159.5</v>
      </c>
      <c r="B173" s="53">
        <v>0.15489275609756101</v>
      </c>
      <c r="C173" s="21">
        <f t="shared" si="2"/>
        <v>26.536814693029932</v>
      </c>
    </row>
    <row r="174" spans="1:3">
      <c r="A174" s="25">
        <v>160.5</v>
      </c>
      <c r="B174" s="53">
        <v>0.15367202439024399</v>
      </c>
      <c r="C174" s="21">
        <f t="shared" si="2"/>
        <v>26.529264812152192</v>
      </c>
    </row>
    <row r="175" spans="1:3">
      <c r="A175" s="25">
        <v>161.5</v>
      </c>
      <c r="B175" s="53">
        <v>0.15245943902438999</v>
      </c>
      <c r="C175" s="21">
        <f t="shared" si="2"/>
        <v>26.52133834236923</v>
      </c>
    </row>
    <row r="176" spans="1:3">
      <c r="A176" s="25">
        <v>162.5</v>
      </c>
      <c r="B176" s="53">
        <v>0.15125417073170699</v>
      </c>
      <c r="C176" s="21">
        <f t="shared" si="2"/>
        <v>26.513143519848178</v>
      </c>
    </row>
    <row r="177" spans="1:3">
      <c r="A177" s="25">
        <v>163.5</v>
      </c>
      <c r="B177" s="53">
        <v>0.15005695121951201</v>
      </c>
      <c r="C177" s="21">
        <f t="shared" si="2"/>
        <v>26.504524379768046</v>
      </c>
    </row>
    <row r="178" spans="1:3">
      <c r="A178" s="25">
        <v>164.5</v>
      </c>
      <c r="B178" s="53">
        <v>0.14886670731707299</v>
      </c>
      <c r="C178" s="21">
        <f t="shared" si="2"/>
        <v>26.495649488370308</v>
      </c>
    </row>
    <row r="179" spans="1:3">
      <c r="A179" s="25">
        <v>165.5</v>
      </c>
      <c r="B179" s="53">
        <v>0.14768343902438999</v>
      </c>
      <c r="C179" s="21">
        <f t="shared" si="2"/>
        <v>26.486489477080312</v>
      </c>
    </row>
    <row r="180" spans="1:3">
      <c r="A180" s="25">
        <v>166.5</v>
      </c>
      <c r="B180" s="53">
        <v>0.14650826829268301</v>
      </c>
      <c r="C180" s="21">
        <f t="shared" si="2"/>
        <v>26.476805854127264</v>
      </c>
    </row>
    <row r="181" spans="1:3">
      <c r="A181" s="25">
        <v>167.5</v>
      </c>
      <c r="B181" s="53">
        <v>0.14534104878048801</v>
      </c>
      <c r="C181" s="21">
        <f t="shared" si="2"/>
        <v>26.466585153876061</v>
      </c>
    </row>
    <row r="182" spans="1:3">
      <c r="A182" s="25">
        <v>168.5</v>
      </c>
      <c r="B182" s="53">
        <v>0.14417958536585401</v>
      </c>
      <c r="C182" s="21">
        <f t="shared" si="2"/>
        <v>26.456209845343562</v>
      </c>
    </row>
    <row r="183" spans="1:3">
      <c r="A183" s="25">
        <v>169.5</v>
      </c>
      <c r="B183" s="53">
        <v>0.143024585365854</v>
      </c>
      <c r="C183" s="21">
        <f t="shared" si="2"/>
        <v>26.445526677316888</v>
      </c>
    </row>
    <row r="184" spans="1:3">
      <c r="A184" s="25">
        <v>170.5</v>
      </c>
      <c r="B184" s="53">
        <v>0.141875853658537</v>
      </c>
      <c r="C184" s="21">
        <f t="shared" si="2"/>
        <v>26.434548583354317</v>
      </c>
    </row>
    <row r="185" spans="1:3">
      <c r="A185" s="25">
        <v>171.5</v>
      </c>
      <c r="B185" s="53">
        <v>0.140733609756098</v>
      </c>
      <c r="C185" s="21">
        <f t="shared" si="2"/>
        <v>26.423202944570164</v>
      </c>
    </row>
    <row r="186" spans="1:3">
      <c r="A186" s="25">
        <v>172.5</v>
      </c>
      <c r="B186" s="53">
        <v>0.13959921951219501</v>
      </c>
      <c r="C186" s="21">
        <f t="shared" si="2"/>
        <v>26.411195079712535</v>
      </c>
    </row>
    <row r="187" spans="1:3">
      <c r="A187" s="25">
        <v>173.5</v>
      </c>
      <c r="B187" s="53">
        <v>0.13847170731707301</v>
      </c>
      <c r="C187" s="21">
        <f t="shared" si="2"/>
        <v>26.398672265532827</v>
      </c>
    </row>
    <row r="188" spans="1:3">
      <c r="A188" s="25">
        <v>174.5</v>
      </c>
      <c r="B188" s="53">
        <v>0.137349317073171</v>
      </c>
      <c r="C188" s="21">
        <f t="shared" si="2"/>
        <v>26.385948272892172</v>
      </c>
    </row>
    <row r="189" spans="1:3">
      <c r="A189" s="25">
        <v>175.5</v>
      </c>
      <c r="B189" s="53">
        <v>0.13623278048780499</v>
      </c>
      <c r="C189" s="21">
        <f t="shared" si="2"/>
        <v>26.372862159889859</v>
      </c>
    </row>
    <row r="190" spans="1:3">
      <c r="A190" s="25">
        <v>176.5</v>
      </c>
      <c r="B190" s="53">
        <v>0.13512278048780499</v>
      </c>
      <c r="C190" s="21">
        <f t="shared" si="2"/>
        <v>26.359246351195655</v>
      </c>
    </row>
    <row r="191" spans="1:3">
      <c r="A191" s="25">
        <v>177.5</v>
      </c>
      <c r="B191" s="53">
        <v>0.134018073170732</v>
      </c>
      <c r="C191" s="21">
        <f t="shared" si="2"/>
        <v>26.345309451346235</v>
      </c>
    </row>
    <row r="192" spans="1:3">
      <c r="A192" s="25">
        <v>178.5</v>
      </c>
      <c r="B192" s="53">
        <v>0.13291768292682901</v>
      </c>
      <c r="C192" s="21">
        <f t="shared" si="2"/>
        <v>26.331239672454572</v>
      </c>
    </row>
    <row r="193" spans="1:3">
      <c r="A193" s="25">
        <v>179.5</v>
      </c>
      <c r="B193" s="53">
        <v>0.131822512195122</v>
      </c>
      <c r="C193" s="21">
        <f t="shared" si="2"/>
        <v>26.316844360016212</v>
      </c>
    </row>
    <row r="194" spans="1:3">
      <c r="A194" s="25">
        <v>180.5</v>
      </c>
      <c r="B194" s="53">
        <v>0.13073346341463399</v>
      </c>
      <c r="C194" s="21">
        <f t="shared" si="2"/>
        <v>26.301910683289353</v>
      </c>
    </row>
    <row r="195" spans="1:3">
      <c r="A195" s="25"/>
      <c r="B195" s="53">
        <v>0.12964946341463399</v>
      </c>
      <c r="C195" s="21">
        <f t="shared" si="2"/>
        <v>26.286628033413955</v>
      </c>
    </row>
    <row r="196" spans="1:3">
      <c r="A196" s="25"/>
      <c r="B196" s="53">
        <v>0.128571219512195</v>
      </c>
      <c r="C196" s="21"/>
    </row>
    <row r="197" spans="1:3">
      <c r="A197" s="25"/>
      <c r="B197" s="53">
        <v>0.12749795121951199</v>
      </c>
      <c r="C197" s="21"/>
    </row>
    <row r="198" spans="1:3">
      <c r="A198" s="25"/>
      <c r="B198" s="53">
        <v>0.12642999999999999</v>
      </c>
      <c r="C198" s="21"/>
    </row>
    <row r="199" spans="1:3">
      <c r="A199" s="25"/>
      <c r="B199" s="53">
        <v>0.125366243902439</v>
      </c>
      <c r="C199" s="21"/>
    </row>
    <row r="200" spans="1:3">
      <c r="A200" s="25"/>
      <c r="B200" s="53">
        <v>0.12430736585365899</v>
      </c>
      <c r="C200" s="21"/>
    </row>
    <row r="201" spans="1:3">
      <c r="A201" s="25"/>
      <c r="B201" s="53">
        <v>0.123253341463415</v>
      </c>
      <c r="C201" s="21"/>
    </row>
    <row r="202" spans="1:3">
      <c r="A202" s="25"/>
      <c r="B202" s="53">
        <v>0.12220387804878</v>
      </c>
      <c r="C202" s="21"/>
    </row>
    <row r="203" spans="1:3">
      <c r="A203" s="25"/>
      <c r="B203" s="53">
        <v>0.12115768292682901</v>
      </c>
      <c r="C203" s="21"/>
    </row>
    <row r="204" spans="1:3">
      <c r="A204" s="25"/>
      <c r="B204" s="53">
        <v>0.12011748780487801</v>
      </c>
      <c r="C204" s="21"/>
    </row>
    <row r="205" spans="1:3">
      <c r="A205" s="25"/>
      <c r="B205" s="53">
        <v>0.119081975609756</v>
      </c>
      <c r="C205" s="21"/>
    </row>
    <row r="206" spans="1:3">
      <c r="A206" s="25"/>
      <c r="B206" s="53">
        <v>0.118049341463415</v>
      </c>
      <c r="C206" s="21"/>
    </row>
    <row r="207" spans="1:3">
      <c r="A207" s="25"/>
      <c r="B207" s="53">
        <v>0.117021536585366</v>
      </c>
      <c r="C207" s="21"/>
    </row>
    <row r="208" spans="1:3">
      <c r="A208" s="25"/>
      <c r="B208" s="53">
        <v>0.11599868292682899</v>
      </c>
      <c r="C208" s="21"/>
    </row>
    <row r="209" spans="1:3">
      <c r="A209" s="25"/>
      <c r="B209" s="53">
        <v>0.114979195121951</v>
      </c>
      <c r="C209" s="21"/>
    </row>
    <row r="210" spans="1:3">
      <c r="A210" s="25"/>
      <c r="B210" s="53">
        <v>0.11396339024390199</v>
      </c>
      <c r="C210" s="21"/>
    </row>
    <row r="211" spans="1:3">
      <c r="A211" s="25"/>
      <c r="B211" s="53">
        <v>0.11295131707317101</v>
      </c>
      <c r="C211" s="21"/>
    </row>
    <row r="212" spans="1:3">
      <c r="A212" s="25"/>
      <c r="B212" s="53">
        <v>0.111943707317073</v>
      </c>
      <c r="C212" s="21"/>
    </row>
    <row r="213" spans="1:3">
      <c r="A213" s="25"/>
      <c r="B213" s="53">
        <v>0.11093970731707301</v>
      </c>
      <c r="C213" s="21"/>
    </row>
    <row r="214" spans="1:3">
      <c r="A214" s="25"/>
      <c r="B214" s="53">
        <v>0.10993951219512201</v>
      </c>
      <c r="C214" s="21"/>
    </row>
    <row r="215" spans="1:3">
      <c r="A215" s="25"/>
      <c r="B215" s="53">
        <v>0.108942195121951</v>
      </c>
      <c r="C215" s="21"/>
    </row>
    <row r="216" spans="1:3">
      <c r="A216" s="25"/>
      <c r="B216" s="53">
        <v>0.107948707317073</v>
      </c>
      <c r="C216" s="21"/>
    </row>
    <row r="217" spans="1:3">
      <c r="A217" s="25"/>
      <c r="B217" s="53">
        <v>0.10695870731707301</v>
      </c>
      <c r="C217" s="21"/>
    </row>
    <row r="218" spans="1:3">
      <c r="A218" s="25"/>
      <c r="B218" s="53">
        <v>0.105972073170732</v>
      </c>
      <c r="C218" s="21"/>
    </row>
    <row r="219" spans="1:3">
      <c r="A219" s="25"/>
      <c r="B219" s="53">
        <v>0.104989146341463</v>
      </c>
      <c r="C219" s="21"/>
    </row>
    <row r="220" spans="1:3">
      <c r="A220" s="25"/>
      <c r="B220" s="53">
        <v>0.104009097560976</v>
      </c>
      <c r="C220" s="21"/>
    </row>
    <row r="221" spans="1:3">
      <c r="A221" s="25"/>
      <c r="B221" s="53">
        <v>0.103031024390244</v>
      </c>
      <c r="C221" s="21"/>
    </row>
    <row r="222" spans="1:3">
      <c r="A222" s="25"/>
      <c r="B222" s="53">
        <v>0.10205743902439</v>
      </c>
      <c r="C222" s="21"/>
    </row>
    <row r="223" spans="1:3">
      <c r="A223" s="25"/>
      <c r="B223" s="53">
        <v>0.101087682926829</v>
      </c>
      <c r="C223" s="21"/>
    </row>
    <row r="224" spans="1:3">
      <c r="A224" s="25"/>
      <c r="B224" s="53">
        <v>0.100120804878049</v>
      </c>
      <c r="C224" s="21"/>
    </row>
    <row r="225" spans="1:3">
      <c r="A225" s="25"/>
      <c r="B225" s="53">
        <v>9.9156804878048801E-2</v>
      </c>
      <c r="C225" s="21"/>
    </row>
    <row r="226" spans="1:3">
      <c r="A226" s="25"/>
      <c r="B226" s="53">
        <v>9.8196121951219503E-2</v>
      </c>
      <c r="C226" s="21"/>
    </row>
    <row r="227" spans="1:3">
      <c r="A227" s="25"/>
      <c r="B227" s="53">
        <v>9.7238804878048798E-2</v>
      </c>
      <c r="C227" s="21"/>
    </row>
    <row r="228" spans="1:3">
      <c r="A228" s="25"/>
      <c r="B228" s="53">
        <v>9.6282658536585394E-2</v>
      </c>
      <c r="C228" s="21"/>
    </row>
    <row r="229" spans="1:3">
      <c r="A229" s="25"/>
      <c r="B229" s="53">
        <v>9.5329390243902398E-2</v>
      </c>
      <c r="C229" s="21"/>
    </row>
    <row r="230" spans="1:3">
      <c r="A230" s="25"/>
      <c r="B230" s="53">
        <v>9.4379048780487806E-2</v>
      </c>
      <c r="C230" s="21"/>
    </row>
    <row r="231" spans="1:3">
      <c r="A231" s="25"/>
      <c r="B231" s="53">
        <v>9.3431975609756093E-2</v>
      </c>
      <c r="C231" s="21"/>
    </row>
    <row r="232" spans="1:3">
      <c r="A232" s="25"/>
      <c r="B232" s="53">
        <v>9.2487317073170705E-2</v>
      </c>
      <c r="C232" s="21"/>
    </row>
    <row r="233" spans="1:3">
      <c r="A233" s="25"/>
      <c r="B233" s="53">
        <v>9.1544787317073203E-2</v>
      </c>
      <c r="C233" s="21"/>
    </row>
    <row r="234" spans="1:3">
      <c r="A234" s="25"/>
      <c r="B234" s="53">
        <v>9.0605122926829304E-2</v>
      </c>
      <c r="C234" s="21"/>
    </row>
    <row r="235" spans="1:3">
      <c r="A235" s="25"/>
      <c r="B235" s="53">
        <v>8.9668463414634095E-2</v>
      </c>
      <c r="C235" s="21"/>
    </row>
    <row r="236" spans="1:3">
      <c r="A236" s="25"/>
      <c r="B236" s="53">
        <v>8.8733780487804906E-2</v>
      </c>
      <c r="C236" s="21"/>
    </row>
    <row r="237" spans="1:3">
      <c r="A237" s="25"/>
      <c r="B237" s="53">
        <v>8.7801975609756097E-2</v>
      </c>
      <c r="C237" s="21"/>
    </row>
    <row r="238" spans="1:3">
      <c r="A238" s="25"/>
      <c r="B238" s="53">
        <v>8.6872268292683005E-2</v>
      </c>
      <c r="C238" s="21"/>
    </row>
    <row r="239" spans="1:3">
      <c r="A239" s="25"/>
      <c r="B239" s="53">
        <v>8.5945999999999995E-2</v>
      </c>
      <c r="C239" s="21"/>
    </row>
    <row r="240" spans="1:3">
      <c r="A240" s="25"/>
      <c r="B240" s="53">
        <v>8.50208292682927E-2</v>
      </c>
      <c r="C240" s="21"/>
    </row>
    <row r="241" spans="1:3">
      <c r="A241" s="25"/>
      <c r="B241" s="53">
        <v>8.4098097560975596E-2</v>
      </c>
      <c r="C241" s="21"/>
    </row>
    <row r="242" spans="1:3">
      <c r="A242" s="25"/>
      <c r="B242" s="53">
        <v>8.3177463414634098E-2</v>
      </c>
      <c r="C242" s="21"/>
    </row>
    <row r="243" spans="1:3">
      <c r="A243" s="25"/>
      <c r="B243" s="53">
        <v>8.2259707317073202E-2</v>
      </c>
      <c r="C243" s="21"/>
    </row>
    <row r="244" spans="1:3">
      <c r="A244" s="25"/>
      <c r="B244" s="53">
        <v>8.13438292682927E-2</v>
      </c>
      <c r="C244" s="21"/>
    </row>
    <row r="245" spans="1:3">
      <c r="A245" s="25"/>
      <c r="B245" s="53">
        <v>8.0429829268292702E-2</v>
      </c>
      <c r="C245" s="21"/>
    </row>
    <row r="246" spans="1:3">
      <c r="A246" s="25"/>
      <c r="B246" s="53">
        <v>7.9518170731707305E-2</v>
      </c>
    </row>
    <row r="247" spans="1:3">
      <c r="A247" s="25"/>
      <c r="B247" s="53">
        <v>7.8608707317073201E-2</v>
      </c>
    </row>
    <row r="248" spans="1:3">
      <c r="A248" s="25"/>
      <c r="B248" s="53">
        <v>7.7701146341463398E-2</v>
      </c>
    </row>
    <row r="249" spans="1:3">
      <c r="A249" s="25"/>
      <c r="B249" s="53">
        <v>7.6795219512195104E-2</v>
      </c>
    </row>
    <row r="250" spans="1:3">
      <c r="A250" s="25"/>
      <c r="B250" s="53">
        <v>7.5891589512195101E-2</v>
      </c>
    </row>
    <row r="251" spans="1:3">
      <c r="A251" s="25"/>
      <c r="B251" s="53">
        <v>7.4990369512195093E-2</v>
      </c>
    </row>
    <row r="252" spans="1:3">
      <c r="A252" s="25"/>
      <c r="B252" s="53">
        <v>7.4090000000000003E-2</v>
      </c>
    </row>
    <row r="253" spans="1:3">
      <c r="A253" s="25"/>
      <c r="B253" s="53">
        <v>7.3192219512195095E-2</v>
      </c>
    </row>
    <row r="254" spans="1:3">
      <c r="A254" s="25"/>
      <c r="B254" s="53">
        <v>7.2296463414634096E-2</v>
      </c>
    </row>
    <row r="255" spans="1:3">
      <c r="A255" s="25"/>
      <c r="B255" s="53">
        <v>7.1402560975609805E-2</v>
      </c>
    </row>
    <row r="256" spans="1:3">
      <c r="A256" s="25"/>
      <c r="B256" s="53">
        <v>7.0510121951219501E-2</v>
      </c>
    </row>
    <row r="257" spans="1:2">
      <c r="A257" s="25"/>
      <c r="B257" s="53">
        <v>6.9618658536585304E-2</v>
      </c>
    </row>
    <row r="258" spans="1:2">
      <c r="A258" s="25"/>
      <c r="B258" s="53">
        <v>6.8729878048780502E-2</v>
      </c>
    </row>
    <row r="259" spans="1:2">
      <c r="A259" s="25"/>
      <c r="B259" s="53">
        <v>6.7843292682926798E-2</v>
      </c>
    </row>
    <row r="260" spans="1:2">
      <c r="A260" s="25"/>
      <c r="B260" s="53">
        <v>6.6957317073170805E-2</v>
      </c>
    </row>
    <row r="261" spans="1:2">
      <c r="A261" s="25"/>
      <c r="B261" s="53">
        <v>6.6073609756097607E-2</v>
      </c>
    </row>
    <row r="262" spans="1:2">
      <c r="A262" s="25"/>
      <c r="B262" s="53">
        <v>6.5190741219512197E-2</v>
      </c>
    </row>
    <row r="263" spans="1:2">
      <c r="A263" s="25"/>
      <c r="B263" s="53">
        <v>6.4309560975609803E-2</v>
      </c>
    </row>
    <row r="264" spans="1:2">
      <c r="A264" s="25"/>
      <c r="B264" s="53">
        <v>6.34307804878049E-2</v>
      </c>
    </row>
    <row r="265" spans="1:2">
      <c r="A265" s="25"/>
      <c r="B265" s="53">
        <v>6.2553439024390298E-2</v>
      </c>
    </row>
    <row r="266" spans="1:2">
      <c r="A266" s="25"/>
      <c r="B266" s="53">
        <v>6.1677536585365803E-2</v>
      </c>
    </row>
    <row r="267" spans="1:2">
      <c r="A267" s="25"/>
      <c r="B267" s="53">
        <v>6.0803219512195097E-2</v>
      </c>
    </row>
    <row r="268" spans="1:2">
      <c r="A268" s="25"/>
      <c r="B268" s="53">
        <v>5.9930414634146299E-2</v>
      </c>
    </row>
    <row r="269" spans="1:2">
      <c r="A269" s="25"/>
      <c r="B269" s="53">
        <v>5.9059048780487802E-2</v>
      </c>
    </row>
    <row r="270" spans="1:2">
      <c r="A270" s="25"/>
      <c r="B270" s="53">
        <v>5.8189121951219502E-2</v>
      </c>
    </row>
    <row r="271" spans="1:2">
      <c r="A271" s="25"/>
      <c r="B271" s="53">
        <v>5.7320634146341497E-2</v>
      </c>
    </row>
    <row r="272" spans="1:2">
      <c r="A272" s="25"/>
      <c r="B272" s="53">
        <v>5.6452585365853701E-2</v>
      </c>
    </row>
    <row r="273" spans="1:2">
      <c r="A273" s="25"/>
      <c r="B273" s="53">
        <v>5.5586439024390297E-2</v>
      </c>
    </row>
    <row r="274" spans="1:2">
      <c r="A274" s="25"/>
      <c r="B274" s="53">
        <v>5.4722487804877998E-2</v>
      </c>
    </row>
    <row r="275" spans="1:2">
      <c r="A275" s="25"/>
      <c r="B275" s="53">
        <v>5.38590731707317E-2</v>
      </c>
    </row>
    <row r="276" spans="1:2">
      <c r="A276" s="25"/>
      <c r="B276" s="53">
        <v>5.2996902439024399E-2</v>
      </c>
    </row>
    <row r="277" spans="1:2">
      <c r="A277" s="25"/>
      <c r="B277" s="53">
        <v>5.2136268292682898E-2</v>
      </c>
    </row>
    <row r="278" spans="1:2">
      <c r="A278" s="25"/>
      <c r="B278" s="53">
        <v>5.1277073170731699E-2</v>
      </c>
    </row>
    <row r="279" spans="1:2">
      <c r="A279" s="25"/>
      <c r="B279" s="53">
        <v>5.0419317073170697E-2</v>
      </c>
    </row>
    <row r="280" spans="1:2">
      <c r="A280" s="25"/>
      <c r="B280" s="53">
        <v>4.9562000000000002E-2</v>
      </c>
    </row>
    <row r="281" spans="1:2">
      <c r="A281" s="25"/>
      <c r="B281" s="53">
        <v>4.8706121951219497E-2</v>
      </c>
    </row>
    <row r="282" spans="1:2">
      <c r="A282" s="25"/>
      <c r="B282" s="53">
        <v>4.78516829268293E-2</v>
      </c>
    </row>
    <row r="283" spans="1:2">
      <c r="A283" s="25"/>
      <c r="B283" s="53">
        <v>4.6998682926829301E-2</v>
      </c>
    </row>
    <row r="284" spans="1:2">
      <c r="A284" s="25"/>
      <c r="B284" s="53">
        <v>4.6146243902439002E-2</v>
      </c>
    </row>
    <row r="285" spans="1:2">
      <c r="A285" s="25"/>
      <c r="B285" s="53">
        <v>4.5295000000000002E-2</v>
      </c>
    </row>
    <row r="286" spans="1:2">
      <c r="A286" s="25"/>
      <c r="B286" s="53">
        <v>4.4445317073170697E-2</v>
      </c>
    </row>
    <row r="287" spans="1:2">
      <c r="A287" s="25"/>
      <c r="B287" s="53">
        <v>4.35970731707317E-2</v>
      </c>
    </row>
    <row r="288" spans="1:2">
      <c r="A288" s="25"/>
      <c r="B288" s="53">
        <v>4.2749512195121998E-2</v>
      </c>
    </row>
    <row r="289" spans="1:2">
      <c r="A289" s="25"/>
      <c r="B289" s="53">
        <v>4.19029268292683E-2</v>
      </c>
    </row>
    <row r="290" spans="1:2">
      <c r="A290" s="25"/>
      <c r="B290" s="53">
        <v>4.1056975609756102E-2</v>
      </c>
    </row>
    <row r="291" spans="1:2">
      <c r="A291" s="25"/>
      <c r="B291" s="53">
        <v>4.0213487804877997E-2</v>
      </c>
    </row>
    <row r="292" spans="1:2">
      <c r="A292" s="25"/>
      <c r="B292" s="53">
        <v>3.9370804878048803E-2</v>
      </c>
    </row>
    <row r="293" spans="1:2">
      <c r="A293" s="25"/>
      <c r="B293" s="53">
        <v>3.8528121951219498E-2</v>
      </c>
    </row>
    <row r="294" spans="1:2">
      <c r="A294" s="25"/>
      <c r="B294" s="53">
        <v>3.7686585365853703E-2</v>
      </c>
    </row>
    <row r="295" spans="1:2">
      <c r="A295" s="25"/>
      <c r="B295" s="53">
        <v>3.68466341463414E-2</v>
      </c>
    </row>
    <row r="296" spans="1:2">
      <c r="A296" s="25"/>
      <c r="B296" s="53">
        <v>3.6007609756097597E-2</v>
      </c>
    </row>
    <row r="297" spans="1:2">
      <c r="A297" s="25"/>
      <c r="B297" s="53">
        <v>3.5169317073170697E-2</v>
      </c>
    </row>
    <row r="298" spans="1:2">
      <c r="A298" s="25"/>
      <c r="B298" s="53">
        <v>3.4331512195121899E-2</v>
      </c>
    </row>
    <row r="299" spans="1:2">
      <c r="A299" s="25"/>
      <c r="B299" s="53">
        <v>3.3495048780487799E-2</v>
      </c>
    </row>
    <row r="300" spans="1:2">
      <c r="A300" s="25"/>
      <c r="B300" s="53">
        <v>3.2660073170731697E-2</v>
      </c>
    </row>
    <row r="301" spans="1:2">
      <c r="A301" s="25"/>
      <c r="B301" s="53">
        <v>3.1825926829268297E-2</v>
      </c>
    </row>
    <row r="302" spans="1:2">
      <c r="A302" s="25"/>
      <c r="B302" s="53">
        <v>3.0992609756097599E-2</v>
      </c>
    </row>
    <row r="303" spans="1:2">
      <c r="A303" s="25"/>
      <c r="B303" s="53">
        <v>3.0159731707317099E-2</v>
      </c>
    </row>
    <row r="304" spans="1:2">
      <c r="A304" s="25"/>
      <c r="B304" s="53">
        <v>2.9327756097561001E-2</v>
      </c>
    </row>
    <row r="305" spans="1:2">
      <c r="A305" s="25"/>
      <c r="B305" s="53">
        <v>2.8496292682926801E-2</v>
      </c>
    </row>
    <row r="306" spans="1:2">
      <c r="A306" s="25"/>
      <c r="B306" s="53">
        <v>2.7666317073170701E-2</v>
      </c>
    </row>
    <row r="307" spans="1:2">
      <c r="A307" s="25"/>
      <c r="B307" s="53">
        <v>2.6837682926829299E-2</v>
      </c>
    </row>
    <row r="308" spans="1:2">
      <c r="A308" s="25"/>
      <c r="B308" s="53">
        <v>2.6009634146341502E-2</v>
      </c>
    </row>
    <row r="309" spans="1:2">
      <c r="A309" s="25"/>
      <c r="B309" s="53">
        <v>2.5181951219512201E-2</v>
      </c>
    </row>
    <row r="310" spans="1:2">
      <c r="A310" s="25"/>
      <c r="B310" s="53">
        <v>2.4354536585365901E-2</v>
      </c>
    </row>
    <row r="311" spans="1:2">
      <c r="A311" s="25"/>
      <c r="B311" s="53">
        <v>2.3528902439024401E-2</v>
      </c>
    </row>
    <row r="312" spans="1:2">
      <c r="A312" s="25"/>
      <c r="B312" s="53">
        <v>2.2703536585365901E-2</v>
      </c>
    </row>
    <row r="313" spans="1:2">
      <c r="A313" s="25"/>
      <c r="B313" s="53">
        <v>2.18803658536585E-2</v>
      </c>
    </row>
    <row r="314" spans="1:2">
      <c r="A314" s="25"/>
      <c r="B314" s="53">
        <v>2.10571951219512E-2</v>
      </c>
    </row>
    <row r="315" spans="1:2">
      <c r="A315" s="25"/>
      <c r="B315" s="53">
        <v>2.0234024390243899E-2</v>
      </c>
    </row>
    <row r="316" spans="1:2">
      <c r="A316" s="25"/>
      <c r="B316" s="53">
        <v>1.9411756097561E-2</v>
      </c>
    </row>
    <row r="317" spans="1:2">
      <c r="A317" s="25"/>
      <c r="B317" s="53">
        <v>1.85899268292683E-2</v>
      </c>
    </row>
    <row r="318" spans="1:2">
      <c r="A318" s="25"/>
      <c r="B318" s="53">
        <v>1.7769536585365901E-2</v>
      </c>
    </row>
    <row r="319" spans="1:2">
      <c r="A319" s="25"/>
      <c r="B319" s="53">
        <v>1.6950024390243901E-2</v>
      </c>
    </row>
    <row r="320" spans="1:2">
      <c r="A320" s="25"/>
      <c r="B320" s="53">
        <v>1.61312926829268E-2</v>
      </c>
    </row>
    <row r="321" spans="1:2">
      <c r="A321" s="25"/>
      <c r="B321" s="53">
        <v>1.5313E-2</v>
      </c>
    </row>
    <row r="322" spans="1:2">
      <c r="A322" s="25"/>
      <c r="B322" s="53">
        <v>1.44949268292683E-2</v>
      </c>
    </row>
    <row r="323" spans="1:2">
      <c r="A323" s="25"/>
      <c r="B323" s="53">
        <v>1.36778536585366E-2</v>
      </c>
    </row>
    <row r="324" spans="1:2">
      <c r="A324" s="25"/>
      <c r="B324" s="53">
        <v>1.28614390243902E-2</v>
      </c>
    </row>
    <row r="325" spans="1:2">
      <c r="A325" s="25"/>
      <c r="B325" s="53">
        <v>1.2045585365853701E-2</v>
      </c>
    </row>
    <row r="326" spans="1:2">
      <c r="A326" s="25"/>
      <c r="B326" s="53">
        <v>1.12309268292683E-2</v>
      </c>
    </row>
    <row r="327" spans="1:2">
      <c r="A327" s="25"/>
      <c r="B327" s="53">
        <v>1.0417512195122E-2</v>
      </c>
    </row>
    <row r="328" spans="1:2">
      <c r="A328" s="25"/>
      <c r="B328" s="53">
        <v>9.6040975609755896E-3</v>
      </c>
    </row>
    <row r="329" spans="1:2">
      <c r="A329" s="25"/>
      <c r="B329" s="53">
        <v>8.7906821707317093E-3</v>
      </c>
    </row>
    <row r="330" spans="1:2">
      <c r="A330" s="25"/>
      <c r="B330" s="53">
        <v>7.9782438780487703E-3</v>
      </c>
    </row>
    <row r="331" spans="1:2">
      <c r="A331" s="25"/>
      <c r="B331" s="53">
        <v>7.1660487804878102E-3</v>
      </c>
    </row>
    <row r="332" spans="1:2">
      <c r="A332" s="25"/>
      <c r="B332" s="53">
        <v>6.35468292682925E-3</v>
      </c>
    </row>
    <row r="333" spans="1:2">
      <c r="A333" s="25"/>
      <c r="B333" s="53">
        <v>5.5449268292683002E-3</v>
      </c>
    </row>
    <row r="334" spans="1:2">
      <c r="A334" s="25"/>
      <c r="B334" s="53">
        <v>4.7360243902438903E-3</v>
      </c>
    </row>
    <row r="335" spans="1:2">
      <c r="A335" s="25"/>
      <c r="B335" s="53">
        <v>3.9264878048780602E-3</v>
      </c>
    </row>
    <row r="336" spans="1:2">
      <c r="A336" s="25"/>
      <c r="B336" s="53">
        <v>3.11795121951218E-3</v>
      </c>
    </row>
    <row r="337" spans="1:2">
      <c r="A337" s="25"/>
      <c r="B337" s="53">
        <v>2.3094146341463501E-3</v>
      </c>
    </row>
    <row r="338" spans="1:2">
      <c r="A338" s="25"/>
      <c r="B338" s="53">
        <v>1.5016097560975499E-3</v>
      </c>
    </row>
    <row r="339" spans="1:2">
      <c r="A339" s="25"/>
      <c r="B339" s="53">
        <v>6.9429268292679996E-4</v>
      </c>
    </row>
    <row r="340" spans="1:2">
      <c r="A340" s="25"/>
      <c r="B340" s="39"/>
    </row>
    <row r="341" spans="1:2">
      <c r="A341" s="25"/>
      <c r="B341" s="39"/>
    </row>
    <row r="342" spans="1:2">
      <c r="A342" s="25"/>
      <c r="B342" s="39"/>
    </row>
    <row r="343" spans="1:2">
      <c r="A343" s="25"/>
      <c r="B343" s="39"/>
    </row>
    <row r="344" spans="1:2">
      <c r="A344" s="25"/>
      <c r="B344" s="39"/>
    </row>
    <row r="345" spans="1:2">
      <c r="A345" s="25"/>
      <c r="B345" s="39"/>
    </row>
    <row r="346" spans="1:2">
      <c r="A346" s="25"/>
      <c r="B346" s="39"/>
    </row>
    <row r="347" spans="1:2">
      <c r="A347" s="25"/>
      <c r="B347" s="39"/>
    </row>
    <row r="348" spans="1:2">
      <c r="A348" s="25"/>
      <c r="B348" s="39"/>
    </row>
    <row r="349" spans="1:2">
      <c r="A349" s="25"/>
      <c r="B349" s="39"/>
    </row>
    <row r="350" spans="1:2">
      <c r="A350" s="25"/>
      <c r="B350" s="39"/>
    </row>
    <row r="351" spans="1:2">
      <c r="A351" s="25"/>
      <c r="B351" s="39"/>
    </row>
    <row r="352" spans="1:2">
      <c r="A352" s="25"/>
      <c r="B352" s="39"/>
    </row>
    <row r="353" spans="1:2">
      <c r="A353" s="25"/>
      <c r="B353" s="39"/>
    </row>
    <row r="354" spans="1:2">
      <c r="A354" s="25"/>
      <c r="B354" s="39"/>
    </row>
    <row r="355" spans="1:2">
      <c r="A355" s="25"/>
      <c r="B355" s="39"/>
    </row>
    <row r="356" spans="1:2">
      <c r="A356" s="25"/>
      <c r="B356" s="39"/>
    </row>
    <row r="357" spans="1:2">
      <c r="A357" s="25"/>
      <c r="B357" s="39"/>
    </row>
    <row r="358" spans="1:2">
      <c r="A358" s="25"/>
      <c r="B358" s="39"/>
    </row>
    <row r="359" spans="1:2">
      <c r="A359" s="25"/>
      <c r="B359" s="39"/>
    </row>
    <row r="360" spans="1:2">
      <c r="A360" s="25"/>
      <c r="B360" s="39"/>
    </row>
    <row r="361" spans="1:2">
      <c r="A361" s="25"/>
      <c r="B361" s="39"/>
    </row>
    <row r="362" spans="1:2">
      <c r="A362" s="25"/>
      <c r="B362" s="39"/>
    </row>
    <row r="363" spans="1:2">
      <c r="A363" s="25"/>
      <c r="B363" s="39"/>
    </row>
    <row r="364" spans="1:2">
      <c r="A364" s="25"/>
      <c r="B364" s="39"/>
    </row>
    <row r="365" spans="1:2">
      <c r="A365" s="25"/>
      <c r="B365" s="39"/>
    </row>
    <row r="366" spans="1:2">
      <c r="A366" s="25"/>
      <c r="B366" s="39"/>
    </row>
    <row r="367" spans="1:2">
      <c r="A367" s="25"/>
      <c r="B367" s="39"/>
    </row>
    <row r="368" spans="1:2">
      <c r="A368" s="25"/>
      <c r="B368" s="39"/>
    </row>
    <row r="369" spans="1:2">
      <c r="A369" s="25"/>
      <c r="B369" s="39"/>
    </row>
    <row r="370" spans="1:2">
      <c r="A370" s="25"/>
      <c r="B370" s="39"/>
    </row>
    <row r="371" spans="1:2">
      <c r="A371" s="25"/>
      <c r="B371" s="39"/>
    </row>
    <row r="372" spans="1:2">
      <c r="A372" s="25"/>
      <c r="B372" s="39"/>
    </row>
    <row r="373" spans="1:2">
      <c r="A373" s="25"/>
      <c r="B373" s="39"/>
    </row>
    <row r="374" spans="1:2">
      <c r="A374" s="25"/>
      <c r="B374" s="39"/>
    </row>
    <row r="375" spans="1:2">
      <c r="A375" s="25"/>
      <c r="B375" s="39"/>
    </row>
    <row r="376" spans="1:2">
      <c r="A376" s="25"/>
      <c r="B376" s="39"/>
    </row>
    <row r="377" spans="1:2">
      <c r="A377" s="25"/>
      <c r="B377" s="39"/>
    </row>
    <row r="378" spans="1:2">
      <c r="A378" s="25"/>
      <c r="B378" s="39"/>
    </row>
    <row r="379" spans="1:2">
      <c r="A379" s="25"/>
      <c r="B379" s="39"/>
    </row>
    <row r="380" spans="1:2">
      <c r="A380" s="25"/>
      <c r="B380" s="39"/>
    </row>
    <row r="381" spans="1:2">
      <c r="A381" s="25"/>
      <c r="B381" s="39"/>
    </row>
    <row r="382" spans="1:2">
      <c r="A382" s="25"/>
      <c r="B382" s="39"/>
    </row>
    <row r="383" spans="1:2">
      <c r="A383" s="25"/>
      <c r="B383" s="39"/>
    </row>
    <row r="384" spans="1:2">
      <c r="A384" s="25"/>
      <c r="B384" s="39"/>
    </row>
    <row r="385" spans="1:2">
      <c r="A385" s="25"/>
      <c r="B385" s="39"/>
    </row>
    <row r="386" spans="1:2">
      <c r="A386" s="25"/>
      <c r="B386" s="39"/>
    </row>
    <row r="387" spans="1:2">
      <c r="A387" s="25"/>
      <c r="B387" s="39"/>
    </row>
    <row r="388" spans="1:2">
      <c r="A388" s="25"/>
      <c r="B388" s="39"/>
    </row>
    <row r="389" spans="1:2">
      <c r="A389" s="25"/>
      <c r="B389" s="39"/>
    </row>
    <row r="390" spans="1:2">
      <c r="A390" s="25"/>
      <c r="B390" s="39"/>
    </row>
    <row r="391" spans="1:2">
      <c r="A391" s="25"/>
      <c r="B391" s="39"/>
    </row>
    <row r="392" spans="1:2">
      <c r="A392" s="25"/>
      <c r="B392" s="39"/>
    </row>
    <row r="393" spans="1:2">
      <c r="A393" s="25"/>
      <c r="B393" s="39"/>
    </row>
    <row r="394" spans="1:2">
      <c r="A394" s="25"/>
      <c r="B394" s="39"/>
    </row>
    <row r="395" spans="1:2">
      <c r="A395" s="25"/>
      <c r="B395" s="39"/>
    </row>
    <row r="396" spans="1:2">
      <c r="A396" s="25"/>
      <c r="B396" s="39"/>
    </row>
    <row r="397" spans="1:2">
      <c r="A397" s="25"/>
      <c r="B397" s="39"/>
    </row>
    <row r="398" spans="1:2">
      <c r="A398" s="25"/>
      <c r="B398" s="39"/>
    </row>
    <row r="399" spans="1:2">
      <c r="A399" s="25"/>
      <c r="B399" s="39"/>
    </row>
    <row r="400" spans="1:2">
      <c r="A400" s="25"/>
      <c r="B400" s="39"/>
    </row>
    <row r="401" spans="1:2">
      <c r="A401" s="25"/>
      <c r="B401" s="39"/>
    </row>
    <row r="402" spans="1:2">
      <c r="A402" s="25"/>
      <c r="B402" s="39"/>
    </row>
    <row r="403" spans="1:2">
      <c r="A403" s="25"/>
      <c r="B403" s="39"/>
    </row>
    <row r="404" spans="1:2">
      <c r="A404" s="25"/>
      <c r="B404" s="39"/>
    </row>
    <row r="405" spans="1:2">
      <c r="A405" s="25"/>
      <c r="B405" s="39"/>
    </row>
    <row r="406" spans="1:2">
      <c r="A406" s="25"/>
      <c r="B406" s="39"/>
    </row>
    <row r="407" spans="1:2">
      <c r="A407" s="25"/>
      <c r="B407" s="39"/>
    </row>
    <row r="408" spans="1:2">
      <c r="A408" s="25"/>
      <c r="B408" s="39"/>
    </row>
    <row r="409" spans="1:2">
      <c r="A409" s="25"/>
      <c r="B409" s="39"/>
    </row>
    <row r="410" spans="1:2">
      <c r="A410" s="25"/>
      <c r="B410" s="39"/>
    </row>
    <row r="411" spans="1:2">
      <c r="A411" s="25"/>
      <c r="B411" s="39"/>
    </row>
    <row r="412" spans="1:2">
      <c r="A412" s="25"/>
      <c r="B412" s="39"/>
    </row>
    <row r="413" spans="1:2">
      <c r="A413" s="25"/>
      <c r="B413" s="39"/>
    </row>
    <row r="414" spans="1:2">
      <c r="A414" s="25"/>
      <c r="B414" s="39"/>
    </row>
    <row r="415" spans="1:2">
      <c r="A415" s="25"/>
      <c r="B415" s="39"/>
    </row>
    <row r="416" spans="1:2">
      <c r="A416" s="25"/>
      <c r="B416" s="39"/>
    </row>
    <row r="417" spans="1:2">
      <c r="A417" s="25"/>
      <c r="B417" s="39"/>
    </row>
    <row r="418" spans="1:2">
      <c r="A418" s="25"/>
      <c r="B418" s="39"/>
    </row>
    <row r="419" spans="1:2">
      <c r="A419" s="25"/>
      <c r="B419" s="39"/>
    </row>
    <row r="420" spans="1:2">
      <c r="A420" s="25"/>
      <c r="B420" s="39"/>
    </row>
    <row r="421" spans="1:2">
      <c r="A421" s="25"/>
      <c r="B421" s="39"/>
    </row>
    <row r="422" spans="1:2">
      <c r="A422" s="25"/>
      <c r="B422" s="39"/>
    </row>
    <row r="423" spans="1:2">
      <c r="A423" s="25"/>
      <c r="B423" s="39"/>
    </row>
    <row r="424" spans="1:2">
      <c r="A424" s="25"/>
      <c r="B424" s="39"/>
    </row>
    <row r="425" spans="1:2">
      <c r="A425" s="25"/>
      <c r="B425" s="39"/>
    </row>
    <row r="426" spans="1:2">
      <c r="A426" s="25"/>
      <c r="B426" s="39"/>
    </row>
    <row r="427" spans="1:2">
      <c r="A427" s="25"/>
      <c r="B427" s="39"/>
    </row>
    <row r="428" spans="1:2">
      <c r="A428" s="25"/>
      <c r="B428" s="39"/>
    </row>
    <row r="429" spans="1:2">
      <c r="A429" s="25"/>
      <c r="B429" s="39"/>
    </row>
    <row r="430" spans="1:2">
      <c r="A430" s="25"/>
      <c r="B430" s="39"/>
    </row>
    <row r="431" spans="1:2">
      <c r="A431" s="25"/>
      <c r="B431" s="39"/>
    </row>
    <row r="432" spans="1:2">
      <c r="A432" s="25"/>
      <c r="B432" s="39"/>
    </row>
    <row r="433" spans="1:2">
      <c r="A433" s="25"/>
      <c r="B433" s="39"/>
    </row>
    <row r="434" spans="1:2">
      <c r="A434" s="25"/>
      <c r="B434" s="39"/>
    </row>
    <row r="435" spans="1:2">
      <c r="A435" s="25"/>
      <c r="B435" s="39"/>
    </row>
    <row r="436" spans="1:2">
      <c r="A436" s="25"/>
      <c r="B436" s="39"/>
    </row>
    <row r="437" spans="1:2">
      <c r="A437" s="25"/>
      <c r="B437" s="39"/>
    </row>
    <row r="438" spans="1:2">
      <c r="A438" s="25"/>
      <c r="B438" s="39"/>
    </row>
    <row r="439" spans="1:2">
      <c r="A439" s="25"/>
      <c r="B439" s="39"/>
    </row>
    <row r="440" spans="1:2">
      <c r="A440" s="25"/>
      <c r="B440" s="39"/>
    </row>
    <row r="441" spans="1:2">
      <c r="A441" s="25"/>
      <c r="B441" s="39"/>
    </row>
    <row r="442" spans="1:2">
      <c r="A442" s="25"/>
      <c r="B442" s="39"/>
    </row>
    <row r="443" spans="1:2">
      <c r="A443" s="25"/>
      <c r="B443" s="39"/>
    </row>
    <row r="444" spans="1:2">
      <c r="A444" s="25"/>
      <c r="B444" s="39"/>
    </row>
    <row r="445" spans="1:2">
      <c r="A445" s="25"/>
      <c r="B445" s="39"/>
    </row>
    <row r="446" spans="1:2">
      <c r="A446" s="25"/>
      <c r="B446" s="39"/>
    </row>
    <row r="447" spans="1:2">
      <c r="A447" s="25"/>
      <c r="B447" s="39"/>
    </row>
    <row r="448" spans="1:2">
      <c r="A448" s="25"/>
      <c r="B448" s="39"/>
    </row>
    <row r="449" spans="1:2">
      <c r="A449" s="25"/>
      <c r="B449" s="39"/>
    </row>
    <row r="450" spans="1:2">
      <c r="A450" s="25"/>
      <c r="B450" s="39"/>
    </row>
    <row r="451" spans="1:2">
      <c r="A451" s="25"/>
      <c r="B451" s="39"/>
    </row>
    <row r="452" spans="1:2">
      <c r="A452" s="25"/>
      <c r="B452" s="39"/>
    </row>
    <row r="453" spans="1:2">
      <c r="A453" s="25"/>
      <c r="B453" s="39"/>
    </row>
    <row r="454" spans="1:2">
      <c r="A454" s="25"/>
      <c r="B454" s="39"/>
    </row>
  </sheetData>
  <mergeCells count="1">
    <mergeCell ref="D14:I1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97"/>
  <sheetViews>
    <sheetView topLeftCell="A85" workbookViewId="0">
      <selection activeCell="H90" sqref="H90:H91"/>
    </sheetView>
  </sheetViews>
  <sheetFormatPr defaultRowHeight="12.75"/>
  <cols>
    <col min="1" max="1" width="9.140625" style="5" customWidth="1"/>
    <col min="2" max="2" width="9.85546875" style="5" customWidth="1"/>
    <col min="3" max="3" width="12.140625" style="11" customWidth="1"/>
    <col min="4" max="4" width="12.140625" style="6" customWidth="1"/>
    <col min="5" max="5" width="13.42578125" bestFit="1" customWidth="1"/>
    <col min="6" max="7" width="11.42578125" customWidth="1"/>
    <col min="8" max="8" width="30.42578125" customWidth="1"/>
    <col min="9" max="9" width="11.42578125" customWidth="1"/>
    <col min="10" max="10" width="13.5703125" customWidth="1"/>
  </cols>
  <sheetData>
    <row r="1" spans="1:15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</row>
    <row r="2" spans="1:15">
      <c r="A2" s="1"/>
      <c r="B2" s="1"/>
    </row>
    <row r="3" spans="1:15">
      <c r="A3" s="68" t="s">
        <v>59</v>
      </c>
      <c r="B3" s="69"/>
      <c r="C3" s="69"/>
      <c r="D3" s="69"/>
      <c r="E3" s="69"/>
      <c r="F3" s="69"/>
      <c r="G3" s="69"/>
      <c r="H3" s="69"/>
      <c r="I3" s="69"/>
      <c r="J3" s="69"/>
      <c r="K3" s="30" t="s">
        <v>34</v>
      </c>
      <c r="L3" s="29"/>
      <c r="M3" s="29"/>
    </row>
    <row r="4" spans="1:15">
      <c r="A4" s="1"/>
      <c r="B4" s="1"/>
    </row>
    <row r="5" spans="1:1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</row>
    <row r="6" spans="1:15">
      <c r="A6" s="69" t="s">
        <v>20</v>
      </c>
      <c r="B6" s="69"/>
      <c r="C6" s="69"/>
      <c r="D6" s="69"/>
      <c r="E6" s="69"/>
      <c r="F6" s="69"/>
      <c r="G6" s="69"/>
      <c r="H6" s="69"/>
      <c r="I6" s="69"/>
      <c r="J6" s="69"/>
    </row>
    <row r="7" spans="1:15">
      <c r="A7" s="1"/>
      <c r="B7" s="1"/>
    </row>
    <row r="8" spans="1:15">
      <c r="A8" s="2" t="s">
        <v>68</v>
      </c>
      <c r="B8" s="1"/>
      <c r="F8" s="34"/>
      <c r="G8" s="6"/>
      <c r="H8" s="6"/>
    </row>
    <row r="9" spans="1:15">
      <c r="A9" s="2" t="s">
        <v>72</v>
      </c>
      <c r="B9" s="1"/>
      <c r="D9" s="41" t="s">
        <v>73</v>
      </c>
      <c r="E9" s="42" t="s">
        <v>9</v>
      </c>
      <c r="F9" s="6"/>
      <c r="G9" s="6"/>
      <c r="H9" s="6"/>
    </row>
    <row r="10" spans="1:15">
      <c r="A10" s="2"/>
      <c r="B10" s="1"/>
      <c r="D10" s="7">
        <f>ROUND('336 Truncate'!B13, 6)</f>
        <v>0</v>
      </c>
      <c r="E10" s="3">
        <f>'[1]336'!$J$10</f>
        <v>180</v>
      </c>
      <c r="F10" s="35"/>
      <c r="G10" s="6"/>
      <c r="H10" s="6"/>
    </row>
    <row r="11" spans="1:15">
      <c r="A11" s="26" t="str">
        <f>"Probable Retirement Year " &amp;ROUND('336 Truncate'!C1, 1)</f>
        <v>Probable Retirement Year 2041</v>
      </c>
      <c r="B11" s="1"/>
      <c r="F11" s="34"/>
      <c r="G11" s="6"/>
      <c r="H11" s="6"/>
      <c r="O11" s="29"/>
    </row>
    <row r="12" spans="1:15">
      <c r="A12" s="1"/>
      <c r="B12" s="1"/>
      <c r="L12" s="62" t="s">
        <v>26</v>
      </c>
      <c r="M12" s="62"/>
      <c r="N12" s="62"/>
      <c r="O12" s="29"/>
    </row>
    <row r="13" spans="1:15">
      <c r="A13" s="1"/>
      <c r="B13" s="1"/>
      <c r="D13" s="3" t="s">
        <v>12</v>
      </c>
      <c r="F13" s="3" t="s">
        <v>12</v>
      </c>
      <c r="G13" s="3" t="s">
        <v>10</v>
      </c>
      <c r="L13" s="30"/>
      <c r="M13" s="29"/>
      <c r="N13" s="29"/>
      <c r="O13" s="29"/>
    </row>
    <row r="14" spans="1:15">
      <c r="A14" s="2"/>
      <c r="B14" s="3" t="s">
        <v>7</v>
      </c>
      <c r="C14" s="12" t="s">
        <v>1</v>
      </c>
      <c r="D14" s="3" t="s">
        <v>10</v>
      </c>
      <c r="E14" s="3" t="s">
        <v>12</v>
      </c>
      <c r="F14" s="3" t="s">
        <v>9</v>
      </c>
      <c r="G14" s="3" t="s">
        <v>9</v>
      </c>
      <c r="L14" s="32" t="s">
        <v>35</v>
      </c>
      <c r="M14" s="33" t="s">
        <v>38</v>
      </c>
      <c r="N14" s="29"/>
      <c r="O14" s="29"/>
    </row>
    <row r="15" spans="1:15">
      <c r="A15" s="3" t="s">
        <v>2</v>
      </c>
      <c r="B15" s="14">
        <v>37256</v>
      </c>
      <c r="C15" s="12" t="s">
        <v>3</v>
      </c>
      <c r="D15" s="3" t="s">
        <v>9</v>
      </c>
      <c r="E15" s="3" t="s">
        <v>9</v>
      </c>
      <c r="F15" s="3" t="s">
        <v>13</v>
      </c>
      <c r="G15" s="3" t="s">
        <v>13</v>
      </c>
      <c r="L15" s="32" t="s">
        <v>36</v>
      </c>
      <c r="M15" s="33" t="s">
        <v>38</v>
      </c>
      <c r="N15" s="29"/>
      <c r="O15" s="29"/>
    </row>
    <row r="16" spans="1:15">
      <c r="A16" s="4" t="s">
        <v>4</v>
      </c>
      <c r="B16" s="13" t="s">
        <v>5</v>
      </c>
      <c r="C16" s="8" t="s">
        <v>6</v>
      </c>
      <c r="D16" s="4" t="s">
        <v>11</v>
      </c>
      <c r="E16" s="4" t="s">
        <v>14</v>
      </c>
      <c r="F16" s="4" t="s">
        <v>15</v>
      </c>
      <c r="G16" t="s">
        <v>16</v>
      </c>
      <c r="L16" s="32" t="s">
        <v>37</v>
      </c>
      <c r="M16" s="33" t="s">
        <v>39</v>
      </c>
      <c r="N16" s="29"/>
      <c r="O16" s="29"/>
    </row>
    <row r="17" spans="1:15">
      <c r="A17" s="4"/>
      <c r="B17" s="13"/>
      <c r="C17" s="8"/>
      <c r="D17" s="4"/>
      <c r="E17" s="4"/>
      <c r="F17" s="4"/>
      <c r="L17" s="30" t="s">
        <v>40</v>
      </c>
      <c r="M17" s="33" t="s">
        <v>41</v>
      </c>
      <c r="N17" s="29"/>
      <c r="O17" s="29"/>
    </row>
    <row r="18" spans="1:15">
      <c r="A18" s="4">
        <v>2011</v>
      </c>
      <c r="B18" s="28">
        <v>0.5</v>
      </c>
      <c r="C18" s="43">
        <v>0</v>
      </c>
      <c r="D18" s="16">
        <f>'336 Truncate'!C14</f>
        <v>30</v>
      </c>
      <c r="E18" s="10">
        <f>E10</f>
        <v>180</v>
      </c>
      <c r="F18" s="9">
        <f t="shared" ref="F18:F81" si="0">+C18/E18</f>
        <v>0</v>
      </c>
      <c r="G18" s="9">
        <f>+D18*F18</f>
        <v>0</v>
      </c>
      <c r="L18" s="30" t="s">
        <v>42</v>
      </c>
      <c r="M18" s="33" t="s">
        <v>43</v>
      </c>
      <c r="N18" s="29"/>
      <c r="O18" s="29"/>
    </row>
    <row r="19" spans="1:15">
      <c r="A19" s="4">
        <v>2010</v>
      </c>
      <c r="B19" s="28">
        <v>1.5</v>
      </c>
      <c r="C19" s="43">
        <v>0</v>
      </c>
      <c r="D19" s="16">
        <f>'336 Truncate'!C15</f>
        <v>30</v>
      </c>
      <c r="E19" s="10">
        <f t="shared" ref="E19:E33" si="1">E18</f>
        <v>180</v>
      </c>
      <c r="F19" s="9">
        <f t="shared" si="0"/>
        <v>0</v>
      </c>
      <c r="G19" s="9">
        <f>+D19*F19</f>
        <v>0</v>
      </c>
      <c r="L19" s="32" t="s">
        <v>44</v>
      </c>
      <c r="M19" s="33" t="s">
        <v>45</v>
      </c>
    </row>
    <row r="20" spans="1:15">
      <c r="A20" s="4">
        <v>2009</v>
      </c>
      <c r="B20" s="28">
        <v>2.5</v>
      </c>
      <c r="C20" s="43">
        <v>129383.46</v>
      </c>
      <c r="D20" s="16">
        <f>'336 Truncate'!C16</f>
        <v>30</v>
      </c>
      <c r="E20" s="10">
        <f t="shared" si="1"/>
        <v>180</v>
      </c>
      <c r="F20" s="9">
        <f t="shared" si="0"/>
        <v>718.79700000000003</v>
      </c>
      <c r="G20" s="9">
        <f>+D20*F20</f>
        <v>21563.91</v>
      </c>
    </row>
    <row r="21" spans="1:15">
      <c r="A21" s="27">
        <v>2008</v>
      </c>
      <c r="B21" s="28">
        <v>3.5</v>
      </c>
      <c r="C21" s="43">
        <v>0</v>
      </c>
      <c r="D21" s="16">
        <f>'336 Truncate'!C17</f>
        <v>30</v>
      </c>
      <c r="E21" s="10">
        <f t="shared" si="1"/>
        <v>180</v>
      </c>
      <c r="F21" s="9">
        <f t="shared" si="0"/>
        <v>0</v>
      </c>
      <c r="G21" s="9">
        <f>+D21*F21</f>
        <v>0</v>
      </c>
    </row>
    <row r="22" spans="1:15">
      <c r="A22" s="27">
        <v>2007</v>
      </c>
      <c r="B22" s="28">
        <v>4.5</v>
      </c>
      <c r="C22" s="43">
        <v>0</v>
      </c>
      <c r="D22" s="16">
        <f>'336 Truncate'!C18</f>
        <v>30</v>
      </c>
      <c r="E22" s="10">
        <f t="shared" si="1"/>
        <v>180</v>
      </c>
      <c r="F22" s="9">
        <f t="shared" si="0"/>
        <v>0</v>
      </c>
      <c r="G22" s="9">
        <f t="shared" ref="G22:G82" si="2">+D22*F22</f>
        <v>0</v>
      </c>
    </row>
    <row r="23" spans="1:15">
      <c r="A23" s="27">
        <v>2006</v>
      </c>
      <c r="B23" s="28">
        <v>5.5</v>
      </c>
      <c r="C23" s="43">
        <v>0</v>
      </c>
      <c r="D23" s="16">
        <f>'336 Truncate'!C19</f>
        <v>30</v>
      </c>
      <c r="E23" s="10">
        <f t="shared" si="1"/>
        <v>180</v>
      </c>
      <c r="F23" s="9">
        <f t="shared" si="0"/>
        <v>0</v>
      </c>
      <c r="G23" s="9">
        <f t="shared" si="2"/>
        <v>0</v>
      </c>
    </row>
    <row r="24" spans="1:15">
      <c r="A24" s="27">
        <v>2005</v>
      </c>
      <c r="B24" s="28">
        <v>6.5</v>
      </c>
      <c r="C24" s="43">
        <v>0</v>
      </c>
      <c r="D24" s="16">
        <f>'336 Truncate'!C20</f>
        <v>30</v>
      </c>
      <c r="E24" s="10">
        <f t="shared" si="1"/>
        <v>180</v>
      </c>
      <c r="F24" s="9">
        <f t="shared" si="0"/>
        <v>0</v>
      </c>
      <c r="G24" s="9">
        <f t="shared" si="2"/>
        <v>0</v>
      </c>
    </row>
    <row r="25" spans="1:15">
      <c r="A25" s="27">
        <v>2004</v>
      </c>
      <c r="B25" s="28">
        <v>7.5</v>
      </c>
      <c r="C25" s="43">
        <v>0</v>
      </c>
      <c r="D25" s="16">
        <f>'336 Truncate'!C21</f>
        <v>30</v>
      </c>
      <c r="E25" s="10">
        <f t="shared" si="1"/>
        <v>180</v>
      </c>
      <c r="F25" s="9">
        <f t="shared" si="0"/>
        <v>0</v>
      </c>
      <c r="G25" s="9">
        <f t="shared" si="2"/>
        <v>0</v>
      </c>
    </row>
    <row r="26" spans="1:15">
      <c r="A26" s="27">
        <v>2003</v>
      </c>
      <c r="B26" s="28">
        <v>8.5</v>
      </c>
      <c r="C26" s="43">
        <v>0</v>
      </c>
      <c r="D26" s="16">
        <f>'336 Truncate'!C22</f>
        <v>30</v>
      </c>
      <c r="E26" s="10">
        <f t="shared" si="1"/>
        <v>180</v>
      </c>
      <c r="F26" s="9">
        <f t="shared" si="0"/>
        <v>0</v>
      </c>
      <c r="G26" s="9">
        <f t="shared" si="2"/>
        <v>0</v>
      </c>
    </row>
    <row r="27" spans="1:15">
      <c r="A27" s="27">
        <v>2002</v>
      </c>
      <c r="B27" s="28">
        <v>9.5</v>
      </c>
      <c r="C27" s="43">
        <v>0</v>
      </c>
      <c r="D27" s="16">
        <f>'336 Truncate'!C23</f>
        <v>30</v>
      </c>
      <c r="E27" s="10">
        <f t="shared" si="1"/>
        <v>180</v>
      </c>
      <c r="F27" s="9">
        <f t="shared" si="0"/>
        <v>0</v>
      </c>
      <c r="G27" s="9">
        <f t="shared" si="2"/>
        <v>0</v>
      </c>
    </row>
    <row r="28" spans="1:15">
      <c r="A28" s="27">
        <v>2001</v>
      </c>
      <c r="B28" s="28">
        <v>10.5</v>
      </c>
      <c r="C28" s="43">
        <v>0</v>
      </c>
      <c r="D28" s="16">
        <f>'336 Truncate'!C24</f>
        <v>30</v>
      </c>
      <c r="E28" s="10">
        <f t="shared" si="1"/>
        <v>180</v>
      </c>
      <c r="F28" s="9">
        <f t="shared" si="0"/>
        <v>0</v>
      </c>
      <c r="G28" s="9">
        <f t="shared" si="2"/>
        <v>0</v>
      </c>
    </row>
    <row r="29" spans="1:15">
      <c r="A29" s="27">
        <v>2000</v>
      </c>
      <c r="B29" s="28">
        <v>11.5</v>
      </c>
      <c r="C29" s="43">
        <v>0</v>
      </c>
      <c r="D29" s="16">
        <f>'336 Truncate'!C25</f>
        <v>30</v>
      </c>
      <c r="E29" s="10">
        <f t="shared" si="1"/>
        <v>180</v>
      </c>
      <c r="F29" s="9">
        <f t="shared" si="0"/>
        <v>0</v>
      </c>
      <c r="G29" s="9">
        <f t="shared" si="2"/>
        <v>0</v>
      </c>
    </row>
    <row r="30" spans="1:15">
      <c r="A30" s="27">
        <v>1999</v>
      </c>
      <c r="B30" s="28">
        <v>12.5</v>
      </c>
      <c r="C30" s="43">
        <v>0</v>
      </c>
      <c r="D30" s="16">
        <f>'336 Truncate'!C26</f>
        <v>29.999999149425285</v>
      </c>
      <c r="E30" s="10">
        <f t="shared" si="1"/>
        <v>180</v>
      </c>
      <c r="F30" s="9">
        <f t="shared" si="0"/>
        <v>0</v>
      </c>
      <c r="G30" s="9">
        <f t="shared" si="2"/>
        <v>0</v>
      </c>
    </row>
    <row r="31" spans="1:15">
      <c r="A31" s="27">
        <v>1998</v>
      </c>
      <c r="B31" s="28">
        <v>13.5</v>
      </c>
      <c r="C31" s="43">
        <v>0</v>
      </c>
      <c r="D31" s="16">
        <f>'336 Truncate'!C27</f>
        <v>29.999998149425284</v>
      </c>
      <c r="E31" s="10">
        <f t="shared" si="1"/>
        <v>180</v>
      </c>
      <c r="F31" s="9">
        <f t="shared" si="0"/>
        <v>0</v>
      </c>
      <c r="G31" s="9">
        <f t="shared" si="2"/>
        <v>0</v>
      </c>
    </row>
    <row r="32" spans="1:15">
      <c r="A32" s="27">
        <v>1997</v>
      </c>
      <c r="B32" s="28">
        <v>14.5</v>
      </c>
      <c r="C32" s="43">
        <v>0</v>
      </c>
      <c r="D32" s="16">
        <f>'336 Truncate'!C28</f>
        <v>29.99999585057471</v>
      </c>
      <c r="E32" s="10">
        <f t="shared" si="1"/>
        <v>180</v>
      </c>
      <c r="F32" s="9">
        <f t="shared" si="0"/>
        <v>0</v>
      </c>
      <c r="G32" s="9">
        <f t="shared" si="2"/>
        <v>0</v>
      </c>
    </row>
    <row r="33" spans="1:7">
      <c r="A33" s="27">
        <v>1996</v>
      </c>
      <c r="B33" s="28">
        <v>15.5</v>
      </c>
      <c r="C33" s="43">
        <v>0</v>
      </c>
      <c r="D33" s="16">
        <f>'336 Truncate'!C29</f>
        <v>29.999990954022987</v>
      </c>
      <c r="E33" s="10">
        <f t="shared" si="1"/>
        <v>180</v>
      </c>
      <c r="F33" s="9">
        <f t="shared" si="0"/>
        <v>0</v>
      </c>
      <c r="G33" s="9">
        <f t="shared" si="2"/>
        <v>0</v>
      </c>
    </row>
    <row r="34" spans="1:7">
      <c r="A34" s="27">
        <v>1995</v>
      </c>
      <c r="B34" s="28">
        <v>16.5</v>
      </c>
      <c r="C34" s="43">
        <v>0</v>
      </c>
      <c r="D34" s="16">
        <f>'336 Truncate'!C30</f>
        <v>29.999981712643677</v>
      </c>
      <c r="E34" s="10">
        <f t="shared" ref="E34:E88" si="3">+E33</f>
        <v>180</v>
      </c>
      <c r="F34" s="9">
        <f t="shared" si="0"/>
        <v>0</v>
      </c>
      <c r="G34" s="9">
        <f t="shared" si="2"/>
        <v>0</v>
      </c>
    </row>
    <row r="35" spans="1:7">
      <c r="A35" s="27">
        <v>1994</v>
      </c>
      <c r="B35" s="28">
        <v>17.5</v>
      </c>
      <c r="C35" s="43">
        <v>0</v>
      </c>
      <c r="D35" s="16">
        <f>'336 Truncate'!C31</f>
        <v>29.999964931034484</v>
      </c>
      <c r="E35" s="10">
        <f t="shared" si="3"/>
        <v>180</v>
      </c>
      <c r="F35" s="9">
        <f t="shared" si="0"/>
        <v>0</v>
      </c>
      <c r="G35" s="9">
        <f t="shared" si="2"/>
        <v>0</v>
      </c>
    </row>
    <row r="36" spans="1:7">
      <c r="A36" s="27">
        <v>1993</v>
      </c>
      <c r="B36" s="28">
        <v>18.5</v>
      </c>
      <c r="C36" s="43">
        <v>0</v>
      </c>
      <c r="D36" s="16">
        <f>'336 Truncate'!C32</f>
        <v>29.999935965517242</v>
      </c>
      <c r="E36" s="10">
        <f t="shared" si="3"/>
        <v>180</v>
      </c>
      <c r="F36" s="9">
        <f t="shared" si="0"/>
        <v>0</v>
      </c>
      <c r="G36" s="9">
        <f t="shared" si="2"/>
        <v>0</v>
      </c>
    </row>
    <row r="37" spans="1:7">
      <c r="A37" s="27">
        <v>1992</v>
      </c>
      <c r="B37" s="28">
        <v>19.5</v>
      </c>
      <c r="C37" s="43">
        <v>0</v>
      </c>
      <c r="D37" s="16">
        <f>'336 Truncate'!C33</f>
        <v>29.999887827586207</v>
      </c>
      <c r="E37" s="10">
        <f t="shared" si="3"/>
        <v>180</v>
      </c>
      <c r="F37" s="9">
        <f t="shared" si="0"/>
        <v>0</v>
      </c>
      <c r="G37" s="9">
        <f t="shared" si="2"/>
        <v>0</v>
      </c>
    </row>
    <row r="38" spans="1:7">
      <c r="A38" s="27">
        <v>1991</v>
      </c>
      <c r="B38" s="28">
        <v>20.5</v>
      </c>
      <c r="C38" s="43">
        <v>0</v>
      </c>
      <c r="D38" s="16">
        <f>'336 Truncate'!C34</f>
        <v>29.999808942528738</v>
      </c>
      <c r="E38" s="10">
        <f t="shared" si="3"/>
        <v>180</v>
      </c>
      <c r="F38" s="9">
        <f t="shared" si="0"/>
        <v>0</v>
      </c>
      <c r="G38" s="9">
        <f t="shared" si="2"/>
        <v>0</v>
      </c>
    </row>
    <row r="39" spans="1:7">
      <c r="A39" s="27">
        <v>1990</v>
      </c>
      <c r="B39" s="28">
        <v>21.5</v>
      </c>
      <c r="C39" s="43">
        <v>0</v>
      </c>
      <c r="D39" s="16">
        <f>'336 Truncate'!C35</f>
        <v>29.999679609195404</v>
      </c>
      <c r="E39" s="10">
        <f t="shared" si="3"/>
        <v>180</v>
      </c>
      <c r="F39" s="9">
        <f t="shared" si="0"/>
        <v>0</v>
      </c>
      <c r="G39" s="9">
        <f t="shared" si="2"/>
        <v>0</v>
      </c>
    </row>
    <row r="40" spans="1:7">
      <c r="A40" s="27">
        <v>1989</v>
      </c>
      <c r="B40" s="28">
        <v>22.5</v>
      </c>
      <c r="C40" s="43">
        <v>0</v>
      </c>
      <c r="D40" s="16">
        <f>'336 Truncate'!C36</f>
        <v>29.999474643678163</v>
      </c>
      <c r="E40" s="10">
        <f t="shared" si="3"/>
        <v>180</v>
      </c>
      <c r="F40" s="9">
        <f t="shared" si="0"/>
        <v>0</v>
      </c>
      <c r="G40" s="9">
        <f t="shared" si="2"/>
        <v>0</v>
      </c>
    </row>
    <row r="41" spans="1:7">
      <c r="A41" s="27">
        <v>1988</v>
      </c>
      <c r="B41" s="28">
        <v>23.5</v>
      </c>
      <c r="C41" s="43">
        <v>0</v>
      </c>
      <c r="D41" s="16">
        <f>'336 Truncate'!C37</f>
        <v>29.999156816091954</v>
      </c>
      <c r="E41" s="10">
        <f t="shared" si="3"/>
        <v>180</v>
      </c>
      <c r="F41" s="9">
        <f t="shared" si="0"/>
        <v>0</v>
      </c>
      <c r="G41" s="9">
        <f t="shared" si="2"/>
        <v>0</v>
      </c>
    </row>
    <row r="42" spans="1:7">
      <c r="A42" s="27">
        <v>1987</v>
      </c>
      <c r="B42" s="28">
        <v>24.5</v>
      </c>
      <c r="C42" s="43">
        <v>0</v>
      </c>
      <c r="D42" s="16">
        <f>'336 Truncate'!C38</f>
        <v>29.998674896551723</v>
      </c>
      <c r="E42" s="10">
        <f t="shared" si="3"/>
        <v>180</v>
      </c>
      <c r="F42" s="9">
        <f t="shared" si="0"/>
        <v>0</v>
      </c>
      <c r="G42" s="9">
        <f t="shared" si="2"/>
        <v>0</v>
      </c>
    </row>
    <row r="43" spans="1:7">
      <c r="A43" s="27">
        <v>1986</v>
      </c>
      <c r="B43" s="28">
        <v>25.5</v>
      </c>
      <c r="C43" s="43">
        <v>0</v>
      </c>
      <c r="D43" s="16">
        <f>'336 Truncate'!C39</f>
        <v>29.997957241379311</v>
      </c>
      <c r="E43" s="10">
        <f t="shared" si="3"/>
        <v>180</v>
      </c>
      <c r="F43" s="9">
        <f t="shared" si="0"/>
        <v>0</v>
      </c>
      <c r="G43" s="9">
        <f t="shared" si="2"/>
        <v>0</v>
      </c>
    </row>
    <row r="44" spans="1:7">
      <c r="A44" s="27">
        <v>1985</v>
      </c>
      <c r="B44" s="28">
        <v>26.5</v>
      </c>
      <c r="C44" s="43">
        <v>0</v>
      </c>
      <c r="D44" s="16">
        <f>'336 Truncate'!C40</f>
        <v>29.996907655172414</v>
      </c>
      <c r="E44" s="10">
        <f t="shared" si="3"/>
        <v>180</v>
      </c>
      <c r="F44" s="9">
        <f t="shared" si="0"/>
        <v>0</v>
      </c>
      <c r="G44" s="9">
        <f t="shared" si="2"/>
        <v>0</v>
      </c>
    </row>
    <row r="45" spans="1:7">
      <c r="A45" s="27">
        <v>1984</v>
      </c>
      <c r="B45" s="28">
        <v>27.5</v>
      </c>
      <c r="C45" s="43">
        <v>0</v>
      </c>
      <c r="D45" s="16">
        <f>'336 Truncate'!C41</f>
        <v>29.995386551724138</v>
      </c>
      <c r="E45" s="10">
        <f t="shared" si="3"/>
        <v>180</v>
      </c>
      <c r="F45" s="9">
        <f t="shared" si="0"/>
        <v>0</v>
      </c>
      <c r="G45" s="9">
        <f t="shared" si="2"/>
        <v>0</v>
      </c>
    </row>
    <row r="46" spans="1:7">
      <c r="A46" s="27">
        <v>1983</v>
      </c>
      <c r="B46" s="28">
        <v>28.5</v>
      </c>
      <c r="C46" s="43">
        <v>0</v>
      </c>
      <c r="D46" s="16">
        <f>'336 Truncate'!C42</f>
        <v>29.993212551724138</v>
      </c>
      <c r="E46" s="10">
        <f t="shared" si="3"/>
        <v>180</v>
      </c>
      <c r="F46" s="9">
        <f t="shared" si="0"/>
        <v>0</v>
      </c>
      <c r="G46" s="9">
        <f t="shared" si="2"/>
        <v>0</v>
      </c>
    </row>
    <row r="47" spans="1:7">
      <c r="A47" s="27">
        <v>1982</v>
      </c>
      <c r="B47" s="28">
        <v>29.5</v>
      </c>
      <c r="C47" s="43">
        <v>0</v>
      </c>
      <c r="D47" s="16">
        <f>'336 Truncate'!C43</f>
        <v>29.990158827586207</v>
      </c>
      <c r="E47" s="10">
        <f t="shared" si="3"/>
        <v>180</v>
      </c>
      <c r="F47" s="9">
        <f t="shared" si="0"/>
        <v>0</v>
      </c>
      <c r="G47" s="9">
        <f t="shared" si="2"/>
        <v>0</v>
      </c>
    </row>
    <row r="48" spans="1:7">
      <c r="A48" s="27">
        <v>1981</v>
      </c>
      <c r="B48" s="28">
        <v>30.5</v>
      </c>
      <c r="C48" s="43">
        <v>0</v>
      </c>
      <c r="D48" s="16">
        <f>'336 Truncate'!C44</f>
        <v>29.985936643678162</v>
      </c>
      <c r="E48" s="10">
        <f t="shared" si="3"/>
        <v>180</v>
      </c>
      <c r="F48" s="9">
        <f t="shared" si="0"/>
        <v>0</v>
      </c>
      <c r="G48" s="9">
        <f t="shared" si="2"/>
        <v>0</v>
      </c>
    </row>
    <row r="49" spans="1:8">
      <c r="A49" s="27">
        <v>1980</v>
      </c>
      <c r="B49" s="28">
        <v>31.5</v>
      </c>
      <c r="C49" s="43">
        <v>0</v>
      </c>
      <c r="D49" s="16">
        <f>'336 Truncate'!C45</f>
        <v>29.980186643678163</v>
      </c>
      <c r="E49" s="10">
        <f t="shared" si="3"/>
        <v>180</v>
      </c>
      <c r="F49" s="9">
        <f t="shared" si="0"/>
        <v>0</v>
      </c>
      <c r="G49" s="9">
        <f t="shared" si="2"/>
        <v>0</v>
      </c>
    </row>
    <row r="50" spans="1:8">
      <c r="A50" s="27">
        <v>1979</v>
      </c>
      <c r="B50" s="28">
        <v>32.5</v>
      </c>
      <c r="C50" s="43">
        <v>0</v>
      </c>
      <c r="D50" s="16">
        <f>'336 Truncate'!C46</f>
        <v>29.972465390804601</v>
      </c>
      <c r="E50" s="10">
        <f t="shared" si="3"/>
        <v>180</v>
      </c>
      <c r="F50" s="9">
        <f t="shared" si="0"/>
        <v>0</v>
      </c>
      <c r="G50" s="9">
        <f t="shared" si="2"/>
        <v>0</v>
      </c>
    </row>
    <row r="51" spans="1:8">
      <c r="A51" s="27">
        <v>1978</v>
      </c>
      <c r="B51" s="28">
        <v>33.5</v>
      </c>
      <c r="C51" s="43">
        <v>0</v>
      </c>
      <c r="D51" s="16">
        <f>'336 Truncate'!C47</f>
        <v>29.962232206896555</v>
      </c>
      <c r="E51" s="10">
        <f t="shared" si="3"/>
        <v>180</v>
      </c>
      <c r="F51" s="9">
        <f t="shared" si="0"/>
        <v>0</v>
      </c>
      <c r="G51" s="9">
        <f t="shared" si="2"/>
        <v>0</v>
      </c>
    </row>
    <row r="52" spans="1:8">
      <c r="A52" s="27">
        <v>1977</v>
      </c>
      <c r="B52" s="28">
        <v>34.5</v>
      </c>
      <c r="C52" s="43">
        <v>0</v>
      </c>
      <c r="D52" s="16">
        <f>'336 Truncate'!C48</f>
        <v>29.948758827586211</v>
      </c>
      <c r="E52" s="10">
        <f t="shared" si="3"/>
        <v>180</v>
      </c>
      <c r="F52" s="9">
        <f t="shared" si="0"/>
        <v>0</v>
      </c>
      <c r="G52" s="9">
        <f t="shared" si="2"/>
        <v>0</v>
      </c>
    </row>
    <row r="53" spans="1:8">
      <c r="A53" s="27">
        <v>1976</v>
      </c>
      <c r="B53" s="28">
        <v>35.5</v>
      </c>
      <c r="C53" s="43">
        <v>0</v>
      </c>
      <c r="D53" s="16">
        <f>'336 Truncate'!C49</f>
        <v>29.931244643678159</v>
      </c>
      <c r="E53" s="10">
        <f t="shared" si="3"/>
        <v>180</v>
      </c>
      <c r="F53" s="9">
        <f t="shared" si="0"/>
        <v>0</v>
      </c>
      <c r="G53" s="9">
        <f t="shared" si="2"/>
        <v>0</v>
      </c>
    </row>
    <row r="54" spans="1:8">
      <c r="A54" s="27">
        <v>1975</v>
      </c>
      <c r="B54" s="28">
        <v>36.5</v>
      </c>
      <c r="C54" s="43">
        <v>0</v>
      </c>
      <c r="D54" s="16">
        <f>'336 Truncate'!C50</f>
        <v>29.90876234482759</v>
      </c>
      <c r="E54" s="10">
        <f t="shared" si="3"/>
        <v>180</v>
      </c>
      <c r="F54" s="9">
        <f t="shared" si="0"/>
        <v>0</v>
      </c>
      <c r="G54" s="9">
        <f t="shared" si="2"/>
        <v>0</v>
      </c>
    </row>
    <row r="55" spans="1:8">
      <c r="A55" s="27">
        <v>1974</v>
      </c>
      <c r="B55" s="28">
        <v>37.5</v>
      </c>
      <c r="C55" s="43">
        <v>0</v>
      </c>
      <c r="D55" s="16">
        <f>'336 Truncate'!C51</f>
        <v>29.880243517241382</v>
      </c>
      <c r="E55" s="10">
        <f t="shared" si="3"/>
        <v>180</v>
      </c>
      <c r="F55" s="9">
        <f t="shared" si="0"/>
        <v>0</v>
      </c>
      <c r="G55" s="9">
        <f t="shared" si="2"/>
        <v>0</v>
      </c>
    </row>
    <row r="56" spans="1:8">
      <c r="A56" s="27">
        <v>1973</v>
      </c>
      <c r="B56" s="28">
        <v>38.5</v>
      </c>
      <c r="C56" s="43">
        <v>0</v>
      </c>
      <c r="D56" s="16">
        <f>'336 Truncate'!C52</f>
        <v>29.844470528735634</v>
      </c>
      <c r="E56" s="10">
        <f t="shared" si="3"/>
        <v>180</v>
      </c>
      <c r="F56" s="9">
        <f t="shared" si="0"/>
        <v>0</v>
      </c>
      <c r="G56" s="9">
        <f t="shared" si="2"/>
        <v>0</v>
      </c>
    </row>
    <row r="57" spans="1:8">
      <c r="A57" s="27">
        <v>1972</v>
      </c>
      <c r="B57" s="28">
        <v>39.5</v>
      </c>
      <c r="C57" s="43">
        <v>0</v>
      </c>
      <c r="D57" s="16">
        <f>'336 Truncate'!C53</f>
        <v>29.800076333333337</v>
      </c>
      <c r="E57" s="10">
        <f t="shared" si="3"/>
        <v>180</v>
      </c>
      <c r="F57" s="9">
        <f t="shared" si="0"/>
        <v>0</v>
      </c>
      <c r="G57" s="9">
        <f t="shared" si="2"/>
        <v>0</v>
      </c>
    </row>
    <row r="58" spans="1:8">
      <c r="A58" s="27">
        <v>1971</v>
      </c>
      <c r="B58" s="28">
        <v>40.5</v>
      </c>
      <c r="C58" s="43">
        <v>0</v>
      </c>
      <c r="D58" s="16">
        <f>'336 Truncate'!C54</f>
        <v>29.745498540229889</v>
      </c>
      <c r="E58" s="10">
        <f t="shared" si="3"/>
        <v>180</v>
      </c>
      <c r="F58" s="9">
        <f t="shared" si="0"/>
        <v>0</v>
      </c>
      <c r="G58" s="9">
        <f t="shared" si="2"/>
        <v>0</v>
      </c>
    </row>
    <row r="59" spans="1:8">
      <c r="A59" s="27">
        <v>1970</v>
      </c>
      <c r="B59" s="28">
        <v>41.5</v>
      </c>
      <c r="C59" s="43">
        <v>0</v>
      </c>
      <c r="D59" s="16">
        <f>'336 Truncate'!C55</f>
        <v>29.678906448275868</v>
      </c>
      <c r="E59" s="10">
        <f t="shared" si="3"/>
        <v>180</v>
      </c>
      <c r="F59" s="9">
        <f t="shared" si="0"/>
        <v>0</v>
      </c>
      <c r="G59" s="9">
        <f t="shared" si="2"/>
        <v>0</v>
      </c>
    </row>
    <row r="60" spans="1:8" s="15" customFormat="1">
      <c r="A60" s="27">
        <v>1969</v>
      </c>
      <c r="B60" s="28">
        <v>42.5</v>
      </c>
      <c r="C60" s="43">
        <v>0</v>
      </c>
      <c r="D60" s="16">
        <f>'336 Truncate'!C56</f>
        <v>29.598499474585779</v>
      </c>
      <c r="E60" s="10">
        <f t="shared" si="3"/>
        <v>180</v>
      </c>
      <c r="F60" s="9">
        <f t="shared" si="0"/>
        <v>0</v>
      </c>
      <c r="G60" s="9">
        <f t="shared" si="2"/>
        <v>0</v>
      </c>
    </row>
    <row r="61" spans="1:8" s="15" customFormat="1">
      <c r="A61" s="27">
        <v>1968</v>
      </c>
      <c r="B61" s="28">
        <v>43.5</v>
      </c>
      <c r="C61" s="43">
        <v>0</v>
      </c>
      <c r="D61" s="16">
        <f>'336 Truncate'!C57</f>
        <v>29.502284559755832</v>
      </c>
      <c r="E61" s="10">
        <f t="shared" si="3"/>
        <v>180</v>
      </c>
      <c r="F61" s="9">
        <f t="shared" si="0"/>
        <v>0</v>
      </c>
      <c r="G61" s="9">
        <f t="shared" si="2"/>
        <v>0</v>
      </c>
    </row>
    <row r="62" spans="1:8">
      <c r="A62" s="27">
        <v>1967</v>
      </c>
      <c r="B62" s="28">
        <v>44.5</v>
      </c>
      <c r="C62" s="43">
        <v>0</v>
      </c>
      <c r="D62" s="16">
        <f>'336 Truncate'!C58</f>
        <v>29.388272777638587</v>
      </c>
      <c r="E62" s="10">
        <f t="shared" si="3"/>
        <v>180</v>
      </c>
      <c r="F62" s="9">
        <f t="shared" si="0"/>
        <v>0</v>
      </c>
      <c r="G62" s="9">
        <f t="shared" si="2"/>
        <v>0</v>
      </c>
      <c r="H62" s="10"/>
    </row>
    <row r="63" spans="1:8">
      <c r="A63" s="27">
        <v>1966</v>
      </c>
      <c r="B63" s="28">
        <v>45.5</v>
      </c>
      <c r="C63" s="43">
        <v>0</v>
      </c>
      <c r="D63" s="16">
        <f>'336 Truncate'!C59</f>
        <v>29.254351061535083</v>
      </c>
      <c r="E63" s="10">
        <f t="shared" si="3"/>
        <v>180</v>
      </c>
      <c r="F63" s="9">
        <f t="shared" si="0"/>
        <v>0</v>
      </c>
      <c r="G63" s="9">
        <f t="shared" si="2"/>
        <v>0</v>
      </c>
    </row>
    <row r="64" spans="1:8" ht="15" customHeight="1">
      <c r="A64" s="27">
        <v>1965</v>
      </c>
      <c r="B64" s="28">
        <v>46.5</v>
      </c>
      <c r="C64" s="43">
        <v>0</v>
      </c>
      <c r="D64" s="16">
        <f>'336 Truncate'!C60</f>
        <v>29.098368794120805</v>
      </c>
      <c r="E64" s="10">
        <f t="shared" si="3"/>
        <v>180</v>
      </c>
      <c r="F64" s="9">
        <f t="shared" si="0"/>
        <v>0</v>
      </c>
      <c r="G64" s="9">
        <f t="shared" si="2"/>
        <v>0</v>
      </c>
    </row>
    <row r="65" spans="1:7">
      <c r="A65" s="27">
        <v>1964</v>
      </c>
      <c r="B65" s="28">
        <v>47.5</v>
      </c>
      <c r="C65" s="43">
        <v>0</v>
      </c>
      <c r="D65" s="16">
        <f>'336 Truncate'!C61</f>
        <v>28.918062395070066</v>
      </c>
      <c r="E65" s="10">
        <f t="shared" si="3"/>
        <v>180</v>
      </c>
      <c r="F65" s="9">
        <f t="shared" si="0"/>
        <v>0</v>
      </c>
      <c r="G65" s="9">
        <f t="shared" si="2"/>
        <v>0</v>
      </c>
    </row>
    <row r="66" spans="1:7">
      <c r="A66" s="27">
        <v>1963</v>
      </c>
      <c r="B66" s="28">
        <v>48.5</v>
      </c>
      <c r="C66" s="43">
        <v>0</v>
      </c>
      <c r="D66" s="16">
        <f>'336 Truncate'!C62</f>
        <v>28.711219520381498</v>
      </c>
      <c r="E66" s="10">
        <f t="shared" si="3"/>
        <v>180</v>
      </c>
      <c r="F66" s="9">
        <f t="shared" si="0"/>
        <v>0</v>
      </c>
      <c r="G66" s="9">
        <f t="shared" si="2"/>
        <v>0</v>
      </c>
    </row>
    <row r="67" spans="1:7">
      <c r="A67" s="27">
        <v>1962</v>
      </c>
      <c r="B67" s="28">
        <v>49.5</v>
      </c>
      <c r="C67" s="43">
        <v>0</v>
      </c>
      <c r="D67" s="16">
        <f>'336 Truncate'!C63</f>
        <v>28.475843170473549</v>
      </c>
      <c r="E67" s="10">
        <f t="shared" si="3"/>
        <v>180</v>
      </c>
      <c r="F67" s="9">
        <f t="shared" si="0"/>
        <v>0</v>
      </c>
      <c r="G67" s="9">
        <f t="shared" si="2"/>
        <v>0</v>
      </c>
    </row>
    <row r="68" spans="1:7">
      <c r="A68" s="27">
        <v>1961</v>
      </c>
      <c r="B68" s="28">
        <v>50.5</v>
      </c>
      <c r="C68" s="43">
        <v>0</v>
      </c>
      <c r="D68" s="16">
        <f>'336 Truncate'!C64</f>
        <v>28.210115230124412</v>
      </c>
      <c r="E68" s="10">
        <f t="shared" si="3"/>
        <v>180</v>
      </c>
      <c r="F68" s="9">
        <f t="shared" si="0"/>
        <v>0</v>
      </c>
      <c r="G68" s="9">
        <f t="shared" si="2"/>
        <v>0</v>
      </c>
    </row>
    <row r="69" spans="1:7">
      <c r="A69" s="27">
        <v>1960</v>
      </c>
      <c r="B69" s="28">
        <v>51.5</v>
      </c>
      <c r="C69" s="43">
        <v>0</v>
      </c>
      <c r="D69" s="16">
        <f>'336 Truncate'!C65</f>
        <v>27.912469978301093</v>
      </c>
      <c r="E69" s="10">
        <f t="shared" si="3"/>
        <v>180</v>
      </c>
      <c r="F69" s="9">
        <f t="shared" si="0"/>
        <v>0</v>
      </c>
      <c r="G69" s="9">
        <f t="shared" si="2"/>
        <v>0</v>
      </c>
    </row>
    <row r="70" spans="1:7">
      <c r="A70" s="27">
        <v>1959</v>
      </c>
      <c r="B70" s="28">
        <v>52.5</v>
      </c>
      <c r="C70" s="43">
        <v>0</v>
      </c>
      <c r="D70" s="16">
        <f>'336 Truncate'!C66</f>
        <v>27.581450798053222</v>
      </c>
      <c r="E70" s="10">
        <f t="shared" si="3"/>
        <v>180</v>
      </c>
      <c r="F70" s="9">
        <f t="shared" si="0"/>
        <v>0</v>
      </c>
      <c r="G70" s="9">
        <f t="shared" si="2"/>
        <v>0</v>
      </c>
    </row>
    <row r="71" spans="1:7">
      <c r="A71" s="27">
        <v>1958</v>
      </c>
      <c r="B71" s="28">
        <v>53.5</v>
      </c>
      <c r="C71" s="43">
        <v>0</v>
      </c>
      <c r="D71" s="16">
        <f>'336 Truncate'!C67</f>
        <v>27.216005756036324</v>
      </c>
      <c r="E71" s="10">
        <f t="shared" si="3"/>
        <v>180</v>
      </c>
      <c r="F71" s="9">
        <f t="shared" si="0"/>
        <v>0</v>
      </c>
      <c r="G71" s="9">
        <f t="shared" si="2"/>
        <v>0</v>
      </c>
    </row>
    <row r="72" spans="1:7">
      <c r="A72" s="27">
        <v>1957</v>
      </c>
      <c r="B72" s="28">
        <v>54.5</v>
      </c>
      <c r="C72" s="43">
        <v>0</v>
      </c>
      <c r="D72" s="16">
        <f>'336 Truncate'!C68</f>
        <v>26.815298137988869</v>
      </c>
      <c r="E72" s="10">
        <f t="shared" si="3"/>
        <v>180</v>
      </c>
      <c r="F72" s="9">
        <f t="shared" si="0"/>
        <v>0</v>
      </c>
      <c r="G72" s="9">
        <f t="shared" si="2"/>
        <v>0</v>
      </c>
    </row>
    <row r="73" spans="1:7">
      <c r="A73" s="27">
        <v>1956</v>
      </c>
      <c r="B73" s="28">
        <v>55.5</v>
      </c>
      <c r="C73" s="43">
        <v>0</v>
      </c>
      <c r="D73" s="16">
        <f>'336 Truncate'!C69</f>
        <v>26.379055801471502</v>
      </c>
      <c r="E73" s="10">
        <f t="shared" si="3"/>
        <v>180</v>
      </c>
      <c r="F73" s="9">
        <f t="shared" si="0"/>
        <v>0</v>
      </c>
      <c r="G73" s="9">
        <f t="shared" si="2"/>
        <v>0</v>
      </c>
    </row>
    <row r="74" spans="1:7">
      <c r="A74" s="27">
        <v>1955</v>
      </c>
      <c r="B74" s="28">
        <v>56.5</v>
      </c>
      <c r="C74" s="43">
        <v>0</v>
      </c>
      <c r="D74" s="16">
        <f>'336 Truncate'!C70</f>
        <v>25.907414800863531</v>
      </c>
      <c r="E74" s="10">
        <f t="shared" si="3"/>
        <v>180</v>
      </c>
      <c r="F74" s="9">
        <f t="shared" si="0"/>
        <v>0</v>
      </c>
      <c r="G74" s="9">
        <f t="shared" si="2"/>
        <v>0</v>
      </c>
    </row>
    <row r="75" spans="1:7">
      <c r="A75" s="27">
        <v>1954</v>
      </c>
      <c r="B75" s="28">
        <v>57.5</v>
      </c>
      <c r="C75" s="43">
        <v>0</v>
      </c>
      <c r="D75" s="16">
        <f>'336 Truncate'!C71</f>
        <v>25.401285983700451</v>
      </c>
      <c r="E75" s="10">
        <f t="shared" si="3"/>
        <v>180</v>
      </c>
      <c r="F75" s="9">
        <f t="shared" si="0"/>
        <v>0</v>
      </c>
      <c r="G75" s="9">
        <f t="shared" si="2"/>
        <v>0</v>
      </c>
    </row>
    <row r="76" spans="1:7">
      <c r="A76" s="27">
        <v>1953</v>
      </c>
      <c r="B76" s="28">
        <v>58.5</v>
      </c>
      <c r="C76" s="43">
        <v>0</v>
      </c>
      <c r="D76" s="16">
        <f>'336 Truncate'!C72</f>
        <v>24.861792778880591</v>
      </c>
      <c r="E76" s="10">
        <f t="shared" si="3"/>
        <v>180</v>
      </c>
      <c r="F76" s="9">
        <f t="shared" si="0"/>
        <v>0</v>
      </c>
      <c r="G76" s="9">
        <f t="shared" si="2"/>
        <v>0</v>
      </c>
    </row>
    <row r="77" spans="1:7">
      <c r="A77" s="27">
        <v>1952</v>
      </c>
      <c r="B77" s="28">
        <v>59.5</v>
      </c>
      <c r="C77" s="43">
        <v>0</v>
      </c>
      <c r="D77" s="16">
        <f>'336 Truncate'!C73</f>
        <v>24.290388467421764</v>
      </c>
      <c r="E77" s="10">
        <f t="shared" si="3"/>
        <v>180</v>
      </c>
      <c r="F77" s="9">
        <f t="shared" si="0"/>
        <v>0</v>
      </c>
      <c r="G77" s="9">
        <f t="shared" si="2"/>
        <v>0</v>
      </c>
    </row>
    <row r="78" spans="1:7">
      <c r="A78" s="27">
        <v>1951</v>
      </c>
      <c r="B78" s="28">
        <v>60.5</v>
      </c>
      <c r="C78" s="43">
        <v>0</v>
      </c>
      <c r="D78" s="16">
        <f>'336 Truncate'!C74</f>
        <v>23.689167146758837</v>
      </c>
      <c r="E78" s="10">
        <f t="shared" si="3"/>
        <v>180</v>
      </c>
      <c r="F78" s="9">
        <f t="shared" si="0"/>
        <v>0</v>
      </c>
      <c r="G78" s="9">
        <f t="shared" si="2"/>
        <v>0</v>
      </c>
    </row>
    <row r="79" spans="1:7">
      <c r="A79" s="27">
        <v>1950</v>
      </c>
      <c r="B79" s="28">
        <v>61.5</v>
      </c>
      <c r="C79" s="43">
        <v>0</v>
      </c>
      <c r="D79" s="16">
        <f>'336 Truncate'!C75</f>
        <v>23.06071679975954</v>
      </c>
      <c r="E79" s="10">
        <f t="shared" si="3"/>
        <v>180</v>
      </c>
      <c r="F79" s="9">
        <f t="shared" si="0"/>
        <v>0</v>
      </c>
      <c r="G79" s="9">
        <f t="shared" si="2"/>
        <v>0</v>
      </c>
    </row>
    <row r="80" spans="1:7">
      <c r="A80" s="27">
        <v>1949</v>
      </c>
      <c r="B80" s="28">
        <v>62.5</v>
      </c>
      <c r="C80" s="43">
        <v>0</v>
      </c>
      <c r="D80" s="16">
        <f>'336 Truncate'!C76</f>
        <v>22.407970097760927</v>
      </c>
      <c r="E80" s="10">
        <f t="shared" si="3"/>
        <v>180</v>
      </c>
      <c r="F80" s="9">
        <f t="shared" si="0"/>
        <v>0</v>
      </c>
      <c r="G80" s="9">
        <f t="shared" si="2"/>
        <v>0</v>
      </c>
    </row>
    <row r="81" spans="1:8">
      <c r="A81" s="27">
        <v>1948</v>
      </c>
      <c r="B81" s="28">
        <v>63.5</v>
      </c>
      <c r="C81" s="43">
        <v>0</v>
      </c>
      <c r="D81" s="16">
        <f>'336 Truncate'!C77</f>
        <v>21.734212283346015</v>
      </c>
      <c r="E81" s="10">
        <f t="shared" si="3"/>
        <v>180</v>
      </c>
      <c r="F81" s="9">
        <f t="shared" si="0"/>
        <v>0</v>
      </c>
      <c r="G81" s="9">
        <f t="shared" si="2"/>
        <v>0</v>
      </c>
    </row>
    <row r="82" spans="1:8">
      <c r="A82" s="27">
        <v>1947</v>
      </c>
      <c r="B82" s="28">
        <v>64.5</v>
      </c>
      <c r="C82" s="43">
        <v>0</v>
      </c>
      <c r="D82" s="16">
        <f>'336 Truncate'!C78</f>
        <v>21.044738456353134</v>
      </c>
      <c r="E82" s="10">
        <f t="shared" si="3"/>
        <v>180</v>
      </c>
      <c r="F82" s="9">
        <f>+C82/E82</f>
        <v>0</v>
      </c>
      <c r="G82" s="9">
        <f t="shared" si="2"/>
        <v>0</v>
      </c>
    </row>
    <row r="83" spans="1:8">
      <c r="A83" s="27">
        <v>1946</v>
      </c>
      <c r="B83" s="28">
        <v>64.5</v>
      </c>
      <c r="C83" s="43">
        <v>0</v>
      </c>
      <c r="D83" s="16">
        <f>'336 Truncate'!C79</f>
        <v>20.342160968987582</v>
      </c>
      <c r="E83" s="10">
        <f t="shared" si="3"/>
        <v>180</v>
      </c>
      <c r="F83" s="9">
        <f t="shared" ref="F83:F88" si="4">+C83/E83</f>
        <v>0</v>
      </c>
      <c r="G83" s="9">
        <f t="shared" ref="G83:G88" si="5">+D83*F83</f>
        <v>0</v>
      </c>
    </row>
    <row r="84" spans="1:8">
      <c r="A84" s="27">
        <v>1945</v>
      </c>
      <c r="B84" s="28">
        <v>64.5</v>
      </c>
      <c r="C84" s="43">
        <v>0</v>
      </c>
      <c r="D84" s="16">
        <f>'336 Truncate'!C80</f>
        <v>19.63019736597651</v>
      </c>
      <c r="E84" s="10">
        <f t="shared" si="3"/>
        <v>180</v>
      </c>
      <c r="F84" s="9">
        <f t="shared" si="4"/>
        <v>0</v>
      </c>
      <c r="G84" s="9">
        <f t="shared" si="5"/>
        <v>0</v>
      </c>
    </row>
    <row r="85" spans="1:8">
      <c r="A85" s="27">
        <v>1944</v>
      </c>
      <c r="B85" s="28">
        <v>64.5</v>
      </c>
      <c r="C85" s="43">
        <v>0</v>
      </c>
      <c r="D85" s="16">
        <f>'336 Truncate'!C81</f>
        <v>18.912832274054999</v>
      </c>
      <c r="E85" s="10">
        <f t="shared" si="3"/>
        <v>180</v>
      </c>
      <c r="F85" s="9">
        <f t="shared" si="4"/>
        <v>0</v>
      </c>
      <c r="G85" s="9">
        <f t="shared" si="5"/>
        <v>0</v>
      </c>
    </row>
    <row r="86" spans="1:8">
      <c r="A86" s="27">
        <v>1943</v>
      </c>
      <c r="B86" s="28">
        <v>64.5</v>
      </c>
      <c r="C86" s="43">
        <v>0</v>
      </c>
      <c r="D86" s="16">
        <f>'336 Truncate'!C82</f>
        <v>18.194051574872372</v>
      </c>
      <c r="E86" s="10">
        <f t="shared" si="3"/>
        <v>180</v>
      </c>
      <c r="F86" s="9">
        <f t="shared" si="4"/>
        <v>0</v>
      </c>
      <c r="G86" s="9">
        <f t="shared" si="5"/>
        <v>0</v>
      </c>
    </row>
    <row r="87" spans="1:8">
      <c r="A87" s="27">
        <v>1942</v>
      </c>
      <c r="B87" s="28">
        <v>64.5</v>
      </c>
      <c r="C87" s="43">
        <v>0</v>
      </c>
      <c r="D87" s="16">
        <f>'336 Truncate'!C83</f>
        <v>17.477503378280655</v>
      </c>
      <c r="E87" s="10">
        <f t="shared" si="3"/>
        <v>180</v>
      </c>
      <c r="F87" s="9">
        <f t="shared" si="4"/>
        <v>0</v>
      </c>
      <c r="G87" s="9">
        <f t="shared" si="5"/>
        <v>0</v>
      </c>
    </row>
    <row r="88" spans="1:8">
      <c r="A88" s="27">
        <v>1941</v>
      </c>
      <c r="B88" s="28">
        <v>64.5</v>
      </c>
      <c r="C88" s="43">
        <v>46976.13</v>
      </c>
      <c r="D88" s="16">
        <f>'336 Truncate'!C84</f>
        <v>16.767497224252978</v>
      </c>
      <c r="E88" s="10">
        <f t="shared" si="3"/>
        <v>180</v>
      </c>
      <c r="F88" s="9">
        <f t="shared" si="4"/>
        <v>260.9785</v>
      </c>
      <c r="G88" s="9">
        <f t="shared" si="5"/>
        <v>4375.9562743397055</v>
      </c>
    </row>
    <row r="89" spans="1:8" ht="15.75" thickBot="1">
      <c r="D89" s="16"/>
      <c r="E89" s="10"/>
      <c r="F89" s="17"/>
      <c r="G89" s="17"/>
    </row>
    <row r="90" spans="1:8" ht="13.5" thickBot="1">
      <c r="D90"/>
      <c r="H90" s="55" t="s">
        <v>75</v>
      </c>
    </row>
    <row r="91" spans="1:8">
      <c r="C91" s="11">
        <f>SUM(C18:C88)</f>
        <v>176359.59</v>
      </c>
      <c r="D91"/>
      <c r="F91" s="11">
        <f>SUM(F18:F88)</f>
        <v>979.77549999999997</v>
      </c>
      <c r="G91" s="11">
        <f>SUM(G18:G88)</f>
        <v>25939.866274339707</v>
      </c>
      <c r="H91" s="56">
        <f>+C91-G91</f>
        <v>150419.7237256603</v>
      </c>
    </row>
    <row r="92" spans="1:8">
      <c r="D92"/>
    </row>
    <row r="93" spans="1:8">
      <c r="A93" s="2" t="s">
        <v>17</v>
      </c>
      <c r="B93" s="3"/>
      <c r="C93" s="19"/>
      <c r="D93" s="15"/>
      <c r="E93" s="20">
        <f>+C91/F91</f>
        <v>180</v>
      </c>
      <c r="F93" s="15"/>
      <c r="G93" s="15"/>
    </row>
    <row r="94" spans="1:8">
      <c r="A94" s="2" t="s">
        <v>18</v>
      </c>
      <c r="B94" s="3"/>
      <c r="C94" s="19"/>
      <c r="D94" s="15"/>
      <c r="E94" s="20">
        <f>+G91/F91</f>
        <v>26.475316309031719</v>
      </c>
      <c r="F94" s="15"/>
      <c r="G94" s="15"/>
    </row>
    <row r="95" spans="1:8">
      <c r="A95" s="1"/>
    </row>
    <row r="97" spans="1:6">
      <c r="A97" s="63" t="s">
        <v>8</v>
      </c>
      <c r="B97" s="64"/>
      <c r="C97" s="65"/>
      <c r="D97" s="66"/>
      <c r="E97" s="67"/>
      <c r="F97" s="67"/>
    </row>
  </sheetData>
  <mergeCells count="6">
    <mergeCell ref="A97:F97"/>
    <mergeCell ref="A1:J1"/>
    <mergeCell ref="A3:J3"/>
    <mergeCell ref="A5:J5"/>
    <mergeCell ref="A6:J6"/>
    <mergeCell ref="L12:N1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54"/>
  <sheetViews>
    <sheetView topLeftCell="A13" workbookViewId="0">
      <selection activeCell="E44" sqref="E44"/>
    </sheetView>
  </sheetViews>
  <sheetFormatPr defaultRowHeight="12.75"/>
  <cols>
    <col min="2" max="2" width="23.5703125" style="37" customWidth="1"/>
    <col min="7" max="7" width="15.7109375" customWidth="1"/>
  </cols>
  <sheetData>
    <row r="1" spans="1:11">
      <c r="B1" s="15" t="s">
        <v>28</v>
      </c>
      <c r="C1">
        <f>'[1]336'!$D$5</f>
        <v>2041</v>
      </c>
      <c r="D1" s="30" t="s">
        <v>29</v>
      </c>
    </row>
    <row r="2" spans="1:11">
      <c r="A2" s="15"/>
      <c r="B2" s="15" t="s">
        <v>25</v>
      </c>
      <c r="C2">
        <v>2011</v>
      </c>
      <c r="D2" s="30" t="s">
        <v>30</v>
      </c>
    </row>
    <row r="3" spans="1:11">
      <c r="A3" s="15"/>
      <c r="B3" s="15" t="s">
        <v>33</v>
      </c>
      <c r="C3">
        <f>C1-C2</f>
        <v>30</v>
      </c>
    </row>
    <row r="4" spans="1:11">
      <c r="A4" s="15"/>
    </row>
    <row r="5" spans="1:11">
      <c r="A5" s="26" t="str">
        <f>"Projection Life Table "&amp;B8</f>
        <v xml:space="preserve">Projection Life Table </v>
      </c>
      <c r="B5" s="26"/>
      <c r="D5" s="30" t="s">
        <v>27</v>
      </c>
      <c r="E5" s="29"/>
      <c r="F5" s="29"/>
      <c r="G5" s="29"/>
      <c r="K5" s="30" t="s">
        <v>26</v>
      </c>
    </row>
    <row r="6" spans="1:11">
      <c r="A6" s="22"/>
      <c r="B6" s="31"/>
    </row>
    <row r="7" spans="1:11">
      <c r="A7" s="36" t="str">
        <f>"Interim Retirement Rate " &amp;ROUND(B13, 6)</f>
        <v>Interim Retirement Rate 0</v>
      </c>
      <c r="B7" s="31"/>
    </row>
    <row r="8" spans="1:11">
      <c r="A8" s="22"/>
      <c r="B8" s="31"/>
    </row>
    <row r="9" spans="1:11">
      <c r="A9" s="23" t="s">
        <v>21</v>
      </c>
      <c r="B9" s="23" t="s">
        <v>22</v>
      </c>
      <c r="D9" s="30" t="s">
        <v>27</v>
      </c>
      <c r="E9" s="29"/>
      <c r="F9" s="29"/>
      <c r="G9" s="29"/>
    </row>
    <row r="10" spans="1:11">
      <c r="A10" s="24"/>
      <c r="B10" s="38"/>
    </row>
    <row r="11" spans="1:11">
      <c r="A11" s="24" t="s">
        <v>23</v>
      </c>
      <c r="B11" s="38" t="s">
        <v>24</v>
      </c>
      <c r="C11" s="18" t="s">
        <v>31</v>
      </c>
      <c r="G11" s="18"/>
    </row>
    <row r="12" spans="1:11">
      <c r="A12" s="24"/>
      <c r="B12" s="38"/>
    </row>
    <row r="13" spans="1:11">
      <c r="A13" s="24"/>
      <c r="B13" s="40"/>
    </row>
    <row r="14" spans="1:11" ht="12.75" customHeight="1">
      <c r="A14" s="25">
        <v>0.5</v>
      </c>
      <c r="B14" s="53">
        <v>1</v>
      </c>
      <c r="C14" s="21">
        <f>SUM(B15:B44)/B14</f>
        <v>30</v>
      </c>
      <c r="D14" s="71" t="s">
        <v>32</v>
      </c>
      <c r="E14" s="71"/>
      <c r="F14" s="71"/>
      <c r="G14" s="71"/>
      <c r="H14" s="71"/>
      <c r="I14" s="71"/>
      <c r="J14" s="29"/>
      <c r="K14" s="29"/>
    </row>
    <row r="15" spans="1:11">
      <c r="A15" s="25">
        <v>1.5</v>
      </c>
      <c r="B15" s="53">
        <v>1</v>
      </c>
      <c r="C15" s="21">
        <f t="shared" ref="C15:C78" si="0">SUM(B16:B45)/B15</f>
        <v>30</v>
      </c>
      <c r="D15" s="71"/>
      <c r="E15" s="71"/>
      <c r="F15" s="71"/>
      <c r="G15" s="71"/>
      <c r="H15" s="71"/>
      <c r="I15" s="71"/>
    </row>
    <row r="16" spans="1:11">
      <c r="A16" s="25">
        <v>2.5</v>
      </c>
      <c r="B16" s="53">
        <v>1</v>
      </c>
      <c r="C16" s="21">
        <f t="shared" si="0"/>
        <v>30</v>
      </c>
      <c r="D16" s="71"/>
      <c r="E16" s="71"/>
      <c r="F16" s="71"/>
      <c r="G16" s="71"/>
      <c r="H16" s="71"/>
      <c r="I16" s="71"/>
    </row>
    <row r="17" spans="1:3">
      <c r="A17" s="25">
        <v>3.5</v>
      </c>
      <c r="B17" s="53">
        <v>1</v>
      </c>
      <c r="C17" s="21">
        <f t="shared" si="0"/>
        <v>30</v>
      </c>
    </row>
    <row r="18" spans="1:3">
      <c r="A18" s="25">
        <v>4.5</v>
      </c>
      <c r="B18" s="53">
        <v>1</v>
      </c>
      <c r="C18" s="21">
        <f t="shared" si="0"/>
        <v>30</v>
      </c>
    </row>
    <row r="19" spans="1:3">
      <c r="A19" s="25">
        <v>5.5</v>
      </c>
      <c r="B19" s="53">
        <v>1</v>
      </c>
      <c r="C19" s="21">
        <f t="shared" si="0"/>
        <v>30</v>
      </c>
    </row>
    <row r="20" spans="1:3">
      <c r="A20" s="25">
        <v>6.5</v>
      </c>
      <c r="B20" s="53">
        <v>1</v>
      </c>
      <c r="C20" s="21">
        <f t="shared" si="0"/>
        <v>30</v>
      </c>
    </row>
    <row r="21" spans="1:3">
      <c r="A21" s="25">
        <v>7.5</v>
      </c>
      <c r="B21" s="53">
        <v>1</v>
      </c>
      <c r="C21" s="21">
        <f t="shared" si="0"/>
        <v>30</v>
      </c>
    </row>
    <row r="22" spans="1:3">
      <c r="A22" s="25">
        <v>8.5</v>
      </c>
      <c r="B22" s="53">
        <v>1</v>
      </c>
      <c r="C22" s="21">
        <f t="shared" si="0"/>
        <v>30</v>
      </c>
    </row>
    <row r="23" spans="1:3">
      <c r="A23" s="25">
        <v>9.5</v>
      </c>
      <c r="B23" s="53">
        <v>1</v>
      </c>
      <c r="C23" s="21">
        <f t="shared" si="0"/>
        <v>30</v>
      </c>
    </row>
    <row r="24" spans="1:3">
      <c r="A24" s="25">
        <v>10.5</v>
      </c>
      <c r="B24" s="53">
        <v>1</v>
      </c>
      <c r="C24" s="21">
        <f t="shared" si="0"/>
        <v>30</v>
      </c>
    </row>
    <row r="25" spans="1:3">
      <c r="A25" s="25">
        <v>11.5</v>
      </c>
      <c r="B25" s="53">
        <v>1</v>
      </c>
      <c r="C25" s="21">
        <f t="shared" si="0"/>
        <v>30</v>
      </c>
    </row>
    <row r="26" spans="1:3">
      <c r="A26" s="25">
        <v>12.5</v>
      </c>
      <c r="B26" s="53">
        <v>1</v>
      </c>
      <c r="C26" s="21">
        <f t="shared" si="0"/>
        <v>29.999999149425285</v>
      </c>
    </row>
    <row r="27" spans="1:3">
      <c r="A27" s="25">
        <v>13.5</v>
      </c>
      <c r="B27" s="53">
        <v>1</v>
      </c>
      <c r="C27" s="21">
        <f t="shared" si="0"/>
        <v>29.999998149425284</v>
      </c>
    </row>
    <row r="28" spans="1:3">
      <c r="A28" s="25">
        <v>14.5</v>
      </c>
      <c r="B28" s="53">
        <v>1</v>
      </c>
      <c r="C28" s="21">
        <f t="shared" si="0"/>
        <v>29.99999585057471</v>
      </c>
    </row>
    <row r="29" spans="1:3">
      <c r="A29" s="25">
        <v>15.5</v>
      </c>
      <c r="B29" s="53">
        <v>1</v>
      </c>
      <c r="C29" s="21">
        <f t="shared" si="0"/>
        <v>29.999990954022987</v>
      </c>
    </row>
    <row r="30" spans="1:3">
      <c r="A30" s="25">
        <v>16.5</v>
      </c>
      <c r="B30" s="53">
        <v>1</v>
      </c>
      <c r="C30" s="21">
        <f t="shared" si="0"/>
        <v>29.999981712643677</v>
      </c>
    </row>
    <row r="31" spans="1:3">
      <c r="A31" s="25">
        <v>17.5</v>
      </c>
      <c r="B31" s="53">
        <v>1</v>
      </c>
      <c r="C31" s="21">
        <f t="shared" si="0"/>
        <v>29.999964931034484</v>
      </c>
    </row>
    <row r="32" spans="1:3">
      <c r="A32" s="25">
        <v>18.5</v>
      </c>
      <c r="B32" s="53">
        <v>1</v>
      </c>
      <c r="C32" s="21">
        <f t="shared" si="0"/>
        <v>29.999935965517242</v>
      </c>
    </row>
    <row r="33" spans="1:5">
      <c r="A33" s="25">
        <v>19.5</v>
      </c>
      <c r="B33" s="53">
        <v>1</v>
      </c>
      <c r="C33" s="21">
        <f t="shared" si="0"/>
        <v>29.999887827586207</v>
      </c>
    </row>
    <row r="34" spans="1:5">
      <c r="A34" s="25">
        <v>20.5</v>
      </c>
      <c r="B34" s="53">
        <v>1</v>
      </c>
      <c r="C34" s="21">
        <f t="shared" si="0"/>
        <v>29.999808942528738</v>
      </c>
    </row>
    <row r="35" spans="1:5">
      <c r="A35" s="25">
        <v>21.5</v>
      </c>
      <c r="B35" s="53">
        <v>1</v>
      </c>
      <c r="C35" s="21">
        <f t="shared" si="0"/>
        <v>29.999679609195404</v>
      </c>
    </row>
    <row r="36" spans="1:5">
      <c r="A36" s="25">
        <v>22.5</v>
      </c>
      <c r="B36" s="53">
        <v>1</v>
      </c>
      <c r="C36" s="21">
        <f t="shared" si="0"/>
        <v>29.999474643678163</v>
      </c>
    </row>
    <row r="37" spans="1:5">
      <c r="A37" s="25">
        <v>23.5</v>
      </c>
      <c r="B37" s="53">
        <v>1</v>
      </c>
      <c r="C37" s="21">
        <f t="shared" si="0"/>
        <v>29.999156816091954</v>
      </c>
    </row>
    <row r="38" spans="1:5">
      <c r="A38" s="25">
        <v>24.5</v>
      </c>
      <c r="B38" s="53">
        <v>1</v>
      </c>
      <c r="C38" s="21">
        <f t="shared" si="0"/>
        <v>29.998674896551723</v>
      </c>
    </row>
    <row r="39" spans="1:5">
      <c r="A39" s="25">
        <v>25.5</v>
      </c>
      <c r="B39" s="53">
        <v>1</v>
      </c>
      <c r="C39" s="21">
        <f t="shared" si="0"/>
        <v>29.997957241379311</v>
      </c>
    </row>
    <row r="40" spans="1:5">
      <c r="A40" s="25">
        <v>26.5</v>
      </c>
      <c r="B40" s="53">
        <v>1</v>
      </c>
      <c r="C40" s="21">
        <f t="shared" si="0"/>
        <v>29.996907655172414</v>
      </c>
    </row>
    <row r="41" spans="1:5">
      <c r="A41" s="25">
        <v>27.5</v>
      </c>
      <c r="B41" s="53">
        <v>1</v>
      </c>
      <c r="C41" s="21">
        <f t="shared" si="0"/>
        <v>29.995386551724138</v>
      </c>
    </row>
    <row r="42" spans="1:5">
      <c r="A42" s="25">
        <v>28.5</v>
      </c>
      <c r="B42" s="53">
        <v>1</v>
      </c>
      <c r="C42" s="21">
        <f t="shared" si="0"/>
        <v>29.993212551724138</v>
      </c>
    </row>
    <row r="43" spans="1:5">
      <c r="A43" s="25">
        <v>29.5</v>
      </c>
      <c r="B43" s="53">
        <v>1</v>
      </c>
      <c r="C43" s="21">
        <f t="shared" si="0"/>
        <v>29.990158827586207</v>
      </c>
    </row>
    <row r="44" spans="1:5">
      <c r="A44" s="25">
        <v>30.5</v>
      </c>
      <c r="B44" s="53">
        <v>1</v>
      </c>
      <c r="C44" s="21">
        <f t="shared" si="0"/>
        <v>29.985936643678162</v>
      </c>
      <c r="E44" s="59">
        <f>+(1-B44)</f>
        <v>0</v>
      </c>
    </row>
    <row r="45" spans="1:5">
      <c r="A45" s="25">
        <v>31.5</v>
      </c>
      <c r="B45" s="53">
        <v>1</v>
      </c>
      <c r="C45" s="21">
        <f t="shared" si="0"/>
        <v>29.980186643678163</v>
      </c>
    </row>
    <row r="46" spans="1:5">
      <c r="A46" s="25">
        <v>32.5</v>
      </c>
      <c r="B46" s="53">
        <v>1</v>
      </c>
      <c r="C46" s="21">
        <f t="shared" si="0"/>
        <v>29.972465390804601</v>
      </c>
    </row>
    <row r="47" spans="1:5">
      <c r="A47" s="25">
        <v>33.5</v>
      </c>
      <c r="B47" s="53">
        <v>1</v>
      </c>
      <c r="C47" s="21">
        <f t="shared" si="0"/>
        <v>29.962232206896555</v>
      </c>
    </row>
    <row r="48" spans="1:5">
      <c r="A48" s="25">
        <v>34.5</v>
      </c>
      <c r="B48" s="53">
        <v>1</v>
      </c>
      <c r="C48" s="21">
        <f t="shared" si="0"/>
        <v>29.948758827586211</v>
      </c>
    </row>
    <row r="49" spans="1:3">
      <c r="A49" s="25">
        <v>35.5</v>
      </c>
      <c r="B49" s="53">
        <v>1</v>
      </c>
      <c r="C49" s="21">
        <f t="shared" si="0"/>
        <v>29.931244643678159</v>
      </c>
    </row>
    <row r="50" spans="1:3">
      <c r="A50" s="25">
        <v>36.5</v>
      </c>
      <c r="B50" s="53">
        <v>1</v>
      </c>
      <c r="C50" s="21">
        <f t="shared" si="0"/>
        <v>29.90876234482759</v>
      </c>
    </row>
    <row r="51" spans="1:3">
      <c r="A51" s="25">
        <v>37.5</v>
      </c>
      <c r="B51" s="53">
        <v>1</v>
      </c>
      <c r="C51" s="21">
        <f t="shared" si="0"/>
        <v>29.880243517241382</v>
      </c>
    </row>
    <row r="52" spans="1:3">
      <c r="A52" s="25">
        <v>38.5</v>
      </c>
      <c r="B52" s="53">
        <v>1</v>
      </c>
      <c r="C52" s="21">
        <f t="shared" si="0"/>
        <v>29.844470528735634</v>
      </c>
    </row>
    <row r="53" spans="1:3">
      <c r="A53" s="25">
        <v>39.5</v>
      </c>
      <c r="B53" s="53">
        <v>1</v>
      </c>
      <c r="C53" s="21">
        <f t="shared" si="0"/>
        <v>29.800076333333337</v>
      </c>
    </row>
    <row r="54" spans="1:3">
      <c r="A54" s="25">
        <v>40.5</v>
      </c>
      <c r="B54" s="53">
        <v>1</v>
      </c>
      <c r="C54" s="21">
        <f t="shared" si="0"/>
        <v>29.745498540229889</v>
      </c>
    </row>
    <row r="55" spans="1:3">
      <c r="A55" s="25">
        <v>41.5</v>
      </c>
      <c r="B55" s="53">
        <v>1</v>
      </c>
      <c r="C55" s="21">
        <f t="shared" si="0"/>
        <v>29.678906448275868</v>
      </c>
    </row>
    <row r="56" spans="1:3">
      <c r="A56" s="25">
        <v>42.5</v>
      </c>
      <c r="B56" s="53">
        <v>0.999999149425287</v>
      </c>
      <c r="C56" s="21">
        <f t="shared" si="0"/>
        <v>29.598499474585779</v>
      </c>
    </row>
    <row r="57" spans="1:3">
      <c r="A57" s="25">
        <v>43.5</v>
      </c>
      <c r="B57" s="53">
        <v>0.99999899999999997</v>
      </c>
      <c r="C57" s="21">
        <f t="shared" si="0"/>
        <v>29.502284559755832</v>
      </c>
    </row>
    <row r="58" spans="1:3">
      <c r="A58" s="25">
        <v>44.5</v>
      </c>
      <c r="B58" s="53">
        <v>0.99999770114942499</v>
      </c>
      <c r="C58" s="21">
        <f t="shared" si="0"/>
        <v>29.388272777638587</v>
      </c>
    </row>
    <row r="59" spans="1:3">
      <c r="A59" s="25">
        <v>45.5</v>
      </c>
      <c r="B59" s="53">
        <v>0.99999510344827602</v>
      </c>
      <c r="C59" s="21">
        <f t="shared" si="0"/>
        <v>29.254351061535083</v>
      </c>
    </row>
    <row r="60" spans="1:3">
      <c r="A60" s="25">
        <v>46.5</v>
      </c>
      <c r="B60" s="53">
        <v>0.99999075862068998</v>
      </c>
      <c r="C60" s="21">
        <f t="shared" si="0"/>
        <v>29.098368794120805</v>
      </c>
    </row>
    <row r="61" spans="1:3">
      <c r="A61" s="25">
        <v>47.5</v>
      </c>
      <c r="B61" s="53">
        <v>0.99998321839080495</v>
      </c>
      <c r="C61" s="21">
        <f t="shared" si="0"/>
        <v>28.918062395070066</v>
      </c>
    </row>
    <row r="62" spans="1:3">
      <c r="A62" s="25">
        <v>48.5</v>
      </c>
      <c r="B62" s="53">
        <v>0.99997103448275904</v>
      </c>
      <c r="C62" s="21">
        <f t="shared" si="0"/>
        <v>28.711219520381498</v>
      </c>
    </row>
    <row r="63" spans="1:3">
      <c r="A63" s="25">
        <v>49.5</v>
      </c>
      <c r="B63" s="53">
        <v>0.99995186206896503</v>
      </c>
      <c r="C63" s="21">
        <f t="shared" si="0"/>
        <v>28.475843170473549</v>
      </c>
    </row>
    <row r="64" spans="1:3">
      <c r="A64" s="25">
        <v>50.5</v>
      </c>
      <c r="B64" s="53">
        <v>0.999921114942529</v>
      </c>
      <c r="C64" s="21">
        <f t="shared" si="0"/>
        <v>28.210115230124412</v>
      </c>
    </row>
    <row r="65" spans="1:3">
      <c r="A65" s="25">
        <v>51.5</v>
      </c>
      <c r="B65" s="53">
        <v>0.99987066666666702</v>
      </c>
      <c r="C65" s="21">
        <f t="shared" si="0"/>
        <v>27.912469978301093</v>
      </c>
    </row>
    <row r="66" spans="1:3">
      <c r="A66" s="25">
        <v>52.5</v>
      </c>
      <c r="B66" s="53">
        <v>0.99979503448275897</v>
      </c>
      <c r="C66" s="21">
        <f t="shared" si="0"/>
        <v>27.581450798053222</v>
      </c>
    </row>
    <row r="67" spans="1:3">
      <c r="A67" s="25">
        <v>53.5</v>
      </c>
      <c r="B67" s="53">
        <v>0.99968217241379298</v>
      </c>
      <c r="C67" s="21">
        <f t="shared" si="0"/>
        <v>27.216005756036324</v>
      </c>
    </row>
    <row r="68" spans="1:3">
      <c r="A68" s="25">
        <v>54.5</v>
      </c>
      <c r="B68" s="53">
        <v>0.99951808045976998</v>
      </c>
      <c r="C68" s="21">
        <f t="shared" si="0"/>
        <v>26.815298137988869</v>
      </c>
    </row>
    <row r="69" spans="1:3">
      <c r="A69" s="25">
        <v>55.5</v>
      </c>
      <c r="B69" s="53">
        <v>0.99928234482758604</v>
      </c>
      <c r="C69" s="21">
        <f t="shared" si="0"/>
        <v>26.379055801471502</v>
      </c>
    </row>
    <row r="70" spans="1:3">
      <c r="A70" s="25">
        <v>56.5</v>
      </c>
      <c r="B70" s="53">
        <v>0.99895041379310301</v>
      </c>
      <c r="C70" s="21">
        <f t="shared" si="0"/>
        <v>25.907414800863531</v>
      </c>
    </row>
    <row r="71" spans="1:3">
      <c r="A71" s="25">
        <v>57.5</v>
      </c>
      <c r="B71" s="53">
        <v>0.99847889655172395</v>
      </c>
      <c r="C71" s="21">
        <f t="shared" si="0"/>
        <v>25.401285983700451</v>
      </c>
    </row>
    <row r="72" spans="1:3">
      <c r="A72" s="25">
        <v>58.5</v>
      </c>
      <c r="B72" s="53">
        <v>0.99782599999999999</v>
      </c>
      <c r="C72" s="21">
        <f t="shared" si="0"/>
        <v>24.861792778880591</v>
      </c>
    </row>
    <row r="73" spans="1:3">
      <c r="A73" s="25">
        <v>59.5</v>
      </c>
      <c r="B73" s="53">
        <v>0.99694627586206896</v>
      </c>
      <c r="C73" s="21">
        <f t="shared" si="0"/>
        <v>24.290388467421764</v>
      </c>
    </row>
    <row r="74" spans="1:3">
      <c r="A74" s="25">
        <v>60.5</v>
      </c>
      <c r="B74" s="53">
        <v>0.99577781609195404</v>
      </c>
      <c r="C74" s="21">
        <f t="shared" si="0"/>
        <v>23.689167146758837</v>
      </c>
    </row>
    <row r="75" spans="1:3">
      <c r="A75" s="25">
        <v>61.5</v>
      </c>
      <c r="B75" s="53">
        <v>0.99424999999999997</v>
      </c>
      <c r="C75" s="21">
        <f t="shared" si="0"/>
        <v>23.06071679975954</v>
      </c>
    </row>
    <row r="76" spans="1:3">
      <c r="A76" s="25">
        <v>62.5</v>
      </c>
      <c r="B76" s="53">
        <v>0.99227874712643704</v>
      </c>
      <c r="C76" s="21">
        <f t="shared" si="0"/>
        <v>22.407970097760927</v>
      </c>
    </row>
    <row r="77" spans="1:3">
      <c r="A77" s="25">
        <v>63.5</v>
      </c>
      <c r="B77" s="53">
        <v>0.98976681609195405</v>
      </c>
      <c r="C77" s="21">
        <f t="shared" si="0"/>
        <v>21.734212283346015</v>
      </c>
    </row>
    <row r="78" spans="1:3">
      <c r="A78" s="25">
        <v>64.5</v>
      </c>
      <c r="B78" s="53">
        <v>0.98652662068965502</v>
      </c>
      <c r="C78" s="21">
        <f t="shared" si="0"/>
        <v>21.044738456353134</v>
      </c>
    </row>
    <row r="79" spans="1:3">
      <c r="A79" s="25">
        <v>65.5</v>
      </c>
      <c r="B79" s="53">
        <v>0.98248581609195396</v>
      </c>
      <c r="C79" s="21">
        <f t="shared" ref="C79:C136" si="1">SUM(B80:B109)/B79</f>
        <v>20.342160968987582</v>
      </c>
    </row>
    <row r="80" spans="1:3">
      <c r="A80" s="25">
        <v>66.5</v>
      </c>
      <c r="B80" s="53">
        <v>0.97751770114942504</v>
      </c>
      <c r="C80" s="21">
        <f t="shared" si="1"/>
        <v>19.63019736597651</v>
      </c>
    </row>
    <row r="81" spans="1:3">
      <c r="A81" s="25">
        <v>67.5</v>
      </c>
      <c r="B81" s="53">
        <v>0.97148117241379295</v>
      </c>
      <c r="C81" s="21">
        <f t="shared" si="1"/>
        <v>18.912832274054999</v>
      </c>
    </row>
    <row r="82" spans="1:3">
      <c r="A82" s="25">
        <v>68.5</v>
      </c>
      <c r="B82" s="53">
        <v>0.96422701149425305</v>
      </c>
      <c r="C82" s="21">
        <f t="shared" si="1"/>
        <v>18.194051574872372</v>
      </c>
    </row>
    <row r="83" spans="1:3">
      <c r="A83" s="25">
        <v>69.5</v>
      </c>
      <c r="B83" s="53">
        <v>0.95560580459770095</v>
      </c>
      <c r="C83" s="21">
        <f t="shared" si="1"/>
        <v>17.477503378280655</v>
      </c>
    </row>
    <row r="84" spans="1:3">
      <c r="A84" s="25">
        <v>70.5</v>
      </c>
      <c r="B84" s="53">
        <v>0.94542220689655199</v>
      </c>
      <c r="C84" s="21">
        <f t="shared" si="1"/>
        <v>16.767497224252978</v>
      </c>
    </row>
    <row r="85" spans="1:3">
      <c r="A85" s="25">
        <v>71.5</v>
      </c>
      <c r="B85" s="53">
        <v>0.93340790804597695</v>
      </c>
      <c r="C85" s="21">
        <f t="shared" si="1"/>
        <v>16.069451371915015</v>
      </c>
    </row>
    <row r="86" spans="1:3">
      <c r="A86" s="25">
        <v>72.5</v>
      </c>
      <c r="B86" s="53">
        <v>0.91956700000000002</v>
      </c>
      <c r="C86" s="21">
        <f t="shared" si="1"/>
        <v>15.383700042032528</v>
      </c>
    </row>
    <row r="87" spans="1:3">
      <c r="A87" s="25">
        <v>73.5</v>
      </c>
      <c r="B87" s="53">
        <v>0.90377975862069004</v>
      </c>
      <c r="C87" s="21">
        <f t="shared" si="1"/>
        <v>14.712773515579945</v>
      </c>
    </row>
    <row r="88" spans="1:3">
      <c r="A88" s="25">
        <v>74.5</v>
      </c>
      <c r="B88" s="53">
        <v>0.88594786206896603</v>
      </c>
      <c r="C88" s="21">
        <f t="shared" si="1"/>
        <v>14.058976693888106</v>
      </c>
    </row>
    <row r="89" spans="1:3">
      <c r="A89" s="25">
        <v>75.5</v>
      </c>
      <c r="B89" s="53">
        <v>0.86599770114942498</v>
      </c>
      <c r="C89" s="21">
        <f t="shared" si="1"/>
        <v>13.424127894475584</v>
      </c>
    </row>
    <row r="90" spans="1:3">
      <c r="A90" s="25">
        <v>76.5</v>
      </c>
      <c r="B90" s="53">
        <v>0.84388282758620703</v>
      </c>
      <c r="C90" s="21">
        <f t="shared" si="1"/>
        <v>12.809680392791908</v>
      </c>
    </row>
    <row r="91" spans="1:3">
      <c r="A91" s="25">
        <v>77.5</v>
      </c>
      <c r="B91" s="53">
        <v>0.81946043678160896</v>
      </c>
      <c r="C91" s="21">
        <f t="shared" si="1"/>
        <v>12.218847043985692</v>
      </c>
    </row>
    <row r="92" spans="1:3">
      <c r="A92" s="25">
        <v>78.5</v>
      </c>
      <c r="B92" s="53">
        <v>0.79278181609195397</v>
      </c>
      <c r="C92" s="21">
        <f t="shared" si="1"/>
        <v>11.65209004034071</v>
      </c>
    </row>
    <row r="93" spans="1:3">
      <c r="A93" s="25">
        <v>79.5</v>
      </c>
      <c r="B93" s="53">
        <v>0.76403637931034496</v>
      </c>
      <c r="C93" s="21">
        <f t="shared" si="1"/>
        <v>11.108075734794177</v>
      </c>
    </row>
    <row r="94" spans="1:3">
      <c r="A94" s="25">
        <v>80.5</v>
      </c>
      <c r="B94" s="53">
        <v>0.73333858620689696</v>
      </c>
      <c r="C94" s="21">
        <f t="shared" si="1"/>
        <v>10.58698087382038</v>
      </c>
    </row>
    <row r="95" spans="1:3">
      <c r="A95" s="25">
        <v>81.5</v>
      </c>
      <c r="B95" s="53">
        <v>0.70084075862068995</v>
      </c>
      <c r="C95" s="21">
        <f t="shared" si="1"/>
        <v>10.08887847118795</v>
      </c>
    </row>
    <row r="96" spans="1:3">
      <c r="A96" s="25">
        <v>82.5</v>
      </c>
      <c r="B96" s="53">
        <v>0.666732620689655</v>
      </c>
      <c r="C96" s="21">
        <f t="shared" si="1"/>
        <v>9.6135853146114627</v>
      </c>
    </row>
    <row r="97" spans="1:3">
      <c r="A97" s="25">
        <v>83.5</v>
      </c>
      <c r="B97" s="53">
        <v>0.63124037931034505</v>
      </c>
      <c r="C97" s="21">
        <f t="shared" si="1"/>
        <v>9.1607735894843589</v>
      </c>
    </row>
    <row r="98" spans="1:3">
      <c r="A98" s="25">
        <v>84.5</v>
      </c>
      <c r="B98" s="53">
        <v>0.59453764367816098</v>
      </c>
      <c r="C98" s="21">
        <f t="shared" si="1"/>
        <v>8.7313991796000998</v>
      </c>
    </row>
    <row r="99" spans="1:3">
      <c r="A99" s="25">
        <v>85.5</v>
      </c>
      <c r="B99" s="53">
        <v>0.55703175862068999</v>
      </c>
      <c r="C99" s="21">
        <f t="shared" si="1"/>
        <v>8.3231658947281701</v>
      </c>
    </row>
    <row r="100" spans="1:3">
      <c r="A100" s="25">
        <v>86.5</v>
      </c>
      <c r="B100" s="53">
        <v>0.51904841379310396</v>
      </c>
      <c r="C100" s="21">
        <f t="shared" si="1"/>
        <v>7.9351407921286068</v>
      </c>
    </row>
    <row r="101" spans="1:3">
      <c r="A101" s="25">
        <v>87.5</v>
      </c>
      <c r="B101" s="53">
        <v>0.48090416091954002</v>
      </c>
      <c r="C101" s="21">
        <f t="shared" si="1"/>
        <v>7.5666858801555366</v>
      </c>
    </row>
    <row r="102" spans="1:3">
      <c r="A102" s="25">
        <v>88.5</v>
      </c>
      <c r="B102" s="53">
        <v>0.44292124137931099</v>
      </c>
      <c r="C102" s="21">
        <f t="shared" si="1"/>
        <v>7.2171552099711516</v>
      </c>
    </row>
    <row r="103" spans="1:3">
      <c r="A103" s="25">
        <v>89.5</v>
      </c>
      <c r="B103" s="53">
        <v>0.405415356321839</v>
      </c>
      <c r="C103" s="21">
        <f t="shared" si="1"/>
        <v>6.8859830315643897</v>
      </c>
    </row>
    <row r="104" spans="1:3">
      <c r="A104" s="25">
        <v>90.5</v>
      </c>
      <c r="B104" s="53">
        <v>0.36871262068965499</v>
      </c>
      <c r="C104" s="21">
        <f t="shared" si="1"/>
        <v>6.572259372296239</v>
      </c>
    </row>
    <row r="105" spans="1:3">
      <c r="A105" s="25">
        <v>91.5</v>
      </c>
      <c r="B105" s="53">
        <v>0.333220551724138</v>
      </c>
      <c r="C105" s="21">
        <f t="shared" si="1"/>
        <v>6.2728635288601726</v>
      </c>
    </row>
    <row r="106" spans="1:3">
      <c r="A106" s="25">
        <v>92.5</v>
      </c>
      <c r="B106" s="53">
        <v>0.29911356321839</v>
      </c>
      <c r="C106" s="21">
        <f t="shared" si="1"/>
        <v>5.9885335904404258</v>
      </c>
    </row>
    <row r="107" spans="1:3">
      <c r="A107" s="25">
        <v>93.5</v>
      </c>
      <c r="B107" s="53">
        <v>0.26661641379310302</v>
      </c>
      <c r="C107" s="21">
        <f t="shared" si="1"/>
        <v>5.718717854933705</v>
      </c>
    </row>
    <row r="108" spans="1:3">
      <c r="A108" s="25">
        <v>94.5</v>
      </c>
      <c r="B108" s="53">
        <v>0.23591924137931</v>
      </c>
      <c r="C108" s="21">
        <f t="shared" si="1"/>
        <v>5.4629882600582169</v>
      </c>
    </row>
    <row r="109" spans="1:3">
      <c r="A109" s="25">
        <v>95.5</v>
      </c>
      <c r="B109" s="53">
        <v>0.20717572413793101</v>
      </c>
      <c r="C109" s="21">
        <f t="shared" si="1"/>
        <v>5.2210245419957788</v>
      </c>
    </row>
    <row r="110" spans="1:3">
      <c r="A110" s="25">
        <v>96.5</v>
      </c>
      <c r="B110" s="53">
        <v>0.18049848275862099</v>
      </c>
      <c r="C110" s="21">
        <f t="shared" si="1"/>
        <v>4.992738054664442</v>
      </c>
    </row>
    <row r="111" spans="1:3">
      <c r="A111" s="25">
        <v>97.5</v>
      </c>
      <c r="B111" s="53">
        <v>0.156076241379311</v>
      </c>
      <c r="C111" s="21">
        <f t="shared" si="1"/>
        <v>4.7740142177787437</v>
      </c>
    </row>
    <row r="112" spans="1:3">
      <c r="A112" s="25">
        <v>98.5</v>
      </c>
      <c r="B112" s="53">
        <v>0.133962517241379</v>
      </c>
      <c r="C112" s="21">
        <f t="shared" si="1"/>
        <v>4.5620916092586938</v>
      </c>
    </row>
    <row r="113" spans="1:3">
      <c r="A113" s="25">
        <v>99.5</v>
      </c>
      <c r="B113" s="53">
        <v>0.114013505747126</v>
      </c>
      <c r="C113" s="21">
        <f t="shared" si="1"/>
        <v>4.3603322856991795</v>
      </c>
    </row>
    <row r="114" spans="1:3">
      <c r="A114" s="25">
        <v>100.5</v>
      </c>
      <c r="B114" s="53">
        <v>9.6182758620689604E-2</v>
      </c>
      <c r="C114" s="21">
        <f t="shared" si="1"/>
        <v>4.1686786409971459</v>
      </c>
    </row>
    <row r="115" spans="1:3">
      <c r="A115" s="25">
        <v>101.5</v>
      </c>
      <c r="B115" s="53">
        <v>8.0396666666666602E-2</v>
      </c>
      <c r="C115" s="21">
        <f t="shared" si="1"/>
        <v>3.9872218354109181</v>
      </c>
    </row>
    <row r="116" spans="1:3">
      <c r="A116" s="25">
        <v>102.5</v>
      </c>
      <c r="B116" s="53">
        <v>6.6556908045977095E-2</v>
      </c>
      <c r="C116" s="21">
        <f t="shared" si="1"/>
        <v>3.81633468619283</v>
      </c>
    </row>
    <row r="117" spans="1:3">
      <c r="A117" s="25">
        <v>103.5</v>
      </c>
      <c r="B117" s="53">
        <v>5.4543758620689602E-2</v>
      </c>
      <c r="C117" s="21">
        <f t="shared" si="1"/>
        <v>3.6568927995596532</v>
      </c>
    </row>
    <row r="118" spans="1:3">
      <c r="A118" s="25">
        <v>104.5</v>
      </c>
      <c r="B118" s="53">
        <v>4.4361310344827598E-2</v>
      </c>
      <c r="C118" s="21">
        <f t="shared" si="1"/>
        <v>3.4962981618548206</v>
      </c>
    </row>
    <row r="119" spans="1:3">
      <c r="A119" s="25">
        <v>105.5</v>
      </c>
      <c r="B119" s="53">
        <v>3.5741252873563202E-2</v>
      </c>
      <c r="C119" s="21">
        <f t="shared" si="1"/>
        <v>3.3395615806970231</v>
      </c>
    </row>
    <row r="120" spans="1:3">
      <c r="A120" s="25">
        <v>106.5</v>
      </c>
      <c r="B120" s="53">
        <v>2.84882413793104E-2</v>
      </c>
      <c r="C120" s="21">
        <f t="shared" si="1"/>
        <v>3.1898379529041345</v>
      </c>
    </row>
    <row r="121" spans="1:3">
      <c r="A121" s="25">
        <v>107.5</v>
      </c>
      <c r="B121" s="53">
        <v>2.24528620689655E-2</v>
      </c>
      <c r="C121" s="21">
        <f t="shared" si="1"/>
        <v>3.0473180338476684</v>
      </c>
    </row>
    <row r="122" spans="1:3">
      <c r="A122" s="25">
        <v>108.5</v>
      </c>
      <c r="B122" s="53">
        <v>1.74851839080459E-2</v>
      </c>
      <c r="C122" s="21">
        <f t="shared" si="1"/>
        <v>2.9131422268179907</v>
      </c>
    </row>
    <row r="123" spans="1:3">
      <c r="A123" s="25">
        <v>109.5</v>
      </c>
      <c r="B123" s="53">
        <v>1.3445241379310399E-2</v>
      </c>
      <c r="C123" s="21">
        <f t="shared" si="1"/>
        <v>2.788539465315238</v>
      </c>
    </row>
    <row r="124" spans="1:3">
      <c r="A124" s="25">
        <v>110.5</v>
      </c>
      <c r="B124" s="53">
        <v>1.02062068965517E-2</v>
      </c>
      <c r="C124" s="21">
        <f t="shared" si="1"/>
        <v>2.6736063247516797</v>
      </c>
    </row>
    <row r="125" spans="1:3">
      <c r="A125" s="25">
        <v>111.5</v>
      </c>
      <c r="B125" s="53">
        <v>7.6964137931034501E-3</v>
      </c>
      <c r="C125" s="21">
        <f t="shared" si="1"/>
        <v>2.5455966952812781</v>
      </c>
    </row>
    <row r="126" spans="1:3">
      <c r="A126" s="25">
        <v>112.5</v>
      </c>
      <c r="B126" s="53">
        <v>5.7263103448275702E-3</v>
      </c>
      <c r="C126" s="21">
        <f t="shared" si="1"/>
        <v>2.4215689226378014</v>
      </c>
    </row>
    <row r="127" spans="1:3">
      <c r="A127" s="25">
        <v>113.5</v>
      </c>
      <c r="B127" s="53">
        <v>4.1996436781609201E-3</v>
      </c>
      <c r="C127" s="21">
        <f t="shared" si="1"/>
        <v>2.3021028056567476</v>
      </c>
    </row>
    <row r="128" spans="1:3">
      <c r="A128" s="25">
        <v>114.5</v>
      </c>
      <c r="B128" s="53">
        <v>3.0329425287356402E-3</v>
      </c>
      <c r="C128" s="21">
        <f t="shared" si="1"/>
        <v>2.1879969378396584</v>
      </c>
    </row>
    <row r="129" spans="1:3">
      <c r="A129" s="25">
        <v>115.5</v>
      </c>
      <c r="B129" s="53">
        <v>2.1540000000000001E-3</v>
      </c>
      <c r="C129" s="21">
        <f t="shared" si="1"/>
        <v>2.0812762142605621</v>
      </c>
    </row>
    <row r="130" spans="1:3">
      <c r="A130" s="25">
        <v>116.5</v>
      </c>
      <c r="B130" s="53">
        <v>1.50291954022989E-3</v>
      </c>
      <c r="C130" s="21">
        <f t="shared" si="1"/>
        <v>1.9835722042920259</v>
      </c>
    </row>
    <row r="131" spans="1:3">
      <c r="A131" s="25">
        <v>117.5</v>
      </c>
      <c r="B131" s="53">
        <v>1.03264367816092E-3</v>
      </c>
      <c r="C131" s="21">
        <f t="shared" si="1"/>
        <v>1.887878450578806</v>
      </c>
    </row>
    <row r="132" spans="1:3">
      <c r="A132" s="25">
        <v>118.5</v>
      </c>
      <c r="B132" s="53">
        <v>7.0186206896551899E-4</v>
      </c>
      <c r="C132" s="21">
        <f t="shared" si="1"/>
        <v>1.7790442501064421</v>
      </c>
    </row>
    <row r="133" spans="1:3">
      <c r="A133" s="25">
        <v>119.5</v>
      </c>
      <c r="B133" s="53">
        <v>4.67275862068965E-4</v>
      </c>
      <c r="C133" s="21">
        <f t="shared" si="1"/>
        <v>1.6743167785895301</v>
      </c>
    </row>
    <row r="134" spans="1:3">
      <c r="A134" s="25">
        <v>120.5</v>
      </c>
      <c r="B134" s="53">
        <v>3.0433333333333403E-4</v>
      </c>
      <c r="C134" s="21">
        <f t="shared" si="1"/>
        <v>1.5740453978925082</v>
      </c>
    </row>
    <row r="135" spans="1:3">
      <c r="A135" s="25">
        <v>121.5</v>
      </c>
      <c r="B135" s="53">
        <v>1.9262068965517201E-4</v>
      </c>
      <c r="C135" s="21">
        <f t="shared" si="1"/>
        <v>1.4921231650555034</v>
      </c>
    </row>
    <row r="136" spans="1:3">
      <c r="A136" s="25">
        <v>122.5</v>
      </c>
      <c r="B136" s="53">
        <v>1.18137931034483E-4</v>
      </c>
      <c r="C136" s="21">
        <f t="shared" si="1"/>
        <v>1.4413309982486833</v>
      </c>
    </row>
    <row r="137" spans="1:3">
      <c r="A137" s="25">
        <v>123.5</v>
      </c>
      <c r="B137" s="53">
        <v>6.8839080459769797E-5</v>
      </c>
      <c r="C137" s="21"/>
    </row>
    <row r="138" spans="1:3">
      <c r="A138" s="25">
        <v>124.5</v>
      </c>
      <c r="B138" s="53">
        <v>3.9241379310344899E-5</v>
      </c>
      <c r="C138" s="21"/>
    </row>
    <row r="139" spans="1:3">
      <c r="A139" s="25">
        <v>125.5</v>
      </c>
      <c r="B139" s="53">
        <v>2.12183908045979E-5</v>
      </c>
      <c r="C139" s="21"/>
    </row>
    <row r="140" spans="1:3">
      <c r="A140" s="25">
        <v>126.5</v>
      </c>
      <c r="B140" s="53">
        <v>1.05862068965517E-5</v>
      </c>
      <c r="C140" s="21"/>
    </row>
    <row r="141" spans="1:3">
      <c r="A141" s="25">
        <v>127.5</v>
      </c>
      <c r="B141" s="53">
        <v>4.79310344827593E-6</v>
      </c>
      <c r="C141" s="21"/>
    </row>
    <row r="142" spans="1:3">
      <c r="A142" s="25">
        <v>128.5</v>
      </c>
      <c r="B142" s="53">
        <v>1.59770114942529E-6</v>
      </c>
      <c r="C142" s="21"/>
    </row>
    <row r="143" spans="1:3">
      <c r="A143" s="25">
        <v>129.5</v>
      </c>
      <c r="B143" s="53">
        <v>9.9999999999999995E-7</v>
      </c>
      <c r="C143" s="21"/>
    </row>
    <row r="144" spans="1:3">
      <c r="A144" s="25">
        <v>130.5</v>
      </c>
      <c r="B144" s="49">
        <f t="shared" ref="B144:B194" si="2">+B143-(B$13/2*B143)</f>
        <v>9.9999999999999995E-7</v>
      </c>
      <c r="C144" s="21"/>
    </row>
    <row r="145" spans="1:3">
      <c r="A145" s="25">
        <v>131.5</v>
      </c>
      <c r="B145" s="49">
        <f t="shared" si="2"/>
        <v>9.9999999999999995E-7</v>
      </c>
      <c r="C145" s="21"/>
    </row>
    <row r="146" spans="1:3">
      <c r="A146" s="25">
        <v>132.5</v>
      </c>
      <c r="B146" s="49">
        <f t="shared" si="2"/>
        <v>9.9999999999999995E-7</v>
      </c>
      <c r="C146" s="21"/>
    </row>
    <row r="147" spans="1:3">
      <c r="A147" s="25">
        <v>133.5</v>
      </c>
      <c r="B147" s="49">
        <f t="shared" si="2"/>
        <v>9.9999999999999995E-7</v>
      </c>
      <c r="C147" s="21"/>
    </row>
    <row r="148" spans="1:3">
      <c r="A148" s="25">
        <v>134.5</v>
      </c>
      <c r="B148" s="49">
        <f t="shared" si="2"/>
        <v>9.9999999999999995E-7</v>
      </c>
      <c r="C148" s="21"/>
    </row>
    <row r="149" spans="1:3">
      <c r="A149" s="25">
        <v>135.5</v>
      </c>
      <c r="B149" s="49">
        <f t="shared" si="2"/>
        <v>9.9999999999999995E-7</v>
      </c>
      <c r="C149" s="21"/>
    </row>
    <row r="150" spans="1:3">
      <c r="A150" s="25">
        <v>136.5</v>
      </c>
      <c r="B150" s="49">
        <f t="shared" si="2"/>
        <v>9.9999999999999995E-7</v>
      </c>
      <c r="C150" s="21"/>
    </row>
    <row r="151" spans="1:3">
      <c r="A151" s="25">
        <v>137.5</v>
      </c>
      <c r="B151" s="49">
        <f t="shared" si="2"/>
        <v>9.9999999999999995E-7</v>
      </c>
      <c r="C151" s="21"/>
    </row>
    <row r="152" spans="1:3">
      <c r="A152" s="25">
        <v>138.5</v>
      </c>
      <c r="B152" s="49">
        <f t="shared" si="2"/>
        <v>9.9999999999999995E-7</v>
      </c>
      <c r="C152" s="21"/>
    </row>
    <row r="153" spans="1:3">
      <c r="A153" s="25">
        <v>139.5</v>
      </c>
      <c r="B153" s="49">
        <f t="shared" si="2"/>
        <v>9.9999999999999995E-7</v>
      </c>
      <c r="C153" s="21"/>
    </row>
    <row r="154" spans="1:3">
      <c r="A154" s="25">
        <v>140.5</v>
      </c>
      <c r="B154" s="49">
        <f t="shared" si="2"/>
        <v>9.9999999999999995E-7</v>
      </c>
      <c r="C154" s="21"/>
    </row>
    <row r="155" spans="1:3">
      <c r="A155" s="25">
        <v>141.5</v>
      </c>
      <c r="B155" s="49">
        <f t="shared" si="2"/>
        <v>9.9999999999999995E-7</v>
      </c>
      <c r="C155" s="21"/>
    </row>
    <row r="156" spans="1:3">
      <c r="A156" s="25">
        <v>142.5</v>
      </c>
      <c r="B156" s="49">
        <f t="shared" si="2"/>
        <v>9.9999999999999995E-7</v>
      </c>
      <c r="C156" s="21"/>
    </row>
    <row r="157" spans="1:3">
      <c r="A157" s="25">
        <v>143.5</v>
      </c>
      <c r="B157" s="49">
        <f t="shared" si="2"/>
        <v>9.9999999999999995E-7</v>
      </c>
      <c r="C157" s="21"/>
    </row>
    <row r="158" spans="1:3">
      <c r="A158" s="25">
        <v>144.5</v>
      </c>
      <c r="B158" s="49">
        <f t="shared" si="2"/>
        <v>9.9999999999999995E-7</v>
      </c>
      <c r="C158" s="21"/>
    </row>
    <row r="159" spans="1:3">
      <c r="A159" s="25">
        <v>145.5</v>
      </c>
      <c r="B159" s="49">
        <f t="shared" si="2"/>
        <v>9.9999999999999995E-7</v>
      </c>
      <c r="C159" s="21"/>
    </row>
    <row r="160" spans="1:3">
      <c r="A160" s="25">
        <v>146.5</v>
      </c>
      <c r="B160" s="49">
        <f t="shared" si="2"/>
        <v>9.9999999999999995E-7</v>
      </c>
      <c r="C160" s="21"/>
    </row>
    <row r="161" spans="1:3">
      <c r="A161" s="25">
        <v>147.5</v>
      </c>
      <c r="B161" s="49">
        <f t="shared" si="2"/>
        <v>9.9999999999999995E-7</v>
      </c>
      <c r="C161" s="21"/>
    </row>
    <row r="162" spans="1:3">
      <c r="A162" s="25">
        <v>148.5</v>
      </c>
      <c r="B162" s="49">
        <f t="shared" si="2"/>
        <v>9.9999999999999995E-7</v>
      </c>
      <c r="C162" s="21"/>
    </row>
    <row r="163" spans="1:3">
      <c r="A163" s="25">
        <v>149.5</v>
      </c>
      <c r="B163" s="49">
        <f t="shared" si="2"/>
        <v>9.9999999999999995E-7</v>
      </c>
      <c r="C163" s="21"/>
    </row>
    <row r="164" spans="1:3">
      <c r="A164" s="25">
        <v>150.5</v>
      </c>
      <c r="B164" s="49">
        <f t="shared" si="2"/>
        <v>9.9999999999999995E-7</v>
      </c>
      <c r="C164" s="21"/>
    </row>
    <row r="165" spans="1:3">
      <c r="A165" s="25">
        <v>151.5</v>
      </c>
      <c r="B165" s="49">
        <f t="shared" si="2"/>
        <v>9.9999999999999995E-7</v>
      </c>
      <c r="C165" s="21"/>
    </row>
    <row r="166" spans="1:3">
      <c r="A166" s="25">
        <v>152.5</v>
      </c>
      <c r="B166" s="49">
        <f t="shared" si="2"/>
        <v>9.9999999999999995E-7</v>
      </c>
      <c r="C166" s="21"/>
    </row>
    <row r="167" spans="1:3">
      <c r="A167" s="25">
        <v>153.5</v>
      </c>
      <c r="B167" s="49">
        <f t="shared" si="2"/>
        <v>9.9999999999999995E-7</v>
      </c>
      <c r="C167" s="21"/>
    </row>
    <row r="168" spans="1:3">
      <c r="A168" s="25">
        <v>154.5</v>
      </c>
      <c r="B168" s="49">
        <f t="shared" si="2"/>
        <v>9.9999999999999995E-7</v>
      </c>
      <c r="C168" s="21"/>
    </row>
    <row r="169" spans="1:3">
      <c r="A169" s="25">
        <v>155.5</v>
      </c>
      <c r="B169" s="49">
        <f t="shared" si="2"/>
        <v>9.9999999999999995E-7</v>
      </c>
      <c r="C169" s="21"/>
    </row>
    <row r="170" spans="1:3">
      <c r="A170" s="25">
        <v>156.5</v>
      </c>
      <c r="B170" s="49">
        <f t="shared" si="2"/>
        <v>9.9999999999999995E-7</v>
      </c>
      <c r="C170" s="21"/>
    </row>
    <row r="171" spans="1:3">
      <c r="A171" s="25">
        <v>157.5</v>
      </c>
      <c r="B171" s="49">
        <f t="shared" si="2"/>
        <v>9.9999999999999995E-7</v>
      </c>
      <c r="C171" s="21"/>
    </row>
    <row r="172" spans="1:3">
      <c r="A172" s="25">
        <v>158.5</v>
      </c>
      <c r="B172" s="49">
        <f t="shared" si="2"/>
        <v>9.9999999999999995E-7</v>
      </c>
      <c r="C172" s="21"/>
    </row>
    <row r="173" spans="1:3">
      <c r="A173" s="25">
        <v>159.5</v>
      </c>
      <c r="B173" s="49">
        <f t="shared" si="2"/>
        <v>9.9999999999999995E-7</v>
      </c>
      <c r="C173" s="21"/>
    </row>
    <row r="174" spans="1:3">
      <c r="A174" s="25">
        <v>160.5</v>
      </c>
      <c r="B174" s="49">
        <f t="shared" si="2"/>
        <v>9.9999999999999995E-7</v>
      </c>
      <c r="C174" s="21"/>
    </row>
    <row r="175" spans="1:3">
      <c r="A175" s="25">
        <v>161.5</v>
      </c>
      <c r="B175" s="49">
        <f t="shared" si="2"/>
        <v>9.9999999999999995E-7</v>
      </c>
      <c r="C175" s="21"/>
    </row>
    <row r="176" spans="1:3">
      <c r="A176" s="25">
        <v>162.5</v>
      </c>
      <c r="B176" s="49">
        <f t="shared" si="2"/>
        <v>9.9999999999999995E-7</v>
      </c>
      <c r="C176" s="21"/>
    </row>
    <row r="177" spans="1:3">
      <c r="A177" s="25">
        <v>163.5</v>
      </c>
      <c r="B177" s="49">
        <f t="shared" si="2"/>
        <v>9.9999999999999995E-7</v>
      </c>
      <c r="C177" s="21"/>
    </row>
    <row r="178" spans="1:3">
      <c r="A178" s="25">
        <v>164.5</v>
      </c>
      <c r="B178" s="49">
        <f t="shared" si="2"/>
        <v>9.9999999999999995E-7</v>
      </c>
      <c r="C178" s="21"/>
    </row>
    <row r="179" spans="1:3">
      <c r="A179" s="25">
        <v>165.5</v>
      </c>
      <c r="B179" s="49">
        <f t="shared" si="2"/>
        <v>9.9999999999999995E-7</v>
      </c>
      <c r="C179" s="21"/>
    </row>
    <row r="180" spans="1:3">
      <c r="A180" s="25">
        <v>166.5</v>
      </c>
      <c r="B180" s="49">
        <f t="shared" si="2"/>
        <v>9.9999999999999995E-7</v>
      </c>
      <c r="C180" s="21"/>
    </row>
    <row r="181" spans="1:3">
      <c r="A181" s="25">
        <v>167.5</v>
      </c>
      <c r="B181" s="49">
        <f t="shared" si="2"/>
        <v>9.9999999999999995E-7</v>
      </c>
      <c r="C181" s="21"/>
    </row>
    <row r="182" spans="1:3">
      <c r="A182" s="25">
        <v>168.5</v>
      </c>
      <c r="B182" s="49">
        <f t="shared" si="2"/>
        <v>9.9999999999999995E-7</v>
      </c>
      <c r="C182" s="21"/>
    </row>
    <row r="183" spans="1:3">
      <c r="A183" s="25">
        <v>169.5</v>
      </c>
      <c r="B183" s="49">
        <f t="shared" si="2"/>
        <v>9.9999999999999995E-7</v>
      </c>
      <c r="C183" s="21"/>
    </row>
    <row r="184" spans="1:3">
      <c r="A184" s="25">
        <v>170.5</v>
      </c>
      <c r="B184" s="49">
        <f t="shared" si="2"/>
        <v>9.9999999999999995E-7</v>
      </c>
      <c r="C184" s="21"/>
    </row>
    <row r="185" spans="1:3">
      <c r="A185" s="25">
        <v>171.5</v>
      </c>
      <c r="B185" s="49">
        <f t="shared" si="2"/>
        <v>9.9999999999999995E-7</v>
      </c>
      <c r="C185" s="21"/>
    </row>
    <row r="186" spans="1:3">
      <c r="A186" s="25">
        <v>172.5</v>
      </c>
      <c r="B186" s="49">
        <f t="shared" si="2"/>
        <v>9.9999999999999995E-7</v>
      </c>
      <c r="C186" s="21"/>
    </row>
    <row r="187" spans="1:3">
      <c r="A187" s="25">
        <v>173.5</v>
      </c>
      <c r="B187" s="49">
        <f t="shared" si="2"/>
        <v>9.9999999999999995E-7</v>
      </c>
      <c r="C187" s="21"/>
    </row>
    <row r="188" spans="1:3">
      <c r="A188" s="25">
        <v>174.5</v>
      </c>
      <c r="B188" s="49">
        <f t="shared" si="2"/>
        <v>9.9999999999999995E-7</v>
      </c>
      <c r="C188" s="21"/>
    </row>
    <row r="189" spans="1:3">
      <c r="A189" s="25">
        <v>175.5</v>
      </c>
      <c r="B189" s="49">
        <f t="shared" si="2"/>
        <v>9.9999999999999995E-7</v>
      </c>
      <c r="C189" s="21"/>
    </row>
    <row r="190" spans="1:3">
      <c r="A190" s="25">
        <v>176.5</v>
      </c>
      <c r="B190" s="49">
        <f t="shared" si="2"/>
        <v>9.9999999999999995E-7</v>
      </c>
      <c r="C190" s="21"/>
    </row>
    <row r="191" spans="1:3">
      <c r="A191" s="25">
        <v>177.5</v>
      </c>
      <c r="B191" s="49">
        <f t="shared" si="2"/>
        <v>9.9999999999999995E-7</v>
      </c>
      <c r="C191" s="21"/>
    </row>
    <row r="192" spans="1:3">
      <c r="A192" s="25">
        <v>178.5</v>
      </c>
      <c r="B192" s="49">
        <f t="shared" si="2"/>
        <v>9.9999999999999995E-7</v>
      </c>
      <c r="C192" s="21"/>
    </row>
    <row r="193" spans="1:3">
      <c r="A193" s="25">
        <v>179.5</v>
      </c>
      <c r="B193" s="49">
        <f t="shared" si="2"/>
        <v>9.9999999999999995E-7</v>
      </c>
      <c r="C193" s="21"/>
    </row>
    <row r="194" spans="1:3">
      <c r="A194" s="25">
        <v>180.5</v>
      </c>
      <c r="B194" s="49">
        <f t="shared" si="2"/>
        <v>9.9999999999999995E-7</v>
      </c>
      <c r="C194" s="21"/>
    </row>
    <row r="195" spans="1:3">
      <c r="A195" s="25"/>
      <c r="B195" s="40"/>
      <c r="C195" s="21"/>
    </row>
    <row r="196" spans="1:3">
      <c r="A196" s="25"/>
      <c r="B196" s="40"/>
      <c r="C196" s="21"/>
    </row>
    <row r="197" spans="1:3">
      <c r="A197" s="25"/>
      <c r="B197" s="40"/>
      <c r="C197" s="21"/>
    </row>
    <row r="198" spans="1:3">
      <c r="A198" s="25"/>
      <c r="B198" s="40"/>
      <c r="C198" s="21"/>
    </row>
    <row r="199" spans="1:3">
      <c r="A199" s="25"/>
      <c r="B199" s="40"/>
      <c r="C199" s="21"/>
    </row>
    <row r="200" spans="1:3">
      <c r="A200" s="25"/>
      <c r="B200" s="40"/>
      <c r="C200" s="21"/>
    </row>
    <row r="201" spans="1:3">
      <c r="A201" s="25"/>
      <c r="B201" s="40"/>
      <c r="C201" s="21"/>
    </row>
    <row r="202" spans="1:3">
      <c r="A202" s="25"/>
      <c r="B202" s="40"/>
      <c r="C202" s="21"/>
    </row>
    <row r="203" spans="1:3">
      <c r="A203" s="25"/>
      <c r="B203" s="40"/>
      <c r="C203" s="21"/>
    </row>
    <row r="204" spans="1:3">
      <c r="A204" s="25"/>
      <c r="B204" s="40"/>
      <c r="C204" s="21"/>
    </row>
    <row r="205" spans="1:3">
      <c r="A205" s="25"/>
      <c r="B205" s="40"/>
      <c r="C205" s="21"/>
    </row>
    <row r="206" spans="1:3">
      <c r="A206" s="25"/>
      <c r="B206" s="40"/>
      <c r="C206" s="21"/>
    </row>
    <row r="207" spans="1:3">
      <c r="A207" s="25"/>
      <c r="B207" s="40"/>
      <c r="C207" s="21"/>
    </row>
    <row r="208" spans="1:3">
      <c r="A208" s="25"/>
      <c r="B208" s="40"/>
      <c r="C208" s="21"/>
    </row>
    <row r="209" spans="1:3">
      <c r="A209" s="25"/>
      <c r="B209" s="40"/>
      <c r="C209" s="21"/>
    </row>
    <row r="210" spans="1:3">
      <c r="A210" s="25"/>
      <c r="B210" s="40"/>
      <c r="C210" s="21"/>
    </row>
    <row r="211" spans="1:3">
      <c r="A211" s="25"/>
      <c r="B211" s="40"/>
      <c r="C211" s="21"/>
    </row>
    <row r="212" spans="1:3">
      <c r="A212" s="25"/>
      <c r="B212" s="40"/>
      <c r="C212" s="21"/>
    </row>
    <row r="213" spans="1:3">
      <c r="A213" s="25"/>
      <c r="B213" s="40"/>
      <c r="C213" s="21"/>
    </row>
    <row r="214" spans="1:3">
      <c r="A214" s="25"/>
      <c r="B214" s="40"/>
      <c r="C214" s="21"/>
    </row>
    <row r="215" spans="1:3">
      <c r="A215" s="25"/>
      <c r="B215" s="40"/>
      <c r="C215" s="21"/>
    </row>
    <row r="216" spans="1:3">
      <c r="A216" s="25"/>
      <c r="B216" s="40"/>
      <c r="C216" s="21"/>
    </row>
    <row r="217" spans="1:3">
      <c r="A217" s="25"/>
      <c r="B217" s="40"/>
      <c r="C217" s="21"/>
    </row>
    <row r="218" spans="1:3">
      <c r="A218" s="25"/>
      <c r="B218" s="40"/>
      <c r="C218" s="21"/>
    </row>
    <row r="219" spans="1:3">
      <c r="A219" s="25"/>
      <c r="B219" s="40"/>
      <c r="C219" s="21"/>
    </row>
    <row r="220" spans="1:3">
      <c r="A220" s="25"/>
      <c r="B220" s="40"/>
      <c r="C220" s="21"/>
    </row>
    <row r="221" spans="1:3">
      <c r="A221" s="25"/>
      <c r="B221" s="40"/>
      <c r="C221" s="21"/>
    </row>
    <row r="222" spans="1:3">
      <c r="A222" s="25"/>
      <c r="B222" s="40"/>
      <c r="C222" s="21"/>
    </row>
    <row r="223" spans="1:3">
      <c r="A223" s="25"/>
      <c r="B223" s="40"/>
      <c r="C223" s="21"/>
    </row>
    <row r="224" spans="1:3">
      <c r="A224" s="25"/>
      <c r="B224" s="40"/>
      <c r="C224" s="21"/>
    </row>
    <row r="225" spans="1:3">
      <c r="A225" s="25"/>
      <c r="B225" s="40"/>
      <c r="C225" s="21"/>
    </row>
    <row r="226" spans="1:3">
      <c r="A226" s="25"/>
      <c r="B226" s="40"/>
      <c r="C226" s="21"/>
    </row>
    <row r="227" spans="1:3">
      <c r="A227" s="25"/>
      <c r="B227" s="40"/>
      <c r="C227" s="21"/>
    </row>
    <row r="228" spans="1:3">
      <c r="A228" s="25"/>
      <c r="B228" s="40"/>
      <c r="C228" s="21"/>
    </row>
    <row r="229" spans="1:3">
      <c r="A229" s="25"/>
      <c r="B229" s="40"/>
      <c r="C229" s="21"/>
    </row>
    <row r="230" spans="1:3">
      <c r="A230" s="25"/>
      <c r="B230" s="40"/>
      <c r="C230" s="21"/>
    </row>
    <row r="231" spans="1:3">
      <c r="A231" s="25"/>
      <c r="B231" s="40"/>
      <c r="C231" s="21"/>
    </row>
    <row r="232" spans="1:3">
      <c r="A232" s="25"/>
      <c r="B232" s="40"/>
      <c r="C232" s="21"/>
    </row>
    <row r="233" spans="1:3">
      <c r="A233" s="25"/>
      <c r="B233" s="40"/>
      <c r="C233" s="21"/>
    </row>
    <row r="234" spans="1:3">
      <c r="A234" s="25"/>
      <c r="B234" s="40"/>
      <c r="C234" s="21"/>
    </row>
    <row r="235" spans="1:3">
      <c r="A235" s="25"/>
      <c r="B235" s="40"/>
      <c r="C235" s="21"/>
    </row>
    <row r="236" spans="1:3">
      <c r="A236" s="25"/>
      <c r="B236" s="40"/>
      <c r="C236" s="21"/>
    </row>
    <row r="237" spans="1:3">
      <c r="A237" s="25"/>
      <c r="B237" s="40"/>
      <c r="C237" s="21"/>
    </row>
    <row r="238" spans="1:3">
      <c r="A238" s="25"/>
      <c r="B238" s="40"/>
      <c r="C238" s="21"/>
    </row>
    <row r="239" spans="1:3">
      <c r="A239" s="25"/>
      <c r="B239" s="40"/>
      <c r="C239" s="21"/>
    </row>
    <row r="240" spans="1:3">
      <c r="A240" s="25"/>
      <c r="B240" s="40"/>
      <c r="C240" s="21"/>
    </row>
    <row r="241" spans="1:3">
      <c r="A241" s="25"/>
      <c r="B241" s="40"/>
      <c r="C241" s="21"/>
    </row>
    <row r="242" spans="1:3">
      <c r="A242" s="25"/>
      <c r="B242" s="40"/>
      <c r="C242" s="21"/>
    </row>
    <row r="243" spans="1:3">
      <c r="A243" s="25"/>
      <c r="B243" s="40"/>
      <c r="C243" s="21"/>
    </row>
    <row r="244" spans="1:3">
      <c r="A244" s="25"/>
      <c r="B244" s="40"/>
      <c r="C244" s="21"/>
    </row>
    <row r="245" spans="1:3">
      <c r="A245" s="25"/>
      <c r="B245" s="40"/>
      <c r="C245" s="21"/>
    </row>
    <row r="246" spans="1:3">
      <c r="A246" s="25"/>
      <c r="B246" s="40"/>
    </row>
    <row r="247" spans="1:3">
      <c r="A247" s="25"/>
      <c r="B247" s="40"/>
    </row>
    <row r="248" spans="1:3">
      <c r="A248" s="25"/>
      <c r="B248" s="40"/>
    </row>
    <row r="249" spans="1:3">
      <c r="A249" s="25"/>
      <c r="B249" s="40"/>
    </row>
    <row r="250" spans="1:3">
      <c r="A250" s="25"/>
      <c r="B250" s="40"/>
    </row>
    <row r="251" spans="1:3">
      <c r="A251" s="25"/>
      <c r="B251" s="40"/>
    </row>
    <row r="252" spans="1:3">
      <c r="A252" s="25"/>
      <c r="B252" s="40"/>
    </row>
    <row r="253" spans="1:3">
      <c r="A253" s="25"/>
      <c r="B253" s="40"/>
    </row>
    <row r="254" spans="1:3">
      <c r="A254" s="25"/>
      <c r="B254" s="40"/>
    </row>
    <row r="255" spans="1:3">
      <c r="A255" s="25"/>
      <c r="B255" s="40"/>
    </row>
    <row r="256" spans="1:3">
      <c r="A256" s="25"/>
      <c r="B256" s="40"/>
    </row>
    <row r="257" spans="1:2">
      <c r="A257" s="25"/>
      <c r="B257" s="40"/>
    </row>
    <row r="258" spans="1:2">
      <c r="A258" s="25"/>
      <c r="B258" s="40"/>
    </row>
    <row r="259" spans="1:2">
      <c r="A259" s="25"/>
      <c r="B259" s="40"/>
    </row>
    <row r="260" spans="1:2">
      <c r="A260" s="25"/>
      <c r="B260" s="40"/>
    </row>
    <row r="261" spans="1:2">
      <c r="A261" s="25"/>
      <c r="B261" s="40"/>
    </row>
    <row r="262" spans="1:2">
      <c r="A262" s="25"/>
      <c r="B262" s="40"/>
    </row>
    <row r="263" spans="1:2">
      <c r="A263" s="25"/>
      <c r="B263" s="40"/>
    </row>
    <row r="264" spans="1:2">
      <c r="A264" s="25"/>
      <c r="B264" s="40"/>
    </row>
    <row r="265" spans="1:2">
      <c r="A265" s="25"/>
      <c r="B265" s="40"/>
    </row>
    <row r="266" spans="1:2">
      <c r="A266" s="25"/>
      <c r="B266" s="40"/>
    </row>
    <row r="267" spans="1:2">
      <c r="A267" s="25"/>
      <c r="B267" s="40"/>
    </row>
    <row r="268" spans="1:2">
      <c r="A268" s="25"/>
      <c r="B268" s="40"/>
    </row>
    <row r="269" spans="1:2">
      <c r="A269" s="25"/>
      <c r="B269" s="40"/>
    </row>
    <row r="270" spans="1:2">
      <c r="A270" s="25"/>
      <c r="B270" s="40"/>
    </row>
    <row r="271" spans="1:2">
      <c r="A271" s="25"/>
      <c r="B271" s="39"/>
    </row>
    <row r="272" spans="1:2">
      <c r="A272" s="25"/>
      <c r="B272" s="39"/>
    </row>
    <row r="273" spans="1:2">
      <c r="A273" s="25"/>
      <c r="B273" s="39"/>
    </row>
    <row r="274" spans="1:2">
      <c r="A274" s="25"/>
      <c r="B274" s="39"/>
    </row>
    <row r="275" spans="1:2">
      <c r="A275" s="25"/>
      <c r="B275" s="39"/>
    </row>
    <row r="276" spans="1:2">
      <c r="A276" s="25"/>
      <c r="B276" s="39"/>
    </row>
    <row r="277" spans="1:2">
      <c r="A277" s="25"/>
      <c r="B277" s="39"/>
    </row>
    <row r="278" spans="1:2">
      <c r="A278" s="25"/>
      <c r="B278" s="39"/>
    </row>
    <row r="279" spans="1:2">
      <c r="A279" s="25"/>
      <c r="B279" s="39"/>
    </row>
    <row r="280" spans="1:2">
      <c r="A280" s="25"/>
      <c r="B280" s="39"/>
    </row>
    <row r="281" spans="1:2">
      <c r="A281" s="25"/>
      <c r="B281" s="39"/>
    </row>
    <row r="282" spans="1:2">
      <c r="A282" s="25"/>
      <c r="B282" s="39"/>
    </row>
    <row r="283" spans="1:2">
      <c r="A283" s="25"/>
      <c r="B283" s="39"/>
    </row>
    <row r="284" spans="1:2">
      <c r="A284" s="25"/>
      <c r="B284" s="39"/>
    </row>
    <row r="285" spans="1:2">
      <c r="A285" s="25"/>
      <c r="B285" s="39"/>
    </row>
    <row r="286" spans="1:2">
      <c r="A286" s="25"/>
      <c r="B286" s="39"/>
    </row>
    <row r="287" spans="1:2">
      <c r="A287" s="25"/>
      <c r="B287" s="39"/>
    </row>
    <row r="288" spans="1:2">
      <c r="A288" s="25"/>
      <c r="B288" s="39"/>
    </row>
    <row r="289" spans="1:2">
      <c r="A289" s="25"/>
      <c r="B289" s="39"/>
    </row>
    <row r="290" spans="1:2">
      <c r="A290" s="25"/>
      <c r="B290" s="39"/>
    </row>
    <row r="291" spans="1:2">
      <c r="A291" s="25"/>
      <c r="B291" s="39"/>
    </row>
    <row r="292" spans="1:2">
      <c r="A292" s="25"/>
      <c r="B292" s="39"/>
    </row>
    <row r="293" spans="1:2">
      <c r="A293" s="25"/>
      <c r="B293" s="39"/>
    </row>
    <row r="294" spans="1:2">
      <c r="A294" s="25"/>
      <c r="B294" s="39"/>
    </row>
    <row r="295" spans="1:2">
      <c r="A295" s="25"/>
      <c r="B295" s="39"/>
    </row>
    <row r="296" spans="1:2">
      <c r="A296" s="25"/>
      <c r="B296" s="39"/>
    </row>
    <row r="297" spans="1:2">
      <c r="A297" s="25"/>
      <c r="B297" s="39"/>
    </row>
    <row r="298" spans="1:2">
      <c r="A298" s="25"/>
      <c r="B298" s="39"/>
    </row>
    <row r="299" spans="1:2">
      <c r="A299" s="25"/>
      <c r="B299" s="39"/>
    </row>
    <row r="300" spans="1:2">
      <c r="A300" s="25"/>
      <c r="B300" s="39"/>
    </row>
    <row r="301" spans="1:2">
      <c r="A301" s="25"/>
      <c r="B301" s="39"/>
    </row>
    <row r="302" spans="1:2">
      <c r="A302" s="25"/>
      <c r="B302" s="39"/>
    </row>
    <row r="303" spans="1:2">
      <c r="A303" s="25"/>
      <c r="B303" s="39"/>
    </row>
    <row r="304" spans="1:2">
      <c r="A304" s="25"/>
      <c r="B304" s="39"/>
    </row>
    <row r="305" spans="1:2">
      <c r="A305" s="25"/>
      <c r="B305" s="39"/>
    </row>
    <row r="306" spans="1:2">
      <c r="A306" s="25"/>
      <c r="B306" s="39"/>
    </row>
    <row r="307" spans="1:2">
      <c r="A307" s="25"/>
      <c r="B307" s="39"/>
    </row>
    <row r="308" spans="1:2">
      <c r="A308" s="25"/>
      <c r="B308" s="39"/>
    </row>
    <row r="309" spans="1:2">
      <c r="A309" s="25"/>
      <c r="B309" s="39"/>
    </row>
    <row r="310" spans="1:2">
      <c r="A310" s="25"/>
      <c r="B310" s="39"/>
    </row>
    <row r="311" spans="1:2">
      <c r="A311" s="25"/>
      <c r="B311" s="39"/>
    </row>
    <row r="312" spans="1:2">
      <c r="A312" s="25"/>
      <c r="B312" s="39"/>
    </row>
    <row r="313" spans="1:2">
      <c r="A313" s="25"/>
      <c r="B313" s="39"/>
    </row>
    <row r="314" spans="1:2">
      <c r="A314" s="25"/>
      <c r="B314" s="39"/>
    </row>
    <row r="315" spans="1:2">
      <c r="A315" s="25"/>
      <c r="B315" s="39"/>
    </row>
    <row r="316" spans="1:2">
      <c r="A316" s="25"/>
      <c r="B316" s="39"/>
    </row>
    <row r="317" spans="1:2">
      <c r="A317" s="25"/>
      <c r="B317" s="39"/>
    </row>
    <row r="318" spans="1:2">
      <c r="A318" s="25"/>
      <c r="B318" s="39"/>
    </row>
    <row r="319" spans="1:2">
      <c r="A319" s="25"/>
      <c r="B319" s="39"/>
    </row>
    <row r="320" spans="1:2">
      <c r="A320" s="25"/>
      <c r="B320" s="39"/>
    </row>
    <row r="321" spans="1:2">
      <c r="A321" s="25"/>
      <c r="B321" s="39"/>
    </row>
    <row r="322" spans="1:2">
      <c r="A322" s="25"/>
      <c r="B322" s="39"/>
    </row>
    <row r="323" spans="1:2">
      <c r="A323" s="25"/>
      <c r="B323" s="39"/>
    </row>
    <row r="324" spans="1:2">
      <c r="A324" s="25"/>
      <c r="B324" s="39"/>
    </row>
    <row r="325" spans="1:2">
      <c r="A325" s="25"/>
      <c r="B325" s="39"/>
    </row>
    <row r="326" spans="1:2">
      <c r="A326" s="25"/>
      <c r="B326" s="39"/>
    </row>
    <row r="327" spans="1:2">
      <c r="A327" s="25"/>
      <c r="B327" s="39"/>
    </row>
    <row r="328" spans="1:2">
      <c r="A328" s="25"/>
      <c r="B328" s="39"/>
    </row>
    <row r="329" spans="1:2">
      <c r="A329" s="25"/>
      <c r="B329" s="39"/>
    </row>
    <row r="330" spans="1:2">
      <c r="A330" s="25"/>
      <c r="B330" s="39"/>
    </row>
    <row r="331" spans="1:2">
      <c r="A331" s="25"/>
      <c r="B331" s="39"/>
    </row>
    <row r="332" spans="1:2">
      <c r="A332" s="25"/>
      <c r="B332" s="39"/>
    </row>
    <row r="333" spans="1:2">
      <c r="A333" s="25"/>
      <c r="B333" s="39"/>
    </row>
    <row r="334" spans="1:2">
      <c r="A334" s="25"/>
      <c r="B334" s="39"/>
    </row>
    <row r="335" spans="1:2">
      <c r="A335" s="25"/>
      <c r="B335" s="39"/>
    </row>
    <row r="336" spans="1:2">
      <c r="A336" s="25"/>
      <c r="B336" s="39"/>
    </row>
    <row r="337" spans="1:2">
      <c r="A337" s="25"/>
      <c r="B337" s="39"/>
    </row>
    <row r="338" spans="1:2">
      <c r="A338" s="25"/>
      <c r="B338" s="39"/>
    </row>
    <row r="339" spans="1:2">
      <c r="A339" s="25"/>
      <c r="B339" s="39"/>
    </row>
    <row r="340" spans="1:2">
      <c r="A340" s="25"/>
      <c r="B340" s="39"/>
    </row>
    <row r="341" spans="1:2">
      <c r="A341" s="25"/>
      <c r="B341" s="39"/>
    </row>
    <row r="342" spans="1:2">
      <c r="A342" s="25"/>
      <c r="B342" s="39"/>
    </row>
    <row r="343" spans="1:2">
      <c r="A343" s="25"/>
      <c r="B343" s="39"/>
    </row>
    <row r="344" spans="1:2">
      <c r="A344" s="25"/>
      <c r="B344" s="39"/>
    </row>
    <row r="345" spans="1:2">
      <c r="A345" s="25"/>
      <c r="B345" s="39"/>
    </row>
    <row r="346" spans="1:2">
      <c r="A346" s="25"/>
      <c r="B346" s="39"/>
    </row>
    <row r="347" spans="1:2">
      <c r="A347" s="25"/>
      <c r="B347" s="39"/>
    </row>
    <row r="348" spans="1:2">
      <c r="A348" s="25"/>
      <c r="B348" s="39"/>
    </row>
    <row r="349" spans="1:2">
      <c r="A349" s="25"/>
      <c r="B349" s="39"/>
    </row>
    <row r="350" spans="1:2">
      <c r="A350" s="25"/>
      <c r="B350" s="39"/>
    </row>
    <row r="351" spans="1:2">
      <c r="A351" s="25"/>
      <c r="B351" s="39"/>
    </row>
    <row r="352" spans="1:2">
      <c r="A352" s="25"/>
      <c r="B352" s="39"/>
    </row>
    <row r="353" spans="1:2">
      <c r="A353" s="25"/>
      <c r="B353" s="39"/>
    </row>
    <row r="354" spans="1:2">
      <c r="A354" s="25"/>
      <c r="B354" s="39"/>
    </row>
    <row r="355" spans="1:2">
      <c r="A355" s="25"/>
      <c r="B355" s="39"/>
    </row>
    <row r="356" spans="1:2">
      <c r="A356" s="25"/>
      <c r="B356" s="39"/>
    </row>
    <row r="357" spans="1:2">
      <c r="A357" s="25"/>
      <c r="B357" s="39"/>
    </row>
    <row r="358" spans="1:2">
      <c r="A358" s="25"/>
      <c r="B358" s="39"/>
    </row>
    <row r="359" spans="1:2">
      <c r="A359" s="25"/>
      <c r="B359" s="39"/>
    </row>
    <row r="360" spans="1:2">
      <c r="A360" s="25"/>
      <c r="B360" s="39"/>
    </row>
    <row r="361" spans="1:2">
      <c r="A361" s="25"/>
      <c r="B361" s="39"/>
    </row>
    <row r="362" spans="1:2">
      <c r="A362" s="25"/>
      <c r="B362" s="39"/>
    </row>
    <row r="363" spans="1:2">
      <c r="A363" s="25"/>
      <c r="B363" s="39"/>
    </row>
    <row r="364" spans="1:2">
      <c r="A364" s="25"/>
      <c r="B364" s="39"/>
    </row>
    <row r="365" spans="1:2">
      <c r="A365" s="25"/>
      <c r="B365" s="39"/>
    </row>
    <row r="366" spans="1:2">
      <c r="A366" s="25"/>
      <c r="B366" s="39"/>
    </row>
    <row r="367" spans="1:2">
      <c r="A367" s="25"/>
      <c r="B367" s="39"/>
    </row>
    <row r="368" spans="1:2">
      <c r="A368" s="25"/>
      <c r="B368" s="39"/>
    </row>
    <row r="369" spans="1:2">
      <c r="A369" s="25"/>
      <c r="B369" s="39"/>
    </row>
    <row r="370" spans="1:2">
      <c r="A370" s="25"/>
      <c r="B370" s="39"/>
    </row>
    <row r="371" spans="1:2">
      <c r="A371" s="25"/>
      <c r="B371" s="39"/>
    </row>
    <row r="372" spans="1:2">
      <c r="A372" s="25"/>
      <c r="B372" s="39"/>
    </row>
    <row r="373" spans="1:2">
      <c r="A373" s="25"/>
      <c r="B373" s="39"/>
    </row>
    <row r="374" spans="1:2">
      <c r="A374" s="25"/>
      <c r="B374" s="39"/>
    </row>
    <row r="375" spans="1:2">
      <c r="A375" s="25"/>
      <c r="B375" s="39"/>
    </row>
    <row r="376" spans="1:2">
      <c r="A376" s="25"/>
      <c r="B376" s="39"/>
    </row>
    <row r="377" spans="1:2">
      <c r="A377" s="25"/>
      <c r="B377" s="39"/>
    </row>
    <row r="378" spans="1:2">
      <c r="A378" s="25"/>
      <c r="B378" s="39"/>
    </row>
    <row r="379" spans="1:2">
      <c r="A379" s="25"/>
      <c r="B379" s="39"/>
    </row>
    <row r="380" spans="1:2">
      <c r="A380" s="25"/>
      <c r="B380" s="39"/>
    </row>
    <row r="381" spans="1:2">
      <c r="A381" s="25"/>
      <c r="B381" s="39"/>
    </row>
    <row r="382" spans="1:2">
      <c r="A382" s="25"/>
      <c r="B382" s="39"/>
    </row>
    <row r="383" spans="1:2">
      <c r="A383" s="25"/>
      <c r="B383" s="39"/>
    </row>
    <row r="384" spans="1:2">
      <c r="A384" s="25"/>
      <c r="B384" s="39"/>
    </row>
    <row r="385" spans="1:2">
      <c r="A385" s="25"/>
      <c r="B385" s="39"/>
    </row>
    <row r="386" spans="1:2">
      <c r="A386" s="25"/>
      <c r="B386" s="39"/>
    </row>
    <row r="387" spans="1:2">
      <c r="A387" s="25"/>
      <c r="B387" s="39"/>
    </row>
    <row r="388" spans="1:2">
      <c r="A388" s="25"/>
      <c r="B388" s="39"/>
    </row>
    <row r="389" spans="1:2">
      <c r="A389" s="25"/>
      <c r="B389" s="39"/>
    </row>
    <row r="390" spans="1:2">
      <c r="A390" s="25"/>
      <c r="B390" s="39"/>
    </row>
    <row r="391" spans="1:2">
      <c r="A391" s="25"/>
      <c r="B391" s="39"/>
    </row>
    <row r="392" spans="1:2">
      <c r="A392" s="25"/>
      <c r="B392" s="39"/>
    </row>
    <row r="393" spans="1:2">
      <c r="A393" s="25"/>
      <c r="B393" s="39"/>
    </row>
    <row r="394" spans="1:2">
      <c r="A394" s="25"/>
      <c r="B394" s="39"/>
    </row>
    <row r="395" spans="1:2">
      <c r="A395" s="25"/>
      <c r="B395" s="39"/>
    </row>
    <row r="396" spans="1:2">
      <c r="A396" s="25"/>
      <c r="B396" s="39"/>
    </row>
    <row r="397" spans="1:2">
      <c r="A397" s="25"/>
      <c r="B397" s="39"/>
    </row>
    <row r="398" spans="1:2">
      <c r="A398" s="25"/>
      <c r="B398" s="39"/>
    </row>
    <row r="399" spans="1:2">
      <c r="A399" s="25"/>
      <c r="B399" s="39"/>
    </row>
    <row r="400" spans="1:2">
      <c r="A400" s="25"/>
      <c r="B400" s="39"/>
    </row>
    <row r="401" spans="1:2">
      <c r="A401" s="25"/>
      <c r="B401" s="39"/>
    </row>
    <row r="402" spans="1:2">
      <c r="A402" s="25"/>
      <c r="B402" s="39"/>
    </row>
    <row r="403" spans="1:2">
      <c r="A403" s="25"/>
      <c r="B403" s="39"/>
    </row>
    <row r="404" spans="1:2">
      <c r="A404" s="25"/>
      <c r="B404" s="39"/>
    </row>
    <row r="405" spans="1:2">
      <c r="A405" s="25"/>
      <c r="B405" s="39"/>
    </row>
    <row r="406" spans="1:2">
      <c r="A406" s="25"/>
      <c r="B406" s="39"/>
    </row>
    <row r="407" spans="1:2">
      <c r="A407" s="25"/>
      <c r="B407" s="39"/>
    </row>
    <row r="408" spans="1:2">
      <c r="A408" s="25"/>
      <c r="B408" s="39"/>
    </row>
    <row r="409" spans="1:2">
      <c r="A409" s="25"/>
      <c r="B409" s="39"/>
    </row>
    <row r="410" spans="1:2">
      <c r="A410" s="25"/>
      <c r="B410" s="39"/>
    </row>
    <row r="411" spans="1:2">
      <c r="A411" s="25"/>
      <c r="B411" s="39"/>
    </row>
    <row r="412" spans="1:2">
      <c r="A412" s="25"/>
      <c r="B412" s="39"/>
    </row>
    <row r="413" spans="1:2">
      <c r="A413" s="25"/>
      <c r="B413" s="39"/>
    </row>
    <row r="414" spans="1:2">
      <c r="A414" s="25"/>
      <c r="B414" s="39"/>
    </row>
    <row r="415" spans="1:2">
      <c r="A415" s="25"/>
      <c r="B415" s="39"/>
    </row>
    <row r="416" spans="1:2">
      <c r="A416" s="25"/>
      <c r="B416" s="39"/>
    </row>
    <row r="417" spans="1:2">
      <c r="A417" s="25"/>
      <c r="B417" s="39"/>
    </row>
    <row r="418" spans="1:2">
      <c r="A418" s="25"/>
      <c r="B418" s="39"/>
    </row>
    <row r="419" spans="1:2">
      <c r="A419" s="25"/>
      <c r="B419" s="39"/>
    </row>
    <row r="420" spans="1:2">
      <c r="A420" s="25"/>
      <c r="B420" s="39"/>
    </row>
    <row r="421" spans="1:2">
      <c r="A421" s="25"/>
      <c r="B421" s="39"/>
    </row>
    <row r="422" spans="1:2">
      <c r="A422" s="25"/>
      <c r="B422" s="39"/>
    </row>
    <row r="423" spans="1:2">
      <c r="A423" s="25"/>
      <c r="B423" s="39"/>
    </row>
    <row r="424" spans="1:2">
      <c r="A424" s="25"/>
      <c r="B424" s="39"/>
    </row>
    <row r="425" spans="1:2">
      <c r="A425" s="25"/>
      <c r="B425" s="39"/>
    </row>
    <row r="426" spans="1:2">
      <c r="A426" s="25"/>
      <c r="B426" s="39"/>
    </row>
    <row r="427" spans="1:2">
      <c r="A427" s="25"/>
      <c r="B427" s="39"/>
    </row>
    <row r="428" spans="1:2">
      <c r="A428" s="25"/>
      <c r="B428" s="39"/>
    </row>
    <row r="429" spans="1:2">
      <c r="A429" s="25"/>
      <c r="B429" s="39"/>
    </row>
    <row r="430" spans="1:2">
      <c r="A430" s="25"/>
      <c r="B430" s="39"/>
    </row>
    <row r="431" spans="1:2">
      <c r="A431" s="25"/>
      <c r="B431" s="39"/>
    </row>
    <row r="432" spans="1:2">
      <c r="A432" s="25"/>
      <c r="B432" s="39"/>
    </row>
    <row r="433" spans="1:2">
      <c r="A433" s="25"/>
      <c r="B433" s="39"/>
    </row>
    <row r="434" spans="1:2">
      <c r="A434" s="25"/>
      <c r="B434" s="39"/>
    </row>
    <row r="435" spans="1:2">
      <c r="A435" s="25"/>
      <c r="B435" s="39"/>
    </row>
    <row r="436" spans="1:2">
      <c r="A436" s="25"/>
      <c r="B436" s="39"/>
    </row>
    <row r="437" spans="1:2">
      <c r="A437" s="25"/>
      <c r="B437" s="39"/>
    </row>
    <row r="438" spans="1:2">
      <c r="A438" s="25"/>
      <c r="B438" s="39"/>
    </row>
    <row r="439" spans="1:2">
      <c r="A439" s="25"/>
      <c r="B439" s="39"/>
    </row>
    <row r="440" spans="1:2">
      <c r="A440" s="25"/>
      <c r="B440" s="39"/>
    </row>
    <row r="441" spans="1:2">
      <c r="A441" s="25"/>
      <c r="B441" s="39"/>
    </row>
    <row r="442" spans="1:2">
      <c r="A442" s="25"/>
      <c r="B442" s="39"/>
    </row>
    <row r="443" spans="1:2">
      <c r="A443" s="25"/>
      <c r="B443" s="39"/>
    </row>
    <row r="444" spans="1:2">
      <c r="A444" s="25"/>
      <c r="B444" s="39"/>
    </row>
    <row r="445" spans="1:2">
      <c r="A445" s="25"/>
      <c r="B445" s="39"/>
    </row>
    <row r="446" spans="1:2">
      <c r="A446" s="25"/>
      <c r="B446" s="39"/>
    </row>
    <row r="447" spans="1:2">
      <c r="A447" s="25"/>
      <c r="B447" s="39"/>
    </row>
    <row r="448" spans="1:2">
      <c r="A448" s="25"/>
      <c r="B448" s="39"/>
    </row>
    <row r="449" spans="1:2">
      <c r="A449" s="25"/>
      <c r="B449" s="39"/>
    </row>
    <row r="450" spans="1:2">
      <c r="A450" s="25"/>
      <c r="B450" s="39"/>
    </row>
    <row r="451" spans="1:2">
      <c r="A451" s="25"/>
      <c r="B451" s="39"/>
    </row>
    <row r="452" spans="1:2">
      <c r="A452" s="25"/>
      <c r="B452" s="39"/>
    </row>
    <row r="453" spans="1:2">
      <c r="A453" s="25"/>
      <c r="B453" s="39"/>
    </row>
    <row r="454" spans="1:2">
      <c r="A454" s="25"/>
      <c r="B454" s="39"/>
    </row>
  </sheetData>
  <mergeCells count="1">
    <mergeCell ref="D14:I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44"/>
  <sheetViews>
    <sheetView workbookViewId="0">
      <selection activeCell="E11" sqref="E11"/>
    </sheetView>
  </sheetViews>
  <sheetFormatPr defaultRowHeight="12.75"/>
  <cols>
    <col min="1" max="1" width="9.140625" style="5" customWidth="1"/>
    <col min="2" max="2" width="9.85546875" style="5" customWidth="1"/>
    <col min="3" max="3" width="12.140625" style="11" customWidth="1"/>
    <col min="4" max="4" width="12.140625" style="6" customWidth="1"/>
    <col min="5" max="5" width="13.42578125" bestFit="1" customWidth="1"/>
    <col min="6" max="7" width="11.42578125" customWidth="1"/>
    <col min="8" max="8" width="14.7109375" customWidth="1"/>
    <col min="9" max="9" width="11.42578125" customWidth="1"/>
    <col min="10" max="10" width="13.5703125" customWidth="1"/>
  </cols>
  <sheetData>
    <row r="1" spans="1:15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</row>
    <row r="2" spans="1:15">
      <c r="A2" s="1"/>
      <c r="B2" s="1"/>
    </row>
    <row r="3" spans="1:15">
      <c r="A3" s="68" t="s">
        <v>60</v>
      </c>
      <c r="B3" s="69"/>
      <c r="C3" s="69"/>
      <c r="D3" s="69"/>
      <c r="E3" s="69"/>
      <c r="F3" s="69"/>
      <c r="G3" s="69"/>
      <c r="H3" s="69"/>
      <c r="I3" s="69"/>
      <c r="J3" s="69"/>
      <c r="K3" s="30" t="s">
        <v>34</v>
      </c>
      <c r="L3" s="29"/>
      <c r="M3" s="29"/>
    </row>
    <row r="4" spans="1:15">
      <c r="A4" s="1"/>
      <c r="B4" s="1"/>
    </row>
    <row r="5" spans="1:1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</row>
    <row r="6" spans="1:15">
      <c r="A6" s="69" t="s">
        <v>20</v>
      </c>
      <c r="B6" s="69"/>
      <c r="C6" s="69"/>
      <c r="D6" s="69"/>
      <c r="E6" s="69"/>
      <c r="F6" s="69"/>
      <c r="G6" s="69"/>
      <c r="H6" s="69"/>
      <c r="I6" s="69"/>
      <c r="J6" s="69"/>
    </row>
    <row r="7" spans="1:15">
      <c r="A7" s="1"/>
      <c r="B7" s="1"/>
    </row>
    <row r="8" spans="1:15">
      <c r="A8" s="2" t="s">
        <v>69</v>
      </c>
      <c r="B8" s="1"/>
      <c r="F8" s="34"/>
      <c r="G8" s="6"/>
      <c r="H8" s="6"/>
    </row>
    <row r="9" spans="1:15">
      <c r="A9" s="2" t="s">
        <v>72</v>
      </c>
      <c r="B9" s="1"/>
      <c r="D9" s="41" t="s">
        <v>73</v>
      </c>
      <c r="E9" s="42" t="s">
        <v>9</v>
      </c>
      <c r="F9" s="6"/>
      <c r="G9" s="6"/>
      <c r="H9" s="6"/>
    </row>
    <row r="10" spans="1:15">
      <c r="A10" s="2"/>
      <c r="B10" s="1"/>
      <c r="D10" s="7">
        <f>ROUND('340.10 Truncate'!B13, 6)</f>
        <v>0</v>
      </c>
      <c r="E10" s="3">
        <f>'[1]340.1'!$J$10</f>
        <v>51.000000000000007</v>
      </c>
      <c r="F10" s="35"/>
      <c r="G10" s="6"/>
      <c r="H10" s="6"/>
    </row>
    <row r="11" spans="1:15">
      <c r="A11" s="26" t="str">
        <f>"Probable Retirement Year " &amp;ROUND('340.10 Truncate'!C1, 1)</f>
        <v>Probable Retirement Year 2026</v>
      </c>
      <c r="B11" s="1"/>
      <c r="F11" s="34"/>
      <c r="G11" s="6"/>
      <c r="H11" s="6"/>
      <c r="O11" s="29"/>
    </row>
    <row r="12" spans="1:15">
      <c r="A12" s="1"/>
      <c r="B12" s="1"/>
      <c r="L12" s="62" t="s">
        <v>26</v>
      </c>
      <c r="M12" s="62"/>
      <c r="N12" s="62"/>
      <c r="O12" s="29"/>
    </row>
    <row r="13" spans="1:15">
      <c r="A13" s="1"/>
      <c r="B13" s="1"/>
      <c r="D13" s="3" t="s">
        <v>12</v>
      </c>
      <c r="F13" s="3" t="s">
        <v>12</v>
      </c>
      <c r="G13" s="3" t="s">
        <v>10</v>
      </c>
      <c r="L13" s="30"/>
      <c r="M13" s="29"/>
      <c r="N13" s="29"/>
      <c r="O13" s="29"/>
    </row>
    <row r="14" spans="1:15">
      <c r="A14" s="2"/>
      <c r="B14" s="3" t="s">
        <v>7</v>
      </c>
      <c r="C14" s="12" t="s">
        <v>1</v>
      </c>
      <c r="D14" s="3" t="s">
        <v>10</v>
      </c>
      <c r="E14" s="3" t="s">
        <v>12</v>
      </c>
      <c r="F14" s="3" t="s">
        <v>9</v>
      </c>
      <c r="G14" s="3" t="s">
        <v>9</v>
      </c>
      <c r="L14" s="32" t="s">
        <v>35</v>
      </c>
      <c r="M14" s="33" t="s">
        <v>38</v>
      </c>
      <c r="N14" s="29"/>
      <c r="O14" s="29"/>
    </row>
    <row r="15" spans="1:15">
      <c r="A15" s="3" t="s">
        <v>2</v>
      </c>
      <c r="B15" s="14">
        <v>37256</v>
      </c>
      <c r="C15" s="12" t="s">
        <v>3</v>
      </c>
      <c r="D15" s="3" t="s">
        <v>9</v>
      </c>
      <c r="E15" s="3" t="s">
        <v>9</v>
      </c>
      <c r="F15" s="3" t="s">
        <v>13</v>
      </c>
      <c r="G15" s="3" t="s">
        <v>13</v>
      </c>
      <c r="L15" s="32" t="s">
        <v>36</v>
      </c>
      <c r="M15" s="33" t="s">
        <v>38</v>
      </c>
      <c r="N15" s="29"/>
      <c r="O15" s="29"/>
    </row>
    <row r="16" spans="1:15">
      <c r="A16" s="4" t="s">
        <v>4</v>
      </c>
      <c r="B16" s="13" t="s">
        <v>5</v>
      </c>
      <c r="C16" s="8" t="s">
        <v>6</v>
      </c>
      <c r="D16" s="4" t="s">
        <v>11</v>
      </c>
      <c r="E16" s="4" t="s">
        <v>14</v>
      </c>
      <c r="F16" s="4" t="s">
        <v>15</v>
      </c>
      <c r="G16" t="s">
        <v>16</v>
      </c>
      <c r="L16" s="32" t="s">
        <v>37</v>
      </c>
      <c r="M16" s="33" t="s">
        <v>39</v>
      </c>
      <c r="N16" s="29"/>
      <c r="O16" s="29"/>
    </row>
    <row r="17" spans="1:15">
      <c r="A17" s="4"/>
      <c r="B17" s="13"/>
      <c r="C17" s="8"/>
      <c r="D17" s="4"/>
      <c r="E17" s="4"/>
      <c r="F17" s="4"/>
      <c r="L17" s="30" t="s">
        <v>40</v>
      </c>
      <c r="M17" s="33" t="s">
        <v>41</v>
      </c>
      <c r="N17" s="29"/>
      <c r="O17" s="29"/>
    </row>
    <row r="18" spans="1:15">
      <c r="A18" s="4">
        <v>2011</v>
      </c>
      <c r="B18" s="28">
        <v>0.5</v>
      </c>
      <c r="C18" s="46">
        <v>0</v>
      </c>
      <c r="D18" s="16">
        <f>'340.10 Truncate'!C14</f>
        <v>13.538608942860742</v>
      </c>
      <c r="E18" s="10">
        <f>E10</f>
        <v>51.000000000000007</v>
      </c>
      <c r="F18" s="9">
        <f t="shared" ref="F18:F35" si="0">+C18/E18</f>
        <v>0</v>
      </c>
      <c r="G18" s="9">
        <f>+D18*F18</f>
        <v>0</v>
      </c>
      <c r="L18" s="30" t="s">
        <v>42</v>
      </c>
      <c r="M18" s="33" t="s">
        <v>43</v>
      </c>
      <c r="N18" s="29"/>
      <c r="O18" s="29"/>
    </row>
    <row r="19" spans="1:15">
      <c r="A19" s="4">
        <v>2010</v>
      </c>
      <c r="B19" s="28">
        <v>1.5</v>
      </c>
      <c r="C19" s="46">
        <v>0</v>
      </c>
      <c r="D19" s="16">
        <f>'340.10 Truncate'!C15</f>
        <v>13.526800925919607</v>
      </c>
      <c r="E19" s="10">
        <f t="shared" ref="E19:E33" si="1">E18</f>
        <v>51.000000000000007</v>
      </c>
      <c r="F19" s="9">
        <f t="shared" si="0"/>
        <v>0</v>
      </c>
      <c r="G19" s="9">
        <f>+D19*F19</f>
        <v>0</v>
      </c>
      <c r="L19" s="32" t="s">
        <v>44</v>
      </c>
      <c r="M19" s="33" t="s">
        <v>45</v>
      </c>
    </row>
    <row r="20" spans="1:15">
      <c r="A20" s="4">
        <v>2009</v>
      </c>
      <c r="B20" s="28">
        <v>2.5</v>
      </c>
      <c r="C20" s="46">
        <v>0</v>
      </c>
      <c r="D20" s="16">
        <f>'340.10 Truncate'!C16</f>
        <v>13.515196312987802</v>
      </c>
      <c r="E20" s="10">
        <f t="shared" si="1"/>
        <v>51.000000000000007</v>
      </c>
      <c r="F20" s="9">
        <f t="shared" si="0"/>
        <v>0</v>
      </c>
      <c r="G20" s="9">
        <f>+D20*F20</f>
        <v>0</v>
      </c>
    </row>
    <row r="21" spans="1:15">
      <c r="A21" s="27">
        <v>2008</v>
      </c>
      <c r="B21" s="28">
        <v>3.5</v>
      </c>
      <c r="C21" s="46">
        <v>0</v>
      </c>
      <c r="D21" s="16">
        <f>'340.10 Truncate'!C17</f>
        <v>13.503824820162814</v>
      </c>
      <c r="E21" s="10">
        <f t="shared" si="1"/>
        <v>51.000000000000007</v>
      </c>
      <c r="F21" s="9">
        <f t="shared" si="0"/>
        <v>0</v>
      </c>
      <c r="G21" s="9">
        <f>+D21*F21</f>
        <v>0</v>
      </c>
    </row>
    <row r="22" spans="1:15">
      <c r="A22" s="27">
        <v>2007</v>
      </c>
      <c r="B22" s="28">
        <v>4.5</v>
      </c>
      <c r="C22" s="46">
        <v>0</v>
      </c>
      <c r="D22" s="16">
        <f>'340.10 Truncate'!C18</f>
        <v>13.492713861890095</v>
      </c>
      <c r="E22" s="10">
        <f t="shared" si="1"/>
        <v>51.000000000000007</v>
      </c>
      <c r="F22" s="9">
        <f t="shared" si="0"/>
        <v>0</v>
      </c>
      <c r="G22" s="9">
        <f t="shared" ref="G22:G35" si="2">+D22*F22</f>
        <v>0</v>
      </c>
    </row>
    <row r="23" spans="1:15">
      <c r="A23" s="27">
        <v>2006</v>
      </c>
      <c r="B23" s="28">
        <v>5.5</v>
      </c>
      <c r="C23" s="46">
        <v>0</v>
      </c>
      <c r="D23" s="16">
        <f>'340.10 Truncate'!C19</f>
        <v>13.481892092384173</v>
      </c>
      <c r="E23" s="10">
        <f t="shared" si="1"/>
        <v>51.000000000000007</v>
      </c>
      <c r="F23" s="9">
        <f t="shared" si="0"/>
        <v>0</v>
      </c>
      <c r="G23" s="9">
        <f t="shared" si="2"/>
        <v>0</v>
      </c>
    </row>
    <row r="24" spans="1:15">
      <c r="A24" s="27">
        <v>2005</v>
      </c>
      <c r="B24" s="28">
        <v>6.5</v>
      </c>
      <c r="C24" s="46">
        <v>0</v>
      </c>
      <c r="D24" s="16">
        <f>'340.10 Truncate'!C20</f>
        <v>13.471386107024452</v>
      </c>
      <c r="E24" s="10">
        <f t="shared" si="1"/>
        <v>51.000000000000007</v>
      </c>
      <c r="F24" s="9">
        <f t="shared" si="0"/>
        <v>0</v>
      </c>
      <c r="G24" s="9">
        <f t="shared" si="2"/>
        <v>0</v>
      </c>
    </row>
    <row r="25" spans="1:15">
      <c r="A25" s="27">
        <v>2004</v>
      </c>
      <c r="B25" s="28">
        <v>7.5</v>
      </c>
      <c r="C25" s="46">
        <v>0</v>
      </c>
      <c r="D25" s="16">
        <f>'340.10 Truncate'!C21</f>
        <v>13.46122424247821</v>
      </c>
      <c r="E25" s="10">
        <f t="shared" si="1"/>
        <v>51.000000000000007</v>
      </c>
      <c r="F25" s="9">
        <f t="shared" si="0"/>
        <v>0</v>
      </c>
      <c r="G25" s="9">
        <f t="shared" si="2"/>
        <v>0</v>
      </c>
    </row>
    <row r="26" spans="1:15">
      <c r="A26" s="27">
        <v>2003</v>
      </c>
      <c r="B26" s="28">
        <v>8.5</v>
      </c>
      <c r="C26" s="46">
        <v>0</v>
      </c>
      <c r="D26" s="16">
        <f>'340.10 Truncate'!C22</f>
        <v>13.451394184202242</v>
      </c>
      <c r="E26" s="10">
        <f t="shared" si="1"/>
        <v>51.000000000000007</v>
      </c>
      <c r="F26" s="9">
        <f t="shared" si="0"/>
        <v>0</v>
      </c>
      <c r="G26" s="9">
        <f t="shared" si="2"/>
        <v>0</v>
      </c>
    </row>
    <row r="27" spans="1:15">
      <c r="A27" s="27">
        <v>2002</v>
      </c>
      <c r="B27" s="28">
        <v>9.5</v>
      </c>
      <c r="C27" s="46">
        <v>0</v>
      </c>
      <c r="D27" s="16">
        <f>'340.10 Truncate'!C23</f>
        <v>13.441956671878893</v>
      </c>
      <c r="E27" s="10">
        <f t="shared" si="1"/>
        <v>51.000000000000007</v>
      </c>
      <c r="F27" s="9">
        <f t="shared" si="0"/>
        <v>0</v>
      </c>
      <c r="G27" s="9">
        <f t="shared" si="2"/>
        <v>0</v>
      </c>
    </row>
    <row r="28" spans="1:15">
      <c r="A28" s="27">
        <v>2001</v>
      </c>
      <c r="B28" s="28">
        <v>10.5</v>
      </c>
      <c r="C28" s="46">
        <v>0</v>
      </c>
      <c r="D28" s="16">
        <f>'340.10 Truncate'!C24</f>
        <v>13.432954510691891</v>
      </c>
      <c r="E28" s="10">
        <f t="shared" si="1"/>
        <v>51.000000000000007</v>
      </c>
      <c r="F28" s="9">
        <f t="shared" si="0"/>
        <v>0</v>
      </c>
      <c r="G28" s="9">
        <f t="shared" si="2"/>
        <v>0</v>
      </c>
    </row>
    <row r="29" spans="1:15">
      <c r="A29" s="27">
        <v>2000</v>
      </c>
      <c r="B29" s="28">
        <v>11.5</v>
      </c>
      <c r="C29" s="46">
        <v>0</v>
      </c>
      <c r="D29" s="16">
        <f>'340.10 Truncate'!C25</f>
        <v>13.424414099842243</v>
      </c>
      <c r="E29" s="10">
        <f t="shared" si="1"/>
        <v>51.000000000000007</v>
      </c>
      <c r="F29" s="9">
        <f t="shared" si="0"/>
        <v>0</v>
      </c>
      <c r="G29" s="9">
        <f t="shared" si="2"/>
        <v>0</v>
      </c>
    </row>
    <row r="30" spans="1:15">
      <c r="A30" s="27">
        <v>1999</v>
      </c>
      <c r="B30" s="28">
        <v>12.5</v>
      </c>
      <c r="C30" s="46">
        <v>0</v>
      </c>
      <c r="D30" s="16">
        <f>'340.10 Truncate'!C26</f>
        <v>13.416345647517792</v>
      </c>
      <c r="E30" s="10">
        <f t="shared" si="1"/>
        <v>51.000000000000007</v>
      </c>
      <c r="F30" s="9">
        <f t="shared" si="0"/>
        <v>0</v>
      </c>
      <c r="G30" s="9">
        <f t="shared" si="2"/>
        <v>0</v>
      </c>
    </row>
    <row r="31" spans="1:15">
      <c r="A31" s="27">
        <v>1998</v>
      </c>
      <c r="B31" s="28">
        <v>13.5</v>
      </c>
      <c r="C31" s="46">
        <v>0</v>
      </c>
      <c r="D31" s="16">
        <f>'340.10 Truncate'!C27</f>
        <v>13.408797400692318</v>
      </c>
      <c r="E31" s="10">
        <f t="shared" si="1"/>
        <v>51.000000000000007</v>
      </c>
      <c r="F31" s="9">
        <f t="shared" si="0"/>
        <v>0</v>
      </c>
      <c r="G31" s="9">
        <f t="shared" si="2"/>
        <v>0</v>
      </c>
    </row>
    <row r="32" spans="1:15">
      <c r="A32" s="27">
        <v>1997</v>
      </c>
      <c r="B32" s="28">
        <v>14.5</v>
      </c>
      <c r="C32" s="46">
        <v>0</v>
      </c>
      <c r="D32" s="16">
        <f>'340.10 Truncate'!C28</f>
        <v>13.401789579912828</v>
      </c>
      <c r="E32" s="10">
        <f t="shared" si="1"/>
        <v>51.000000000000007</v>
      </c>
      <c r="F32" s="9">
        <f t="shared" si="0"/>
        <v>0</v>
      </c>
      <c r="G32" s="9">
        <f t="shared" si="2"/>
        <v>0</v>
      </c>
    </row>
    <row r="33" spans="1:7">
      <c r="A33" s="27">
        <v>1996</v>
      </c>
      <c r="B33" s="28">
        <v>15.5</v>
      </c>
      <c r="C33" s="46">
        <v>0</v>
      </c>
      <c r="D33" s="16">
        <f>'340.10 Truncate'!C29</f>
        <v>13.395333021119693</v>
      </c>
      <c r="E33" s="10">
        <f t="shared" si="1"/>
        <v>51.000000000000007</v>
      </c>
      <c r="F33" s="9">
        <f t="shared" si="0"/>
        <v>0</v>
      </c>
      <c r="G33" s="9">
        <f t="shared" si="2"/>
        <v>0</v>
      </c>
    </row>
    <row r="34" spans="1:7">
      <c r="A34" s="27">
        <v>1995</v>
      </c>
      <c r="B34" s="28">
        <v>16.5</v>
      </c>
      <c r="C34" s="46">
        <v>8686</v>
      </c>
      <c r="D34" s="16">
        <f>'340.10 Truncate'!C30</f>
        <v>13.389459087257917</v>
      </c>
      <c r="E34" s="10">
        <f>+E33</f>
        <v>51.000000000000007</v>
      </c>
      <c r="F34" s="9">
        <f t="shared" si="0"/>
        <v>170.31372549019605</v>
      </c>
      <c r="G34" s="9">
        <f t="shared" si="2"/>
        <v>2280.4086594494556</v>
      </c>
    </row>
    <row r="35" spans="1:7">
      <c r="A35" s="27">
        <v>1994</v>
      </c>
      <c r="B35" s="28">
        <v>17.5</v>
      </c>
      <c r="C35" s="46">
        <v>167723.31</v>
      </c>
      <c r="D35" s="16">
        <f>'340.10 Truncate'!C31</f>
        <v>13.384199228947251</v>
      </c>
      <c r="E35" s="10">
        <f>+E34</f>
        <v>51.000000000000007</v>
      </c>
      <c r="F35" s="9">
        <f t="shared" si="0"/>
        <v>3288.6923529411761</v>
      </c>
      <c r="G35" s="9">
        <f t="shared" si="2"/>
        <v>44016.513654480012</v>
      </c>
    </row>
    <row r="36" spans="1:7" ht="15">
      <c r="D36" s="16"/>
      <c r="E36" s="10"/>
      <c r="F36" s="17"/>
      <c r="G36" s="17"/>
    </row>
    <row r="37" spans="1:7">
      <c r="D37"/>
    </row>
    <row r="38" spans="1:7">
      <c r="C38" s="11">
        <f>SUM(C18:C35)</f>
        <v>176409.31</v>
      </c>
      <c r="D38"/>
      <c r="F38" s="9">
        <f>SUM(F18:F35)</f>
        <v>3459.0060784313723</v>
      </c>
      <c r="G38" s="9">
        <f>SUM(G18:G35)</f>
        <v>46296.92231392947</v>
      </c>
    </row>
    <row r="39" spans="1:7">
      <c r="D39"/>
    </row>
    <row r="40" spans="1:7">
      <c r="A40" s="2" t="s">
        <v>17</v>
      </c>
      <c r="B40" s="3"/>
      <c r="C40" s="19"/>
      <c r="D40" s="15"/>
      <c r="E40" s="20">
        <f>+C38/F38</f>
        <v>51</v>
      </c>
      <c r="F40" s="15"/>
      <c r="G40" s="15"/>
    </row>
    <row r="41" spans="1:7">
      <c r="A41" s="2" t="s">
        <v>18</v>
      </c>
      <c r="B41" s="3"/>
      <c r="C41" s="19"/>
      <c r="D41" s="15"/>
      <c r="E41" s="20">
        <f>+G38/F38</f>
        <v>13.384458212610225</v>
      </c>
      <c r="F41" s="15"/>
      <c r="G41" s="15"/>
    </row>
    <row r="42" spans="1:7">
      <c r="A42" s="1"/>
    </row>
    <row r="44" spans="1:7">
      <c r="A44" s="63" t="s">
        <v>8</v>
      </c>
      <c r="B44" s="64"/>
      <c r="C44" s="65"/>
      <c r="D44" s="66"/>
      <c r="E44" s="67"/>
      <c r="F44" s="67"/>
    </row>
  </sheetData>
  <mergeCells count="6">
    <mergeCell ref="A44:F44"/>
    <mergeCell ref="A1:J1"/>
    <mergeCell ref="A3:J3"/>
    <mergeCell ref="A5:J5"/>
    <mergeCell ref="A6:J6"/>
    <mergeCell ref="L12:N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54"/>
  <sheetViews>
    <sheetView topLeftCell="A10" workbookViewId="0">
      <selection activeCell="E29" sqref="E29"/>
    </sheetView>
  </sheetViews>
  <sheetFormatPr defaultRowHeight="12.75"/>
  <cols>
    <col min="2" max="2" width="23.5703125" style="37" customWidth="1"/>
    <col min="7" max="7" width="15.7109375" customWidth="1"/>
  </cols>
  <sheetData>
    <row r="1" spans="1:11">
      <c r="B1" s="15" t="s">
        <v>28</v>
      </c>
      <c r="C1">
        <f>'[1]340.1'!$D$5</f>
        <v>2026</v>
      </c>
      <c r="D1" s="30" t="s">
        <v>29</v>
      </c>
    </row>
    <row r="2" spans="1:11">
      <c r="A2" s="15"/>
      <c r="B2" s="15" t="s">
        <v>25</v>
      </c>
      <c r="C2">
        <v>2011</v>
      </c>
      <c r="D2" s="30" t="s">
        <v>30</v>
      </c>
    </row>
    <row r="3" spans="1:11">
      <c r="A3" s="15"/>
      <c r="B3" s="15" t="s">
        <v>33</v>
      </c>
      <c r="C3">
        <f>C1-C2</f>
        <v>15</v>
      </c>
    </row>
    <row r="4" spans="1:11">
      <c r="A4" s="15"/>
    </row>
    <row r="5" spans="1:11">
      <c r="A5" s="26" t="str">
        <f>"Projection Life Table "&amp;B8</f>
        <v xml:space="preserve">Projection Life Table </v>
      </c>
      <c r="B5" s="26"/>
      <c r="D5" s="30" t="s">
        <v>27</v>
      </c>
      <c r="E5" s="29"/>
      <c r="F5" s="29"/>
      <c r="G5" s="29"/>
      <c r="K5" s="30" t="s">
        <v>26</v>
      </c>
    </row>
    <row r="6" spans="1:11">
      <c r="A6" s="22"/>
      <c r="B6" s="31"/>
    </row>
    <row r="7" spans="1:11">
      <c r="A7" s="36" t="str">
        <f>"Interim Retirement Rate " &amp;ROUND(B13, 6)</f>
        <v>Interim Retirement Rate 0</v>
      </c>
      <c r="B7" s="31"/>
    </row>
    <row r="8" spans="1:11">
      <c r="A8" s="22"/>
      <c r="B8" s="31"/>
    </row>
    <row r="9" spans="1:11">
      <c r="A9" s="23" t="s">
        <v>21</v>
      </c>
      <c r="B9" s="23" t="s">
        <v>22</v>
      </c>
      <c r="D9" s="30" t="s">
        <v>27</v>
      </c>
      <c r="E9" s="29"/>
      <c r="F9" s="29"/>
      <c r="G9" s="29"/>
    </row>
    <row r="10" spans="1:11">
      <c r="A10" s="24"/>
      <c r="B10" s="38"/>
    </row>
    <row r="11" spans="1:11">
      <c r="A11" s="24" t="s">
        <v>23</v>
      </c>
      <c r="B11" s="38" t="s">
        <v>24</v>
      </c>
      <c r="C11" s="18" t="s">
        <v>31</v>
      </c>
      <c r="G11" s="18"/>
    </row>
    <row r="12" spans="1:11">
      <c r="A12" s="24"/>
      <c r="B12" s="38"/>
    </row>
    <row r="13" spans="1:11">
      <c r="A13" s="24"/>
      <c r="B13" s="51"/>
    </row>
    <row r="14" spans="1:11" ht="12.75" customHeight="1">
      <c r="A14" s="25">
        <v>0.5</v>
      </c>
      <c r="B14" s="53">
        <v>0.99382587859424898</v>
      </c>
      <c r="C14" s="21">
        <f>SUM(B15:B29)/B14</f>
        <v>13.538608942860742</v>
      </c>
      <c r="D14" s="71" t="s">
        <v>32</v>
      </c>
      <c r="E14" s="71"/>
      <c r="F14" s="71"/>
      <c r="G14" s="71"/>
      <c r="H14" s="71"/>
      <c r="I14" s="71"/>
      <c r="J14" s="29"/>
      <c r="K14" s="29"/>
    </row>
    <row r="15" spans="1:11">
      <c r="A15" s="25">
        <v>1.5</v>
      </c>
      <c r="B15" s="53">
        <v>0.98149735143770001</v>
      </c>
      <c r="C15" s="21">
        <f t="shared" ref="C15:C65" si="0">SUM(B16:B30)/B15</f>
        <v>13.526800925919607</v>
      </c>
      <c r="D15" s="71"/>
      <c r="E15" s="71"/>
      <c r="F15" s="71"/>
      <c r="G15" s="71"/>
      <c r="H15" s="71"/>
      <c r="I15" s="71"/>
    </row>
    <row r="16" spans="1:11">
      <c r="A16" s="25">
        <v>2.5</v>
      </c>
      <c r="B16" s="53">
        <v>0.96920611182108596</v>
      </c>
      <c r="C16" s="21">
        <f t="shared" si="0"/>
        <v>13.515196312987802</v>
      </c>
      <c r="D16" s="71"/>
      <c r="E16" s="71"/>
      <c r="F16" s="71"/>
      <c r="G16" s="71"/>
      <c r="H16" s="71"/>
      <c r="I16" s="71"/>
    </row>
    <row r="17" spans="1:5">
      <c r="A17" s="25">
        <v>3.5</v>
      </c>
      <c r="B17" s="53">
        <v>0.956955069222577</v>
      </c>
      <c r="C17" s="21">
        <f t="shared" si="0"/>
        <v>13.503824820162814</v>
      </c>
    </row>
    <row r="18" spans="1:5">
      <c r="A18" s="25">
        <v>4.5</v>
      </c>
      <c r="B18" s="53">
        <v>0.94474741853035105</v>
      </c>
      <c r="C18" s="21">
        <f t="shared" si="0"/>
        <v>13.492713861890095</v>
      </c>
    </row>
    <row r="19" spans="1:5">
      <c r="A19" s="25">
        <v>5.5</v>
      </c>
      <c r="B19" s="53">
        <v>0.93258640681576099</v>
      </c>
      <c r="C19" s="21">
        <f t="shared" si="0"/>
        <v>13.481892092384173</v>
      </c>
    </row>
    <row r="20" spans="1:5">
      <c r="A20" s="25">
        <v>6.5</v>
      </c>
      <c r="B20" s="53">
        <v>0.92047561874334405</v>
      </c>
      <c r="C20" s="21">
        <f t="shared" si="0"/>
        <v>13.471386107024452</v>
      </c>
    </row>
    <row r="21" spans="1:5">
      <c r="A21" s="25">
        <v>7.5</v>
      </c>
      <c r="B21" s="53">
        <v>0.90841863897763597</v>
      </c>
      <c r="C21" s="21">
        <f t="shared" si="0"/>
        <v>13.46122424247821</v>
      </c>
    </row>
    <row r="22" spans="1:5">
      <c r="A22" s="25">
        <v>8.5</v>
      </c>
      <c r="B22" s="53">
        <v>0.89642187007454699</v>
      </c>
      <c r="C22" s="21">
        <f t="shared" si="0"/>
        <v>13.451394184202242</v>
      </c>
    </row>
    <row r="23" spans="1:5">
      <c r="A23" s="25">
        <v>9.5</v>
      </c>
      <c r="B23" s="53">
        <v>0.88448712034078802</v>
      </c>
      <c r="C23" s="21">
        <f t="shared" si="0"/>
        <v>13.441956671878893</v>
      </c>
    </row>
    <row r="24" spans="1:5">
      <c r="A24" s="25">
        <v>10.5</v>
      </c>
      <c r="B24" s="53">
        <v>0.87261732268370595</v>
      </c>
      <c r="C24" s="21">
        <f t="shared" si="0"/>
        <v>13.432954510691891</v>
      </c>
    </row>
    <row r="25" spans="1:5">
      <c r="A25" s="25">
        <v>11.5</v>
      </c>
      <c r="B25" s="53">
        <v>0.86081655591054296</v>
      </c>
      <c r="C25" s="21">
        <f t="shared" si="0"/>
        <v>13.424414099842243</v>
      </c>
    </row>
    <row r="26" spans="1:5">
      <c r="A26" s="25">
        <v>12.5</v>
      </c>
      <c r="B26" s="53">
        <v>0.84908985835995698</v>
      </c>
      <c r="C26" s="21">
        <f t="shared" si="0"/>
        <v>13.416345647517792</v>
      </c>
    </row>
    <row r="27" spans="1:5">
      <c r="A27" s="25">
        <v>13.5</v>
      </c>
      <c r="B27" s="53">
        <v>0.83743999680511205</v>
      </c>
      <c r="C27" s="21">
        <f t="shared" si="0"/>
        <v>13.408797400692318</v>
      </c>
    </row>
    <row r="28" spans="1:5">
      <c r="A28" s="25">
        <v>14.5</v>
      </c>
      <c r="B28" s="53">
        <v>0.82587143982960598</v>
      </c>
      <c r="C28" s="21">
        <f t="shared" si="0"/>
        <v>13.401789579912828</v>
      </c>
    </row>
    <row r="29" spans="1:5">
      <c r="A29" s="25">
        <v>15.5</v>
      </c>
      <c r="B29" s="53">
        <v>0.81438914802981899</v>
      </c>
      <c r="C29" s="21">
        <f t="shared" si="0"/>
        <v>13.395333021119693</v>
      </c>
      <c r="E29" s="59">
        <f>+(1-B29)</f>
        <v>0.18561085197018101</v>
      </c>
    </row>
    <row r="30" spans="1:5">
      <c r="A30" s="25">
        <v>16.5</v>
      </c>
      <c r="B30" s="53">
        <v>0.80299670607028795</v>
      </c>
      <c r="C30" s="21">
        <f t="shared" si="0"/>
        <v>13.389459087257917</v>
      </c>
    </row>
    <row r="31" spans="1:5">
      <c r="A31" s="25">
        <v>17.5</v>
      </c>
      <c r="B31" s="53">
        <v>0.79169769861554895</v>
      </c>
      <c r="C31" s="21">
        <f t="shared" si="0"/>
        <v>13.384199228947251</v>
      </c>
    </row>
    <row r="32" spans="1:5">
      <c r="A32" s="25">
        <v>18.5</v>
      </c>
      <c r="B32" s="53">
        <v>0.78049781576144805</v>
      </c>
      <c r="C32" s="21">
        <f t="shared" si="0"/>
        <v>13.37954566199701</v>
      </c>
    </row>
    <row r="33" spans="1:3">
      <c r="A33" s="25">
        <v>19.5</v>
      </c>
      <c r="B33" s="53">
        <v>0.76940039297124596</v>
      </c>
      <c r="C33" s="21">
        <f t="shared" si="0"/>
        <v>13.375528350279502</v>
      </c>
    </row>
    <row r="34" spans="1:3">
      <c r="A34" s="25">
        <v>20.5</v>
      </c>
      <c r="B34" s="53">
        <v>0.758409120340788</v>
      </c>
      <c r="C34" s="21">
        <f t="shared" si="0"/>
        <v>13.372167423484152</v>
      </c>
    </row>
    <row r="35" spans="1:3">
      <c r="A35" s="25">
        <v>21.5</v>
      </c>
      <c r="B35" s="53">
        <v>0.74752877742279</v>
      </c>
      <c r="C35" s="21">
        <f t="shared" si="0"/>
        <v>13.369462064027569</v>
      </c>
    </row>
    <row r="36" spans="1:3">
      <c r="A36" s="25">
        <v>22.5</v>
      </c>
      <c r="B36" s="53">
        <v>0.73676318210862601</v>
      </c>
      <c r="C36" s="21">
        <f t="shared" si="0"/>
        <v>13.367422021998459</v>
      </c>
    </row>
    <row r="37" spans="1:3">
      <c r="A37" s="25">
        <v>23.5</v>
      </c>
      <c r="B37" s="53">
        <v>0.72611879446219396</v>
      </c>
      <c r="C37" s="21">
        <f t="shared" si="0"/>
        <v>13.366000556494251</v>
      </c>
    </row>
    <row r="38" spans="1:3">
      <c r="A38" s="25">
        <v>24.5</v>
      </c>
      <c r="B38" s="53">
        <v>0.71560073908413202</v>
      </c>
      <c r="C38" s="21">
        <f t="shared" si="0"/>
        <v>13.365177383511735</v>
      </c>
    </row>
    <row r="39" spans="1:3">
      <c r="A39" s="25">
        <v>25.5</v>
      </c>
      <c r="B39" s="53">
        <v>0.705208575079872</v>
      </c>
      <c r="C39" s="21">
        <f t="shared" si="0"/>
        <v>13.365025673897415</v>
      </c>
    </row>
    <row r="40" spans="1:3">
      <c r="A40" s="25">
        <v>26.5</v>
      </c>
      <c r="B40" s="53">
        <v>0.69494566560170401</v>
      </c>
      <c r="C40" s="21">
        <f t="shared" si="0"/>
        <v>13.365542832180719</v>
      </c>
    </row>
    <row r="41" spans="1:3">
      <c r="A41" s="25">
        <v>27.5</v>
      </c>
      <c r="B41" s="53">
        <v>0.684814973375932</v>
      </c>
      <c r="C41" s="21">
        <f t="shared" si="0"/>
        <v>13.366728453785374</v>
      </c>
    </row>
    <row r="42" spans="1:3">
      <c r="A42" s="25">
        <v>28.5</v>
      </c>
      <c r="B42" s="53">
        <v>0.67482022364217298</v>
      </c>
      <c r="C42" s="21">
        <f t="shared" si="0"/>
        <v>13.368559394961476</v>
      </c>
    </row>
    <row r="43" spans="1:3">
      <c r="A43" s="25">
        <v>29.5</v>
      </c>
      <c r="B43" s="53">
        <v>0.66496344408945696</v>
      </c>
      <c r="C43" s="21">
        <f t="shared" si="0"/>
        <v>13.371040195257697</v>
      </c>
    </row>
    <row r="44" spans="1:3">
      <c r="A44" s="25">
        <v>30.5</v>
      </c>
      <c r="B44" s="53">
        <v>0.65524773801916902</v>
      </c>
      <c r="C44" s="21">
        <f t="shared" si="0"/>
        <v>13.374145179789137</v>
      </c>
    </row>
    <row r="45" spans="1:3">
      <c r="A45" s="25">
        <v>31.5</v>
      </c>
      <c r="B45" s="53">
        <v>0.64567440255591102</v>
      </c>
      <c r="C45" s="21">
        <f t="shared" si="0"/>
        <v>13.377880614888488</v>
      </c>
    </row>
    <row r="46" spans="1:3">
      <c r="A46" s="25">
        <v>32.5</v>
      </c>
      <c r="B46" s="53">
        <v>0.6362458828541</v>
      </c>
      <c r="C46" s="21">
        <f t="shared" si="0"/>
        <v>13.382223362102843</v>
      </c>
    </row>
    <row r="47" spans="1:3">
      <c r="A47" s="25">
        <v>33.5</v>
      </c>
      <c r="B47" s="53">
        <v>0.62696425346112905</v>
      </c>
      <c r="C47" s="21">
        <f t="shared" si="0"/>
        <v>13.387148598868908</v>
      </c>
    </row>
    <row r="48" spans="1:3">
      <c r="A48" s="25">
        <v>34.5</v>
      </c>
      <c r="B48" s="53">
        <v>0.617830996805112</v>
      </c>
      <c r="C48" s="21">
        <f t="shared" si="0"/>
        <v>13.39263721505389</v>
      </c>
    </row>
    <row r="49" spans="1:3">
      <c r="A49" s="25">
        <v>35.5</v>
      </c>
      <c r="B49" s="53">
        <v>0.60884608413205499</v>
      </c>
      <c r="C49" s="21">
        <f t="shared" si="0"/>
        <v>13.398697527078735</v>
      </c>
    </row>
    <row r="50" spans="1:3">
      <c r="A50" s="25">
        <v>36.5</v>
      </c>
      <c r="B50" s="53">
        <v>0.60001267625133103</v>
      </c>
      <c r="C50" s="21">
        <f t="shared" si="0"/>
        <v>13.405257822534862</v>
      </c>
    </row>
    <row r="51" spans="1:3">
      <c r="A51" s="25">
        <v>37.5</v>
      </c>
      <c r="B51" s="53">
        <v>0.59132993610223605</v>
      </c>
      <c r="C51" s="21">
        <f t="shared" si="0"/>
        <v>13.412331237031621</v>
      </c>
    </row>
    <row r="52" spans="1:3">
      <c r="A52" s="25">
        <v>38.5</v>
      </c>
      <c r="B52" s="53">
        <v>0.58279861980830705</v>
      </c>
      <c r="C52" s="21">
        <f t="shared" si="0"/>
        <v>13.419889231773094</v>
      </c>
    </row>
    <row r="53" spans="1:3">
      <c r="A53" s="25">
        <v>39.5</v>
      </c>
      <c r="B53" s="53">
        <v>0.57442734185303501</v>
      </c>
      <c r="C53" s="21">
        <f t="shared" si="0"/>
        <v>13.427704117468673</v>
      </c>
    </row>
    <row r="54" spans="1:3">
      <c r="A54" s="25">
        <v>40.5</v>
      </c>
      <c r="B54" s="53">
        <v>0.56620847284345099</v>
      </c>
      <c r="C54" s="21">
        <f t="shared" si="0"/>
        <v>13.435925044417974</v>
      </c>
    </row>
    <row r="55" spans="1:3">
      <c r="A55" s="25">
        <v>41.5</v>
      </c>
      <c r="B55" s="53">
        <v>0.55814101384451498</v>
      </c>
      <c r="C55" s="21">
        <f t="shared" si="0"/>
        <v>13.44454556786995</v>
      </c>
    </row>
    <row r="56" spans="1:3">
      <c r="A56" s="25">
        <v>42.5</v>
      </c>
      <c r="B56" s="53">
        <v>0.55022470394036205</v>
      </c>
      <c r="C56" s="21">
        <f t="shared" si="0"/>
        <v>13.453533288482392</v>
      </c>
    </row>
    <row r="57" spans="1:3">
      <c r="A57" s="25">
        <v>43.5</v>
      </c>
      <c r="B57" s="53">
        <v>0.54245867412140603</v>
      </c>
      <c r="C57" s="21">
        <f t="shared" si="0"/>
        <v>13.462867238042564</v>
      </c>
    </row>
    <row r="58" spans="1:3">
      <c r="A58" s="25">
        <v>44.5</v>
      </c>
      <c r="B58" s="53">
        <v>0.53484214270500496</v>
      </c>
      <c r="C58" s="21">
        <f t="shared" si="0"/>
        <v>13.472518805086828</v>
      </c>
    </row>
    <row r="59" spans="1:3">
      <c r="A59" s="25">
        <v>45.5</v>
      </c>
      <c r="B59" s="53">
        <v>0.52737317571885001</v>
      </c>
      <c r="C59" s="21">
        <f t="shared" si="0"/>
        <v>13.482485185299971</v>
      </c>
    </row>
    <row r="60" spans="1:3">
      <c r="A60" s="25">
        <v>46.5</v>
      </c>
      <c r="B60" s="53">
        <v>0.52005109904153402</v>
      </c>
      <c r="C60" s="21">
        <f t="shared" si="0"/>
        <v>13.492727428836947</v>
      </c>
    </row>
    <row r="61" spans="1:3">
      <c r="A61" s="25">
        <v>47.5</v>
      </c>
      <c r="B61" s="53">
        <v>0.51287532694355698</v>
      </c>
      <c r="C61" s="21">
        <f t="shared" si="0"/>
        <v>13.50319792814938</v>
      </c>
    </row>
    <row r="62" spans="1:3">
      <c r="A62" s="25">
        <v>48.5</v>
      </c>
      <c r="B62" s="53">
        <v>0.50584336315228995</v>
      </c>
      <c r="C62" s="21">
        <f t="shared" si="0"/>
        <v>13.513897140636614</v>
      </c>
    </row>
    <row r="63" spans="1:3">
      <c r="A63" s="25">
        <v>49.5</v>
      </c>
      <c r="B63" s="53">
        <v>0.49895376996805102</v>
      </c>
      <c r="C63" s="21">
        <f t="shared" si="0"/>
        <v>13.524792369054918</v>
      </c>
    </row>
    <row r="64" spans="1:3">
      <c r="A64" s="25">
        <v>50.5</v>
      </c>
      <c r="B64" s="53">
        <v>0.49220420553780603</v>
      </c>
      <c r="C64" s="21">
        <f t="shared" si="0"/>
        <v>13.535875794073362</v>
      </c>
    </row>
    <row r="65" spans="1:3">
      <c r="A65" s="25">
        <v>51.5</v>
      </c>
      <c r="B65" s="53">
        <v>0.48559277635782699</v>
      </c>
      <c r="C65" s="21">
        <f t="shared" si="0"/>
        <v>13.547127057252789</v>
      </c>
    </row>
    <row r="66" spans="1:3">
      <c r="A66" s="25"/>
      <c r="B66" s="53">
        <v>0.47911828753993602</v>
      </c>
      <c r="C66" s="21"/>
    </row>
    <row r="67" spans="1:3">
      <c r="A67" s="25"/>
      <c r="B67" s="53">
        <v>0.47277856869009599</v>
      </c>
      <c r="C67" s="21"/>
    </row>
    <row r="68" spans="1:3">
      <c r="A68" s="25"/>
      <c r="B68" s="53">
        <v>0.46657480298189602</v>
      </c>
      <c r="C68" s="21"/>
    </row>
    <row r="69" spans="1:3">
      <c r="A69" s="25"/>
      <c r="B69" s="53">
        <v>0.46050269009584699</v>
      </c>
      <c r="C69" s="21"/>
    </row>
    <row r="70" spans="1:3">
      <c r="A70" s="25"/>
      <c r="B70" s="53">
        <v>0.45455870713524998</v>
      </c>
      <c r="C70" s="21"/>
    </row>
    <row r="71" spans="1:3">
      <c r="A71" s="25"/>
      <c r="B71" s="53">
        <v>0.44873878061767802</v>
      </c>
      <c r="C71" s="21"/>
    </row>
    <row r="72" spans="1:3">
      <c r="A72" s="25"/>
      <c r="B72" s="53">
        <v>0.44304141533546298</v>
      </c>
      <c r="C72" s="21"/>
    </row>
    <row r="73" spans="1:3">
      <c r="A73" s="25"/>
      <c r="B73" s="53">
        <v>0.43746385623003198</v>
      </c>
      <c r="C73" s="21"/>
    </row>
    <row r="74" spans="1:3">
      <c r="A74" s="25"/>
      <c r="B74" s="53">
        <v>0.43200337912673098</v>
      </c>
      <c r="C74" s="21"/>
    </row>
    <row r="75" spans="1:3">
      <c r="A75" s="25"/>
      <c r="B75" s="53">
        <v>0.42665779872204501</v>
      </c>
      <c r="C75" s="21"/>
    </row>
    <row r="76" spans="1:3">
      <c r="A76" s="25"/>
      <c r="B76" s="53">
        <v>0.42142465069222601</v>
      </c>
      <c r="C76" s="21"/>
    </row>
    <row r="77" spans="1:3">
      <c r="A77" s="25"/>
      <c r="B77" s="53">
        <v>0.41630148988285398</v>
      </c>
      <c r="C77" s="21"/>
    </row>
    <row r="78" spans="1:3">
      <c r="A78" s="25"/>
      <c r="B78" s="53">
        <v>0.411284731629393</v>
      </c>
      <c r="C78" s="21"/>
    </row>
    <row r="79" spans="1:3">
      <c r="A79" s="25"/>
      <c r="B79" s="53">
        <v>0.40637305644302402</v>
      </c>
      <c r="C79" s="21"/>
    </row>
    <row r="80" spans="1:3">
      <c r="A80" s="25"/>
      <c r="B80" s="53">
        <v>0.40156482428114998</v>
      </c>
      <c r="C80" s="21"/>
    </row>
    <row r="81" spans="1:3">
      <c r="A81" s="25"/>
      <c r="B81" s="53">
        <v>0.39685587539936101</v>
      </c>
      <c r="C81" s="21"/>
    </row>
    <row r="82" spans="1:3">
      <c r="A82" s="25"/>
      <c r="B82" s="53">
        <v>0.39224428008519702</v>
      </c>
      <c r="C82" s="21"/>
    </row>
    <row r="83" spans="1:3">
      <c r="A83" s="25"/>
      <c r="B83" s="53">
        <v>0.38772905111821099</v>
      </c>
      <c r="C83" s="21"/>
    </row>
    <row r="84" spans="1:3">
      <c r="A84" s="25"/>
      <c r="B84" s="53">
        <v>0.38331052076677302</v>
      </c>
      <c r="C84" s="21"/>
    </row>
    <row r="85" spans="1:3">
      <c r="A85" s="25"/>
      <c r="B85" s="53">
        <v>0.37898209478168299</v>
      </c>
      <c r="C85" s="21"/>
    </row>
    <row r="86" spans="1:3">
      <c r="A86" s="25"/>
      <c r="B86" s="53">
        <v>0.374741593184239</v>
      </c>
      <c r="C86" s="21"/>
    </row>
    <row r="87" spans="1:3">
      <c r="A87" s="25"/>
      <c r="B87" s="53">
        <v>0.37058727156549498</v>
      </c>
      <c r="C87" s="21"/>
    </row>
    <row r="88" spans="1:3">
      <c r="A88" s="25"/>
      <c r="B88" s="53">
        <v>0.36651622470713502</v>
      </c>
      <c r="C88" s="21"/>
    </row>
    <row r="89" spans="1:3">
      <c r="A89" s="25"/>
      <c r="B89" s="53">
        <v>0.36252685303514398</v>
      </c>
      <c r="C89" s="21"/>
    </row>
    <row r="90" spans="1:3">
      <c r="A90" s="25"/>
      <c r="B90" s="53">
        <v>0.35861676677316301</v>
      </c>
      <c r="C90" s="21"/>
    </row>
    <row r="91" spans="1:3">
      <c r="A91" s="25"/>
      <c r="B91" s="53">
        <v>0.35478357614483502</v>
      </c>
      <c r="C91" s="21"/>
    </row>
    <row r="92" spans="1:3">
      <c r="A92" s="25"/>
      <c r="B92" s="53">
        <v>0.35102549094781699</v>
      </c>
      <c r="C92" s="21"/>
    </row>
    <row r="93" spans="1:3">
      <c r="A93" s="25"/>
      <c r="B93" s="53">
        <v>0.34734065175718898</v>
      </c>
      <c r="C93" s="21"/>
    </row>
    <row r="94" spans="1:3">
      <c r="A94" s="25"/>
      <c r="B94" s="53">
        <v>0.34372739829606003</v>
      </c>
      <c r="C94" s="21"/>
    </row>
    <row r="95" spans="1:3">
      <c r="A95" s="25"/>
      <c r="B95" s="53">
        <v>0.340182946751864</v>
      </c>
      <c r="C95" s="21"/>
    </row>
    <row r="96" spans="1:3">
      <c r="A96" s="25"/>
      <c r="B96" s="53">
        <v>0.33670715015974401</v>
      </c>
      <c r="C96" s="21"/>
    </row>
    <row r="97" spans="1:3">
      <c r="A97" s="25"/>
      <c r="B97" s="53">
        <v>0.33329658146964902</v>
      </c>
      <c r="C97" s="21"/>
    </row>
    <row r="98" spans="1:3">
      <c r="A98" s="25"/>
      <c r="B98" s="53">
        <v>0.32994942917997899</v>
      </c>
      <c r="C98" s="21"/>
    </row>
    <row r="99" spans="1:3">
      <c r="A99" s="25"/>
      <c r="B99" s="53">
        <v>0.32666843130990397</v>
      </c>
      <c r="C99" s="21"/>
    </row>
    <row r="100" spans="1:3">
      <c r="A100" s="25"/>
      <c r="B100" s="53">
        <v>0.32344791586794502</v>
      </c>
      <c r="C100" s="21"/>
    </row>
    <row r="101" spans="1:3">
      <c r="A101" s="25"/>
      <c r="B101" s="53">
        <v>0.32028673375931799</v>
      </c>
      <c r="C101" s="21"/>
    </row>
    <row r="102" spans="1:3">
      <c r="A102" s="25"/>
      <c r="B102" s="53">
        <v>0.317182297124601</v>
      </c>
      <c r="C102" s="21"/>
    </row>
    <row r="103" spans="1:3">
      <c r="A103" s="25"/>
      <c r="B103" s="53">
        <v>0.31413423003194901</v>
      </c>
      <c r="C103" s="21"/>
    </row>
    <row r="104" spans="1:3">
      <c r="A104" s="25"/>
      <c r="B104" s="53">
        <v>0.31113964856229998</v>
      </c>
      <c r="C104" s="21"/>
    </row>
    <row r="105" spans="1:3">
      <c r="A105" s="25"/>
      <c r="B105" s="53">
        <v>0.30819885942491998</v>
      </c>
      <c r="C105" s="21"/>
    </row>
    <row r="106" spans="1:3">
      <c r="A106" s="25"/>
      <c r="B106" s="53">
        <v>0.30530964962726298</v>
      </c>
      <c r="C106" s="21"/>
    </row>
    <row r="107" spans="1:3">
      <c r="A107" s="25"/>
      <c r="B107" s="53">
        <v>0.30246958253461098</v>
      </c>
      <c r="C107" s="21"/>
    </row>
    <row r="108" spans="1:3">
      <c r="A108" s="25"/>
      <c r="B108" s="53">
        <v>0.29967874121405802</v>
      </c>
      <c r="C108" s="21"/>
    </row>
    <row r="109" spans="1:3">
      <c r="A109" s="25"/>
      <c r="B109" s="53">
        <v>0.296936208732694</v>
      </c>
      <c r="C109" s="21"/>
    </row>
    <row r="110" spans="1:3">
      <c r="A110" s="25"/>
      <c r="B110" s="53">
        <v>0.29423959531416399</v>
      </c>
      <c r="C110" s="21"/>
    </row>
    <row r="111" spans="1:3">
      <c r="A111" s="25"/>
      <c r="B111" s="53">
        <v>0.29158901277955301</v>
      </c>
      <c r="C111" s="21"/>
    </row>
    <row r="112" spans="1:3">
      <c r="A112" s="25"/>
      <c r="B112" s="53">
        <v>0.28898116187433398</v>
      </c>
      <c r="C112" s="21"/>
    </row>
    <row r="113" spans="1:3">
      <c r="A113" s="25"/>
      <c r="B113" s="53">
        <v>0.28641608200212998</v>
      </c>
      <c r="C113" s="21"/>
    </row>
    <row r="114" spans="1:3">
      <c r="A114" s="25"/>
      <c r="B114" s="53">
        <v>0.28389494568690099</v>
      </c>
      <c r="C114" s="21"/>
    </row>
    <row r="115" spans="1:3">
      <c r="A115" s="25"/>
      <c r="B115" s="53">
        <v>0.28141463897763602</v>
      </c>
      <c r="C115" s="21"/>
    </row>
    <row r="116" spans="1:3">
      <c r="A116" s="25"/>
      <c r="B116" s="53">
        <v>0.27897290841320599</v>
      </c>
      <c r="C116" s="21"/>
    </row>
    <row r="117" spans="1:3">
      <c r="A117" s="25"/>
      <c r="B117" s="53">
        <v>0.276570277955272</v>
      </c>
      <c r="C117" s="21"/>
    </row>
    <row r="118" spans="1:3">
      <c r="A118" s="25"/>
      <c r="B118" s="53">
        <v>0.274204935037274</v>
      </c>
      <c r="C118" s="21"/>
    </row>
    <row r="119" spans="1:3">
      <c r="A119" s="25"/>
      <c r="B119" s="53">
        <v>0.27187617252396201</v>
      </c>
      <c r="C119" s="21"/>
    </row>
    <row r="120" spans="1:3">
      <c r="A120" s="25"/>
      <c r="B120" s="53">
        <v>0.269582019169329</v>
      </c>
      <c r="C120" s="21"/>
    </row>
    <row r="121" spans="1:3">
      <c r="A121" s="25"/>
      <c r="B121" s="53">
        <v>0.26732224707135199</v>
      </c>
      <c r="C121" s="21"/>
    </row>
    <row r="122" spans="1:3">
      <c r="A122" s="25"/>
      <c r="B122" s="53">
        <v>0.26509640575079901</v>
      </c>
      <c r="C122" s="21"/>
    </row>
    <row r="123" spans="1:3">
      <c r="A123" s="25"/>
      <c r="B123" s="53">
        <v>0.26290394568690101</v>
      </c>
      <c r="C123" s="21"/>
    </row>
    <row r="124" spans="1:3">
      <c r="A124" s="25"/>
      <c r="B124" s="53">
        <v>0.26074334824281098</v>
      </c>
      <c r="C124" s="21"/>
    </row>
    <row r="125" spans="1:3">
      <c r="A125" s="25"/>
      <c r="B125" s="53">
        <v>0.25861251544196001</v>
      </c>
      <c r="C125" s="21"/>
    </row>
    <row r="126" spans="1:3">
      <c r="A126" s="25"/>
      <c r="B126" s="53">
        <v>0.25651267731629401</v>
      </c>
      <c r="C126" s="21"/>
    </row>
    <row r="127" spans="1:3">
      <c r="A127" s="25"/>
      <c r="B127" s="53">
        <v>0.25444185729499502</v>
      </c>
      <c r="C127" s="21"/>
    </row>
    <row r="128" spans="1:3">
      <c r="A128" s="25"/>
      <c r="B128" s="53">
        <v>0.25240022364217302</v>
      </c>
      <c r="C128" s="21"/>
    </row>
    <row r="129" spans="1:3">
      <c r="A129" s="25"/>
      <c r="B129" s="53">
        <v>0.25038704153354602</v>
      </c>
      <c r="C129" s="21"/>
    </row>
    <row r="130" spans="1:3">
      <c r="A130" s="25"/>
      <c r="B130" s="53">
        <v>0.248402453674121</v>
      </c>
      <c r="C130" s="21"/>
    </row>
    <row r="131" spans="1:3">
      <c r="A131" s="25"/>
      <c r="B131" s="53">
        <v>0.246443854100106</v>
      </c>
      <c r="C131" s="21"/>
    </row>
    <row r="132" spans="1:3">
      <c r="A132" s="25"/>
      <c r="B132" s="53">
        <v>0.244511638977636</v>
      </c>
      <c r="C132" s="21"/>
    </row>
    <row r="133" spans="1:3">
      <c r="A133" s="25"/>
      <c r="B133" s="53">
        <v>0.24260635676251299</v>
      </c>
      <c r="C133" s="21"/>
    </row>
    <row r="134" spans="1:3">
      <c r="A134" s="25"/>
      <c r="B134" s="53">
        <v>0.24072432907348201</v>
      </c>
      <c r="C134" s="21"/>
    </row>
    <row r="135" spans="1:3">
      <c r="A135" s="25"/>
      <c r="B135" s="53">
        <v>0.238866373801917</v>
      </c>
      <c r="C135" s="21"/>
    </row>
    <row r="136" spans="1:3">
      <c r="A136" s="25"/>
      <c r="B136" s="53">
        <v>0.23703147497337601</v>
      </c>
      <c r="C136" s="21"/>
    </row>
    <row r="137" spans="1:3">
      <c r="A137" s="25"/>
      <c r="B137" s="53">
        <v>0.23521925878594299</v>
      </c>
      <c r="C137" s="21"/>
    </row>
    <row r="138" spans="1:3">
      <c r="A138" s="25"/>
      <c r="B138" s="53">
        <v>0.233429686900958</v>
      </c>
      <c r="C138" s="21"/>
    </row>
    <row r="139" spans="1:3">
      <c r="A139" s="25"/>
      <c r="B139" s="53">
        <v>0.23166253780617699</v>
      </c>
      <c r="C139" s="21"/>
    </row>
    <row r="140" spans="1:3">
      <c r="A140" s="25"/>
      <c r="B140" s="53">
        <v>0.22991757507987201</v>
      </c>
      <c r="C140" s="21"/>
    </row>
    <row r="141" spans="1:3">
      <c r="A141" s="25"/>
      <c r="B141" s="53">
        <v>0.22819286261980801</v>
      </c>
      <c r="C141" s="21"/>
    </row>
    <row r="142" spans="1:3">
      <c r="A142" s="25"/>
      <c r="B142" s="53">
        <v>0.22648905431309899</v>
      </c>
      <c r="C142" s="21"/>
    </row>
    <row r="143" spans="1:3">
      <c r="A143" s="25"/>
      <c r="B143" s="53">
        <v>0.22480488924387601</v>
      </c>
      <c r="C143" s="21"/>
    </row>
    <row r="144" spans="1:3">
      <c r="A144" s="25"/>
      <c r="B144" s="53">
        <v>0.22313993290734799</v>
      </c>
      <c r="C144" s="21"/>
    </row>
    <row r="145" spans="1:3">
      <c r="A145" s="25"/>
      <c r="B145" s="53">
        <v>0.221493866879659</v>
      </c>
      <c r="C145" s="21"/>
    </row>
    <row r="146" spans="1:3">
      <c r="A146" s="25"/>
      <c r="B146" s="53">
        <v>0.21986715228966999</v>
      </c>
      <c r="C146" s="21"/>
    </row>
    <row r="147" spans="1:3">
      <c r="A147" s="25"/>
      <c r="B147" s="53">
        <v>0.21825773162939299</v>
      </c>
      <c r="C147" s="21"/>
    </row>
    <row r="148" spans="1:3">
      <c r="A148" s="25"/>
      <c r="B148" s="53">
        <v>0.21666704472843501</v>
      </c>
      <c r="C148" s="21"/>
    </row>
    <row r="149" spans="1:3">
      <c r="A149" s="25"/>
      <c r="B149" s="53">
        <v>0.21509300425985101</v>
      </c>
      <c r="C149" s="21"/>
    </row>
    <row r="150" spans="1:3">
      <c r="A150" s="25"/>
      <c r="B150" s="53">
        <v>0.21353551757188499</v>
      </c>
      <c r="C150" s="21"/>
    </row>
    <row r="151" spans="1:3">
      <c r="A151" s="25"/>
      <c r="B151" s="53">
        <v>0.21199524494142699</v>
      </c>
      <c r="C151" s="21"/>
    </row>
    <row r="152" spans="1:3">
      <c r="A152" s="25"/>
      <c r="B152" s="53">
        <v>0.210470791267306</v>
      </c>
      <c r="C152" s="21"/>
    </row>
    <row r="153" spans="1:3">
      <c r="A153" s="25"/>
      <c r="B153" s="53">
        <v>0.20896215654952099</v>
      </c>
      <c r="C153" s="21"/>
    </row>
    <row r="154" spans="1:3">
      <c r="A154" s="25"/>
      <c r="B154" s="53">
        <v>0.20746871352502699</v>
      </c>
      <c r="C154" s="21"/>
    </row>
    <row r="155" spans="1:3">
      <c r="A155" s="25"/>
      <c r="B155" s="53">
        <v>0.20598995953141599</v>
      </c>
      <c r="C155" s="21"/>
    </row>
    <row r="156" spans="1:3">
      <c r="A156" s="25"/>
      <c r="B156" s="53">
        <v>0.20452589456869</v>
      </c>
      <c r="C156" s="21"/>
    </row>
    <row r="157" spans="1:3">
      <c r="A157" s="25"/>
      <c r="B157" s="53">
        <v>0.203076518636848</v>
      </c>
      <c r="C157" s="21"/>
    </row>
    <row r="158" spans="1:3">
      <c r="A158" s="25"/>
      <c r="B158" s="53">
        <v>0.201640057507987</v>
      </c>
      <c r="C158" s="21"/>
    </row>
    <row r="159" spans="1:3">
      <c r="A159" s="25"/>
      <c r="B159" s="53">
        <v>0.20021792971246</v>
      </c>
      <c r="C159" s="21"/>
    </row>
    <row r="160" spans="1:3">
      <c r="A160" s="25"/>
      <c r="B160" s="53">
        <v>0.19880966134185299</v>
      </c>
      <c r="C160" s="21"/>
    </row>
    <row r="161" spans="1:3">
      <c r="A161" s="25"/>
      <c r="B161" s="53">
        <v>0.197414479233227</v>
      </c>
      <c r="C161" s="21"/>
    </row>
    <row r="162" spans="1:3">
      <c r="A162" s="25"/>
      <c r="B162" s="53">
        <v>0.196032856230032</v>
      </c>
      <c r="C162" s="21"/>
    </row>
    <row r="163" spans="1:3">
      <c r="A163" s="25"/>
      <c r="B163" s="53">
        <v>0.194664368477103</v>
      </c>
      <c r="C163" s="21"/>
    </row>
    <row r="164" spans="1:3">
      <c r="A164" s="25"/>
      <c r="B164" s="53">
        <v>0.193307179978701</v>
      </c>
      <c r="C164" s="21"/>
    </row>
    <row r="165" spans="1:3">
      <c r="A165" s="25"/>
      <c r="B165" s="53">
        <v>0.19196197444089499</v>
      </c>
      <c r="C165" s="21"/>
    </row>
    <row r="166" spans="1:3">
      <c r="A166" s="25"/>
      <c r="B166" s="53">
        <v>0.190629107561235</v>
      </c>
      <c r="C166" s="21"/>
    </row>
    <row r="167" spans="1:3">
      <c r="A167" s="25"/>
      <c r="B167" s="53">
        <v>0.18930735356762499</v>
      </c>
      <c r="C167" s="21"/>
    </row>
    <row r="168" spans="1:3">
      <c r="A168" s="25"/>
      <c r="B168" s="53">
        <v>0.18799749201277999</v>
      </c>
      <c r="C168" s="21"/>
    </row>
    <row r="169" spans="1:3">
      <c r="A169" s="25"/>
      <c r="B169" s="53">
        <v>0.18669772630457901</v>
      </c>
      <c r="C169" s="21"/>
    </row>
    <row r="170" spans="1:3">
      <c r="A170" s="25"/>
      <c r="B170" s="53">
        <v>0.18540899999999999</v>
      </c>
      <c r="C170" s="21"/>
    </row>
    <row r="171" spans="1:3">
      <c r="A171" s="25"/>
      <c r="B171" s="53">
        <v>0.18413123961661301</v>
      </c>
      <c r="C171" s="21"/>
    </row>
    <row r="172" spans="1:3">
      <c r="A172" s="25"/>
      <c r="B172" s="53">
        <v>0.18286285197018101</v>
      </c>
      <c r="C172" s="21"/>
    </row>
    <row r="173" spans="1:3">
      <c r="A173" s="25"/>
      <c r="B173" s="53">
        <v>0.18160522683706101</v>
      </c>
      <c r="C173" s="21"/>
    </row>
    <row r="174" spans="1:3">
      <c r="A174" s="25"/>
      <c r="B174" s="53">
        <v>0.18035704792332299</v>
      </c>
      <c r="C174" s="21"/>
    </row>
    <row r="175" spans="1:3">
      <c r="A175" s="25"/>
      <c r="B175" s="53">
        <v>0.17911889989350399</v>
      </c>
      <c r="C175" s="21"/>
    </row>
    <row r="176" spans="1:3">
      <c r="A176" s="25"/>
      <c r="B176" s="53">
        <v>0.17789037273695399</v>
      </c>
      <c r="C176" s="21"/>
    </row>
    <row r="177" spans="1:3">
      <c r="A177" s="25"/>
      <c r="B177" s="53">
        <v>0.176671961661342</v>
      </c>
      <c r="C177" s="21"/>
    </row>
    <row r="178" spans="1:3">
      <c r="A178" s="25"/>
      <c r="B178" s="53">
        <v>0.17546258998934999</v>
      </c>
      <c r="C178" s="21"/>
    </row>
    <row r="179" spans="1:3">
      <c r="A179" s="25"/>
      <c r="B179" s="53">
        <v>0.17426200638977599</v>
      </c>
      <c r="C179" s="21"/>
    </row>
    <row r="180" spans="1:3">
      <c r="A180" s="25"/>
      <c r="B180" s="53">
        <v>0.17306996485623</v>
      </c>
      <c r="C180" s="21"/>
    </row>
    <row r="181" spans="1:3">
      <c r="A181" s="25"/>
      <c r="B181" s="53">
        <v>0.17188694888178899</v>
      </c>
      <c r="C181" s="21"/>
    </row>
    <row r="182" spans="1:3">
      <c r="A182" s="25"/>
      <c r="B182" s="53">
        <v>0.170711158679446</v>
      </c>
      <c r="C182" s="21"/>
    </row>
    <row r="183" spans="1:3">
      <c r="A183" s="25"/>
      <c r="B183" s="53">
        <v>0.16954378913738</v>
      </c>
      <c r="C183" s="21"/>
    </row>
    <row r="184" spans="1:3">
      <c r="A184" s="25"/>
      <c r="B184" s="53">
        <v>0.16838545899893501</v>
      </c>
      <c r="C184" s="21"/>
    </row>
    <row r="185" spans="1:3">
      <c r="A185" s="25"/>
      <c r="B185" s="53">
        <v>0.167234244941427</v>
      </c>
      <c r="C185" s="21"/>
    </row>
    <row r="186" spans="1:3">
      <c r="A186" s="25"/>
      <c r="B186" s="53">
        <v>0.166090092651757</v>
      </c>
      <c r="C186" s="21"/>
    </row>
    <row r="187" spans="1:3">
      <c r="A187" s="25"/>
      <c r="B187" s="53">
        <v>0.16495462087326901</v>
      </c>
      <c r="C187" s="21"/>
    </row>
    <row r="188" spans="1:3">
      <c r="A188" s="25"/>
      <c r="B188" s="53">
        <v>0.16382651650692201</v>
      </c>
      <c r="C188" s="21"/>
    </row>
    <row r="189" spans="1:3">
      <c r="A189" s="25"/>
      <c r="B189" s="53">
        <v>0.16270519169329101</v>
      </c>
      <c r="C189" s="21"/>
    </row>
    <row r="190" spans="1:3">
      <c r="A190" s="25"/>
      <c r="B190" s="53">
        <v>0.161590646432375</v>
      </c>
      <c r="C190" s="21"/>
    </row>
    <row r="191" spans="1:3">
      <c r="A191" s="25"/>
      <c r="B191" s="53">
        <v>0.160483096911608</v>
      </c>
      <c r="C191" s="21"/>
    </row>
    <row r="192" spans="1:3">
      <c r="A192" s="25"/>
      <c r="B192" s="53">
        <v>0.15938356549520799</v>
      </c>
      <c r="C192" s="21"/>
    </row>
    <row r="193" spans="1:3">
      <c r="A193" s="25"/>
      <c r="B193" s="53">
        <v>0.15829065282215099</v>
      </c>
      <c r="C193" s="21"/>
    </row>
    <row r="194" spans="1:3">
      <c r="A194" s="25"/>
      <c r="B194" s="53">
        <v>0.15720361554845599</v>
      </c>
      <c r="C194" s="21"/>
    </row>
    <row r="195" spans="1:3">
      <c r="A195" s="25"/>
      <c r="B195" s="53">
        <v>0.15612335782747599</v>
      </c>
      <c r="C195" s="21"/>
    </row>
    <row r="196" spans="1:3">
      <c r="A196" s="25"/>
      <c r="B196" s="53">
        <v>0.15504987965921199</v>
      </c>
      <c r="C196" s="21"/>
    </row>
    <row r="197" spans="1:3">
      <c r="A197" s="25"/>
      <c r="B197" s="53">
        <v>0.15398276038338701</v>
      </c>
      <c r="C197" s="21"/>
    </row>
    <row r="198" spans="1:3">
      <c r="A198" s="25"/>
      <c r="B198" s="53">
        <v>0.152921776357827</v>
      </c>
      <c r="C198" s="21"/>
    </row>
    <row r="199" spans="1:3">
      <c r="A199" s="25"/>
      <c r="B199" s="53">
        <v>0.15186647071352499</v>
      </c>
      <c r="C199" s="21"/>
    </row>
    <row r="200" spans="1:3">
      <c r="A200" s="25"/>
      <c r="B200" s="53">
        <v>0.15081691586794499</v>
      </c>
      <c r="C200" s="21"/>
    </row>
    <row r="201" spans="1:3">
      <c r="A201" s="25"/>
      <c r="B201" s="53">
        <v>0.14977277955271601</v>
      </c>
      <c r="C201" s="21"/>
    </row>
    <row r="202" spans="1:3">
      <c r="A202" s="25"/>
      <c r="B202" s="53">
        <v>0.14873465388711399</v>
      </c>
      <c r="C202" s="21"/>
    </row>
    <row r="203" spans="1:3">
      <c r="A203" s="25"/>
      <c r="B203" s="53">
        <v>0.147701686900959</v>
      </c>
      <c r="C203" s="21"/>
    </row>
    <row r="204" spans="1:3">
      <c r="A204" s="25"/>
      <c r="B204" s="53">
        <v>0.14667499041533499</v>
      </c>
      <c r="C204" s="21"/>
    </row>
    <row r="205" spans="1:3">
      <c r="A205" s="25"/>
      <c r="B205" s="53">
        <v>0.14565413312034101</v>
      </c>
      <c r="C205" s="21"/>
    </row>
    <row r="206" spans="1:3">
      <c r="A206" s="25"/>
      <c r="B206" s="53">
        <v>0.14463794142705</v>
      </c>
      <c r="C206" s="21"/>
    </row>
    <row r="207" spans="1:3">
      <c r="A207" s="25"/>
      <c r="B207" s="53">
        <v>0.14362657827476</v>
      </c>
      <c r="C207" s="21"/>
    </row>
    <row r="208" spans="1:3">
      <c r="A208" s="25"/>
      <c r="B208" s="53">
        <v>0.142620729499468</v>
      </c>
      <c r="C208" s="21"/>
    </row>
    <row r="209" spans="1:3">
      <c r="A209" s="25"/>
      <c r="B209" s="53">
        <v>0.141619400425985</v>
      </c>
      <c r="C209" s="21"/>
    </row>
    <row r="210" spans="1:3">
      <c r="A210" s="25"/>
      <c r="B210" s="53">
        <v>0.14062285623003201</v>
      </c>
      <c r="C210" s="21"/>
    </row>
    <row r="211" spans="1:3">
      <c r="A211" s="25"/>
      <c r="B211" s="53">
        <v>0.13963229179978701</v>
      </c>
      <c r="C211" s="21"/>
    </row>
    <row r="212" spans="1:3">
      <c r="A212" s="25"/>
      <c r="B212" s="53">
        <v>0.13864732161874299</v>
      </c>
      <c r="C212" s="21"/>
    </row>
    <row r="213" spans="1:3">
      <c r="A213" s="25"/>
      <c r="B213" s="53">
        <v>0.13766620127795501</v>
      </c>
      <c r="C213" s="21"/>
    </row>
    <row r="214" spans="1:3">
      <c r="A214" s="25"/>
      <c r="B214" s="53">
        <v>0.136689600638978</v>
      </c>
      <c r="C214" s="21"/>
    </row>
    <row r="215" spans="1:3">
      <c r="A215" s="25"/>
      <c r="B215" s="53">
        <v>0.13571751970181001</v>
      </c>
      <c r="C215" s="21"/>
    </row>
    <row r="216" spans="1:3">
      <c r="A216" s="25"/>
      <c r="B216" s="53">
        <v>0.13474995846645399</v>
      </c>
      <c r="C216" s="21"/>
    </row>
    <row r="217" spans="1:3">
      <c r="A217" s="25"/>
      <c r="B217" s="53">
        <v>0.13378619701810401</v>
      </c>
      <c r="C217" s="21"/>
    </row>
    <row r="218" spans="1:3">
      <c r="A218" s="25"/>
      <c r="B218" s="53">
        <v>0.13282582534611301</v>
      </c>
      <c r="C218" s="21"/>
    </row>
    <row r="219" spans="1:3">
      <c r="A219" s="25"/>
      <c r="B219" s="53">
        <v>0.131869693290735</v>
      </c>
      <c r="C219" s="21"/>
    </row>
    <row r="220" spans="1:3">
      <c r="A220" s="25"/>
      <c r="B220" s="53">
        <v>0.130918080937167</v>
      </c>
      <c r="C220" s="21"/>
    </row>
    <row r="221" spans="1:3">
      <c r="A221" s="25"/>
      <c r="B221" s="53">
        <v>0.129970008519702</v>
      </c>
      <c r="C221" s="21"/>
    </row>
    <row r="222" spans="1:3">
      <c r="A222" s="25"/>
      <c r="B222" s="53">
        <v>0.129026549520767</v>
      </c>
      <c r="C222" s="21"/>
    </row>
    <row r="223" spans="1:3">
      <c r="A223" s="25"/>
      <c r="B223" s="53">
        <v>0.12808758146964899</v>
      </c>
      <c r="C223" s="21"/>
    </row>
    <row r="224" spans="1:3">
      <c r="A224" s="25"/>
      <c r="B224" s="53">
        <v>0.127152177848775</v>
      </c>
      <c r="C224" s="21"/>
    </row>
    <row r="225" spans="1:3">
      <c r="A225" s="25"/>
      <c r="B225" s="53">
        <v>0.12622081469648599</v>
      </c>
      <c r="C225" s="21"/>
    </row>
    <row r="226" spans="1:3">
      <c r="A226" s="25"/>
      <c r="B226" s="53">
        <v>0.12529232055378101</v>
      </c>
      <c r="C226" s="21"/>
    </row>
    <row r="227" spans="1:3">
      <c r="A227" s="25"/>
      <c r="B227" s="53">
        <v>0.124367607028754</v>
      </c>
      <c r="C227" s="21"/>
    </row>
    <row r="228" spans="1:3">
      <c r="A228" s="25"/>
      <c r="B228" s="53">
        <v>0.12344645686901</v>
      </c>
      <c r="C228" s="21"/>
    </row>
    <row r="229" spans="1:3">
      <c r="A229" s="25"/>
      <c r="B229" s="53">
        <v>0.12252945793397201</v>
      </c>
      <c r="C229" s="21"/>
    </row>
    <row r="230" spans="1:3">
      <c r="A230" s="25"/>
      <c r="B230" s="53">
        <v>0.12161471884984</v>
      </c>
      <c r="C230" s="21"/>
    </row>
    <row r="231" spans="1:3">
      <c r="A231" s="25"/>
      <c r="B231" s="53">
        <v>0.12070349840255599</v>
      </c>
      <c r="C231" s="21"/>
    </row>
    <row r="232" spans="1:3">
      <c r="A232" s="25"/>
      <c r="B232" s="53">
        <v>0.119796797657082</v>
      </c>
      <c r="C232" s="21"/>
    </row>
    <row r="233" spans="1:3">
      <c r="A233" s="25"/>
      <c r="B233" s="53">
        <v>0.11889309797657099</v>
      </c>
      <c r="C233" s="21"/>
    </row>
    <row r="234" spans="1:3">
      <c r="A234" s="25"/>
      <c r="B234" s="53">
        <v>0.11799165814696499</v>
      </c>
      <c r="C234" s="21"/>
    </row>
    <row r="235" spans="1:3">
      <c r="A235" s="25"/>
      <c r="B235" s="53">
        <v>0.117094256656017</v>
      </c>
      <c r="C235" s="21"/>
    </row>
    <row r="236" spans="1:3">
      <c r="A236" s="25"/>
      <c r="B236" s="53">
        <v>0.116200420660277</v>
      </c>
      <c r="C236" s="21"/>
    </row>
    <row r="237" spans="1:3">
      <c r="A237" s="25"/>
      <c r="B237" s="53">
        <v>0.11530901277955299</v>
      </c>
      <c r="C237" s="21"/>
    </row>
    <row r="238" spans="1:3">
      <c r="A238" s="25"/>
      <c r="B238" s="53">
        <v>0.114421002129925</v>
      </c>
      <c r="C238" s="21"/>
    </row>
    <row r="239" spans="1:3">
      <c r="A239" s="25"/>
      <c r="B239" s="53">
        <v>0.11353540042598501</v>
      </c>
      <c r="C239" s="21"/>
    </row>
    <row r="240" spans="1:3">
      <c r="A240" s="25"/>
      <c r="B240" s="53">
        <v>0.112653188498403</v>
      </c>
      <c r="C240" s="21"/>
    </row>
    <row r="241" spans="1:3">
      <c r="A241" s="25"/>
      <c r="B241" s="53">
        <v>0.11177408732694399</v>
      </c>
      <c r="C241" s="21"/>
    </row>
    <row r="242" spans="1:3">
      <c r="A242" s="25"/>
      <c r="B242" s="53">
        <v>0.11089758998935</v>
      </c>
      <c r="C242" s="21"/>
    </row>
    <row r="243" spans="1:3">
      <c r="A243" s="25"/>
      <c r="B243" s="53">
        <v>0.110024073482428</v>
      </c>
      <c r="C243" s="21"/>
    </row>
    <row r="244" spans="1:3">
      <c r="A244" s="25"/>
      <c r="B244" s="53">
        <v>0.10915281682641099</v>
      </c>
      <c r="C244" s="21"/>
    </row>
    <row r="245" spans="1:3">
      <c r="A245" s="25"/>
      <c r="B245" s="53">
        <v>0.10828435889243899</v>
      </c>
      <c r="C245" s="21"/>
    </row>
    <row r="246" spans="1:3">
      <c r="A246" s="25"/>
      <c r="B246" s="53">
        <v>0.107418686900958</v>
      </c>
    </row>
    <row r="247" spans="1:3">
      <c r="A247" s="25"/>
      <c r="B247" s="53">
        <v>0.106555274760383</v>
      </c>
    </row>
    <row r="248" spans="1:3">
      <c r="A248" s="25"/>
      <c r="B248" s="53">
        <v>0.105694856230032</v>
      </c>
    </row>
    <row r="249" spans="1:3">
      <c r="A249" s="25"/>
      <c r="B249" s="53">
        <v>0.104837028753994</v>
      </c>
    </row>
    <row r="250" spans="1:3">
      <c r="A250" s="25"/>
      <c r="B250" s="53">
        <v>0.103981461128861</v>
      </c>
    </row>
    <row r="251" spans="1:3">
      <c r="A251" s="25"/>
      <c r="B251" s="53">
        <v>0.10312722470713501</v>
      </c>
    </row>
    <row r="252" spans="1:3">
      <c r="A252" s="25"/>
      <c r="B252" s="53">
        <v>0.10227610543130999</v>
      </c>
    </row>
    <row r="253" spans="1:3">
      <c r="A253" s="25"/>
      <c r="B253" s="53">
        <v>0.101428493077742</v>
      </c>
    </row>
    <row r="254" spans="1:3">
      <c r="A254" s="25"/>
      <c r="B254" s="53">
        <v>0.100583159744409</v>
      </c>
    </row>
    <row r="255" spans="1:3">
      <c r="A255" s="25"/>
      <c r="B255" s="53">
        <v>9.9740086261980804E-2</v>
      </c>
    </row>
    <row r="256" spans="1:3">
      <c r="A256" s="25"/>
      <c r="B256" s="53">
        <v>9.8899272630457905E-2</v>
      </c>
    </row>
    <row r="257" spans="1:2">
      <c r="A257" s="25"/>
      <c r="B257" s="53">
        <v>9.8061037273695403E-2</v>
      </c>
    </row>
    <row r="258" spans="1:2">
      <c r="A258" s="25"/>
      <c r="B258" s="53">
        <v>9.72250415335464E-2</v>
      </c>
    </row>
    <row r="259" spans="1:2">
      <c r="A259" s="25"/>
      <c r="B259" s="53">
        <v>9.6389942492012798E-2</v>
      </c>
    </row>
    <row r="260" spans="1:2">
      <c r="A260" s="25"/>
      <c r="B260" s="53">
        <v>9.5557103301384505E-2</v>
      </c>
    </row>
    <row r="261" spans="1:2">
      <c r="A261" s="25"/>
      <c r="B261" s="53">
        <v>9.4726523961661396E-2</v>
      </c>
    </row>
    <row r="262" spans="1:2">
      <c r="A262" s="25"/>
      <c r="B262" s="53">
        <v>9.3898204472843499E-2</v>
      </c>
    </row>
    <row r="263" spans="1:2">
      <c r="A263" s="25"/>
      <c r="B263" s="53">
        <v>9.3072144834930801E-2</v>
      </c>
    </row>
    <row r="264" spans="1:2">
      <c r="A264" s="25"/>
      <c r="B264" s="53">
        <v>9.2247571884984003E-2</v>
      </c>
    </row>
    <row r="265" spans="1:2">
      <c r="A265" s="25"/>
      <c r="B265" s="53">
        <v>9.1424975367412106E-2</v>
      </c>
    </row>
    <row r="266" spans="1:2">
      <c r="A266" s="25"/>
      <c r="B266" s="53">
        <v>9.0604622907348303E-2</v>
      </c>
    </row>
    <row r="267" spans="1:2">
      <c r="A267" s="25"/>
      <c r="B267" s="53">
        <v>8.9786536741214104E-2</v>
      </c>
    </row>
    <row r="268" spans="1:2">
      <c r="A268" s="25"/>
      <c r="B268" s="53">
        <v>8.89697444089457E-2</v>
      </c>
    </row>
    <row r="269" spans="1:2">
      <c r="A269" s="25"/>
      <c r="B269" s="53">
        <v>8.8155243876464298E-2</v>
      </c>
    </row>
    <row r="270" spans="1:2">
      <c r="A270" s="25"/>
      <c r="B270" s="53">
        <v>8.7342840255591095E-2</v>
      </c>
    </row>
    <row r="271" spans="1:2">
      <c r="A271" s="25"/>
      <c r="B271" s="53">
        <v>8.6532022364217295E-2</v>
      </c>
    </row>
    <row r="272" spans="1:2">
      <c r="A272" s="25"/>
      <c r="B272" s="53">
        <v>8.5723715654952098E-2</v>
      </c>
    </row>
    <row r="273" spans="1:2">
      <c r="A273" s="25"/>
      <c r="B273" s="53">
        <v>8.4916124600639006E-2</v>
      </c>
    </row>
    <row r="274" spans="1:2">
      <c r="A274" s="25"/>
      <c r="B274" s="53">
        <v>8.4110370607028806E-2</v>
      </c>
    </row>
    <row r="275" spans="1:2">
      <c r="A275" s="25"/>
      <c r="B275" s="53">
        <v>8.3306234291799799E-2</v>
      </c>
    </row>
    <row r="276" spans="1:2">
      <c r="A276" s="25"/>
      <c r="B276" s="53">
        <v>8.2504357827476005E-2</v>
      </c>
    </row>
    <row r="277" spans="1:2">
      <c r="A277" s="25"/>
      <c r="B277" s="53">
        <v>8.1704123535676298E-2</v>
      </c>
    </row>
    <row r="278" spans="1:2">
      <c r="A278" s="25"/>
      <c r="B278" s="53">
        <v>8.0905019169329101E-2</v>
      </c>
    </row>
    <row r="279" spans="1:2">
      <c r="A279" s="25"/>
      <c r="B279" s="53">
        <v>8.0107792332268404E-2</v>
      </c>
    </row>
    <row r="280" spans="1:2">
      <c r="A280" s="25"/>
      <c r="B280" s="53">
        <v>7.9312012779552798E-2</v>
      </c>
    </row>
    <row r="281" spans="1:2">
      <c r="A281" s="25"/>
      <c r="B281" s="53">
        <v>7.8518240681576201E-2</v>
      </c>
    </row>
    <row r="282" spans="1:2">
      <c r="A282" s="25"/>
      <c r="B282" s="53">
        <v>7.7725785942492007E-2</v>
      </c>
    </row>
    <row r="283" spans="1:2">
      <c r="A283" s="25"/>
      <c r="B283" s="53">
        <v>7.6934468583599605E-2</v>
      </c>
    </row>
    <row r="284" spans="1:2">
      <c r="A284" s="25"/>
      <c r="B284" s="53">
        <v>7.6144484217252395E-2</v>
      </c>
    </row>
    <row r="285" spans="1:2">
      <c r="A285" s="25"/>
      <c r="B285" s="53">
        <v>7.5357484664536803E-2</v>
      </c>
    </row>
    <row r="286" spans="1:2">
      <c r="A286" s="25"/>
      <c r="B286" s="53">
        <v>7.4570670926517604E-2</v>
      </c>
    </row>
    <row r="287" spans="1:2">
      <c r="A287" s="25"/>
      <c r="B287" s="53">
        <v>7.3785263045793401E-2</v>
      </c>
    </row>
    <row r="288" spans="1:2">
      <c r="A288" s="25"/>
      <c r="B288" s="53">
        <v>7.3001782747603799E-2</v>
      </c>
    </row>
    <row r="289" spans="1:2">
      <c r="A289" s="25"/>
      <c r="B289" s="53">
        <v>7.2219829605963806E-2</v>
      </c>
    </row>
    <row r="290" spans="1:2">
      <c r="A290" s="25"/>
      <c r="B290" s="53">
        <v>7.1439211927582499E-2</v>
      </c>
    </row>
    <row r="291" spans="1:2">
      <c r="A291" s="25"/>
      <c r="B291" s="53">
        <v>7.0659648562300406E-2</v>
      </c>
    </row>
    <row r="292" spans="1:2">
      <c r="A292" s="25"/>
      <c r="B292" s="53">
        <v>6.9881160809371706E-2</v>
      </c>
    </row>
    <row r="293" spans="1:2">
      <c r="A293" s="25"/>
      <c r="B293" s="53">
        <v>6.9103987220447305E-2</v>
      </c>
    </row>
    <row r="294" spans="1:2">
      <c r="A294" s="25"/>
      <c r="B294" s="53">
        <v>6.8329073482428102E-2</v>
      </c>
    </row>
    <row r="295" spans="1:2">
      <c r="A295" s="25"/>
      <c r="B295" s="53">
        <v>6.7554845580404699E-2</v>
      </c>
    </row>
    <row r="296" spans="1:2">
      <c r="A296" s="25"/>
      <c r="B296" s="53">
        <v>6.6781469648562297E-2</v>
      </c>
    </row>
    <row r="297" spans="1:2">
      <c r="A297" s="25"/>
      <c r="B297" s="53">
        <v>6.6010140575079895E-2</v>
      </c>
    </row>
    <row r="298" spans="1:2">
      <c r="A298" s="25"/>
      <c r="B298" s="53">
        <v>6.5239117380191697E-2</v>
      </c>
    </row>
    <row r="299" spans="1:2">
      <c r="A299" s="25"/>
      <c r="B299" s="53">
        <v>6.4469215122470794E-2</v>
      </c>
    </row>
    <row r="300" spans="1:2">
      <c r="A300" s="25"/>
      <c r="B300" s="53">
        <v>6.3701488817891394E-2</v>
      </c>
    </row>
    <row r="301" spans="1:2">
      <c r="A301" s="25"/>
      <c r="B301" s="53">
        <v>6.2934892438764697E-2</v>
      </c>
    </row>
    <row r="302" spans="1:2">
      <c r="A302" s="25"/>
      <c r="B302" s="53">
        <v>6.2169425985090503E-2</v>
      </c>
    </row>
    <row r="303" spans="1:2">
      <c r="A303" s="25"/>
      <c r="B303" s="53">
        <v>6.1405089456868997E-2</v>
      </c>
    </row>
    <row r="304" spans="1:2">
      <c r="A304" s="25"/>
      <c r="B304" s="53">
        <v>6.0641882854100097E-2</v>
      </c>
    </row>
    <row r="305" spans="1:2">
      <c r="A305" s="25"/>
      <c r="B305" s="53">
        <v>5.9879806176783797E-2</v>
      </c>
    </row>
    <row r="306" spans="1:2">
      <c r="A306" s="25"/>
      <c r="B306" s="53">
        <v>5.9118859424920102E-2</v>
      </c>
    </row>
    <row r="307" spans="1:2">
      <c r="A307" s="25"/>
      <c r="B307" s="53">
        <v>5.8359042598508999E-2</v>
      </c>
    </row>
    <row r="308" spans="1:2">
      <c r="A308" s="25"/>
      <c r="B308" s="53">
        <v>5.76003556975506E-2</v>
      </c>
    </row>
    <row r="309" spans="1:2">
      <c r="A309" s="25"/>
      <c r="B309" s="53">
        <v>5.68421022364217E-2</v>
      </c>
    </row>
    <row r="310" spans="1:2">
      <c r="A310" s="25"/>
      <c r="B310" s="53">
        <v>5.6084610223642202E-2</v>
      </c>
    </row>
    <row r="311" spans="1:2">
      <c r="A311" s="25"/>
      <c r="B311" s="53">
        <v>5.5329074547390902E-2</v>
      </c>
    </row>
    <row r="312" spans="1:2">
      <c r="A312" s="25"/>
      <c r="B312" s="53">
        <v>5.4574907348242899E-2</v>
      </c>
    </row>
    <row r="313" spans="1:2">
      <c r="A313" s="25"/>
      <c r="B313" s="53">
        <v>5.3820913738019199E-2</v>
      </c>
    </row>
    <row r="314" spans="1:2">
      <c r="A314" s="25"/>
      <c r="B314" s="53">
        <v>5.3067962726304603E-2</v>
      </c>
    </row>
    <row r="315" spans="1:2">
      <c r="A315" s="25"/>
      <c r="B315" s="53">
        <v>5.2316185303514402E-2</v>
      </c>
    </row>
    <row r="316" spans="1:2">
      <c r="A316" s="25"/>
      <c r="B316" s="53">
        <v>5.15655378061768E-2</v>
      </c>
    </row>
    <row r="317" spans="1:2">
      <c r="A317" s="25"/>
      <c r="B317" s="53">
        <v>5.0816020234291798E-2</v>
      </c>
    </row>
    <row r="318" spans="1:2">
      <c r="A318" s="25"/>
      <c r="B318" s="53">
        <v>5.0067351437699699E-2</v>
      </c>
    </row>
    <row r="319" spans="1:2">
      <c r="A319" s="25"/>
      <c r="B319" s="53">
        <v>4.9319028753993598E-2</v>
      </c>
    </row>
    <row r="320" spans="1:2">
      <c r="A320" s="25"/>
      <c r="B320" s="53">
        <v>4.8571835995740199E-2</v>
      </c>
    </row>
    <row r="321" spans="1:2">
      <c r="A321" s="25"/>
      <c r="B321" s="53">
        <v>4.7825773162939303E-2</v>
      </c>
    </row>
    <row r="322" spans="1:2">
      <c r="A322" s="25"/>
      <c r="B322" s="53">
        <v>4.7080840255591103E-2</v>
      </c>
    </row>
    <row r="323" spans="1:2">
      <c r="A323" s="25"/>
      <c r="B323" s="53">
        <v>4.6336431309904197E-2</v>
      </c>
    </row>
    <row r="324" spans="1:2">
      <c r="A324" s="25"/>
      <c r="B324" s="53">
        <v>4.5592693290734801E-2</v>
      </c>
    </row>
    <row r="325" spans="1:2">
      <c r="A325" s="25"/>
      <c r="B325" s="53">
        <v>4.4850085197018101E-2</v>
      </c>
    </row>
    <row r="326" spans="1:2">
      <c r="A326" s="25"/>
      <c r="B326" s="53">
        <v>4.4108607028754E-2</v>
      </c>
    </row>
    <row r="327" spans="1:2">
      <c r="A327" s="25"/>
      <c r="B327" s="53">
        <v>4.3368258785942498E-2</v>
      </c>
    </row>
    <row r="328" spans="1:2">
      <c r="A328" s="25"/>
      <c r="B328" s="53">
        <v>4.26281096911608E-2</v>
      </c>
    </row>
    <row r="329" spans="1:2">
      <c r="A329" s="25"/>
      <c r="B329" s="53">
        <v>4.1888956336528199E-2</v>
      </c>
    </row>
    <row r="330" spans="1:2">
      <c r="A330" s="25"/>
      <c r="B330" s="53">
        <v>4.1149993610223701E-2</v>
      </c>
    </row>
    <row r="331" spans="1:2">
      <c r="A331" s="25"/>
      <c r="B331" s="53">
        <v>4.0413165069222601E-2</v>
      </c>
    </row>
    <row r="332" spans="1:2">
      <c r="A332" s="25"/>
      <c r="B332" s="53">
        <v>3.9677275825346102E-2</v>
      </c>
    </row>
    <row r="333" spans="1:2">
      <c r="A333" s="25"/>
      <c r="B333" s="53">
        <v>3.89413865814697E-2</v>
      </c>
    </row>
    <row r="334" spans="1:2">
      <c r="A334" s="25"/>
      <c r="B334" s="53">
        <v>3.8205817891373797E-2</v>
      </c>
    </row>
    <row r="335" spans="1:2">
      <c r="A335" s="25"/>
      <c r="B335" s="53">
        <v>3.7471379126730597E-2</v>
      </c>
    </row>
    <row r="336" spans="1:2">
      <c r="A336" s="25"/>
      <c r="B336" s="53">
        <v>3.6738070287539899E-2</v>
      </c>
    </row>
    <row r="337" spans="1:2">
      <c r="A337" s="25"/>
      <c r="B337" s="53">
        <v>3.6005375931842401E-2</v>
      </c>
    </row>
    <row r="338" spans="1:2">
      <c r="A338" s="25"/>
      <c r="B338" s="53">
        <v>3.5273261980830702E-2</v>
      </c>
    </row>
    <row r="339" spans="1:2">
      <c r="A339" s="25"/>
      <c r="B339" s="53">
        <v>3.4541632587859403E-2</v>
      </c>
    </row>
    <row r="340" spans="1:2">
      <c r="A340" s="25"/>
      <c r="B340" s="53">
        <v>3.3810713525026702E-2</v>
      </c>
    </row>
    <row r="341" spans="1:2">
      <c r="A341" s="25"/>
      <c r="B341" s="53">
        <v>3.3080924387646503E-2</v>
      </c>
    </row>
    <row r="342" spans="1:2">
      <c r="A342" s="25"/>
      <c r="B342" s="53">
        <v>3.2352265175718903E-2</v>
      </c>
    </row>
    <row r="343" spans="1:2">
      <c r="A343" s="25"/>
      <c r="B343" s="53">
        <v>3.16238306709265E-2</v>
      </c>
    </row>
    <row r="344" spans="1:2">
      <c r="A344" s="25"/>
      <c r="B344" s="53">
        <v>3.0896366347177899E-2</v>
      </c>
    </row>
    <row r="345" spans="1:2">
      <c r="A345" s="25"/>
      <c r="B345" s="53">
        <v>3.0169031948881798E-2</v>
      </c>
    </row>
    <row r="346" spans="1:2">
      <c r="A346" s="25"/>
      <c r="B346" s="53">
        <v>2.9442627263045799E-2</v>
      </c>
    </row>
    <row r="347" spans="1:2">
      <c r="A347" s="25"/>
      <c r="B347" s="53">
        <v>2.87157529286475E-2</v>
      </c>
    </row>
    <row r="348" spans="1:2">
      <c r="A348" s="25"/>
      <c r="B348" s="53">
        <v>2.7991348242811499E-2</v>
      </c>
    </row>
    <row r="349" spans="1:2">
      <c r="A349" s="25"/>
      <c r="B349" s="53">
        <v>2.72666986155485E-2</v>
      </c>
    </row>
    <row r="350" spans="1:2">
      <c r="A350" s="25"/>
      <c r="B350" s="53">
        <v>2.6543588924387702E-2</v>
      </c>
    </row>
    <row r="351" spans="1:2">
      <c r="A351" s="25"/>
      <c r="B351" s="53">
        <v>2.5820479233226799E-2</v>
      </c>
    </row>
    <row r="352" spans="1:2">
      <c r="A352" s="25"/>
      <c r="B352" s="53">
        <v>2.50978594249202E-2</v>
      </c>
    </row>
    <row r="353" spans="1:2">
      <c r="A353" s="25"/>
      <c r="B353" s="53">
        <v>2.43752598509052E-2</v>
      </c>
    </row>
    <row r="354" spans="1:2">
      <c r="A354" s="25"/>
      <c r="B354" s="53">
        <v>2.3654009584664602E-2</v>
      </c>
    </row>
    <row r="355" spans="1:2">
      <c r="A355" s="25"/>
      <c r="B355" s="53">
        <v>2.2933410010649601E-2</v>
      </c>
    </row>
    <row r="356" spans="1:2">
      <c r="A356" s="25"/>
      <c r="B356" s="53">
        <v>2.2213929712460102E-2</v>
      </c>
    </row>
    <row r="357" spans="1:2">
      <c r="A357" s="25"/>
      <c r="B357" s="53">
        <v>2.14950798722045E-2</v>
      </c>
    </row>
    <row r="358" spans="1:2">
      <c r="A358" s="25"/>
      <c r="B358" s="53">
        <v>2.0776230031948902E-2</v>
      </c>
    </row>
    <row r="359" spans="1:2">
      <c r="A359" s="25"/>
      <c r="B359" s="53">
        <v>2.00573801916933E-2</v>
      </c>
    </row>
    <row r="360" spans="1:2">
      <c r="A360" s="25"/>
      <c r="B360" s="53">
        <v>1.9339539936102299E-2</v>
      </c>
    </row>
    <row r="361" spans="1:2">
      <c r="A361" s="25"/>
      <c r="B361" s="53">
        <v>1.8621829605963799E-2</v>
      </c>
    </row>
    <row r="362" spans="1:2">
      <c r="A362" s="25"/>
      <c r="B362" s="53">
        <v>1.7905249201277999E-2</v>
      </c>
    </row>
    <row r="363" spans="1:2">
      <c r="A363" s="25"/>
      <c r="B363" s="53">
        <v>1.7189594249201301E-2</v>
      </c>
    </row>
    <row r="364" spans="1:2">
      <c r="A364" s="25"/>
      <c r="B364" s="53">
        <v>1.6474208732694399E-2</v>
      </c>
    </row>
    <row r="365" spans="1:2">
      <c r="A365" s="25"/>
      <c r="B365" s="53">
        <v>1.5759618743344E-2</v>
      </c>
    </row>
    <row r="366" spans="1:2">
      <c r="A366" s="25"/>
      <c r="B366" s="53">
        <v>1.50450287539936E-2</v>
      </c>
    </row>
    <row r="367" spans="1:2">
      <c r="A367" s="25"/>
      <c r="B367" s="53">
        <v>1.43309030883919E-2</v>
      </c>
    </row>
    <row r="368" spans="1:2">
      <c r="A368" s="25"/>
      <c r="B368" s="53">
        <v>1.3617378061767899E-2</v>
      </c>
    </row>
    <row r="369" spans="1:2">
      <c r="A369" s="25"/>
      <c r="B369" s="53">
        <v>1.2904447284345101E-2</v>
      </c>
    </row>
    <row r="370" spans="1:2">
      <c r="A370" s="25"/>
      <c r="B370" s="53">
        <v>1.2191987220447301E-2</v>
      </c>
    </row>
    <row r="371" spans="1:2">
      <c r="A371" s="25"/>
      <c r="B371" s="53">
        <v>1.14802513312034E-2</v>
      </c>
    </row>
    <row r="372" spans="1:2">
      <c r="A372" s="25"/>
      <c r="B372" s="53">
        <v>1.0769645367412199E-2</v>
      </c>
    </row>
    <row r="373" spans="1:2">
      <c r="A373" s="25"/>
      <c r="B373" s="53">
        <v>1.0059315228967001E-2</v>
      </c>
    </row>
    <row r="374" spans="1:2">
      <c r="A374" s="25"/>
      <c r="B374" s="53">
        <v>9.3489850905218493E-3</v>
      </c>
    </row>
    <row r="375" spans="1:2">
      <c r="A375" s="25"/>
      <c r="B375" s="53">
        <v>8.6386539680511302E-3</v>
      </c>
    </row>
    <row r="376" spans="1:2">
      <c r="A376" s="25"/>
      <c r="B376" s="53">
        <v>7.9293738019169703E-3</v>
      </c>
    </row>
    <row r="377" spans="1:2">
      <c r="A377" s="25"/>
      <c r="B377" s="53">
        <v>7.2201086261980997E-3</v>
      </c>
    </row>
    <row r="378" spans="1:2">
      <c r="A378" s="25"/>
      <c r="B378" s="53">
        <v>6.5112012779552798E-3</v>
      </c>
    </row>
    <row r="379" spans="1:2">
      <c r="A379" s="25"/>
      <c r="B379" s="53">
        <v>5.8040660276890196E-3</v>
      </c>
    </row>
    <row r="380" spans="1:2">
      <c r="A380" s="25"/>
      <c r="B380" s="53">
        <v>5.0972396166134304E-3</v>
      </c>
    </row>
    <row r="381" spans="1:2">
      <c r="A381" s="25"/>
      <c r="B381" s="53">
        <v>4.3907955271565904E-3</v>
      </c>
    </row>
    <row r="382" spans="1:2">
      <c r="A382" s="25"/>
      <c r="B382" s="53">
        <v>3.6840990415335701E-3</v>
      </c>
    </row>
    <row r="383" spans="1:2">
      <c r="A383" s="25"/>
      <c r="B383" s="53">
        <v>2.9780287539936199E-3</v>
      </c>
    </row>
    <row r="384" spans="1:2">
      <c r="A384" s="25"/>
      <c r="B384" s="53">
        <v>2.2719584664536701E-3</v>
      </c>
    </row>
    <row r="385" spans="1:2">
      <c r="A385" s="25"/>
      <c r="B385" s="53">
        <v>1.5665218317359099E-3</v>
      </c>
    </row>
    <row r="386" spans="1:2">
      <c r="A386" s="25"/>
      <c r="B386" s="53">
        <v>8.6151650692226599E-4</v>
      </c>
    </row>
    <row r="387" spans="1:2">
      <c r="A387" s="25"/>
      <c r="B387" s="53">
        <v>1.5651118210865901E-4</v>
      </c>
    </row>
    <row r="388" spans="1:2">
      <c r="A388" s="25"/>
      <c r="B388" s="39"/>
    </row>
    <row r="389" spans="1:2">
      <c r="A389" s="25"/>
      <c r="B389" s="39"/>
    </row>
    <row r="390" spans="1:2">
      <c r="A390" s="25"/>
      <c r="B390" s="39"/>
    </row>
    <row r="391" spans="1:2">
      <c r="A391" s="25"/>
      <c r="B391" s="39"/>
    </row>
    <row r="392" spans="1:2">
      <c r="A392" s="25"/>
      <c r="B392" s="39"/>
    </row>
    <row r="393" spans="1:2">
      <c r="A393" s="25"/>
      <c r="B393" s="39"/>
    </row>
    <row r="394" spans="1:2">
      <c r="A394" s="25"/>
      <c r="B394" s="39"/>
    </row>
    <row r="395" spans="1:2">
      <c r="A395" s="25"/>
      <c r="B395" s="39"/>
    </row>
    <row r="396" spans="1:2">
      <c r="A396" s="25"/>
      <c r="B396" s="39"/>
    </row>
    <row r="397" spans="1:2">
      <c r="A397" s="25"/>
      <c r="B397" s="39"/>
    </row>
    <row r="398" spans="1:2">
      <c r="A398" s="25"/>
      <c r="B398" s="39"/>
    </row>
    <row r="399" spans="1:2">
      <c r="A399" s="25"/>
      <c r="B399" s="39"/>
    </row>
    <row r="400" spans="1:2">
      <c r="A400" s="25"/>
      <c r="B400" s="39"/>
    </row>
    <row r="401" spans="1:2">
      <c r="A401" s="25"/>
      <c r="B401" s="39"/>
    </row>
    <row r="402" spans="1:2">
      <c r="A402" s="25"/>
      <c r="B402" s="39"/>
    </row>
    <row r="403" spans="1:2">
      <c r="A403" s="25"/>
      <c r="B403" s="39"/>
    </row>
    <row r="404" spans="1:2">
      <c r="A404" s="25"/>
      <c r="B404" s="39"/>
    </row>
    <row r="405" spans="1:2">
      <c r="A405" s="25"/>
      <c r="B405" s="39"/>
    </row>
    <row r="406" spans="1:2">
      <c r="A406" s="25"/>
      <c r="B406" s="39"/>
    </row>
    <row r="407" spans="1:2">
      <c r="A407" s="25"/>
      <c r="B407" s="39"/>
    </row>
    <row r="408" spans="1:2">
      <c r="A408" s="25"/>
      <c r="B408" s="39"/>
    </row>
    <row r="409" spans="1:2">
      <c r="A409" s="25"/>
      <c r="B409" s="39"/>
    </row>
    <row r="410" spans="1:2">
      <c r="A410" s="25"/>
      <c r="B410" s="39"/>
    </row>
    <row r="411" spans="1:2">
      <c r="A411" s="25"/>
      <c r="B411" s="39"/>
    </row>
    <row r="412" spans="1:2">
      <c r="A412" s="25"/>
      <c r="B412" s="39"/>
    </row>
    <row r="413" spans="1:2">
      <c r="A413" s="25"/>
      <c r="B413" s="39"/>
    </row>
    <row r="414" spans="1:2">
      <c r="A414" s="25"/>
      <c r="B414" s="39"/>
    </row>
    <row r="415" spans="1:2">
      <c r="A415" s="25"/>
      <c r="B415" s="39"/>
    </row>
    <row r="416" spans="1:2">
      <c r="A416" s="25"/>
      <c r="B416" s="39"/>
    </row>
    <row r="417" spans="1:2">
      <c r="A417" s="25"/>
      <c r="B417" s="39"/>
    </row>
    <row r="418" spans="1:2">
      <c r="A418" s="25"/>
      <c r="B418" s="39"/>
    </row>
    <row r="419" spans="1:2">
      <c r="A419" s="25"/>
      <c r="B419" s="39"/>
    </row>
    <row r="420" spans="1:2">
      <c r="A420" s="25"/>
      <c r="B420" s="39"/>
    </row>
    <row r="421" spans="1:2">
      <c r="A421" s="25"/>
      <c r="B421" s="39"/>
    </row>
    <row r="422" spans="1:2">
      <c r="A422" s="25"/>
      <c r="B422" s="39"/>
    </row>
    <row r="423" spans="1:2">
      <c r="A423" s="25"/>
      <c r="B423" s="39"/>
    </row>
    <row r="424" spans="1:2">
      <c r="A424" s="25"/>
      <c r="B424" s="39"/>
    </row>
    <row r="425" spans="1:2">
      <c r="A425" s="25"/>
      <c r="B425" s="39"/>
    </row>
    <row r="426" spans="1:2">
      <c r="A426" s="25"/>
      <c r="B426" s="39"/>
    </row>
    <row r="427" spans="1:2">
      <c r="A427" s="25"/>
      <c r="B427" s="39"/>
    </row>
    <row r="428" spans="1:2">
      <c r="A428" s="25"/>
      <c r="B428" s="39"/>
    </row>
    <row r="429" spans="1:2">
      <c r="A429" s="25"/>
      <c r="B429" s="39"/>
    </row>
    <row r="430" spans="1:2">
      <c r="A430" s="25"/>
      <c r="B430" s="39"/>
    </row>
    <row r="431" spans="1:2">
      <c r="A431" s="25"/>
      <c r="B431" s="39"/>
    </row>
    <row r="432" spans="1:2">
      <c r="A432" s="25"/>
      <c r="B432" s="39"/>
    </row>
    <row r="433" spans="1:2">
      <c r="A433" s="25"/>
      <c r="B433" s="39"/>
    </row>
    <row r="434" spans="1:2">
      <c r="A434" s="25"/>
      <c r="B434" s="39"/>
    </row>
    <row r="435" spans="1:2">
      <c r="A435" s="25"/>
      <c r="B435" s="39"/>
    </row>
    <row r="436" spans="1:2">
      <c r="A436" s="25"/>
      <c r="B436" s="39"/>
    </row>
    <row r="437" spans="1:2">
      <c r="A437" s="25"/>
      <c r="B437" s="39"/>
    </row>
    <row r="438" spans="1:2">
      <c r="A438" s="25"/>
      <c r="B438" s="39"/>
    </row>
    <row r="439" spans="1:2">
      <c r="A439" s="25"/>
      <c r="B439" s="39"/>
    </row>
    <row r="440" spans="1:2">
      <c r="A440" s="25"/>
      <c r="B440" s="39"/>
    </row>
    <row r="441" spans="1:2">
      <c r="A441" s="25"/>
      <c r="B441" s="39"/>
    </row>
    <row r="442" spans="1:2">
      <c r="A442" s="25"/>
      <c r="B442" s="39"/>
    </row>
    <row r="443" spans="1:2">
      <c r="A443" s="25"/>
      <c r="B443" s="39"/>
    </row>
    <row r="444" spans="1:2">
      <c r="A444" s="25"/>
      <c r="B444" s="39"/>
    </row>
    <row r="445" spans="1:2">
      <c r="A445" s="25"/>
      <c r="B445" s="39"/>
    </row>
    <row r="446" spans="1:2">
      <c r="A446" s="25"/>
      <c r="B446" s="39"/>
    </row>
    <row r="447" spans="1:2">
      <c r="A447" s="25"/>
      <c r="B447" s="39"/>
    </row>
    <row r="448" spans="1:2">
      <c r="A448" s="25"/>
      <c r="B448" s="39"/>
    </row>
    <row r="449" spans="1:2">
      <c r="A449" s="25"/>
      <c r="B449" s="39"/>
    </row>
    <row r="450" spans="1:2">
      <c r="A450" s="25"/>
      <c r="B450" s="39"/>
    </row>
    <row r="451" spans="1:2">
      <c r="A451" s="25"/>
      <c r="B451" s="39"/>
    </row>
    <row r="452" spans="1:2">
      <c r="A452" s="25"/>
      <c r="B452" s="39"/>
    </row>
    <row r="453" spans="1:2">
      <c r="A453" s="25"/>
      <c r="B453" s="39"/>
    </row>
    <row r="454" spans="1:2">
      <c r="A454" s="25"/>
      <c r="B454" s="39"/>
    </row>
  </sheetData>
  <mergeCells count="1">
    <mergeCell ref="D14:I1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44"/>
  <sheetViews>
    <sheetView topLeftCell="A24" workbookViewId="0">
      <selection activeCell="H37" sqref="H37:H38"/>
    </sheetView>
  </sheetViews>
  <sheetFormatPr defaultRowHeight="12.75"/>
  <cols>
    <col min="1" max="1" width="9.140625" style="5" customWidth="1"/>
    <col min="2" max="2" width="9.85546875" style="5" customWidth="1"/>
    <col min="3" max="3" width="12.85546875" style="11" customWidth="1"/>
    <col min="4" max="4" width="12.140625" style="6" customWidth="1"/>
    <col min="5" max="5" width="13.42578125" bestFit="1" customWidth="1"/>
    <col min="6" max="7" width="11.42578125" customWidth="1"/>
    <col min="8" max="8" width="21.42578125" customWidth="1"/>
    <col min="9" max="9" width="11.42578125" customWidth="1"/>
    <col min="10" max="10" width="13.5703125" customWidth="1"/>
  </cols>
  <sheetData>
    <row r="1" spans="1:15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</row>
    <row r="2" spans="1:15">
      <c r="A2" s="1"/>
      <c r="B2" s="1"/>
    </row>
    <row r="3" spans="1:15">
      <c r="A3" s="68" t="s">
        <v>61</v>
      </c>
      <c r="B3" s="69"/>
      <c r="C3" s="69"/>
      <c r="D3" s="69"/>
      <c r="E3" s="69"/>
      <c r="F3" s="69"/>
      <c r="G3" s="69"/>
      <c r="H3" s="69"/>
      <c r="I3" s="69"/>
      <c r="J3" s="69"/>
      <c r="K3" s="30" t="s">
        <v>34</v>
      </c>
      <c r="L3" s="29"/>
      <c r="M3" s="29"/>
    </row>
    <row r="4" spans="1:15">
      <c r="A4" s="1"/>
      <c r="B4" s="1"/>
    </row>
    <row r="5" spans="1:1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</row>
    <row r="6" spans="1:15">
      <c r="A6" s="69" t="s">
        <v>20</v>
      </c>
      <c r="B6" s="69"/>
      <c r="C6" s="69"/>
      <c r="D6" s="69"/>
      <c r="E6" s="69"/>
      <c r="F6" s="69"/>
      <c r="G6" s="69"/>
      <c r="H6" s="69"/>
      <c r="I6" s="69"/>
      <c r="J6" s="69"/>
    </row>
    <row r="7" spans="1:15">
      <c r="A7" s="1"/>
      <c r="B7" s="1"/>
    </row>
    <row r="8" spans="1:15">
      <c r="A8" s="2" t="s">
        <v>70</v>
      </c>
      <c r="B8" s="1"/>
      <c r="F8" s="34"/>
      <c r="G8" s="6"/>
      <c r="H8" s="6"/>
    </row>
    <row r="9" spans="1:15">
      <c r="A9" s="2" t="s">
        <v>72</v>
      </c>
      <c r="B9" s="1"/>
      <c r="D9" s="41" t="s">
        <v>73</v>
      </c>
      <c r="E9" s="42" t="s">
        <v>9</v>
      </c>
      <c r="F9" s="6"/>
      <c r="G9" s="6"/>
      <c r="H9" s="6"/>
    </row>
    <row r="10" spans="1:15">
      <c r="A10" s="2"/>
      <c r="B10" s="1"/>
      <c r="D10" s="7">
        <f>ROUND('341 Truncate'!B13, 6)</f>
        <v>0</v>
      </c>
      <c r="E10" s="47">
        <f>'[1]341'!$J$24</f>
        <v>51.108657788925399</v>
      </c>
      <c r="F10" s="35"/>
      <c r="G10" s="6"/>
      <c r="H10" s="6"/>
    </row>
    <row r="11" spans="1:15">
      <c r="A11" s="26" t="str">
        <f>"Probable Retirement Year " &amp;ROUND('341 Truncate'!C1, 1)</f>
        <v>Probable Retirement Year 2031.6</v>
      </c>
      <c r="B11" s="1"/>
      <c r="F11" s="34"/>
      <c r="G11" s="6"/>
      <c r="H11" s="6"/>
      <c r="O11" s="29"/>
    </row>
    <row r="12" spans="1:15">
      <c r="A12" s="1"/>
      <c r="B12" s="1"/>
      <c r="L12" s="62" t="s">
        <v>26</v>
      </c>
      <c r="M12" s="62"/>
      <c r="N12" s="62"/>
      <c r="O12" s="29"/>
    </row>
    <row r="13" spans="1:15">
      <c r="A13" s="1"/>
      <c r="B13" s="1"/>
      <c r="D13" s="3" t="s">
        <v>12</v>
      </c>
      <c r="F13" s="3" t="s">
        <v>12</v>
      </c>
      <c r="G13" s="3" t="s">
        <v>10</v>
      </c>
      <c r="L13" s="30"/>
      <c r="M13" s="29"/>
      <c r="N13" s="29"/>
      <c r="O13" s="29"/>
    </row>
    <row r="14" spans="1:15">
      <c r="A14" s="2"/>
      <c r="B14" s="3" t="s">
        <v>7</v>
      </c>
      <c r="C14" s="12" t="s">
        <v>1</v>
      </c>
      <c r="D14" s="3" t="s">
        <v>10</v>
      </c>
      <c r="E14" s="3" t="s">
        <v>12</v>
      </c>
      <c r="F14" s="3" t="s">
        <v>9</v>
      </c>
      <c r="G14" s="3" t="s">
        <v>9</v>
      </c>
      <c r="L14" s="32" t="s">
        <v>35</v>
      </c>
      <c r="M14" s="33" t="s">
        <v>38</v>
      </c>
      <c r="N14" s="29"/>
      <c r="O14" s="29"/>
    </row>
    <row r="15" spans="1:15">
      <c r="A15" s="3" t="s">
        <v>2</v>
      </c>
      <c r="B15" s="14">
        <v>37256</v>
      </c>
      <c r="C15" s="12" t="s">
        <v>3</v>
      </c>
      <c r="D15" s="3" t="s">
        <v>9</v>
      </c>
      <c r="E15" s="3" t="s">
        <v>9</v>
      </c>
      <c r="F15" s="3" t="s">
        <v>13</v>
      </c>
      <c r="G15" s="3" t="s">
        <v>13</v>
      </c>
      <c r="L15" s="32" t="s">
        <v>36</v>
      </c>
      <c r="M15" s="33" t="s">
        <v>38</v>
      </c>
      <c r="N15" s="29"/>
      <c r="O15" s="29"/>
    </row>
    <row r="16" spans="1:15">
      <c r="A16" s="4" t="s">
        <v>4</v>
      </c>
      <c r="B16" s="13" t="s">
        <v>5</v>
      </c>
      <c r="C16" s="8" t="s">
        <v>6</v>
      </c>
      <c r="D16" s="4" t="s">
        <v>11</v>
      </c>
      <c r="E16" s="4" t="s">
        <v>14</v>
      </c>
      <c r="F16" s="4" t="s">
        <v>15</v>
      </c>
      <c r="G16" t="s">
        <v>16</v>
      </c>
      <c r="L16" s="32" t="s">
        <v>37</v>
      </c>
      <c r="M16" s="33" t="s">
        <v>39</v>
      </c>
      <c r="N16" s="29"/>
      <c r="O16" s="29"/>
    </row>
    <row r="17" spans="1:15">
      <c r="A17" s="4"/>
      <c r="B17" s="13"/>
      <c r="C17" s="8"/>
      <c r="D17" s="4"/>
      <c r="E17" s="4"/>
      <c r="F17" s="4"/>
      <c r="L17" s="30" t="s">
        <v>40</v>
      </c>
      <c r="M17" s="33" t="s">
        <v>41</v>
      </c>
      <c r="N17" s="29"/>
      <c r="O17" s="29"/>
    </row>
    <row r="18" spans="1:15">
      <c r="A18" s="4">
        <v>2011</v>
      </c>
      <c r="B18" s="28">
        <v>0.5</v>
      </c>
      <c r="C18" s="46">
        <v>36259.519999999997</v>
      </c>
      <c r="D18" s="16">
        <f>'341 Truncate'!C14</f>
        <v>19.600380589914362</v>
      </c>
      <c r="E18" s="10">
        <f>E10</f>
        <v>51.108657788925399</v>
      </c>
      <c r="F18" s="9">
        <f t="shared" ref="F18:F35" si="0">+C18/E18</f>
        <v>709.45944520298042</v>
      </c>
      <c r="G18" s="9">
        <f>+D18*F18</f>
        <v>13905.675139087909</v>
      </c>
      <c r="L18" s="30" t="s">
        <v>42</v>
      </c>
      <c r="M18" s="33" t="s">
        <v>43</v>
      </c>
      <c r="N18" s="29"/>
      <c r="O18" s="29"/>
    </row>
    <row r="19" spans="1:15">
      <c r="A19" s="4">
        <v>2010</v>
      </c>
      <c r="B19" s="28">
        <v>1.5</v>
      </c>
      <c r="C19" s="46">
        <v>0</v>
      </c>
      <c r="D19" s="16">
        <f>'341 Truncate'!C15</f>
        <v>19.59961868446139</v>
      </c>
      <c r="E19" s="10">
        <f t="shared" ref="E19:E33" si="1">E18</f>
        <v>51.108657788925399</v>
      </c>
      <c r="F19" s="9">
        <f t="shared" si="0"/>
        <v>0</v>
      </c>
      <c r="G19" s="9">
        <f>+D19*F19</f>
        <v>0</v>
      </c>
      <c r="L19" s="32" t="s">
        <v>44</v>
      </c>
      <c r="M19" s="33" t="s">
        <v>45</v>
      </c>
    </row>
    <row r="20" spans="1:15">
      <c r="A20" s="4">
        <v>2009</v>
      </c>
      <c r="B20" s="28">
        <v>2.5</v>
      </c>
      <c r="C20" s="46">
        <v>0</v>
      </c>
      <c r="D20" s="16">
        <f>'341 Truncate'!C16</f>
        <v>19.598853868194848</v>
      </c>
      <c r="E20" s="10">
        <f t="shared" si="1"/>
        <v>51.108657788925399</v>
      </c>
      <c r="F20" s="9">
        <f t="shared" si="0"/>
        <v>0</v>
      </c>
      <c r="G20" s="9">
        <f>+D20*F20</f>
        <v>0</v>
      </c>
    </row>
    <row r="21" spans="1:15">
      <c r="A21" s="27">
        <v>2008</v>
      </c>
      <c r="B21" s="28">
        <v>3.5</v>
      </c>
      <c r="C21" s="46">
        <v>0</v>
      </c>
      <c r="D21" s="16">
        <f>'341 Truncate'!C17</f>
        <v>19.598086124401902</v>
      </c>
      <c r="E21" s="10">
        <f t="shared" si="1"/>
        <v>51.108657788925399</v>
      </c>
      <c r="F21" s="9">
        <f t="shared" si="0"/>
        <v>0</v>
      </c>
      <c r="G21" s="9">
        <f>+D21*F21</f>
        <v>0</v>
      </c>
    </row>
    <row r="22" spans="1:15">
      <c r="A22" s="27">
        <v>2007</v>
      </c>
      <c r="B22" s="28">
        <v>4.5</v>
      </c>
      <c r="C22" s="46">
        <v>0</v>
      </c>
      <c r="D22" s="16">
        <f>'341 Truncate'!C18</f>
        <v>19.597315436241608</v>
      </c>
      <c r="E22" s="10">
        <f t="shared" si="1"/>
        <v>51.108657788925399</v>
      </c>
      <c r="F22" s="9">
        <f t="shared" si="0"/>
        <v>0</v>
      </c>
      <c r="G22" s="9">
        <f t="shared" ref="G22:G35" si="2">+D22*F22</f>
        <v>0</v>
      </c>
    </row>
    <row r="23" spans="1:15">
      <c r="A23" s="27">
        <v>2006</v>
      </c>
      <c r="B23" s="28">
        <v>5.5</v>
      </c>
      <c r="C23" s="46">
        <v>169354.34999999998</v>
      </c>
      <c r="D23" s="16">
        <f>'341 Truncate'!C19</f>
        <v>19.596541786743526</v>
      </c>
      <c r="E23" s="10">
        <f t="shared" si="1"/>
        <v>51.108657788925399</v>
      </c>
      <c r="F23" s="9">
        <f t="shared" si="0"/>
        <v>3313.6137266492042</v>
      </c>
      <c r="G23" s="9">
        <f t="shared" si="2"/>
        <v>64935.369859408071</v>
      </c>
    </row>
    <row r="24" spans="1:15">
      <c r="A24" s="27">
        <v>2005</v>
      </c>
      <c r="B24" s="28">
        <v>6.5</v>
      </c>
      <c r="C24" s="46">
        <v>95380.15</v>
      </c>
      <c r="D24" s="16">
        <f>'341 Truncate'!C20</f>
        <v>19.595765158806543</v>
      </c>
      <c r="E24" s="10">
        <f t="shared" si="1"/>
        <v>51.108657788925399</v>
      </c>
      <c r="F24" s="9">
        <f t="shared" si="0"/>
        <v>1866.2229478596807</v>
      </c>
      <c r="G24" s="9">
        <f t="shared" si="2"/>
        <v>36570.066620233971</v>
      </c>
    </row>
    <row r="25" spans="1:15">
      <c r="A25" s="27">
        <v>2004</v>
      </c>
      <c r="B25" s="28">
        <v>7.5</v>
      </c>
      <c r="C25" s="46">
        <v>14544986.09</v>
      </c>
      <c r="D25" s="16">
        <f>'341 Truncate'!C21</f>
        <v>19.59498553519769</v>
      </c>
      <c r="E25" s="10">
        <f t="shared" si="1"/>
        <v>51.108657788925399</v>
      </c>
      <c r="F25" s="9">
        <f t="shared" si="0"/>
        <v>284589.47503707901</v>
      </c>
      <c r="G25" s="9">
        <f t="shared" si="2"/>
        <v>5576526.6468210677</v>
      </c>
    </row>
    <row r="26" spans="1:15">
      <c r="A26" s="27">
        <v>2003</v>
      </c>
      <c r="B26" s="28">
        <v>8.5</v>
      </c>
      <c r="C26" s="46">
        <v>0</v>
      </c>
      <c r="D26" s="16">
        <f>'341 Truncate'!C22</f>
        <v>19.594202898550733</v>
      </c>
      <c r="E26" s="10">
        <f t="shared" si="1"/>
        <v>51.108657788925399</v>
      </c>
      <c r="F26" s="9">
        <f t="shared" si="0"/>
        <v>0</v>
      </c>
      <c r="G26" s="9">
        <f t="shared" si="2"/>
        <v>0</v>
      </c>
    </row>
    <row r="27" spans="1:15">
      <c r="A27" s="27">
        <v>2002</v>
      </c>
      <c r="B27" s="28">
        <v>9.5</v>
      </c>
      <c r="C27" s="46">
        <v>7139687.4700000007</v>
      </c>
      <c r="D27" s="16">
        <f>'341 Truncate'!C23</f>
        <v>19.593417231364949</v>
      </c>
      <c r="E27" s="10">
        <f t="shared" si="1"/>
        <v>51.108657788925399</v>
      </c>
      <c r="F27" s="9">
        <f t="shared" si="0"/>
        <v>139696.24284570981</v>
      </c>
      <c r="G27" s="9">
        <f t="shared" si="2"/>
        <v>2737126.7717300733</v>
      </c>
    </row>
    <row r="28" spans="1:15">
      <c r="A28" s="27">
        <v>2001</v>
      </c>
      <c r="B28" s="28">
        <v>10.5</v>
      </c>
      <c r="C28" s="46">
        <v>2797453.41</v>
      </c>
      <c r="D28" s="16">
        <f>'341 Truncate'!C24</f>
        <v>19.592628516003881</v>
      </c>
      <c r="E28" s="10">
        <f t="shared" si="1"/>
        <v>51.108657788925399</v>
      </c>
      <c r="F28" s="9">
        <f t="shared" si="0"/>
        <v>54735.411396504584</v>
      </c>
      <c r="G28" s="9">
        <f t="shared" si="2"/>
        <v>1072410.5821623595</v>
      </c>
    </row>
    <row r="29" spans="1:15">
      <c r="A29" s="27">
        <v>2000</v>
      </c>
      <c r="B29" s="28">
        <v>11.5</v>
      </c>
      <c r="C29" s="46">
        <v>431215.46</v>
      </c>
      <c r="D29" s="16">
        <f>'341 Truncate'!C25</f>
        <v>19.591836734693867</v>
      </c>
      <c r="E29" s="10">
        <f t="shared" si="1"/>
        <v>51.108657788925399</v>
      </c>
      <c r="F29" s="9">
        <f t="shared" si="0"/>
        <v>8437.2292025528204</v>
      </c>
      <c r="G29" s="9">
        <f t="shared" si="2"/>
        <v>165300.8170296062</v>
      </c>
    </row>
    <row r="30" spans="1:15">
      <c r="A30" s="27">
        <v>1999</v>
      </c>
      <c r="B30" s="28">
        <v>12.5</v>
      </c>
      <c r="C30" s="46">
        <v>615391.1</v>
      </c>
      <c r="D30" s="16">
        <f>'341 Truncate'!C26</f>
        <v>19.591041869522883</v>
      </c>
      <c r="E30" s="10">
        <f t="shared" si="1"/>
        <v>51.108657788925399</v>
      </c>
      <c r="F30" s="9">
        <f t="shared" si="0"/>
        <v>12040.838609801009</v>
      </c>
      <c r="G30" s="9">
        <f t="shared" si="2"/>
        <v>235892.57334877926</v>
      </c>
    </row>
    <row r="31" spans="1:15">
      <c r="A31" s="27">
        <v>1998</v>
      </c>
      <c r="B31" s="28">
        <v>13.5</v>
      </c>
      <c r="C31" s="46">
        <v>313025</v>
      </c>
      <c r="D31" s="16">
        <f>'341 Truncate'!C27</f>
        <v>19.590243902439031</v>
      </c>
      <c r="E31" s="10">
        <f t="shared" si="1"/>
        <v>51.108657788925399</v>
      </c>
      <c r="F31" s="9">
        <f t="shared" si="0"/>
        <v>6124.6961579927965</v>
      </c>
      <c r="G31" s="9">
        <f t="shared" si="2"/>
        <v>119984.29156341014</v>
      </c>
    </row>
    <row r="32" spans="1:15">
      <c r="A32" s="27">
        <v>1997</v>
      </c>
      <c r="B32" s="28">
        <v>14.5</v>
      </c>
      <c r="C32" s="46">
        <v>1472063</v>
      </c>
      <c r="D32" s="16">
        <f>'341 Truncate'!C28</f>
        <v>19.589442815249257</v>
      </c>
      <c r="E32" s="10">
        <f t="shared" si="1"/>
        <v>51.108657788925399</v>
      </c>
      <c r="F32" s="9">
        <f t="shared" si="0"/>
        <v>28802.615127939782</v>
      </c>
      <c r="G32" s="9">
        <f t="shared" si="2"/>
        <v>564227.18197840953</v>
      </c>
    </row>
    <row r="33" spans="1:8">
      <c r="A33" s="27">
        <v>1996</v>
      </c>
      <c r="B33" s="28">
        <v>15.5</v>
      </c>
      <c r="C33" s="46">
        <v>1781491.65</v>
      </c>
      <c r="D33" s="16">
        <f>'341 Truncate'!C29</f>
        <v>19.588638589618022</v>
      </c>
      <c r="E33" s="10">
        <f t="shared" si="1"/>
        <v>51.108657788925399</v>
      </c>
      <c r="F33" s="9">
        <f t="shared" si="0"/>
        <v>34856.944538778844</v>
      </c>
      <c r="G33" s="9">
        <f t="shared" si="2"/>
        <v>682800.08890849841</v>
      </c>
    </row>
    <row r="34" spans="1:8">
      <c r="A34" s="27">
        <v>1995</v>
      </c>
      <c r="B34" s="28">
        <v>16.5</v>
      </c>
      <c r="C34" s="46">
        <v>3995021.2</v>
      </c>
      <c r="D34" s="16">
        <f>'341 Truncate'!C30</f>
        <v>19.587831207065758</v>
      </c>
      <c r="E34" s="10">
        <f>+E33</f>
        <v>51.108657788925399</v>
      </c>
      <c r="F34" s="9">
        <f t="shared" si="0"/>
        <v>78167.21026991382</v>
      </c>
      <c r="G34" s="9">
        <f t="shared" si="2"/>
        <v>1531126.120694289</v>
      </c>
    </row>
    <row r="35" spans="1:8">
      <c r="A35" s="27">
        <v>1994</v>
      </c>
      <c r="B35" s="28">
        <v>17.5</v>
      </c>
      <c r="C35" s="46">
        <v>2627084.81</v>
      </c>
      <c r="D35" s="16">
        <f>'341 Truncate'!C31</f>
        <v>19.587020648967549</v>
      </c>
      <c r="E35" s="10">
        <f>+E34</f>
        <v>51.108657788925399</v>
      </c>
      <c r="F35" s="9">
        <f t="shared" si="0"/>
        <v>51401.952695561813</v>
      </c>
      <c r="G35" s="9">
        <f t="shared" si="2"/>
        <v>1006811.1088452224</v>
      </c>
    </row>
    <row r="36" spans="1:8" ht="15.75" thickBot="1">
      <c r="D36" s="16"/>
      <c r="E36" s="10"/>
      <c r="F36" s="17"/>
      <c r="G36" s="17"/>
    </row>
    <row r="37" spans="1:8" ht="13.5" thickBot="1">
      <c r="D37"/>
      <c r="H37" s="55" t="s">
        <v>75</v>
      </c>
    </row>
    <row r="38" spans="1:8">
      <c r="C38" s="11">
        <f>SUM(C18:C35)</f>
        <v>36018413.210000001</v>
      </c>
      <c r="D38"/>
      <c r="F38" s="9">
        <f>SUM(F18:F35)</f>
        <v>704741.91200154612</v>
      </c>
      <c r="G38" s="9">
        <f>SUM(G18:G35)</f>
        <v>13807617.294700447</v>
      </c>
      <c r="H38" s="56">
        <f>+C38-G38</f>
        <v>22210795.915299553</v>
      </c>
    </row>
    <row r="39" spans="1:8">
      <c r="D39"/>
    </row>
    <row r="40" spans="1:8">
      <c r="A40" s="2" t="s">
        <v>17</v>
      </c>
      <c r="B40" s="3"/>
      <c r="C40" s="19"/>
      <c r="D40" s="15"/>
      <c r="E40" s="20">
        <f>+C38/F38</f>
        <v>51.108657788925406</v>
      </c>
      <c r="F40" s="15"/>
      <c r="G40" s="15"/>
    </row>
    <row r="41" spans="1:8">
      <c r="A41" s="2" t="s">
        <v>18</v>
      </c>
      <c r="B41" s="3"/>
      <c r="C41" s="19"/>
      <c r="D41" s="15"/>
      <c r="E41" s="20">
        <f>+G38/F38</f>
        <v>19.592445205203227</v>
      </c>
      <c r="F41" s="15"/>
      <c r="G41" s="15"/>
    </row>
    <row r="42" spans="1:8">
      <c r="A42" s="1"/>
    </row>
    <row r="44" spans="1:8">
      <c r="A44" s="63" t="s">
        <v>8</v>
      </c>
      <c r="B44" s="64"/>
      <c r="C44" s="65"/>
      <c r="D44" s="66"/>
      <c r="E44" s="67"/>
      <c r="F44" s="67"/>
    </row>
  </sheetData>
  <mergeCells count="6">
    <mergeCell ref="A44:F44"/>
    <mergeCell ref="A1:J1"/>
    <mergeCell ref="A3:J3"/>
    <mergeCell ref="A5:J5"/>
    <mergeCell ref="A6:J6"/>
    <mergeCell ref="L12:N12"/>
  </mergeCells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54"/>
  <sheetViews>
    <sheetView topLeftCell="A16" workbookViewId="0">
      <selection activeCell="E34" sqref="E34"/>
    </sheetView>
  </sheetViews>
  <sheetFormatPr defaultRowHeight="12.75"/>
  <cols>
    <col min="2" max="2" width="23.5703125" style="37" customWidth="1"/>
    <col min="7" max="7" width="15.7109375" customWidth="1"/>
  </cols>
  <sheetData>
    <row r="1" spans="1:11">
      <c r="B1" s="15" t="s">
        <v>28</v>
      </c>
      <c r="C1">
        <f>'[1]341'!$D$5</f>
        <v>2031.6321769209333</v>
      </c>
      <c r="D1" s="30" t="s">
        <v>29</v>
      </c>
    </row>
    <row r="2" spans="1:11">
      <c r="A2" s="15"/>
      <c r="B2" s="15" t="s">
        <v>25</v>
      </c>
      <c r="C2">
        <v>2011</v>
      </c>
      <c r="D2" s="30" t="s">
        <v>30</v>
      </c>
    </row>
    <row r="3" spans="1:11">
      <c r="A3" s="15"/>
      <c r="B3" s="15" t="s">
        <v>33</v>
      </c>
      <c r="C3">
        <f>C1-C2</f>
        <v>20.632176920933261</v>
      </c>
    </row>
    <row r="4" spans="1:11">
      <c r="A4" s="15"/>
    </row>
    <row r="5" spans="1:11">
      <c r="A5" s="26" t="str">
        <f>"Projection Life Table "&amp;B8</f>
        <v xml:space="preserve">Projection Life Table </v>
      </c>
      <c r="B5" s="26"/>
      <c r="D5" s="30" t="s">
        <v>27</v>
      </c>
      <c r="E5" s="29"/>
      <c r="F5" s="29"/>
      <c r="G5" s="29"/>
      <c r="K5" s="30" t="s">
        <v>26</v>
      </c>
    </row>
    <row r="6" spans="1:11">
      <c r="A6" s="22"/>
      <c r="B6" s="31"/>
    </row>
    <row r="7" spans="1:11">
      <c r="A7" s="36" t="str">
        <f>"Interim Retirement Rate " &amp;ROUND(B13, 6)</f>
        <v>Interim Retirement Rate 0</v>
      </c>
      <c r="B7" s="31"/>
    </row>
    <row r="8" spans="1:11">
      <c r="A8" s="22"/>
      <c r="B8" s="31"/>
    </row>
    <row r="9" spans="1:11">
      <c r="A9" s="23" t="s">
        <v>21</v>
      </c>
      <c r="B9" s="23" t="s">
        <v>22</v>
      </c>
      <c r="D9" s="30" t="s">
        <v>27</v>
      </c>
      <c r="E9" s="29"/>
      <c r="F9" s="29"/>
      <c r="G9" s="29"/>
    </row>
    <row r="10" spans="1:11">
      <c r="A10" s="24"/>
      <c r="B10" s="38"/>
    </row>
    <row r="11" spans="1:11">
      <c r="A11" s="24" t="s">
        <v>23</v>
      </c>
      <c r="B11" s="38" t="s">
        <v>24</v>
      </c>
      <c r="C11" s="18" t="s">
        <v>31</v>
      </c>
      <c r="G11" s="18"/>
    </row>
    <row r="12" spans="1:11">
      <c r="A12" s="24"/>
      <c r="B12" s="38"/>
    </row>
    <row r="13" spans="1:11">
      <c r="A13" s="24"/>
      <c r="B13" s="40"/>
    </row>
    <row r="14" spans="1:11" ht="12.75" customHeight="1">
      <c r="A14" s="25">
        <v>0.5</v>
      </c>
      <c r="B14" s="53">
        <v>0.99904942965779497</v>
      </c>
      <c r="C14" s="21">
        <f>SUM(B15:B34)/B14</f>
        <v>19.600380589914362</v>
      </c>
      <c r="D14" s="71" t="s">
        <v>32</v>
      </c>
      <c r="E14" s="71"/>
      <c r="F14" s="71"/>
      <c r="G14" s="71"/>
      <c r="H14" s="71"/>
      <c r="I14" s="71"/>
      <c r="J14" s="29"/>
      <c r="K14" s="29"/>
    </row>
    <row r="15" spans="1:11">
      <c r="A15" s="25">
        <v>1.5</v>
      </c>
      <c r="B15" s="53">
        <v>0.99714828897338403</v>
      </c>
      <c r="C15" s="21">
        <f t="shared" ref="C15:C65" si="0">SUM(B16:B35)/B15</f>
        <v>19.59961868446139</v>
      </c>
      <c r="D15" s="71"/>
      <c r="E15" s="71"/>
      <c r="F15" s="71"/>
      <c r="G15" s="71"/>
      <c r="H15" s="71"/>
      <c r="I15" s="71"/>
    </row>
    <row r="16" spans="1:11">
      <c r="A16" s="25">
        <v>2.5</v>
      </c>
      <c r="B16" s="53">
        <v>0.99524714828897298</v>
      </c>
      <c r="C16" s="21">
        <f t="shared" si="0"/>
        <v>19.598853868194848</v>
      </c>
      <c r="D16" s="71"/>
      <c r="E16" s="71"/>
      <c r="F16" s="71"/>
      <c r="G16" s="71"/>
      <c r="H16" s="71"/>
      <c r="I16" s="71"/>
    </row>
    <row r="17" spans="1:3">
      <c r="A17" s="25">
        <v>3.5</v>
      </c>
      <c r="B17" s="53">
        <v>0.99334600760456304</v>
      </c>
      <c r="C17" s="21">
        <f t="shared" si="0"/>
        <v>19.598086124401902</v>
      </c>
    </row>
    <row r="18" spans="1:3">
      <c r="A18" s="25">
        <v>4.5</v>
      </c>
      <c r="B18" s="53">
        <v>0.99144486692015199</v>
      </c>
      <c r="C18" s="21">
        <f t="shared" si="0"/>
        <v>19.597315436241608</v>
      </c>
    </row>
    <row r="19" spans="1:3">
      <c r="A19" s="25">
        <v>5.5</v>
      </c>
      <c r="B19" s="53">
        <v>0.98954372623574105</v>
      </c>
      <c r="C19" s="21">
        <f t="shared" si="0"/>
        <v>19.596541786743526</v>
      </c>
    </row>
    <row r="20" spans="1:3">
      <c r="A20" s="25">
        <v>6.5</v>
      </c>
      <c r="B20" s="53">
        <v>0.987642585551331</v>
      </c>
      <c r="C20" s="21">
        <f t="shared" si="0"/>
        <v>19.595765158806543</v>
      </c>
    </row>
    <row r="21" spans="1:3">
      <c r="A21" s="25">
        <v>7.5</v>
      </c>
      <c r="B21" s="53">
        <v>0.98574144486691995</v>
      </c>
      <c r="C21" s="21">
        <f t="shared" si="0"/>
        <v>19.59498553519769</v>
      </c>
    </row>
    <row r="22" spans="1:3">
      <c r="A22" s="25">
        <v>8.5</v>
      </c>
      <c r="B22" s="53">
        <v>0.98384030418250901</v>
      </c>
      <c r="C22" s="21">
        <f t="shared" si="0"/>
        <v>19.594202898550733</v>
      </c>
    </row>
    <row r="23" spans="1:3">
      <c r="A23" s="25">
        <v>9.5</v>
      </c>
      <c r="B23" s="53">
        <v>0.98193916349809895</v>
      </c>
      <c r="C23" s="21">
        <f t="shared" si="0"/>
        <v>19.593417231364949</v>
      </c>
    </row>
    <row r="24" spans="1:3">
      <c r="A24" s="25">
        <v>10.5</v>
      </c>
      <c r="B24" s="53">
        <v>0.98003802281368801</v>
      </c>
      <c r="C24" s="21">
        <f t="shared" si="0"/>
        <v>19.592628516003881</v>
      </c>
    </row>
    <row r="25" spans="1:3">
      <c r="A25" s="25">
        <v>11.5</v>
      </c>
      <c r="B25" s="53">
        <v>0.97813688212927796</v>
      </c>
      <c r="C25" s="21">
        <f t="shared" si="0"/>
        <v>19.591836734693867</v>
      </c>
    </row>
    <row r="26" spans="1:3">
      <c r="A26" s="25">
        <v>12.5</v>
      </c>
      <c r="B26" s="53">
        <v>0.97623574144486702</v>
      </c>
      <c r="C26" s="21">
        <f t="shared" si="0"/>
        <v>19.591041869522883</v>
      </c>
    </row>
    <row r="27" spans="1:3">
      <c r="A27" s="25">
        <v>13.5</v>
      </c>
      <c r="B27" s="53">
        <v>0.97433460076045597</v>
      </c>
      <c r="C27" s="21">
        <f t="shared" si="0"/>
        <v>19.590243902439031</v>
      </c>
    </row>
    <row r="28" spans="1:3">
      <c r="A28" s="25">
        <v>14.5</v>
      </c>
      <c r="B28" s="53">
        <v>0.97243346007604603</v>
      </c>
      <c r="C28" s="21">
        <f t="shared" si="0"/>
        <v>19.589442815249257</v>
      </c>
    </row>
    <row r="29" spans="1:3">
      <c r="A29" s="25">
        <v>15.5</v>
      </c>
      <c r="B29" s="53">
        <v>0.97053231939163498</v>
      </c>
      <c r="C29" s="21">
        <f t="shared" si="0"/>
        <v>19.588638589618022</v>
      </c>
    </row>
    <row r="30" spans="1:3">
      <c r="A30" s="25">
        <v>16.5</v>
      </c>
      <c r="B30" s="53">
        <v>0.96863117870722404</v>
      </c>
      <c r="C30" s="21">
        <f t="shared" si="0"/>
        <v>19.587831207065758</v>
      </c>
    </row>
    <row r="31" spans="1:3">
      <c r="A31" s="25">
        <v>17.5</v>
      </c>
      <c r="B31" s="53">
        <v>0.96673003802281399</v>
      </c>
      <c r="C31" s="21">
        <f t="shared" si="0"/>
        <v>19.587020648967549</v>
      </c>
    </row>
    <row r="32" spans="1:3">
      <c r="A32" s="25">
        <v>18.5</v>
      </c>
      <c r="B32" s="53">
        <v>0.96482889733840305</v>
      </c>
      <c r="C32" s="21">
        <f t="shared" si="0"/>
        <v>19.58620689655173</v>
      </c>
    </row>
    <row r="33" spans="1:5">
      <c r="A33" s="25">
        <v>19.5</v>
      </c>
      <c r="B33" s="53">
        <v>0.962927756653992</v>
      </c>
      <c r="C33" s="21">
        <f t="shared" si="0"/>
        <v>19.585389930898334</v>
      </c>
    </row>
    <row r="34" spans="1:5">
      <c r="A34" s="25">
        <v>20.5</v>
      </c>
      <c r="B34" s="53">
        <v>0.96102661596958205</v>
      </c>
      <c r="C34" s="21">
        <f t="shared" si="0"/>
        <v>19.58456973293768</v>
      </c>
      <c r="E34" s="59">
        <f>+(1-B34)</f>
        <v>3.8973384030417946E-2</v>
      </c>
    </row>
    <row r="35" spans="1:5">
      <c r="A35" s="25">
        <v>21.5</v>
      </c>
      <c r="B35" s="53">
        <v>0.959125475285171</v>
      </c>
      <c r="C35" s="21">
        <f t="shared" si="0"/>
        <v>19.583746283448967</v>
      </c>
    </row>
    <row r="36" spans="1:5">
      <c r="A36" s="25">
        <v>22.5</v>
      </c>
      <c r="B36" s="53">
        <v>0.95722433460075995</v>
      </c>
      <c r="C36" s="21">
        <f t="shared" si="0"/>
        <v>19.582919563058603</v>
      </c>
    </row>
    <row r="37" spans="1:5">
      <c r="A37" s="25">
        <v>23.5</v>
      </c>
      <c r="B37" s="53">
        <v>0.95532319391635001</v>
      </c>
      <c r="C37" s="21">
        <f t="shared" si="0"/>
        <v>19.582089552238809</v>
      </c>
    </row>
    <row r="38" spans="1:5">
      <c r="A38" s="25">
        <v>24.5</v>
      </c>
      <c r="B38" s="53">
        <v>0.95342205323193896</v>
      </c>
      <c r="C38" s="21">
        <f t="shared" si="0"/>
        <v>19.581256231306089</v>
      </c>
    </row>
    <row r="39" spans="1:5">
      <c r="A39" s="25">
        <v>25.5</v>
      </c>
      <c r="B39" s="53">
        <v>0.95152091254752802</v>
      </c>
      <c r="C39" s="21">
        <f t="shared" si="0"/>
        <v>19.580419580419591</v>
      </c>
    </row>
    <row r="40" spans="1:5">
      <c r="A40" s="25">
        <v>26.5</v>
      </c>
      <c r="B40" s="53">
        <v>0.94961977186311797</v>
      </c>
      <c r="C40" s="21">
        <f t="shared" si="0"/>
        <v>19.579579579579576</v>
      </c>
    </row>
    <row r="41" spans="1:5">
      <c r="A41" s="25">
        <v>27.5</v>
      </c>
      <c r="B41" s="53">
        <v>0.94771863117870703</v>
      </c>
      <c r="C41" s="21">
        <f t="shared" si="0"/>
        <v>19.578736208625884</v>
      </c>
    </row>
    <row r="42" spans="1:5">
      <c r="A42" s="25">
        <v>28.5</v>
      </c>
      <c r="B42" s="53">
        <v>0.94581749049429698</v>
      </c>
      <c r="C42" s="21">
        <f t="shared" si="0"/>
        <v>19.577889447236174</v>
      </c>
    </row>
    <row r="43" spans="1:5">
      <c r="A43" s="25">
        <v>29.5</v>
      </c>
      <c r="B43" s="53">
        <v>0.94391634980988603</v>
      </c>
      <c r="C43" s="21">
        <f t="shared" si="0"/>
        <v>19.577039274924473</v>
      </c>
    </row>
    <row r="44" spans="1:5">
      <c r="A44" s="25">
        <v>30.5</v>
      </c>
      <c r="B44" s="53">
        <v>0.94201520912547498</v>
      </c>
      <c r="C44" s="21">
        <f t="shared" si="0"/>
        <v>19.576185671039362</v>
      </c>
    </row>
    <row r="45" spans="1:5">
      <c r="A45" s="25">
        <v>31.5</v>
      </c>
      <c r="B45" s="53">
        <v>0.94011406844106504</v>
      </c>
      <c r="C45" s="21">
        <f t="shared" si="0"/>
        <v>19.575328614762377</v>
      </c>
    </row>
    <row r="46" spans="1:5">
      <c r="A46" s="25">
        <v>32.5</v>
      </c>
      <c r="B46" s="53">
        <v>0.93821292775665399</v>
      </c>
      <c r="C46" s="21">
        <f t="shared" si="0"/>
        <v>19.574468085106378</v>
      </c>
    </row>
    <row r="47" spans="1:5">
      <c r="A47" s="25">
        <v>33.5</v>
      </c>
      <c r="B47" s="53">
        <v>0.93631178707224305</v>
      </c>
      <c r="C47" s="21">
        <f t="shared" si="0"/>
        <v>19.573604060913709</v>
      </c>
    </row>
    <row r="48" spans="1:5">
      <c r="A48" s="25">
        <v>34.5</v>
      </c>
      <c r="B48" s="53">
        <v>0.934410646387833</v>
      </c>
      <c r="C48" s="21">
        <f t="shared" si="0"/>
        <v>19.572736520854523</v>
      </c>
    </row>
    <row r="49" spans="1:3">
      <c r="A49" s="25">
        <v>35.5</v>
      </c>
      <c r="B49" s="53">
        <v>0.93250950570342195</v>
      </c>
      <c r="C49" s="21">
        <f t="shared" si="0"/>
        <v>19.571865443425079</v>
      </c>
    </row>
    <row r="50" spans="1:3">
      <c r="A50" s="25">
        <v>36.5</v>
      </c>
      <c r="B50" s="53">
        <v>0.93060836501901101</v>
      </c>
      <c r="C50" s="21">
        <f t="shared" si="0"/>
        <v>19.570990806945872</v>
      </c>
    </row>
    <row r="51" spans="1:3">
      <c r="A51" s="25">
        <v>37.5</v>
      </c>
      <c r="B51" s="53">
        <v>0.92870722433460096</v>
      </c>
      <c r="C51" s="21">
        <f t="shared" si="0"/>
        <v>19.570112589559876</v>
      </c>
    </row>
    <row r="52" spans="1:3">
      <c r="A52" s="25">
        <v>38.5</v>
      </c>
      <c r="B52" s="53">
        <v>0.92680608365019002</v>
      </c>
      <c r="C52" s="21">
        <f t="shared" si="0"/>
        <v>19.569230769230767</v>
      </c>
    </row>
    <row r="53" spans="1:3">
      <c r="A53" s="25">
        <v>39.5</v>
      </c>
      <c r="B53" s="53">
        <v>0.92490494296577996</v>
      </c>
      <c r="C53" s="21">
        <f t="shared" si="0"/>
        <v>19.568345323740996</v>
      </c>
    </row>
    <row r="54" spans="1:3">
      <c r="A54" s="25">
        <v>40.5</v>
      </c>
      <c r="B54" s="53">
        <v>0.92300380228136902</v>
      </c>
      <c r="C54" s="21">
        <f t="shared" si="0"/>
        <v>19.567456230690006</v>
      </c>
    </row>
    <row r="55" spans="1:3">
      <c r="A55" s="25">
        <v>41.5</v>
      </c>
      <c r="B55" s="53">
        <v>0.92110266159695797</v>
      </c>
      <c r="C55" s="21">
        <f t="shared" si="0"/>
        <v>19.566563467492266</v>
      </c>
    </row>
    <row r="56" spans="1:3">
      <c r="A56" s="25">
        <v>42.5</v>
      </c>
      <c r="B56" s="53">
        <v>0.91920152091254803</v>
      </c>
      <c r="C56" s="21">
        <f t="shared" si="0"/>
        <v>19.565667011375378</v>
      </c>
    </row>
    <row r="57" spans="1:3">
      <c r="A57" s="25">
        <v>43.5</v>
      </c>
      <c r="B57" s="53">
        <v>0.91730038022813698</v>
      </c>
      <c r="C57" s="21">
        <f t="shared" si="0"/>
        <v>19.564766839378237</v>
      </c>
    </row>
    <row r="58" spans="1:3">
      <c r="A58" s="25">
        <v>44.5</v>
      </c>
      <c r="B58" s="53">
        <v>0.91539923954372604</v>
      </c>
      <c r="C58" s="21">
        <f t="shared" si="0"/>
        <v>19.563862928348911</v>
      </c>
    </row>
    <row r="59" spans="1:3">
      <c r="A59" s="25">
        <v>45.5</v>
      </c>
      <c r="B59" s="53">
        <v>0.91349809885931599</v>
      </c>
      <c r="C59" s="21">
        <f t="shared" si="0"/>
        <v>19.562955254942757</v>
      </c>
    </row>
    <row r="60" spans="1:3">
      <c r="A60" s="25">
        <v>46.5</v>
      </c>
      <c r="B60" s="53">
        <v>0.91159695817490505</v>
      </c>
      <c r="C60" s="21">
        <f t="shared" si="0"/>
        <v>19.562043795620436</v>
      </c>
    </row>
    <row r="61" spans="1:3">
      <c r="A61" s="25">
        <v>47.5</v>
      </c>
      <c r="B61" s="53">
        <v>0.909695817490494</v>
      </c>
      <c r="C61" s="21">
        <f t="shared" si="0"/>
        <v>19.561128526645778</v>
      </c>
    </row>
    <row r="62" spans="1:3">
      <c r="A62" s="25">
        <v>48.5</v>
      </c>
      <c r="B62" s="53">
        <v>0.90779467680608406</v>
      </c>
      <c r="C62" s="21">
        <f t="shared" si="0"/>
        <v>19.560209424083762</v>
      </c>
    </row>
    <row r="63" spans="1:3">
      <c r="A63" s="25">
        <v>49.5</v>
      </c>
      <c r="B63" s="53">
        <v>0.905893536121673</v>
      </c>
      <c r="C63" s="21">
        <f t="shared" si="0"/>
        <v>19.559286463798529</v>
      </c>
    </row>
    <row r="64" spans="1:3">
      <c r="A64" s="25">
        <v>50.5</v>
      </c>
      <c r="B64" s="53">
        <v>0.90399239543726195</v>
      </c>
      <c r="C64" s="21">
        <f t="shared" si="0"/>
        <v>19.558359621451114</v>
      </c>
    </row>
    <row r="65" spans="1:3">
      <c r="A65" s="25">
        <v>51.5</v>
      </c>
      <c r="B65" s="53">
        <v>0.90209125475285201</v>
      </c>
      <c r="C65" s="21">
        <f t="shared" si="0"/>
        <v>19.557428872497361</v>
      </c>
    </row>
    <row r="66" spans="1:3">
      <c r="A66" s="25"/>
      <c r="B66" s="53">
        <v>0.90019011406844096</v>
      </c>
      <c r="C66" s="21"/>
    </row>
    <row r="67" spans="1:3">
      <c r="A67" s="25"/>
      <c r="B67" s="53">
        <v>0.89828897338403002</v>
      </c>
      <c r="C67" s="21"/>
    </row>
    <row r="68" spans="1:3">
      <c r="A68" s="25"/>
      <c r="B68" s="53">
        <v>0.89638783269961997</v>
      </c>
      <c r="C68" s="21"/>
    </row>
    <row r="69" spans="1:3">
      <c r="A69" s="25"/>
      <c r="B69" s="53">
        <v>0.89448669201520903</v>
      </c>
      <c r="C69" s="21"/>
    </row>
    <row r="70" spans="1:3">
      <c r="A70" s="25"/>
      <c r="B70" s="53">
        <v>0.89258555133079898</v>
      </c>
      <c r="C70" s="21"/>
    </row>
    <row r="71" spans="1:3">
      <c r="A71" s="25"/>
      <c r="B71" s="53">
        <v>0.89068441064638804</v>
      </c>
      <c r="C71" s="21"/>
    </row>
    <row r="72" spans="1:3">
      <c r="A72" s="25"/>
      <c r="B72" s="53">
        <v>0.88878326996197698</v>
      </c>
      <c r="C72" s="21"/>
    </row>
    <row r="73" spans="1:3">
      <c r="A73" s="25"/>
      <c r="B73" s="53">
        <v>0.88688212927756704</v>
      </c>
      <c r="C73" s="21"/>
    </row>
    <row r="74" spans="1:3">
      <c r="A74" s="25"/>
      <c r="B74" s="53">
        <v>0.88498098859315599</v>
      </c>
      <c r="C74" s="21"/>
    </row>
    <row r="75" spans="1:3">
      <c r="A75" s="25"/>
      <c r="B75" s="53">
        <v>0.88307984790874505</v>
      </c>
      <c r="C75" s="21"/>
    </row>
    <row r="76" spans="1:3">
      <c r="A76" s="25"/>
      <c r="B76" s="53">
        <v>0.881178707224335</v>
      </c>
      <c r="C76" s="21"/>
    </row>
    <row r="77" spans="1:3">
      <c r="A77" s="25"/>
      <c r="B77" s="53">
        <v>0.87927756653992395</v>
      </c>
      <c r="C77" s="21"/>
    </row>
    <row r="78" spans="1:3">
      <c r="A78" s="25"/>
      <c r="B78" s="53">
        <v>0.87737642585551301</v>
      </c>
      <c r="C78" s="21"/>
    </row>
    <row r="79" spans="1:3">
      <c r="A79" s="25"/>
      <c r="B79" s="53">
        <v>0.87547528517110296</v>
      </c>
      <c r="C79" s="21"/>
    </row>
    <row r="80" spans="1:3">
      <c r="A80" s="25"/>
      <c r="B80" s="53">
        <v>0.87357414448669202</v>
      </c>
      <c r="C80" s="21"/>
    </row>
    <row r="81" spans="1:3">
      <c r="A81" s="25"/>
      <c r="B81" s="53">
        <v>0.87167300380228097</v>
      </c>
      <c r="C81" s="21"/>
    </row>
    <row r="82" spans="1:3">
      <c r="A82" s="25"/>
      <c r="B82" s="53">
        <v>0.86977186311787102</v>
      </c>
      <c r="C82" s="21"/>
    </row>
    <row r="83" spans="1:3">
      <c r="A83" s="25"/>
      <c r="B83" s="53">
        <v>0.86787072243345997</v>
      </c>
      <c r="C83" s="21"/>
    </row>
    <row r="84" spans="1:3">
      <c r="A84" s="25"/>
      <c r="B84" s="53">
        <v>0.86596958174904903</v>
      </c>
      <c r="C84" s="21"/>
    </row>
    <row r="85" spans="1:3">
      <c r="A85" s="25"/>
      <c r="B85" s="53">
        <v>0.86406844106463898</v>
      </c>
      <c r="C85" s="21"/>
    </row>
    <row r="86" spans="1:3">
      <c r="A86" s="25"/>
      <c r="B86" s="53">
        <v>0.86216730038022804</v>
      </c>
      <c r="C86" s="21"/>
    </row>
    <row r="87" spans="1:3">
      <c r="A87" s="25"/>
      <c r="B87" s="53">
        <v>0.86026615969581699</v>
      </c>
      <c r="C87" s="21"/>
    </row>
    <row r="88" spans="1:3">
      <c r="A88" s="25"/>
      <c r="B88" s="53">
        <v>0.85836501901140705</v>
      </c>
      <c r="C88" s="21"/>
    </row>
    <row r="89" spans="1:3">
      <c r="A89" s="25"/>
      <c r="B89" s="53">
        <v>0.856463878326996</v>
      </c>
      <c r="C89" s="21"/>
    </row>
    <row r="90" spans="1:3">
      <c r="A90" s="25"/>
      <c r="B90" s="53">
        <v>0.85456273764258595</v>
      </c>
      <c r="C90" s="21"/>
    </row>
    <row r="91" spans="1:3">
      <c r="A91" s="25"/>
      <c r="B91" s="53">
        <v>0.85266159695817501</v>
      </c>
      <c r="C91" s="21"/>
    </row>
    <row r="92" spans="1:3">
      <c r="A92" s="25"/>
      <c r="B92" s="53">
        <v>0.85076045627376395</v>
      </c>
      <c r="C92" s="21"/>
    </row>
    <row r="93" spans="1:3">
      <c r="A93" s="25"/>
      <c r="B93" s="53">
        <v>0.84885931558935401</v>
      </c>
      <c r="C93" s="21"/>
    </row>
    <row r="94" spans="1:3">
      <c r="A94" s="25"/>
      <c r="B94" s="53">
        <v>0.84695817490494296</v>
      </c>
      <c r="C94" s="21"/>
    </row>
    <row r="95" spans="1:3">
      <c r="A95" s="25"/>
      <c r="B95" s="53">
        <v>0.84505703422053202</v>
      </c>
      <c r="C95" s="21"/>
    </row>
    <row r="96" spans="1:3">
      <c r="A96" s="25"/>
      <c r="B96" s="53">
        <v>0.84315589353612197</v>
      </c>
      <c r="C96" s="21"/>
    </row>
    <row r="97" spans="1:3">
      <c r="A97" s="25"/>
      <c r="B97" s="53">
        <v>0.84125475285171103</v>
      </c>
      <c r="C97" s="21"/>
    </row>
    <row r="98" spans="1:3">
      <c r="A98" s="25"/>
      <c r="B98" s="53">
        <v>0.83935361216729998</v>
      </c>
      <c r="C98" s="21"/>
    </row>
    <row r="99" spans="1:3">
      <c r="A99" s="25"/>
      <c r="B99" s="53">
        <v>0.83745247148289004</v>
      </c>
      <c r="C99" s="21"/>
    </row>
    <row r="100" spans="1:3">
      <c r="A100" s="25"/>
      <c r="B100" s="53">
        <v>0.83555133079847899</v>
      </c>
      <c r="C100" s="21"/>
    </row>
    <row r="101" spans="1:3">
      <c r="A101" s="25"/>
      <c r="B101" s="53">
        <v>0.83365019011406805</v>
      </c>
      <c r="C101" s="21"/>
    </row>
    <row r="102" spans="1:3">
      <c r="A102" s="25"/>
      <c r="B102" s="53">
        <v>0.83174904942965799</v>
      </c>
      <c r="C102" s="21"/>
    </row>
    <row r="103" spans="1:3">
      <c r="A103" s="25"/>
      <c r="B103" s="53">
        <v>0.82984790874524705</v>
      </c>
      <c r="C103" s="21"/>
    </row>
    <row r="104" spans="1:3">
      <c r="A104" s="25"/>
      <c r="B104" s="53">
        <v>0.827946768060836</v>
      </c>
      <c r="C104" s="21"/>
    </row>
    <row r="105" spans="1:3">
      <c r="A105" s="25"/>
      <c r="B105" s="53">
        <v>0.82604562737642595</v>
      </c>
      <c r="C105" s="21"/>
    </row>
    <row r="106" spans="1:3">
      <c r="A106" s="25"/>
      <c r="B106" s="53">
        <v>0.82414448669201501</v>
      </c>
      <c r="C106" s="21"/>
    </row>
    <row r="107" spans="1:3">
      <c r="A107" s="25"/>
      <c r="B107" s="53">
        <v>0.82224334600760496</v>
      </c>
      <c r="C107" s="21"/>
    </row>
    <row r="108" spans="1:3">
      <c r="A108" s="25"/>
      <c r="B108" s="53">
        <v>0.82034220532319402</v>
      </c>
      <c r="C108" s="21"/>
    </row>
    <row r="109" spans="1:3">
      <c r="A109" s="25"/>
      <c r="B109" s="53">
        <v>0.81844106463878297</v>
      </c>
      <c r="C109" s="21"/>
    </row>
    <row r="110" spans="1:3">
      <c r="A110" s="25"/>
      <c r="B110" s="53">
        <v>0.81653992395437303</v>
      </c>
      <c r="C110" s="21"/>
    </row>
    <row r="111" spans="1:3">
      <c r="A111" s="25"/>
      <c r="B111" s="53">
        <v>0.81463878326996197</v>
      </c>
      <c r="C111" s="21"/>
    </row>
    <row r="112" spans="1:3">
      <c r="A112" s="25"/>
      <c r="B112" s="53">
        <v>0.81273764258555103</v>
      </c>
      <c r="C112" s="21"/>
    </row>
    <row r="113" spans="1:3">
      <c r="A113" s="25"/>
      <c r="B113" s="53">
        <v>0.81083650190114098</v>
      </c>
      <c r="C113" s="21"/>
    </row>
    <row r="114" spans="1:3">
      <c r="A114" s="25"/>
      <c r="B114" s="53">
        <v>0.80893536121673004</v>
      </c>
      <c r="C114" s="21"/>
    </row>
    <row r="115" spans="1:3">
      <c r="A115" s="25"/>
      <c r="B115" s="53">
        <v>0.80703422053231899</v>
      </c>
      <c r="C115" s="21"/>
    </row>
    <row r="116" spans="1:3">
      <c r="A116" s="25"/>
      <c r="B116" s="53">
        <v>0.80513307984790905</v>
      </c>
      <c r="C116" s="21"/>
    </row>
    <row r="117" spans="1:3">
      <c r="A117" s="25"/>
      <c r="B117" s="53">
        <v>0.803231939163498</v>
      </c>
      <c r="C117" s="21"/>
    </row>
    <row r="118" spans="1:3">
      <c r="A118" s="25"/>
      <c r="B118" s="53">
        <v>0.80133079847908795</v>
      </c>
      <c r="C118" s="21"/>
    </row>
    <row r="119" spans="1:3">
      <c r="A119" s="25"/>
      <c r="B119" s="53">
        <v>0.79942965779467701</v>
      </c>
      <c r="C119" s="21"/>
    </row>
    <row r="120" spans="1:3">
      <c r="A120" s="25"/>
      <c r="B120" s="53">
        <v>0.79752851711026596</v>
      </c>
      <c r="C120" s="21"/>
    </row>
    <row r="121" spans="1:3">
      <c r="A121" s="25"/>
      <c r="B121" s="53">
        <v>0.79562737642585601</v>
      </c>
      <c r="C121" s="21"/>
    </row>
    <row r="122" spans="1:3">
      <c r="A122" s="25"/>
      <c r="B122" s="53">
        <v>0.79372623574144496</v>
      </c>
      <c r="C122" s="21"/>
    </row>
    <row r="123" spans="1:3">
      <c r="A123" s="25"/>
      <c r="B123" s="53">
        <v>0.79182509505703402</v>
      </c>
      <c r="C123" s="21"/>
    </row>
    <row r="124" spans="1:3">
      <c r="A124" s="25"/>
      <c r="B124" s="53">
        <v>0.78992395437262397</v>
      </c>
      <c r="C124" s="21"/>
    </row>
    <row r="125" spans="1:3">
      <c r="A125" s="25"/>
      <c r="B125" s="53">
        <v>0.78802281368821303</v>
      </c>
      <c r="C125" s="21"/>
    </row>
    <row r="126" spans="1:3">
      <c r="A126" s="25"/>
      <c r="B126" s="53">
        <v>0.78612167300380198</v>
      </c>
      <c r="C126" s="21"/>
    </row>
    <row r="127" spans="1:3">
      <c r="A127" s="25"/>
      <c r="B127" s="53">
        <v>0.78422053231939204</v>
      </c>
      <c r="C127" s="21"/>
    </row>
    <row r="128" spans="1:3">
      <c r="A128" s="25"/>
      <c r="B128" s="53">
        <v>0.78231939163498099</v>
      </c>
      <c r="C128" s="21"/>
    </row>
    <row r="129" spans="1:3">
      <c r="A129" s="25"/>
      <c r="B129" s="53">
        <v>0.78041825095057005</v>
      </c>
      <c r="C129" s="21"/>
    </row>
    <row r="130" spans="1:3">
      <c r="A130" s="25"/>
      <c r="B130" s="53">
        <v>0.77851711026616</v>
      </c>
      <c r="C130" s="21"/>
    </row>
    <row r="131" spans="1:3">
      <c r="A131" s="25"/>
      <c r="B131" s="53">
        <v>0.77661596958174905</v>
      </c>
      <c r="C131" s="21"/>
    </row>
    <row r="132" spans="1:3">
      <c r="A132" s="25"/>
      <c r="B132" s="53">
        <v>0.774714828897338</v>
      </c>
      <c r="C132" s="21"/>
    </row>
    <row r="133" spans="1:3">
      <c r="A133" s="25"/>
      <c r="B133" s="53">
        <v>0.77281368821292795</v>
      </c>
      <c r="C133" s="21"/>
    </row>
    <row r="134" spans="1:3">
      <c r="A134" s="25"/>
      <c r="B134" s="53">
        <v>0.77091254752851701</v>
      </c>
      <c r="C134" s="21"/>
    </row>
    <row r="135" spans="1:3">
      <c r="A135" s="25"/>
      <c r="B135" s="53">
        <v>0.76901140684410696</v>
      </c>
      <c r="C135" s="21"/>
    </row>
    <row r="136" spans="1:3">
      <c r="A136" s="25"/>
      <c r="B136" s="53">
        <v>0.76711026615969602</v>
      </c>
      <c r="C136" s="21"/>
    </row>
    <row r="137" spans="1:3">
      <c r="A137" s="25"/>
      <c r="B137" s="53">
        <v>0.76520912547528497</v>
      </c>
      <c r="C137" s="21"/>
    </row>
    <row r="138" spans="1:3">
      <c r="A138" s="25"/>
      <c r="B138" s="53">
        <v>0.76330798479087503</v>
      </c>
      <c r="C138" s="21"/>
    </row>
    <row r="139" spans="1:3">
      <c r="A139" s="25"/>
      <c r="B139" s="53">
        <v>0.76140684410646398</v>
      </c>
      <c r="C139" s="21"/>
    </row>
    <row r="140" spans="1:3">
      <c r="A140" s="25"/>
      <c r="B140" s="53">
        <v>0.75950570342205304</v>
      </c>
      <c r="C140" s="21"/>
    </row>
    <row r="141" spans="1:3">
      <c r="A141" s="25"/>
      <c r="B141" s="53">
        <v>0.75760456273764298</v>
      </c>
      <c r="C141" s="21"/>
    </row>
    <row r="142" spans="1:3">
      <c r="A142" s="25"/>
      <c r="B142" s="53">
        <v>0.75570342205323204</v>
      </c>
      <c r="C142" s="21"/>
    </row>
    <row r="143" spans="1:3">
      <c r="A143" s="25"/>
      <c r="B143" s="53">
        <v>0.75380228136882099</v>
      </c>
      <c r="C143" s="21"/>
    </row>
    <row r="144" spans="1:3">
      <c r="A144" s="25"/>
      <c r="B144" s="53">
        <v>0.75190114068441105</v>
      </c>
      <c r="C144" s="21"/>
    </row>
    <row r="145" spans="1:3">
      <c r="A145" s="25"/>
      <c r="B145" s="53">
        <v>0.75</v>
      </c>
      <c r="C145" s="21"/>
    </row>
    <row r="146" spans="1:3">
      <c r="A146" s="25"/>
      <c r="B146" s="53">
        <v>0.74809885931558895</v>
      </c>
      <c r="C146" s="21"/>
    </row>
    <row r="147" spans="1:3">
      <c r="A147" s="25"/>
      <c r="B147" s="53">
        <v>0.74619771863117901</v>
      </c>
      <c r="C147" s="21"/>
    </row>
    <row r="148" spans="1:3">
      <c r="A148" s="25"/>
      <c r="B148" s="53">
        <v>0.74429657794676796</v>
      </c>
      <c r="C148" s="21"/>
    </row>
    <row r="149" spans="1:3">
      <c r="A149" s="25"/>
      <c r="B149" s="53">
        <v>0.74239543726235702</v>
      </c>
      <c r="C149" s="21"/>
    </row>
    <row r="150" spans="1:3">
      <c r="A150" s="25"/>
      <c r="B150" s="53">
        <v>0.74049429657794696</v>
      </c>
      <c r="C150" s="21"/>
    </row>
    <row r="151" spans="1:3">
      <c r="A151" s="25"/>
      <c r="B151" s="53">
        <v>0.73859315589353602</v>
      </c>
      <c r="C151" s="21"/>
    </row>
    <row r="152" spans="1:3">
      <c r="A152" s="25"/>
      <c r="B152" s="53">
        <v>0.73669201520912497</v>
      </c>
      <c r="C152" s="21"/>
    </row>
    <row r="153" spans="1:3">
      <c r="A153" s="25"/>
      <c r="B153" s="53">
        <v>0.73479087452471503</v>
      </c>
      <c r="C153" s="21"/>
    </row>
    <row r="154" spans="1:3">
      <c r="A154" s="25"/>
      <c r="B154" s="53">
        <v>0.73288973384030398</v>
      </c>
      <c r="C154" s="21"/>
    </row>
    <row r="155" spans="1:3">
      <c r="A155" s="25"/>
      <c r="B155" s="53">
        <v>0.73098859315589304</v>
      </c>
      <c r="C155" s="21"/>
    </row>
    <row r="156" spans="1:3">
      <c r="A156" s="25"/>
      <c r="B156" s="53">
        <v>0.72908745247148299</v>
      </c>
      <c r="C156" s="21"/>
    </row>
    <row r="157" spans="1:3">
      <c r="A157" s="25"/>
      <c r="B157" s="53">
        <v>0.72718631178707205</v>
      </c>
      <c r="C157" s="21"/>
    </row>
    <row r="158" spans="1:3">
      <c r="A158" s="25"/>
      <c r="B158" s="53">
        <v>0.725285171102662</v>
      </c>
      <c r="C158" s="21"/>
    </row>
    <row r="159" spans="1:3">
      <c r="A159" s="25"/>
      <c r="B159" s="53">
        <v>0.72338403041825095</v>
      </c>
      <c r="C159" s="21"/>
    </row>
    <row r="160" spans="1:3">
      <c r="A160" s="25"/>
      <c r="B160" s="53">
        <v>0.72148288973384</v>
      </c>
      <c r="C160" s="21"/>
    </row>
    <row r="161" spans="1:3">
      <c r="A161" s="25"/>
      <c r="B161" s="53">
        <v>0.71958174904942995</v>
      </c>
      <c r="C161" s="21"/>
    </row>
    <row r="162" spans="1:3">
      <c r="A162" s="25"/>
      <c r="B162" s="53">
        <v>0.71768060836501901</v>
      </c>
      <c r="C162" s="21"/>
    </row>
    <row r="163" spans="1:3">
      <c r="A163" s="25"/>
      <c r="B163" s="53">
        <v>0.71577946768060796</v>
      </c>
      <c r="C163" s="21"/>
    </row>
    <row r="164" spans="1:3">
      <c r="A164" s="25"/>
      <c r="B164" s="53">
        <v>0.71387832699619802</v>
      </c>
      <c r="C164" s="21"/>
    </row>
    <row r="165" spans="1:3">
      <c r="A165" s="25"/>
      <c r="B165" s="53">
        <v>0.71197718631178697</v>
      </c>
      <c r="C165" s="21"/>
    </row>
    <row r="166" spans="1:3">
      <c r="A166" s="25"/>
      <c r="B166" s="53">
        <v>0.71007604562737603</v>
      </c>
      <c r="C166" s="21"/>
    </row>
    <row r="167" spans="1:3">
      <c r="A167" s="25"/>
      <c r="B167" s="53">
        <v>0.70817490494296598</v>
      </c>
      <c r="C167" s="21"/>
    </row>
    <row r="168" spans="1:3">
      <c r="A168" s="25"/>
      <c r="B168" s="53">
        <v>0.70627376425855504</v>
      </c>
      <c r="C168" s="21"/>
    </row>
    <row r="169" spans="1:3">
      <c r="A169" s="25"/>
      <c r="B169" s="53">
        <v>0.70437262357414399</v>
      </c>
      <c r="C169" s="21"/>
    </row>
    <row r="170" spans="1:3">
      <c r="A170" s="25"/>
      <c r="B170" s="53">
        <v>0.70247148288973404</v>
      </c>
      <c r="C170" s="21"/>
    </row>
    <row r="171" spans="1:3">
      <c r="A171" s="25"/>
      <c r="B171" s="53">
        <v>0.70057034220532299</v>
      </c>
      <c r="C171" s="21"/>
    </row>
    <row r="172" spans="1:3">
      <c r="A172" s="25"/>
      <c r="B172" s="53">
        <v>0.69866920152091305</v>
      </c>
      <c r="C172" s="21"/>
    </row>
    <row r="173" spans="1:3">
      <c r="A173" s="25"/>
      <c r="B173" s="53">
        <v>0.696768060836502</v>
      </c>
      <c r="C173" s="21"/>
    </row>
    <row r="174" spans="1:3">
      <c r="A174" s="25"/>
      <c r="B174" s="53">
        <v>0.69486692015209095</v>
      </c>
      <c r="C174" s="21"/>
    </row>
    <row r="175" spans="1:3">
      <c r="A175" s="25"/>
      <c r="B175" s="53">
        <v>0.69296577946768101</v>
      </c>
      <c r="C175" s="21"/>
    </row>
    <row r="176" spans="1:3">
      <c r="A176" s="25"/>
      <c r="B176" s="53">
        <v>0.69106463878326996</v>
      </c>
      <c r="C176" s="21"/>
    </row>
    <row r="177" spans="1:3">
      <c r="A177" s="25"/>
      <c r="B177" s="53">
        <v>0.68916349809885902</v>
      </c>
      <c r="C177" s="21"/>
    </row>
    <row r="178" spans="1:3">
      <c r="A178" s="25"/>
      <c r="B178" s="53">
        <v>0.68726235741444897</v>
      </c>
      <c r="C178" s="21"/>
    </row>
    <row r="179" spans="1:3">
      <c r="A179" s="25"/>
      <c r="B179" s="53">
        <v>0.68536121673003803</v>
      </c>
      <c r="C179" s="21"/>
    </row>
    <row r="180" spans="1:3">
      <c r="A180" s="25"/>
      <c r="B180" s="53">
        <v>0.68346007604562697</v>
      </c>
      <c r="C180" s="21"/>
    </row>
    <row r="181" spans="1:3">
      <c r="A181" s="25"/>
      <c r="B181" s="53">
        <v>0.68155893536121703</v>
      </c>
      <c r="C181" s="21"/>
    </row>
    <row r="182" spans="1:3">
      <c r="A182" s="25"/>
      <c r="B182" s="53">
        <v>0.67965779467680598</v>
      </c>
      <c r="C182" s="21"/>
    </row>
    <row r="183" spans="1:3">
      <c r="A183" s="25"/>
      <c r="B183" s="53">
        <v>0.67775665399239504</v>
      </c>
      <c r="C183" s="21"/>
    </row>
    <row r="184" spans="1:3">
      <c r="A184" s="25"/>
      <c r="B184" s="53">
        <v>0.67585551330798499</v>
      </c>
      <c r="C184" s="21"/>
    </row>
    <row r="185" spans="1:3">
      <c r="A185" s="25"/>
      <c r="B185" s="53">
        <v>0.67395437262357405</v>
      </c>
      <c r="C185" s="21"/>
    </row>
    <row r="186" spans="1:3">
      <c r="A186" s="25"/>
      <c r="B186" s="53">
        <v>0.672053231939164</v>
      </c>
      <c r="C186" s="21"/>
    </row>
    <row r="187" spans="1:3">
      <c r="A187" s="25"/>
      <c r="B187" s="53">
        <v>0.67015209125475295</v>
      </c>
      <c r="C187" s="21"/>
    </row>
    <row r="188" spans="1:3">
      <c r="A188" s="25"/>
      <c r="B188" s="53">
        <v>0.66825095057034201</v>
      </c>
      <c r="C188" s="21"/>
    </row>
    <row r="189" spans="1:3">
      <c r="A189" s="25"/>
      <c r="B189" s="53">
        <v>0.66634980988593195</v>
      </c>
      <c r="C189" s="21"/>
    </row>
    <row r="190" spans="1:3">
      <c r="A190" s="25"/>
      <c r="B190" s="53">
        <v>0.66444866920152101</v>
      </c>
      <c r="C190" s="21"/>
    </row>
    <row r="191" spans="1:3">
      <c r="A191" s="25"/>
      <c r="B191" s="53">
        <v>0.66254752851710996</v>
      </c>
      <c r="C191" s="21"/>
    </row>
    <row r="192" spans="1:3">
      <c r="A192" s="25"/>
      <c r="B192" s="53">
        <v>0.66064638783270002</v>
      </c>
      <c r="C192" s="21"/>
    </row>
    <row r="193" spans="1:3">
      <c r="A193" s="25"/>
      <c r="B193" s="53">
        <v>0.65874524714828897</v>
      </c>
      <c r="C193" s="21"/>
    </row>
    <row r="194" spans="1:3">
      <c r="A194" s="25"/>
      <c r="B194" s="53">
        <v>0.65684410646387803</v>
      </c>
      <c r="C194" s="21"/>
    </row>
    <row r="195" spans="1:3">
      <c r="A195" s="25"/>
      <c r="B195" s="53">
        <v>0.65494296577946798</v>
      </c>
      <c r="C195" s="21"/>
    </row>
    <row r="196" spans="1:3">
      <c r="A196" s="25"/>
      <c r="B196" s="53">
        <v>0.65304182509505704</v>
      </c>
      <c r="C196" s="21"/>
    </row>
    <row r="197" spans="1:3">
      <c r="A197" s="25"/>
      <c r="B197" s="53">
        <v>0.65114068441064599</v>
      </c>
      <c r="C197" s="21"/>
    </row>
    <row r="198" spans="1:3">
      <c r="A198" s="25"/>
      <c r="B198" s="53">
        <v>0.64923954372623605</v>
      </c>
      <c r="C198" s="21"/>
    </row>
    <row r="199" spans="1:3">
      <c r="A199" s="25"/>
      <c r="B199" s="53">
        <v>0.64733840304182499</v>
      </c>
      <c r="C199" s="21"/>
    </row>
    <row r="200" spans="1:3">
      <c r="A200" s="25"/>
      <c r="B200" s="53">
        <v>0.64543726235741505</v>
      </c>
      <c r="C200" s="21"/>
    </row>
    <row r="201" spans="1:3">
      <c r="A201" s="25"/>
      <c r="B201" s="53">
        <v>0.643536121673004</v>
      </c>
      <c r="C201" s="21"/>
    </row>
    <row r="202" spans="1:3">
      <c r="A202" s="25"/>
      <c r="B202" s="53">
        <v>0.64163498098859295</v>
      </c>
      <c r="C202" s="21"/>
    </row>
    <row r="203" spans="1:3">
      <c r="A203" s="25"/>
      <c r="B203" s="53">
        <v>0.63973384030418301</v>
      </c>
      <c r="C203" s="21"/>
    </row>
    <row r="204" spans="1:3">
      <c r="A204" s="25"/>
      <c r="B204" s="53">
        <v>0.63783269961977196</v>
      </c>
      <c r="C204" s="21"/>
    </row>
    <row r="205" spans="1:3">
      <c r="A205" s="25"/>
      <c r="B205" s="53">
        <v>0.63593155893536102</v>
      </c>
      <c r="C205" s="21"/>
    </row>
    <row r="206" spans="1:3">
      <c r="A206" s="25"/>
      <c r="B206" s="53">
        <v>0.63403041825095097</v>
      </c>
      <c r="C206" s="21"/>
    </row>
    <row r="207" spans="1:3">
      <c r="A207" s="25"/>
      <c r="B207" s="53">
        <v>0.63212927756654003</v>
      </c>
      <c r="C207" s="21"/>
    </row>
    <row r="208" spans="1:3">
      <c r="A208" s="25"/>
      <c r="B208" s="53">
        <v>0.63022813688212898</v>
      </c>
      <c r="C208" s="21"/>
    </row>
    <row r="209" spans="1:3">
      <c r="A209" s="25"/>
      <c r="B209" s="53">
        <v>0.62832699619771903</v>
      </c>
      <c r="C209" s="21"/>
    </row>
    <row r="210" spans="1:3">
      <c r="A210" s="25"/>
      <c r="B210" s="53">
        <v>0.62642585551330798</v>
      </c>
      <c r="C210" s="21"/>
    </row>
    <row r="211" spans="1:3">
      <c r="A211" s="25"/>
      <c r="B211" s="53">
        <v>0.62452471482889704</v>
      </c>
      <c r="C211" s="21"/>
    </row>
    <row r="212" spans="1:3">
      <c r="A212" s="25"/>
      <c r="B212" s="53">
        <v>0.62262357414448699</v>
      </c>
      <c r="C212" s="21"/>
    </row>
    <row r="213" spans="1:3">
      <c r="A213" s="25"/>
      <c r="B213" s="53">
        <v>0.62072243346007605</v>
      </c>
      <c r="C213" s="21"/>
    </row>
    <row r="214" spans="1:3">
      <c r="A214" s="25"/>
      <c r="B214" s="53">
        <v>0.618821292775665</v>
      </c>
      <c r="C214" s="21"/>
    </row>
    <row r="215" spans="1:3">
      <c r="A215" s="25"/>
      <c r="B215" s="53">
        <v>0.61692015209125495</v>
      </c>
      <c r="C215" s="21"/>
    </row>
    <row r="216" spans="1:3">
      <c r="A216" s="25"/>
      <c r="B216" s="53">
        <v>0.61501901140684401</v>
      </c>
      <c r="C216" s="21"/>
    </row>
    <row r="217" spans="1:3">
      <c r="A217" s="25"/>
      <c r="B217" s="53">
        <v>0.61311787072243396</v>
      </c>
      <c r="C217" s="21"/>
    </row>
    <row r="218" spans="1:3">
      <c r="A218" s="25"/>
      <c r="B218" s="53">
        <v>0.61121673003802302</v>
      </c>
      <c r="C218" s="21"/>
    </row>
    <row r="219" spans="1:3">
      <c r="A219" s="25"/>
      <c r="B219" s="53">
        <v>0.60931558935361196</v>
      </c>
      <c r="C219" s="21"/>
    </row>
    <row r="220" spans="1:3">
      <c r="A220" s="25"/>
      <c r="B220" s="53">
        <v>0.60741444866920202</v>
      </c>
      <c r="C220" s="21"/>
    </row>
    <row r="221" spans="1:3">
      <c r="A221" s="25"/>
      <c r="B221" s="53">
        <v>0.60551330798479097</v>
      </c>
      <c r="C221" s="21"/>
    </row>
    <row r="222" spans="1:3">
      <c r="A222" s="25"/>
      <c r="B222" s="53">
        <v>0.60361216730038003</v>
      </c>
      <c r="C222" s="21"/>
    </row>
    <row r="223" spans="1:3">
      <c r="A223" s="25"/>
      <c r="B223" s="53">
        <v>0.60171102661596998</v>
      </c>
      <c r="C223" s="21"/>
    </row>
    <row r="224" spans="1:3">
      <c r="A224" s="25"/>
      <c r="B224" s="53">
        <v>0.59980988593155904</v>
      </c>
      <c r="C224" s="21"/>
    </row>
    <row r="225" spans="1:3">
      <c r="A225" s="25"/>
      <c r="B225" s="53">
        <v>0.59790874524714799</v>
      </c>
      <c r="C225" s="21"/>
    </row>
    <row r="226" spans="1:3">
      <c r="A226" s="25"/>
      <c r="B226" s="53">
        <v>0.59600760456273805</v>
      </c>
      <c r="C226" s="21"/>
    </row>
    <row r="227" spans="1:3">
      <c r="A227" s="25"/>
      <c r="B227" s="53">
        <v>0.594106463878327</v>
      </c>
      <c r="C227" s="21"/>
    </row>
    <row r="228" spans="1:3">
      <c r="A228" s="25"/>
      <c r="B228" s="53">
        <v>0.59220532319391594</v>
      </c>
      <c r="C228" s="21"/>
    </row>
    <row r="229" spans="1:3">
      <c r="A229" s="25"/>
      <c r="B229" s="53">
        <v>0.590304182509506</v>
      </c>
      <c r="C229" s="21"/>
    </row>
    <row r="230" spans="1:3">
      <c r="A230" s="25"/>
      <c r="B230" s="53">
        <v>0.58840304182509495</v>
      </c>
      <c r="C230" s="21"/>
    </row>
    <row r="231" spans="1:3">
      <c r="A231" s="25"/>
      <c r="B231" s="53">
        <v>0.58650190114068401</v>
      </c>
      <c r="C231" s="21"/>
    </row>
    <row r="232" spans="1:3">
      <c r="A232" s="25"/>
      <c r="B232" s="53">
        <v>0.58460076045627396</v>
      </c>
      <c r="C232" s="21"/>
    </row>
    <row r="233" spans="1:3">
      <c r="A233" s="25"/>
      <c r="B233" s="53">
        <v>0.58269961977186302</v>
      </c>
      <c r="C233" s="21"/>
    </row>
    <row r="234" spans="1:3">
      <c r="A234" s="25"/>
      <c r="B234" s="53">
        <v>0.58079847908745197</v>
      </c>
      <c r="C234" s="21"/>
    </row>
    <row r="235" spans="1:3">
      <c r="A235" s="25"/>
      <c r="B235" s="53">
        <v>0.57889733840304203</v>
      </c>
      <c r="C235" s="21"/>
    </row>
    <row r="236" spans="1:3">
      <c r="A236" s="25"/>
      <c r="B236" s="53">
        <v>0.57699619771863098</v>
      </c>
      <c r="C236" s="21"/>
    </row>
    <row r="237" spans="1:3">
      <c r="A237" s="25"/>
      <c r="B237" s="53">
        <v>0.57509505703422004</v>
      </c>
      <c r="C237" s="21"/>
    </row>
    <row r="238" spans="1:3">
      <c r="A238" s="25"/>
      <c r="B238" s="53">
        <v>0.57319391634980998</v>
      </c>
      <c r="C238" s="21"/>
    </row>
    <row r="239" spans="1:3">
      <c r="A239" s="25"/>
      <c r="B239" s="53">
        <v>0.57129277566539904</v>
      </c>
      <c r="C239" s="21"/>
    </row>
    <row r="240" spans="1:3">
      <c r="A240" s="25"/>
      <c r="B240" s="53">
        <v>0.56939163498098899</v>
      </c>
      <c r="C240" s="21"/>
    </row>
    <row r="241" spans="1:3">
      <c r="A241" s="25"/>
      <c r="B241" s="53">
        <v>0.56749049429657805</v>
      </c>
      <c r="C241" s="21"/>
    </row>
    <row r="242" spans="1:3">
      <c r="A242" s="25"/>
      <c r="B242" s="53">
        <v>0.565589353612167</v>
      </c>
      <c r="C242" s="21"/>
    </row>
    <row r="243" spans="1:3">
      <c r="A243" s="25"/>
      <c r="B243" s="53">
        <v>0.56368821292775695</v>
      </c>
      <c r="C243" s="21"/>
    </row>
    <row r="244" spans="1:3">
      <c r="A244" s="25"/>
      <c r="B244" s="53">
        <v>0.56178707224334601</v>
      </c>
      <c r="C244" s="21"/>
    </row>
    <row r="245" spans="1:3">
      <c r="A245" s="25"/>
      <c r="B245" s="53">
        <v>0.55988593155893496</v>
      </c>
      <c r="C245" s="21"/>
    </row>
    <row r="246" spans="1:3">
      <c r="A246" s="25"/>
      <c r="B246" s="53">
        <v>0.55798479087452502</v>
      </c>
    </row>
    <row r="247" spans="1:3">
      <c r="A247" s="25"/>
      <c r="B247" s="53">
        <v>0.55608365019011397</v>
      </c>
    </row>
    <row r="248" spans="1:3">
      <c r="A248" s="25"/>
      <c r="B248" s="53">
        <v>0.55418250950570302</v>
      </c>
    </row>
    <row r="249" spans="1:3">
      <c r="A249" s="25"/>
      <c r="B249" s="53">
        <v>0.55228136882129297</v>
      </c>
    </row>
    <row r="250" spans="1:3">
      <c r="A250" s="25"/>
      <c r="B250" s="53">
        <v>0.55038022813688203</v>
      </c>
    </row>
    <row r="251" spans="1:3">
      <c r="A251" s="25"/>
      <c r="B251" s="53">
        <v>0.54847908745247198</v>
      </c>
    </row>
    <row r="252" spans="1:3">
      <c r="A252" s="25"/>
      <c r="B252" s="53">
        <v>0.54657794676806104</v>
      </c>
    </row>
    <row r="253" spans="1:3">
      <c r="A253" s="25"/>
      <c r="B253" s="53">
        <v>0.54467680608364999</v>
      </c>
    </row>
    <row r="254" spans="1:3">
      <c r="A254" s="25"/>
      <c r="B254" s="53">
        <v>0.54277566539924005</v>
      </c>
    </row>
    <row r="255" spans="1:3">
      <c r="A255" s="25"/>
      <c r="B255" s="53">
        <v>0.540874524714829</v>
      </c>
    </row>
    <row r="256" spans="1:3">
      <c r="A256" s="25"/>
      <c r="B256" s="53">
        <v>0.53897338403041795</v>
      </c>
    </row>
    <row r="257" spans="1:2">
      <c r="A257" s="25"/>
      <c r="B257" s="53">
        <v>0.537072243346008</v>
      </c>
    </row>
    <row r="258" spans="1:2">
      <c r="A258" s="25"/>
      <c r="B258" s="53">
        <v>0.53517110266159695</v>
      </c>
    </row>
    <row r="259" spans="1:2">
      <c r="A259" s="25"/>
      <c r="B259" s="53">
        <v>0.53326996197718601</v>
      </c>
    </row>
    <row r="260" spans="1:2">
      <c r="A260" s="25"/>
      <c r="B260" s="53">
        <v>0.53136882129277596</v>
      </c>
    </row>
    <row r="261" spans="1:2">
      <c r="A261" s="25"/>
      <c r="B261" s="53">
        <v>0.52946768060836502</v>
      </c>
    </row>
    <row r="262" spans="1:2">
      <c r="A262" s="25"/>
      <c r="B262" s="53">
        <v>0.52756653992395397</v>
      </c>
    </row>
    <row r="263" spans="1:2">
      <c r="A263" s="25"/>
      <c r="B263" s="53">
        <v>0.52566539923954403</v>
      </c>
    </row>
    <row r="264" spans="1:2">
      <c r="A264" s="25"/>
      <c r="B264" s="53">
        <v>0.52376425855513298</v>
      </c>
    </row>
    <row r="265" spans="1:2">
      <c r="A265" s="25"/>
      <c r="B265" s="53">
        <v>0.52186311787072204</v>
      </c>
    </row>
    <row r="266" spans="1:2">
      <c r="A266" s="25"/>
      <c r="B266" s="53">
        <v>0.51996197718631199</v>
      </c>
    </row>
    <row r="267" spans="1:2">
      <c r="A267" s="25"/>
      <c r="B267" s="53">
        <v>0.51806083650190105</v>
      </c>
    </row>
    <row r="268" spans="1:2">
      <c r="A268" s="25"/>
      <c r="B268" s="53">
        <v>0.51615969581749099</v>
      </c>
    </row>
    <row r="269" spans="1:2">
      <c r="A269" s="25"/>
      <c r="B269" s="53">
        <v>0.51425855513308005</v>
      </c>
    </row>
    <row r="270" spans="1:2">
      <c r="A270" s="25"/>
      <c r="B270" s="53">
        <v>0.512357414448669</v>
      </c>
    </row>
    <row r="271" spans="1:2">
      <c r="A271" s="25"/>
      <c r="B271" s="53">
        <v>0.51045627376425895</v>
      </c>
    </row>
    <row r="272" spans="1:2">
      <c r="A272" s="25"/>
      <c r="B272" s="53">
        <v>0.50855513307984801</v>
      </c>
    </row>
    <row r="273" spans="1:2">
      <c r="A273" s="25"/>
      <c r="B273" s="53">
        <v>0.50665399239543696</v>
      </c>
    </row>
    <row r="274" spans="1:2">
      <c r="A274" s="25"/>
      <c r="B274" s="53">
        <v>0.50475285171102702</v>
      </c>
    </row>
    <row r="275" spans="1:2">
      <c r="A275" s="25"/>
      <c r="B275" s="53">
        <v>0.50285171102661597</v>
      </c>
    </row>
    <row r="276" spans="1:2">
      <c r="A276" s="25"/>
      <c r="B276" s="53">
        <v>0.50095057034220503</v>
      </c>
    </row>
    <row r="277" spans="1:2">
      <c r="A277" s="25"/>
      <c r="B277" s="53">
        <v>0.49904961977186302</v>
      </c>
    </row>
    <row r="278" spans="1:2">
      <c r="A278" s="25"/>
      <c r="B278" s="53">
        <v>0.497148859315589</v>
      </c>
    </row>
    <row r="279" spans="1:2">
      <c r="A279" s="25"/>
      <c r="B279" s="53">
        <v>0.49524809885931598</v>
      </c>
    </row>
    <row r="280" spans="1:2">
      <c r="A280" s="25"/>
      <c r="B280" s="53">
        <v>0.49334700760456301</v>
      </c>
    </row>
    <row r="281" spans="1:2">
      <c r="A281" s="25"/>
      <c r="B281" s="53">
        <v>0.49144586692015202</v>
      </c>
    </row>
    <row r="282" spans="1:2">
      <c r="A282" s="25"/>
      <c r="B282" s="53">
        <v>0.489544817490494</v>
      </c>
    </row>
    <row r="283" spans="1:2">
      <c r="A283" s="25"/>
      <c r="B283" s="53">
        <v>0.48764405703421998</v>
      </c>
    </row>
    <row r="284" spans="1:2">
      <c r="A284" s="25"/>
      <c r="B284" s="53">
        <v>0.48574329657794701</v>
      </c>
    </row>
    <row r="285" spans="1:2">
      <c r="A285" s="25"/>
      <c r="B285" s="53">
        <v>0.48384230418250901</v>
      </c>
    </row>
    <row r="286" spans="1:2">
      <c r="A286" s="25"/>
      <c r="B286" s="53">
        <v>0.48194116349809901</v>
      </c>
    </row>
    <row r="287" spans="1:2">
      <c r="A287" s="25"/>
      <c r="B287" s="53">
        <v>0.48004002281368802</v>
      </c>
    </row>
    <row r="288" spans="1:2">
      <c r="A288" s="25"/>
      <c r="B288" s="53">
        <v>0.47813888212927702</v>
      </c>
    </row>
    <row r="289" spans="1:2">
      <c r="A289" s="25"/>
      <c r="B289" s="53">
        <v>0.47623774144486702</v>
      </c>
    </row>
    <row r="290" spans="1:2">
      <c r="A290" s="25"/>
      <c r="B290" s="53">
        <v>0.474336733840304</v>
      </c>
    </row>
    <row r="291" spans="1:2">
      <c r="A291" s="25"/>
      <c r="B291" s="53">
        <v>0.47243597338402998</v>
      </c>
    </row>
    <row r="292" spans="1:2">
      <c r="A292" s="25"/>
      <c r="B292" s="53">
        <v>0.47053521292775702</v>
      </c>
    </row>
    <row r="293" spans="1:2">
      <c r="A293" s="25"/>
      <c r="B293" s="53">
        <v>0.46863417870722401</v>
      </c>
    </row>
    <row r="294" spans="1:2">
      <c r="A294" s="25"/>
      <c r="B294" s="53">
        <v>0.46673303802281402</v>
      </c>
    </row>
    <row r="295" spans="1:2">
      <c r="A295" s="25"/>
      <c r="B295" s="53">
        <v>0.46483189733840302</v>
      </c>
    </row>
    <row r="296" spans="1:2">
      <c r="A296" s="25"/>
      <c r="B296" s="53">
        <v>0.46293075665399203</v>
      </c>
    </row>
    <row r="297" spans="1:2">
      <c r="A297" s="25"/>
      <c r="B297" s="53">
        <v>0.46102961596958197</v>
      </c>
    </row>
    <row r="298" spans="1:2">
      <c r="A298" s="25"/>
      <c r="B298" s="53">
        <v>0.45912865019011401</v>
      </c>
    </row>
    <row r="299" spans="1:2">
      <c r="A299" s="25"/>
      <c r="B299" s="53">
        <v>0.45722788973383999</v>
      </c>
    </row>
    <row r="300" spans="1:2">
      <c r="A300" s="25"/>
      <c r="B300" s="53">
        <v>0.45532712927756702</v>
      </c>
    </row>
    <row r="301" spans="1:2">
      <c r="A301" s="25"/>
      <c r="B301" s="53">
        <v>0.45342605323193902</v>
      </c>
    </row>
    <row r="302" spans="1:2">
      <c r="A302" s="25"/>
      <c r="B302" s="53">
        <v>0.45152491254752802</v>
      </c>
    </row>
    <row r="303" spans="1:2">
      <c r="A303" s="25"/>
      <c r="B303" s="53">
        <v>0.44962377186311803</v>
      </c>
    </row>
    <row r="304" spans="1:2">
      <c r="A304" s="25"/>
      <c r="B304" s="53">
        <v>0.44772263117870698</v>
      </c>
    </row>
    <row r="305" spans="1:2">
      <c r="A305" s="25"/>
      <c r="B305" s="53">
        <v>0.44582149049429698</v>
      </c>
    </row>
    <row r="306" spans="1:2">
      <c r="A306" s="25"/>
      <c r="B306" s="53">
        <v>0.44392056653992401</v>
      </c>
    </row>
    <row r="307" spans="1:2">
      <c r="A307" s="25"/>
      <c r="B307" s="53">
        <v>0.44201980608364999</v>
      </c>
    </row>
    <row r="308" spans="1:2">
      <c r="A308" s="25"/>
      <c r="B308" s="53">
        <v>0.44011904562737603</v>
      </c>
    </row>
    <row r="309" spans="1:2">
      <c r="A309" s="25"/>
      <c r="B309" s="53">
        <v>0.43821792775665402</v>
      </c>
    </row>
    <row r="310" spans="1:2">
      <c r="A310" s="25"/>
      <c r="B310" s="53">
        <v>0.43631678707224297</v>
      </c>
    </row>
    <row r="311" spans="1:2">
      <c r="A311" s="25"/>
      <c r="B311" s="53">
        <v>0.43441576425855499</v>
      </c>
    </row>
    <row r="312" spans="1:2">
      <c r="A312" s="25"/>
      <c r="B312" s="53">
        <v>0.43251500380228097</v>
      </c>
    </row>
    <row r="313" spans="1:2">
      <c r="A313" s="25"/>
      <c r="B313" s="53">
        <v>0.43061424334600801</v>
      </c>
    </row>
    <row r="314" spans="1:2">
      <c r="A314" s="25"/>
      <c r="B314" s="53">
        <v>0.42871322433460102</v>
      </c>
    </row>
    <row r="315" spans="1:2">
      <c r="A315" s="25"/>
      <c r="B315" s="53">
        <v>0.42681208365019002</v>
      </c>
    </row>
    <row r="316" spans="1:2">
      <c r="A316" s="25"/>
      <c r="B316" s="53">
        <v>0.42491094296577903</v>
      </c>
    </row>
    <row r="317" spans="1:2">
      <c r="A317" s="25"/>
      <c r="B317" s="53">
        <v>0.42300980228136897</v>
      </c>
    </row>
    <row r="318" spans="1:2">
      <c r="A318" s="25"/>
      <c r="B318" s="53">
        <v>0.42110866159695798</v>
      </c>
    </row>
    <row r="319" spans="1:2">
      <c r="A319" s="25"/>
      <c r="B319" s="53">
        <v>0.419207680608365</v>
      </c>
    </row>
    <row r="320" spans="1:2">
      <c r="A320" s="25"/>
      <c r="B320" s="53">
        <v>0.41730692015209098</v>
      </c>
    </row>
    <row r="321" spans="1:2">
      <c r="A321" s="25"/>
      <c r="B321" s="53">
        <v>0.41540615969581801</v>
      </c>
    </row>
    <row r="322" spans="1:2">
      <c r="A322" s="25"/>
      <c r="B322" s="53">
        <v>0.41350509885931602</v>
      </c>
    </row>
    <row r="323" spans="1:2">
      <c r="A323" s="25"/>
      <c r="B323" s="53">
        <v>0.41160395817490503</v>
      </c>
    </row>
    <row r="324" spans="1:2">
      <c r="A324" s="25"/>
      <c r="B324" s="53">
        <v>0.40970281749049398</v>
      </c>
    </row>
    <row r="325" spans="1:2">
      <c r="A325" s="25"/>
      <c r="B325" s="53">
        <v>0.40780167680608398</v>
      </c>
    </row>
    <row r="326" spans="1:2">
      <c r="A326" s="25"/>
      <c r="B326" s="53">
        <v>0.40590053612167298</v>
      </c>
    </row>
    <row r="327" spans="1:2">
      <c r="A327" s="25"/>
      <c r="B327" s="53">
        <v>0.403999596958175</v>
      </c>
    </row>
    <row r="328" spans="1:2">
      <c r="A328" s="25"/>
      <c r="B328" s="53">
        <v>0.40209883650190098</v>
      </c>
    </row>
    <row r="329" spans="1:2">
      <c r="A329" s="25"/>
      <c r="B329" s="53">
        <v>0.40019807604562702</v>
      </c>
    </row>
    <row r="330" spans="1:2">
      <c r="A330" s="25"/>
      <c r="B330" s="53">
        <v>0.39829697338402997</v>
      </c>
    </row>
    <row r="331" spans="1:2">
      <c r="A331" s="25"/>
      <c r="B331" s="53">
        <v>0.39639583269961998</v>
      </c>
    </row>
    <row r="332" spans="1:2">
      <c r="A332" s="25"/>
      <c r="B332" s="53">
        <v>0.39449469201520898</v>
      </c>
    </row>
    <row r="333" spans="1:2">
      <c r="A333" s="25"/>
      <c r="B333" s="53">
        <v>0.39259355133079898</v>
      </c>
    </row>
    <row r="334" spans="1:2">
      <c r="A334" s="25"/>
      <c r="B334" s="53">
        <v>0.39069241064638799</v>
      </c>
    </row>
    <row r="335" spans="1:2">
      <c r="A335" s="25"/>
      <c r="B335" s="53">
        <v>0.388791513307985</v>
      </c>
    </row>
    <row r="336" spans="1:2">
      <c r="A336" s="25"/>
      <c r="B336" s="53">
        <v>0.38689075285171098</v>
      </c>
    </row>
    <row r="337" spans="1:2">
      <c r="A337" s="25"/>
      <c r="B337" s="53">
        <v>0.38498998859315597</v>
      </c>
    </row>
    <row r="338" spans="1:2">
      <c r="A338" s="25"/>
      <c r="B338" s="53">
        <v>0.38308884790874498</v>
      </c>
    </row>
    <row r="339" spans="1:2">
      <c r="A339" s="25"/>
      <c r="B339" s="53">
        <v>0.38118770722433498</v>
      </c>
    </row>
    <row r="340" spans="1:2">
      <c r="A340" s="25"/>
      <c r="B340" s="53">
        <v>0.37928671102661599</v>
      </c>
    </row>
    <row r="341" spans="1:2">
      <c r="A341" s="25"/>
      <c r="B341" s="53">
        <v>0.37738595057034202</v>
      </c>
    </row>
    <row r="342" spans="1:2">
      <c r="A342" s="25"/>
      <c r="B342" s="53">
        <v>0.375485190114068</v>
      </c>
    </row>
    <row r="343" spans="1:2">
      <c r="A343" s="25"/>
      <c r="B343" s="53">
        <v>0.37358414448669203</v>
      </c>
    </row>
    <row r="344" spans="1:2">
      <c r="A344" s="25"/>
      <c r="B344" s="53">
        <v>0.37168300380228098</v>
      </c>
    </row>
    <row r="345" spans="1:2">
      <c r="A345" s="25"/>
      <c r="B345" s="53">
        <v>0.36978186311787098</v>
      </c>
    </row>
    <row r="346" spans="1:2">
      <c r="A346" s="25"/>
      <c r="B346" s="53">
        <v>0.36788072243345998</v>
      </c>
    </row>
    <row r="347" spans="1:2">
      <c r="A347" s="25"/>
      <c r="B347" s="53">
        <v>0.36597958174904899</v>
      </c>
    </row>
    <row r="348" spans="1:2">
      <c r="A348" s="25"/>
      <c r="B348" s="53">
        <v>0.36407862737642599</v>
      </c>
    </row>
    <row r="349" spans="1:2">
      <c r="A349" s="25"/>
      <c r="B349" s="53">
        <v>0.36217786692015203</v>
      </c>
    </row>
    <row r="350" spans="1:2">
      <c r="A350" s="25"/>
      <c r="B350" s="53">
        <v>0.36027710646387801</v>
      </c>
    </row>
    <row r="351" spans="1:2">
      <c r="A351" s="25"/>
      <c r="B351" s="53">
        <v>0.35837601901140698</v>
      </c>
    </row>
    <row r="352" spans="1:2">
      <c r="A352" s="25"/>
      <c r="B352" s="53">
        <v>0.35647487832699598</v>
      </c>
    </row>
    <row r="353" spans="1:2">
      <c r="A353" s="25"/>
      <c r="B353" s="53">
        <v>0.35457373764258598</v>
      </c>
    </row>
    <row r="354" spans="1:2">
      <c r="A354" s="25"/>
      <c r="B354" s="53">
        <v>0.35267259695817499</v>
      </c>
    </row>
    <row r="355" spans="1:2">
      <c r="A355" s="25"/>
      <c r="B355" s="53">
        <v>0.35077145627376399</v>
      </c>
    </row>
    <row r="356" spans="1:2">
      <c r="A356" s="25"/>
      <c r="B356" s="53">
        <v>0.34887054372623599</v>
      </c>
    </row>
    <row r="357" spans="1:2">
      <c r="A357" s="25"/>
      <c r="B357" s="53">
        <v>0.34696978326996197</v>
      </c>
    </row>
    <row r="358" spans="1:2">
      <c r="A358" s="25"/>
      <c r="B358" s="53">
        <v>0.34506902281368801</v>
      </c>
    </row>
    <row r="359" spans="1:2">
      <c r="A359" s="25"/>
      <c r="B359" s="53">
        <v>0.34316789353612198</v>
      </c>
    </row>
    <row r="360" spans="1:2">
      <c r="A360" s="25"/>
      <c r="B360" s="53">
        <v>0.34126675285171099</v>
      </c>
    </row>
    <row r="361" spans="1:2">
      <c r="A361" s="25"/>
      <c r="B361" s="53">
        <v>0.33936561216729999</v>
      </c>
    </row>
    <row r="362" spans="1:2">
      <c r="A362" s="25"/>
      <c r="B362" s="53">
        <v>0.33746447148288999</v>
      </c>
    </row>
    <row r="363" spans="1:2">
      <c r="A363" s="25"/>
      <c r="B363" s="53">
        <v>0.335563330798479</v>
      </c>
    </row>
    <row r="364" spans="1:2">
      <c r="A364" s="25"/>
      <c r="B364" s="53">
        <v>0.333662460076046</v>
      </c>
    </row>
    <row r="365" spans="1:2">
      <c r="A365" s="25"/>
      <c r="B365" s="53">
        <v>0.33176169961977198</v>
      </c>
    </row>
    <row r="366" spans="1:2">
      <c r="A366" s="25"/>
      <c r="B366" s="53">
        <v>0.32986090874524698</v>
      </c>
    </row>
    <row r="367" spans="1:2">
      <c r="A367" s="25"/>
      <c r="B367" s="53">
        <v>0.32795976806083599</v>
      </c>
    </row>
    <row r="368" spans="1:2">
      <c r="A368" s="25"/>
      <c r="B368" s="53">
        <v>0.32605862737642599</v>
      </c>
    </row>
    <row r="369" spans="1:2">
      <c r="A369" s="25"/>
      <c r="B369" s="53">
        <v>0.32415765779467698</v>
      </c>
    </row>
    <row r="370" spans="1:2">
      <c r="A370" s="25"/>
      <c r="B370" s="53">
        <v>0.32225689733840301</v>
      </c>
    </row>
    <row r="371" spans="1:2">
      <c r="A371" s="25"/>
      <c r="B371" s="53">
        <v>0.32035613688212899</v>
      </c>
    </row>
    <row r="372" spans="1:2">
      <c r="A372" s="25"/>
      <c r="B372" s="53">
        <v>0.31845506463878298</v>
      </c>
    </row>
    <row r="373" spans="1:2">
      <c r="A373" s="25"/>
      <c r="B373" s="53">
        <v>0.31655392395437298</v>
      </c>
    </row>
    <row r="374" spans="1:2">
      <c r="A374" s="25"/>
      <c r="B374" s="53">
        <v>0.31465278326996199</v>
      </c>
    </row>
    <row r="375" spans="1:2">
      <c r="A375" s="25"/>
      <c r="B375" s="53">
        <v>0.31275164258555099</v>
      </c>
    </row>
    <row r="376" spans="1:2">
      <c r="A376" s="25"/>
      <c r="B376" s="53">
        <v>0.310850501901141</v>
      </c>
    </row>
    <row r="377" spans="1:2">
      <c r="A377" s="25"/>
      <c r="B377" s="53">
        <v>0.30894957414448698</v>
      </c>
    </row>
    <row r="378" spans="1:2">
      <c r="A378" s="25"/>
      <c r="B378" s="53">
        <v>0.30704881368821302</v>
      </c>
    </row>
    <row r="379" spans="1:2">
      <c r="A379" s="25"/>
      <c r="B379" s="53">
        <v>0.305148053231939</v>
      </c>
    </row>
    <row r="380" spans="1:2">
      <c r="A380" s="25"/>
      <c r="B380" s="53">
        <v>0.30324693916349799</v>
      </c>
    </row>
    <row r="381" spans="1:2">
      <c r="A381" s="25"/>
      <c r="B381" s="53">
        <v>0.30134579847908699</v>
      </c>
    </row>
    <row r="382" spans="1:2">
      <c r="A382" s="25"/>
      <c r="B382" s="53">
        <v>0.29944465779467699</v>
      </c>
    </row>
    <row r="383" spans="1:2">
      <c r="A383" s="25"/>
      <c r="B383" s="53">
        <v>0.297543517110266</v>
      </c>
    </row>
    <row r="384" spans="1:2">
      <c r="A384" s="25"/>
      <c r="B384" s="53">
        <v>0.295642376425856</v>
      </c>
    </row>
    <row r="385" spans="1:2">
      <c r="A385" s="25"/>
      <c r="B385" s="53">
        <v>0.29374149049429699</v>
      </c>
    </row>
    <row r="386" spans="1:2">
      <c r="A386" s="25"/>
      <c r="B386" s="53">
        <v>0.29184073003802302</v>
      </c>
    </row>
    <row r="387" spans="1:2">
      <c r="A387" s="25"/>
      <c r="B387" s="53">
        <v>0.28993995437262399</v>
      </c>
    </row>
    <row r="388" spans="1:2">
      <c r="A388" s="25"/>
      <c r="B388" s="53">
        <v>0.28803881368821299</v>
      </c>
    </row>
    <row r="389" spans="1:2">
      <c r="A389" s="25"/>
      <c r="B389" s="53">
        <v>0.286137673003802</v>
      </c>
    </row>
    <row r="390" spans="1:2">
      <c r="A390" s="25"/>
      <c r="B390" s="53">
        <v>0.284236532319392</v>
      </c>
    </row>
    <row r="391" spans="1:2">
      <c r="A391" s="25"/>
      <c r="B391" s="53">
        <v>0.282335391634981</v>
      </c>
    </row>
    <row r="392" spans="1:2">
      <c r="A392" s="25"/>
      <c r="B392" s="53">
        <v>0.28043425095057001</v>
      </c>
    </row>
    <row r="393" spans="1:2">
      <c r="A393" s="25"/>
      <c r="B393" s="53">
        <v>0.27853340684410599</v>
      </c>
    </row>
    <row r="394" spans="1:2">
      <c r="A394" s="25"/>
      <c r="B394" s="53">
        <v>0.27663264638783303</v>
      </c>
    </row>
    <row r="395" spans="1:2">
      <c r="A395" s="25"/>
      <c r="B395" s="53">
        <v>0.27473182889733799</v>
      </c>
    </row>
    <row r="396" spans="1:2">
      <c r="A396" s="25"/>
      <c r="B396" s="53">
        <v>0.272830688212928</v>
      </c>
    </row>
    <row r="397" spans="1:2">
      <c r="A397" s="25"/>
      <c r="B397" s="53">
        <v>0.270929547528517</v>
      </c>
    </row>
    <row r="398" spans="1:2">
      <c r="A398" s="25"/>
      <c r="B398" s="53">
        <v>0.26902860456273803</v>
      </c>
    </row>
    <row r="399" spans="1:2">
      <c r="A399" s="25"/>
      <c r="B399" s="53">
        <v>0.26712784410646401</v>
      </c>
    </row>
    <row r="400" spans="1:2">
      <c r="A400" s="25"/>
      <c r="B400" s="53">
        <v>0.26522708365018999</v>
      </c>
    </row>
    <row r="401" spans="1:2">
      <c r="A401" s="25"/>
      <c r="B401" s="53">
        <v>0.26332598479087399</v>
      </c>
    </row>
    <row r="402" spans="1:2">
      <c r="A402" s="25"/>
      <c r="B402" s="53">
        <v>0.26142484410646399</v>
      </c>
    </row>
    <row r="403" spans="1:2">
      <c r="A403" s="25"/>
      <c r="B403" s="53">
        <v>0.259523703422053</v>
      </c>
    </row>
    <row r="404" spans="1:2">
      <c r="A404" s="25"/>
      <c r="B404" s="53">
        <v>0.257622562737643</v>
      </c>
    </row>
    <row r="405" spans="1:2">
      <c r="A405" s="25"/>
      <c r="B405" s="53">
        <v>0.25572142205323201</v>
      </c>
    </row>
    <row r="406" spans="1:2">
      <c r="A406" s="25"/>
      <c r="B406" s="53">
        <v>0.25382052091254798</v>
      </c>
    </row>
    <row r="407" spans="1:2">
      <c r="A407" s="25"/>
      <c r="B407" s="53">
        <v>0.25191976045627401</v>
      </c>
    </row>
    <row r="408" spans="1:2">
      <c r="A408" s="25"/>
      <c r="B408" s="53">
        <v>0.25001899999999999</v>
      </c>
    </row>
    <row r="409" spans="1:2">
      <c r="A409" s="25"/>
      <c r="B409" s="53">
        <v>0.248117859315589</v>
      </c>
    </row>
    <row r="410" spans="1:2">
      <c r="A410" s="25"/>
      <c r="B410" s="53">
        <v>0.246216718631179</v>
      </c>
    </row>
    <row r="411" spans="1:2">
      <c r="A411" s="25"/>
      <c r="B411" s="53">
        <v>0.244315577946768</v>
      </c>
    </row>
    <row r="412" spans="1:2">
      <c r="A412" s="25"/>
      <c r="B412" s="39"/>
    </row>
    <row r="413" spans="1:2">
      <c r="A413" s="25"/>
      <c r="B413" s="39"/>
    </row>
    <row r="414" spans="1:2">
      <c r="A414" s="25"/>
      <c r="B414" s="39"/>
    </row>
    <row r="415" spans="1:2">
      <c r="A415" s="25"/>
      <c r="B415" s="39"/>
    </row>
    <row r="416" spans="1:2">
      <c r="A416" s="25"/>
      <c r="B416" s="39"/>
    </row>
    <row r="417" spans="1:2">
      <c r="A417" s="25"/>
      <c r="B417" s="39"/>
    </row>
    <row r="418" spans="1:2">
      <c r="A418" s="25"/>
      <c r="B418" s="39"/>
    </row>
    <row r="419" spans="1:2">
      <c r="A419" s="25"/>
      <c r="B419" s="39"/>
    </row>
    <row r="420" spans="1:2">
      <c r="A420" s="25"/>
      <c r="B420" s="39"/>
    </row>
    <row r="421" spans="1:2">
      <c r="A421" s="25"/>
      <c r="B421" s="39"/>
    </row>
    <row r="422" spans="1:2">
      <c r="A422" s="25"/>
      <c r="B422" s="39"/>
    </row>
    <row r="423" spans="1:2">
      <c r="A423" s="25"/>
      <c r="B423" s="39"/>
    </row>
    <row r="424" spans="1:2">
      <c r="A424" s="25"/>
      <c r="B424" s="39"/>
    </row>
    <row r="425" spans="1:2">
      <c r="A425" s="25"/>
      <c r="B425" s="39"/>
    </row>
    <row r="426" spans="1:2">
      <c r="A426" s="25"/>
      <c r="B426" s="39"/>
    </row>
    <row r="427" spans="1:2">
      <c r="A427" s="25"/>
      <c r="B427" s="39"/>
    </row>
    <row r="428" spans="1:2">
      <c r="A428" s="25"/>
      <c r="B428" s="39"/>
    </row>
    <row r="429" spans="1:2">
      <c r="A429" s="25"/>
      <c r="B429" s="39"/>
    </row>
    <row r="430" spans="1:2">
      <c r="A430" s="25"/>
      <c r="B430" s="39"/>
    </row>
    <row r="431" spans="1:2">
      <c r="A431" s="25"/>
      <c r="B431" s="39"/>
    </row>
    <row r="432" spans="1:2">
      <c r="A432" s="25"/>
      <c r="B432" s="39"/>
    </row>
    <row r="433" spans="1:2">
      <c r="A433" s="25"/>
      <c r="B433" s="39"/>
    </row>
    <row r="434" spans="1:2">
      <c r="A434" s="25"/>
      <c r="B434" s="39"/>
    </row>
    <row r="435" spans="1:2">
      <c r="A435" s="25"/>
      <c r="B435" s="39"/>
    </row>
    <row r="436" spans="1:2">
      <c r="A436" s="25"/>
      <c r="B436" s="39"/>
    </row>
    <row r="437" spans="1:2">
      <c r="A437" s="25"/>
      <c r="B437" s="39"/>
    </row>
    <row r="438" spans="1:2">
      <c r="A438" s="25"/>
      <c r="B438" s="39"/>
    </row>
    <row r="439" spans="1:2">
      <c r="A439" s="25"/>
      <c r="B439" s="39"/>
    </row>
    <row r="440" spans="1:2">
      <c r="A440" s="25"/>
      <c r="B440" s="39"/>
    </row>
    <row r="441" spans="1:2">
      <c r="A441" s="25"/>
      <c r="B441" s="39"/>
    </row>
    <row r="442" spans="1:2">
      <c r="A442" s="25"/>
      <c r="B442" s="39"/>
    </row>
    <row r="443" spans="1:2">
      <c r="A443" s="25"/>
      <c r="B443" s="39"/>
    </row>
    <row r="444" spans="1:2">
      <c r="A444" s="25"/>
      <c r="B444" s="39"/>
    </row>
    <row r="445" spans="1:2">
      <c r="A445" s="25"/>
      <c r="B445" s="39"/>
    </row>
    <row r="446" spans="1:2">
      <c r="A446" s="25"/>
      <c r="B446" s="39"/>
    </row>
    <row r="447" spans="1:2">
      <c r="A447" s="25"/>
      <c r="B447" s="39"/>
    </row>
    <row r="448" spans="1:2">
      <c r="A448" s="25"/>
      <c r="B448" s="39"/>
    </row>
    <row r="449" spans="1:2">
      <c r="A449" s="25"/>
      <c r="B449" s="39"/>
    </row>
    <row r="450" spans="1:2">
      <c r="A450" s="25"/>
      <c r="B450" s="39"/>
    </row>
    <row r="451" spans="1:2">
      <c r="A451" s="25"/>
      <c r="B451" s="39"/>
    </row>
    <row r="452" spans="1:2">
      <c r="A452" s="25"/>
      <c r="B452" s="39"/>
    </row>
    <row r="453" spans="1:2">
      <c r="A453" s="25"/>
      <c r="B453" s="39"/>
    </row>
    <row r="454" spans="1:2">
      <c r="A454" s="25"/>
      <c r="B454" s="39"/>
    </row>
  </sheetData>
  <mergeCells count="1">
    <mergeCell ref="D14:I1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68"/>
  <sheetViews>
    <sheetView workbookViewId="0">
      <selection activeCell="E11" sqref="E11"/>
    </sheetView>
  </sheetViews>
  <sheetFormatPr defaultRowHeight="12.75"/>
  <cols>
    <col min="1" max="1" width="9.140625" style="5" customWidth="1"/>
    <col min="2" max="2" width="9.85546875" style="5" customWidth="1"/>
    <col min="3" max="3" width="12.140625" style="11" customWidth="1"/>
    <col min="4" max="4" width="12.140625" style="6" customWidth="1"/>
    <col min="5" max="5" width="13.42578125" bestFit="1" customWidth="1"/>
    <col min="6" max="7" width="11.42578125" customWidth="1"/>
    <col min="8" max="8" width="14.7109375" customWidth="1"/>
    <col min="9" max="9" width="11.42578125" customWidth="1"/>
    <col min="10" max="10" width="13.5703125" customWidth="1"/>
  </cols>
  <sheetData>
    <row r="1" spans="1:15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</row>
    <row r="2" spans="1:15">
      <c r="A2" s="1"/>
      <c r="B2" s="1"/>
    </row>
    <row r="3" spans="1:15">
      <c r="A3" s="68" t="s">
        <v>62</v>
      </c>
      <c r="B3" s="69"/>
      <c r="C3" s="69"/>
      <c r="D3" s="69"/>
      <c r="E3" s="69"/>
      <c r="F3" s="69"/>
      <c r="G3" s="69"/>
      <c r="H3" s="69"/>
      <c r="I3" s="69"/>
      <c r="J3" s="69"/>
      <c r="K3" s="30" t="s">
        <v>34</v>
      </c>
      <c r="L3" s="29"/>
      <c r="M3" s="29"/>
    </row>
    <row r="4" spans="1:15">
      <c r="A4" s="1"/>
      <c r="B4" s="1"/>
    </row>
    <row r="5" spans="1:1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</row>
    <row r="6" spans="1:15">
      <c r="A6" s="69" t="s">
        <v>20</v>
      </c>
      <c r="B6" s="69"/>
      <c r="C6" s="69"/>
      <c r="D6" s="69"/>
      <c r="E6" s="69"/>
      <c r="F6" s="69"/>
      <c r="G6" s="69"/>
      <c r="H6" s="69"/>
      <c r="I6" s="69"/>
      <c r="J6" s="69"/>
    </row>
    <row r="7" spans="1:15">
      <c r="A7" s="1"/>
      <c r="B7" s="1"/>
    </row>
    <row r="8" spans="1:15">
      <c r="A8" s="2" t="s">
        <v>70</v>
      </c>
      <c r="B8" s="1"/>
      <c r="F8" s="34"/>
      <c r="G8" s="6"/>
      <c r="H8" s="6"/>
    </row>
    <row r="9" spans="1:15">
      <c r="A9" s="2" t="s">
        <v>72</v>
      </c>
      <c r="B9" s="1"/>
      <c r="D9" s="41" t="s">
        <v>73</v>
      </c>
      <c r="E9" s="42" t="s">
        <v>9</v>
      </c>
      <c r="F9" s="6"/>
      <c r="G9" s="6"/>
      <c r="H9" s="6"/>
    </row>
    <row r="10" spans="1:15">
      <c r="A10" s="2"/>
      <c r="B10" s="1"/>
      <c r="D10" s="7">
        <f>ROUND('342 Truncate'!B13, 6)</f>
        <v>0</v>
      </c>
      <c r="E10" s="47">
        <f>'[1]342'!$J$26</f>
        <v>51.205221493608846</v>
      </c>
      <c r="F10" s="35"/>
      <c r="G10" s="6"/>
      <c r="H10" s="6"/>
    </row>
    <row r="11" spans="1:15">
      <c r="A11" s="26" t="str">
        <f>"Probable Retirement Year " &amp;ROUND('342 Truncate'!C1, 1)</f>
        <v>Probable Retirement Year 2029.7</v>
      </c>
      <c r="B11" s="1"/>
      <c r="F11" s="34"/>
      <c r="G11" s="6"/>
      <c r="H11" s="6"/>
      <c r="O11" s="29"/>
    </row>
    <row r="12" spans="1:15">
      <c r="A12" s="1"/>
      <c r="B12" s="1"/>
      <c r="L12" s="62" t="s">
        <v>26</v>
      </c>
      <c r="M12" s="62"/>
      <c r="N12" s="62"/>
      <c r="O12" s="29"/>
    </row>
    <row r="13" spans="1:15">
      <c r="A13" s="1"/>
      <c r="B13" s="1"/>
      <c r="D13" s="3" t="s">
        <v>12</v>
      </c>
      <c r="F13" s="3" t="s">
        <v>12</v>
      </c>
      <c r="G13" s="3" t="s">
        <v>10</v>
      </c>
      <c r="L13" s="30"/>
      <c r="M13" s="29"/>
      <c r="N13" s="29"/>
      <c r="O13" s="29"/>
    </row>
    <row r="14" spans="1:15">
      <c r="A14" s="2"/>
      <c r="B14" s="3" t="s">
        <v>7</v>
      </c>
      <c r="C14" s="12" t="s">
        <v>1</v>
      </c>
      <c r="D14" s="3" t="s">
        <v>10</v>
      </c>
      <c r="E14" s="3" t="s">
        <v>12</v>
      </c>
      <c r="F14" s="3" t="s">
        <v>9</v>
      </c>
      <c r="G14" s="3" t="s">
        <v>9</v>
      </c>
      <c r="L14" s="32" t="s">
        <v>35</v>
      </c>
      <c r="M14" s="33" t="s">
        <v>38</v>
      </c>
      <c r="N14" s="29"/>
      <c r="O14" s="29"/>
    </row>
    <row r="15" spans="1:15">
      <c r="A15" s="3" t="s">
        <v>2</v>
      </c>
      <c r="B15" s="14">
        <v>37256</v>
      </c>
      <c r="C15" s="12" t="s">
        <v>3</v>
      </c>
      <c r="D15" s="3" t="s">
        <v>9</v>
      </c>
      <c r="E15" s="3" t="s">
        <v>9</v>
      </c>
      <c r="F15" s="3" t="s">
        <v>13</v>
      </c>
      <c r="G15" s="3" t="s">
        <v>13</v>
      </c>
      <c r="L15" s="32" t="s">
        <v>36</v>
      </c>
      <c r="M15" s="33" t="s">
        <v>38</v>
      </c>
      <c r="N15" s="29"/>
      <c r="O15" s="29"/>
    </row>
    <row r="16" spans="1:15">
      <c r="A16" s="4" t="s">
        <v>4</v>
      </c>
      <c r="B16" s="13" t="s">
        <v>5</v>
      </c>
      <c r="C16" s="8" t="s">
        <v>6</v>
      </c>
      <c r="D16" s="4" t="s">
        <v>11</v>
      </c>
      <c r="E16" s="4" t="s">
        <v>14</v>
      </c>
      <c r="F16" s="4" t="s">
        <v>15</v>
      </c>
      <c r="G16" t="s">
        <v>16</v>
      </c>
      <c r="L16" s="32" t="s">
        <v>37</v>
      </c>
      <c r="M16" s="33" t="s">
        <v>39</v>
      </c>
      <c r="N16" s="29"/>
      <c r="O16" s="29"/>
    </row>
    <row r="17" spans="1:15">
      <c r="A17" s="4"/>
      <c r="B17" s="13"/>
      <c r="C17" s="8"/>
      <c r="D17" s="4"/>
      <c r="E17" s="4"/>
      <c r="F17" s="4"/>
      <c r="L17" s="30" t="s">
        <v>40</v>
      </c>
      <c r="M17" s="33" t="s">
        <v>41</v>
      </c>
      <c r="N17" s="29"/>
      <c r="O17" s="29"/>
    </row>
    <row r="18" spans="1:15">
      <c r="A18" s="4">
        <v>2011</v>
      </c>
      <c r="B18" s="28">
        <v>0.5</v>
      </c>
      <c r="C18" s="44">
        <v>479998.26</v>
      </c>
      <c r="D18" s="16">
        <f>'342 Truncate'!C14</f>
        <v>16.822075384455925</v>
      </c>
      <c r="E18" s="10">
        <f>E10</f>
        <v>51.205221493608846</v>
      </c>
      <c r="F18" s="9">
        <f t="shared" ref="F18:F59" si="0">+C18/E18</f>
        <v>9374.0100325493313</v>
      </c>
      <c r="G18" s="9">
        <f>+D18*F18</f>
        <v>157690.30342219098</v>
      </c>
      <c r="L18" s="30" t="s">
        <v>42</v>
      </c>
      <c r="M18" s="33" t="s">
        <v>43</v>
      </c>
      <c r="N18" s="29"/>
      <c r="O18" s="29"/>
    </row>
    <row r="19" spans="1:15">
      <c r="A19" s="4">
        <v>2010</v>
      </c>
      <c r="B19" s="28">
        <v>1.5</v>
      </c>
      <c r="C19" s="44">
        <v>1626749.85</v>
      </c>
      <c r="D19" s="16">
        <f>'342 Truncate'!C15</f>
        <v>16.81635802209539</v>
      </c>
      <c r="E19" s="10">
        <f t="shared" ref="E19:E33" si="1">E18</f>
        <v>51.205221493608846</v>
      </c>
      <c r="F19" s="9">
        <f t="shared" si="0"/>
        <v>31769.218109974234</v>
      </c>
      <c r="G19" s="9">
        <f>+D19*F19</f>
        <v>534242.54581936332</v>
      </c>
      <c r="L19" s="32" t="s">
        <v>44</v>
      </c>
      <c r="M19" s="33" t="s">
        <v>45</v>
      </c>
    </row>
    <row r="20" spans="1:15">
      <c r="A20" s="4">
        <v>2009</v>
      </c>
      <c r="B20" s="28">
        <v>2.5</v>
      </c>
      <c r="C20" s="44">
        <v>41506.720000000001</v>
      </c>
      <c r="D20" s="16">
        <f>'342 Truncate'!C16</f>
        <v>16.810584890779229</v>
      </c>
      <c r="E20" s="10">
        <f t="shared" si="1"/>
        <v>51.205221493608846</v>
      </c>
      <c r="F20" s="9">
        <f t="shared" si="0"/>
        <v>810.59545861315416</v>
      </c>
      <c r="G20" s="9">
        <f>+D20*F20</f>
        <v>13626.583769096549</v>
      </c>
    </row>
    <row r="21" spans="1:15">
      <c r="A21" s="27">
        <v>2008</v>
      </c>
      <c r="B21" s="28">
        <v>3.5</v>
      </c>
      <c r="C21" s="44">
        <v>0</v>
      </c>
      <c r="D21" s="16">
        <f>'342 Truncate'!C17</f>
        <v>16.80494011484635</v>
      </c>
      <c r="E21" s="10">
        <f t="shared" si="1"/>
        <v>51.205221493608846</v>
      </c>
      <c r="F21" s="9">
        <f t="shared" si="0"/>
        <v>0</v>
      </c>
      <c r="G21" s="9">
        <f>+D21*F21</f>
        <v>0</v>
      </c>
    </row>
    <row r="22" spans="1:15">
      <c r="A22" s="27">
        <v>2007</v>
      </c>
      <c r="B22" s="28">
        <v>4.5</v>
      </c>
      <c r="C22" s="44">
        <v>76153</v>
      </c>
      <c r="D22" s="16">
        <f>'342 Truncate'!C18</f>
        <v>16.799267392104198</v>
      </c>
      <c r="E22" s="10">
        <f t="shared" si="1"/>
        <v>51.205221493608846</v>
      </c>
      <c r="F22" s="9">
        <f t="shared" si="0"/>
        <v>1487.2116119936127</v>
      </c>
      <c r="G22" s="9">
        <f t="shared" ref="G22:G59" si="2">+D22*F22</f>
        <v>24984.06553852302</v>
      </c>
    </row>
    <row r="23" spans="1:15">
      <c r="A23" s="27">
        <v>2006</v>
      </c>
      <c r="B23" s="28">
        <v>5.5</v>
      </c>
      <c r="C23" s="44">
        <v>6150.29</v>
      </c>
      <c r="D23" s="16">
        <f>'342 Truncate'!C19</f>
        <v>16.793669368847326</v>
      </c>
      <c r="E23" s="10">
        <f t="shared" si="1"/>
        <v>51.205221493608846</v>
      </c>
      <c r="F23" s="9">
        <f t="shared" si="0"/>
        <v>120.1106024073667</v>
      </c>
      <c r="G23" s="9">
        <f t="shared" si="2"/>
        <v>2017.0977445223939</v>
      </c>
    </row>
    <row r="24" spans="1:15">
      <c r="A24" s="27">
        <v>2005</v>
      </c>
      <c r="B24" s="28">
        <v>6.5</v>
      </c>
      <c r="C24" s="44">
        <v>388234.23</v>
      </c>
      <c r="D24" s="16">
        <f>'342 Truncate'!C20</f>
        <v>16.788166855000526</v>
      </c>
      <c r="E24" s="10">
        <f t="shared" si="1"/>
        <v>51.205221493608846</v>
      </c>
      <c r="F24" s="9">
        <f t="shared" si="0"/>
        <v>7581.9265823985788</v>
      </c>
      <c r="G24" s="9">
        <f t="shared" si="2"/>
        <v>127286.64854767124</v>
      </c>
    </row>
    <row r="25" spans="1:15">
      <c r="A25" s="27">
        <v>2004</v>
      </c>
      <c r="B25" s="28">
        <v>7.5</v>
      </c>
      <c r="C25" s="44">
        <v>2344997.02</v>
      </c>
      <c r="D25" s="16">
        <f>'342 Truncate'!C21</f>
        <v>16.782624297116438</v>
      </c>
      <c r="E25" s="10">
        <f t="shared" si="1"/>
        <v>51.205221493608846</v>
      </c>
      <c r="F25" s="9">
        <f t="shared" si="0"/>
        <v>45796.05266022899</v>
      </c>
      <c r="G25" s="9">
        <f t="shared" si="2"/>
        <v>768577.94608758297</v>
      </c>
    </row>
    <row r="26" spans="1:15">
      <c r="A26" s="27">
        <v>2003</v>
      </c>
      <c r="B26" s="28">
        <v>8.5</v>
      </c>
      <c r="C26" s="44">
        <v>36567.97</v>
      </c>
      <c r="D26" s="16">
        <f>'342 Truncate'!C22</f>
        <v>16.777258066053058</v>
      </c>
      <c r="E26" s="10">
        <f t="shared" si="1"/>
        <v>51.205221493608846</v>
      </c>
      <c r="F26" s="9">
        <f t="shared" si="0"/>
        <v>714.14533388092491</v>
      </c>
      <c r="G26" s="9">
        <f t="shared" si="2"/>
        <v>11981.400563187901</v>
      </c>
    </row>
    <row r="27" spans="1:15">
      <c r="A27" s="27">
        <v>2002</v>
      </c>
      <c r="B27" s="28">
        <v>9.5</v>
      </c>
      <c r="C27" s="44">
        <v>4955592.67</v>
      </c>
      <c r="D27" s="16">
        <f>'342 Truncate'!C23</f>
        <v>16.771847770954665</v>
      </c>
      <c r="E27" s="10">
        <f t="shared" si="1"/>
        <v>51.205221493608846</v>
      </c>
      <c r="F27" s="9">
        <f t="shared" si="0"/>
        <v>96779.049586154608</v>
      </c>
      <c r="G27" s="9">
        <f t="shared" si="2"/>
        <v>1623163.4870766581</v>
      </c>
    </row>
    <row r="28" spans="1:15">
      <c r="A28" s="27">
        <v>2001</v>
      </c>
      <c r="B28" s="28">
        <v>10.5</v>
      </c>
      <c r="C28" s="44">
        <v>2534004.9900000002</v>
      </c>
      <c r="D28" s="16">
        <f>'342 Truncate'!C24</f>
        <v>16.766548291954855</v>
      </c>
      <c r="E28" s="10">
        <f t="shared" si="1"/>
        <v>51.205221493608846</v>
      </c>
      <c r="F28" s="9">
        <f t="shared" si="0"/>
        <v>49487.23813871757</v>
      </c>
      <c r="G28" s="9">
        <f t="shared" si="2"/>
        <v>829730.16808827827</v>
      </c>
    </row>
    <row r="29" spans="1:15">
      <c r="A29" s="27">
        <v>2000</v>
      </c>
      <c r="B29" s="28">
        <v>11.5</v>
      </c>
      <c r="C29" s="44">
        <v>0</v>
      </c>
      <c r="D29" s="16">
        <f>'342 Truncate'!C25</f>
        <v>16.7613743567127</v>
      </c>
      <c r="E29" s="10">
        <f t="shared" si="1"/>
        <v>51.205221493608846</v>
      </c>
      <c r="F29" s="9">
        <f t="shared" si="0"/>
        <v>0</v>
      </c>
      <c r="G29" s="9">
        <f t="shared" si="2"/>
        <v>0</v>
      </c>
    </row>
    <row r="30" spans="1:15">
      <c r="A30" s="27">
        <v>1999</v>
      </c>
      <c r="B30" s="28">
        <v>12.5</v>
      </c>
      <c r="C30" s="44">
        <v>558834.04</v>
      </c>
      <c r="D30" s="16">
        <f>'342 Truncate'!C26</f>
        <v>16.756157832021671</v>
      </c>
      <c r="E30" s="10">
        <f t="shared" si="1"/>
        <v>51.205221493608846</v>
      </c>
      <c r="F30" s="9">
        <f t="shared" si="0"/>
        <v>10913.614348289668</v>
      </c>
      <c r="G30" s="9">
        <f t="shared" si="2"/>
        <v>182870.244537758</v>
      </c>
    </row>
    <row r="31" spans="1:15">
      <c r="A31" s="27">
        <v>1998</v>
      </c>
      <c r="B31" s="28">
        <v>13.5</v>
      </c>
      <c r="C31" s="44">
        <v>7773</v>
      </c>
      <c r="D31" s="16">
        <f>'342 Truncate'!C27</f>
        <v>16.751168540802976</v>
      </c>
      <c r="E31" s="10">
        <f t="shared" si="1"/>
        <v>51.205221493608846</v>
      </c>
      <c r="F31" s="9">
        <f t="shared" si="0"/>
        <v>151.80092524294975</v>
      </c>
      <c r="G31" s="9">
        <f t="shared" si="2"/>
        <v>2542.842883394484</v>
      </c>
    </row>
    <row r="32" spans="1:15">
      <c r="A32" s="27">
        <v>1997</v>
      </c>
      <c r="B32" s="28">
        <v>14.5</v>
      </c>
      <c r="C32" s="44">
        <v>242007</v>
      </c>
      <c r="D32" s="16">
        <f>'342 Truncate'!C28</f>
        <v>16.746121367056276</v>
      </c>
      <c r="E32" s="10">
        <f t="shared" si="1"/>
        <v>51.205221493608846</v>
      </c>
      <c r="F32" s="9">
        <f t="shared" si="0"/>
        <v>4726.2172282607153</v>
      </c>
      <c r="G32" s="9">
        <f t="shared" si="2"/>
        <v>79145.807311526252</v>
      </c>
    </row>
    <row r="33" spans="1:7">
      <c r="A33" s="27">
        <v>1996</v>
      </c>
      <c r="B33" s="28">
        <v>15.5</v>
      </c>
      <c r="C33" s="44">
        <v>224451.23</v>
      </c>
      <c r="D33" s="16">
        <f>'342 Truncate'!C29</f>
        <v>16.741225659605863</v>
      </c>
      <c r="E33" s="10">
        <f t="shared" si="1"/>
        <v>51.205221493608846</v>
      </c>
      <c r="F33" s="9">
        <f t="shared" si="0"/>
        <v>4383.36606019788</v>
      </c>
      <c r="G33" s="9">
        <f t="shared" si="2"/>
        <v>73382.920362430203</v>
      </c>
    </row>
    <row r="34" spans="1:7">
      <c r="A34" s="27">
        <v>1995</v>
      </c>
      <c r="B34" s="28">
        <v>16.5</v>
      </c>
      <c r="C34" s="44">
        <v>1319073.8399999999</v>
      </c>
      <c r="D34" s="16">
        <f>'342 Truncate'!C30</f>
        <v>16.736484479323913</v>
      </c>
      <c r="E34" s="10">
        <f t="shared" ref="E34:E59" si="3">+E33</f>
        <v>51.205221493608846</v>
      </c>
      <c r="F34" s="9">
        <f t="shared" si="0"/>
        <v>25760.533819087948</v>
      </c>
      <c r="G34" s="9">
        <f t="shared" si="2"/>
        <v>431140.77444226423</v>
      </c>
    </row>
    <row r="35" spans="1:7">
      <c r="A35" s="27">
        <v>1994</v>
      </c>
      <c r="B35" s="28">
        <v>17.5</v>
      </c>
      <c r="C35" s="44">
        <v>7784517.1300000008</v>
      </c>
      <c r="D35" s="16">
        <f>'342 Truncate'!C31</f>
        <v>16.731705183519484</v>
      </c>
      <c r="E35" s="10">
        <f t="shared" si="3"/>
        <v>51.205221493608846</v>
      </c>
      <c r="F35" s="9">
        <f t="shared" si="0"/>
        <v>152025.84625030129</v>
      </c>
      <c r="G35" s="9">
        <f t="shared" si="2"/>
        <v>2543651.6397351022</v>
      </c>
    </row>
    <row r="36" spans="1:7">
      <c r="A36" s="27">
        <v>1993</v>
      </c>
      <c r="B36" s="28">
        <v>18.5</v>
      </c>
      <c r="C36" s="44">
        <v>0</v>
      </c>
      <c r="D36" s="16">
        <f>'342 Truncate'!C32</f>
        <v>16.727213920574641</v>
      </c>
      <c r="E36" s="10">
        <f t="shared" si="3"/>
        <v>51.205221493608846</v>
      </c>
      <c r="F36" s="9">
        <f t="shared" si="0"/>
        <v>0</v>
      </c>
      <c r="G36" s="9">
        <f t="shared" si="2"/>
        <v>0</v>
      </c>
    </row>
    <row r="37" spans="1:7">
      <c r="A37" s="27">
        <v>1992</v>
      </c>
      <c r="B37" s="28">
        <v>19.5</v>
      </c>
      <c r="C37" s="44">
        <v>0</v>
      </c>
      <c r="D37" s="16">
        <f>'342 Truncate'!C33</f>
        <v>16.722652341610829</v>
      </c>
      <c r="E37" s="10">
        <f t="shared" si="3"/>
        <v>51.205221493608846</v>
      </c>
      <c r="F37" s="9">
        <f t="shared" si="0"/>
        <v>0</v>
      </c>
      <c r="G37" s="9">
        <f t="shared" si="2"/>
        <v>0</v>
      </c>
    </row>
    <row r="38" spans="1:7">
      <c r="A38" s="27">
        <v>1991</v>
      </c>
      <c r="B38" s="28">
        <v>20.5</v>
      </c>
      <c r="C38" s="44">
        <v>0</v>
      </c>
      <c r="D38" s="16">
        <f>'342 Truncate'!C34</f>
        <v>16.718280860597364</v>
      </c>
      <c r="E38" s="10">
        <f t="shared" si="3"/>
        <v>51.205221493608846</v>
      </c>
      <c r="F38" s="9">
        <f t="shared" si="0"/>
        <v>0</v>
      </c>
      <c r="G38" s="9">
        <f t="shared" si="2"/>
        <v>0</v>
      </c>
    </row>
    <row r="39" spans="1:7">
      <c r="A39" s="27">
        <v>1990</v>
      </c>
      <c r="B39" s="28">
        <v>21.5</v>
      </c>
      <c r="C39" s="44">
        <v>0</v>
      </c>
      <c r="D39" s="16">
        <f>'342 Truncate'!C35</f>
        <v>16.71408370606801</v>
      </c>
      <c r="E39" s="10">
        <f t="shared" si="3"/>
        <v>51.205221493608846</v>
      </c>
      <c r="F39" s="9">
        <f t="shared" si="0"/>
        <v>0</v>
      </c>
      <c r="G39" s="9">
        <f t="shared" si="2"/>
        <v>0</v>
      </c>
    </row>
    <row r="40" spans="1:7">
      <c r="A40" s="27">
        <v>1989</v>
      </c>
      <c r="B40" s="28">
        <v>22.5</v>
      </c>
      <c r="C40" s="44">
        <v>0</v>
      </c>
      <c r="D40" s="16">
        <f>'342 Truncate'!C36</f>
        <v>16.709848473300386</v>
      </c>
      <c r="E40" s="10">
        <f t="shared" si="3"/>
        <v>51.205221493608846</v>
      </c>
      <c r="F40" s="9">
        <f t="shared" si="0"/>
        <v>0</v>
      </c>
      <c r="G40" s="9">
        <f t="shared" si="2"/>
        <v>0</v>
      </c>
    </row>
    <row r="41" spans="1:7">
      <c r="A41" s="27">
        <v>1988</v>
      </c>
      <c r="B41" s="28">
        <v>23.5</v>
      </c>
      <c r="C41" s="44">
        <v>0</v>
      </c>
      <c r="D41" s="16">
        <f>'342 Truncate'!C37</f>
        <v>16.705964528805744</v>
      </c>
      <c r="E41" s="10">
        <f t="shared" si="3"/>
        <v>51.205221493608846</v>
      </c>
      <c r="F41" s="9">
        <f t="shared" si="0"/>
        <v>0</v>
      </c>
      <c r="G41" s="9">
        <f t="shared" si="2"/>
        <v>0</v>
      </c>
    </row>
    <row r="42" spans="1:7">
      <c r="A42" s="27">
        <v>1987</v>
      </c>
      <c r="B42" s="28">
        <v>24.5</v>
      </c>
      <c r="C42" s="44">
        <v>0</v>
      </c>
      <c r="D42" s="16">
        <f>'342 Truncate'!C38</f>
        <v>16.701985155265518</v>
      </c>
      <c r="E42" s="10">
        <f t="shared" si="3"/>
        <v>51.205221493608846</v>
      </c>
      <c r="F42" s="9">
        <f t="shared" si="0"/>
        <v>0</v>
      </c>
      <c r="G42" s="9">
        <f t="shared" si="2"/>
        <v>0</v>
      </c>
    </row>
    <row r="43" spans="1:7">
      <c r="A43" s="27">
        <v>1986</v>
      </c>
      <c r="B43" s="28">
        <v>25.5</v>
      </c>
      <c r="C43" s="44">
        <v>0</v>
      </c>
      <c r="D43" s="16">
        <f>'342 Truncate'!C39</f>
        <v>16.698246586489887</v>
      </c>
      <c r="E43" s="10">
        <f t="shared" si="3"/>
        <v>51.205221493608846</v>
      </c>
      <c r="F43" s="9">
        <f t="shared" si="0"/>
        <v>0</v>
      </c>
      <c r="G43" s="9">
        <f t="shared" si="2"/>
        <v>0</v>
      </c>
    </row>
    <row r="44" spans="1:7">
      <c r="A44" s="27">
        <v>1985</v>
      </c>
      <c r="B44" s="28">
        <v>26.5</v>
      </c>
      <c r="C44" s="44">
        <v>0</v>
      </c>
      <c r="D44" s="16">
        <f>'342 Truncate'!C40</f>
        <v>16.694707906426977</v>
      </c>
      <c r="E44" s="10">
        <f t="shared" si="3"/>
        <v>51.205221493608846</v>
      </c>
      <c r="F44" s="9">
        <f t="shared" si="0"/>
        <v>0</v>
      </c>
      <c r="G44" s="9">
        <f t="shared" si="2"/>
        <v>0</v>
      </c>
    </row>
    <row r="45" spans="1:7">
      <c r="A45" s="27">
        <v>1984</v>
      </c>
      <c r="B45" s="28">
        <v>27.5</v>
      </c>
      <c r="C45" s="44">
        <v>0</v>
      </c>
      <c r="D45" s="16">
        <f>'342 Truncate'!C41</f>
        <v>16.69112354498801</v>
      </c>
      <c r="E45" s="10">
        <f t="shared" si="3"/>
        <v>51.205221493608846</v>
      </c>
      <c r="F45" s="9">
        <f t="shared" si="0"/>
        <v>0</v>
      </c>
      <c r="G45" s="9">
        <f t="shared" si="2"/>
        <v>0</v>
      </c>
    </row>
    <row r="46" spans="1:7">
      <c r="A46" s="27">
        <v>1983</v>
      </c>
      <c r="B46" s="28">
        <v>28.5</v>
      </c>
      <c r="C46" s="44">
        <v>0</v>
      </c>
      <c r="D46" s="16">
        <f>'342 Truncate'!C42</f>
        <v>16.68795319712213</v>
      </c>
      <c r="E46" s="10">
        <f t="shared" si="3"/>
        <v>51.205221493608846</v>
      </c>
      <c r="F46" s="9">
        <f t="shared" si="0"/>
        <v>0</v>
      </c>
      <c r="G46" s="9">
        <f t="shared" si="2"/>
        <v>0</v>
      </c>
    </row>
    <row r="47" spans="1:7">
      <c r="A47" s="27">
        <v>1982</v>
      </c>
      <c r="B47" s="28">
        <v>29.5</v>
      </c>
      <c r="C47" s="44">
        <v>0</v>
      </c>
      <c r="D47" s="16">
        <f>'342 Truncate'!C43</f>
        <v>16.684643965068776</v>
      </c>
      <c r="E47" s="10">
        <f t="shared" si="3"/>
        <v>51.205221493608846</v>
      </c>
      <c r="F47" s="9">
        <f t="shared" si="0"/>
        <v>0</v>
      </c>
      <c r="G47" s="9">
        <f t="shared" si="2"/>
        <v>0</v>
      </c>
    </row>
    <row r="48" spans="1:7">
      <c r="A48" s="27">
        <v>1981</v>
      </c>
      <c r="B48" s="28">
        <v>30.5</v>
      </c>
      <c r="C48" s="44">
        <v>0</v>
      </c>
      <c r="D48" s="16">
        <f>'342 Truncate'!C44</f>
        <v>16.68163527950723</v>
      </c>
      <c r="E48" s="10">
        <f t="shared" si="3"/>
        <v>51.205221493608846</v>
      </c>
      <c r="F48" s="9">
        <f t="shared" si="0"/>
        <v>0</v>
      </c>
      <c r="G48" s="9">
        <f t="shared" si="2"/>
        <v>0</v>
      </c>
    </row>
    <row r="49" spans="1:7">
      <c r="A49" s="27">
        <v>1980</v>
      </c>
      <c r="B49" s="28">
        <v>31.5</v>
      </c>
      <c r="C49" s="44">
        <v>0</v>
      </c>
      <c r="D49" s="16">
        <f>'342 Truncate'!C45</f>
        <v>16.67885609270429</v>
      </c>
      <c r="E49" s="10">
        <f t="shared" si="3"/>
        <v>51.205221493608846</v>
      </c>
      <c r="F49" s="9">
        <f t="shared" si="0"/>
        <v>0</v>
      </c>
      <c r="G49" s="9">
        <f t="shared" si="2"/>
        <v>0</v>
      </c>
    </row>
    <row r="50" spans="1:7">
      <c r="A50" s="27">
        <v>1979</v>
      </c>
      <c r="B50" s="28">
        <v>32.5</v>
      </c>
      <c r="C50" s="44">
        <v>0</v>
      </c>
      <c r="D50" s="16">
        <f>'342 Truncate'!C46</f>
        <v>16.676012410291445</v>
      </c>
      <c r="E50" s="10">
        <f t="shared" si="3"/>
        <v>51.205221493608846</v>
      </c>
      <c r="F50" s="9">
        <f t="shared" si="0"/>
        <v>0</v>
      </c>
      <c r="G50" s="9">
        <f t="shared" si="2"/>
        <v>0</v>
      </c>
    </row>
    <row r="51" spans="1:7">
      <c r="A51" s="27">
        <v>1978</v>
      </c>
      <c r="B51" s="28">
        <v>33.5</v>
      </c>
      <c r="C51" s="44">
        <v>0</v>
      </c>
      <c r="D51" s="16">
        <f>'342 Truncate'!C47</f>
        <v>16.673643826826801</v>
      </c>
      <c r="E51" s="10">
        <f t="shared" si="3"/>
        <v>51.205221493608846</v>
      </c>
      <c r="F51" s="9">
        <f t="shared" si="0"/>
        <v>0</v>
      </c>
      <c r="G51" s="9">
        <f t="shared" si="2"/>
        <v>0</v>
      </c>
    </row>
    <row r="52" spans="1:7">
      <c r="A52" s="27">
        <v>1977</v>
      </c>
      <c r="B52" s="28">
        <v>34.5</v>
      </c>
      <c r="C52" s="44">
        <v>66536.25</v>
      </c>
      <c r="D52" s="16">
        <f>'342 Truncate'!C48</f>
        <v>16.671093791085028</v>
      </c>
      <c r="E52" s="10">
        <f t="shared" si="3"/>
        <v>51.205221493608846</v>
      </c>
      <c r="F52" s="9">
        <f t="shared" si="0"/>
        <v>1299.4036166468823</v>
      </c>
      <c r="G52" s="9">
        <f t="shared" si="2"/>
        <v>21662.479565595269</v>
      </c>
    </row>
    <row r="53" spans="1:7">
      <c r="A53" s="27">
        <v>1976</v>
      </c>
      <c r="B53" s="28">
        <v>35.5</v>
      </c>
      <c r="C53" s="44">
        <v>0</v>
      </c>
      <c r="D53" s="16">
        <f>'342 Truncate'!C49</f>
        <v>16.668894568102186</v>
      </c>
      <c r="E53" s="10">
        <f t="shared" si="3"/>
        <v>51.205221493608846</v>
      </c>
      <c r="F53" s="9">
        <f t="shared" si="0"/>
        <v>0</v>
      </c>
      <c r="G53" s="9">
        <f t="shared" si="2"/>
        <v>0</v>
      </c>
    </row>
    <row r="54" spans="1:7">
      <c r="A54" s="27">
        <v>1975</v>
      </c>
      <c r="B54" s="28">
        <v>36.5</v>
      </c>
      <c r="C54" s="44">
        <v>0</v>
      </c>
      <c r="D54" s="16">
        <f>'342 Truncate'!C50</f>
        <v>16.666930675152262</v>
      </c>
      <c r="E54" s="10">
        <f t="shared" si="3"/>
        <v>51.205221493608846</v>
      </c>
      <c r="F54" s="9">
        <f t="shared" si="0"/>
        <v>0</v>
      </c>
      <c r="G54" s="9">
        <f t="shared" si="2"/>
        <v>0</v>
      </c>
    </row>
    <row r="55" spans="1:7">
      <c r="A55" s="27">
        <v>1974</v>
      </c>
      <c r="B55" s="28">
        <v>37.5</v>
      </c>
      <c r="C55" s="44">
        <v>0</v>
      </c>
      <c r="D55" s="16">
        <f>'342 Truncate'!C51</f>
        <v>16.664907519105718</v>
      </c>
      <c r="E55" s="10">
        <f t="shared" si="3"/>
        <v>51.205221493608846</v>
      </c>
      <c r="F55" s="9">
        <f t="shared" si="0"/>
        <v>0</v>
      </c>
      <c r="G55" s="9">
        <f t="shared" si="2"/>
        <v>0</v>
      </c>
    </row>
    <row r="56" spans="1:7">
      <c r="A56" s="27">
        <v>1973</v>
      </c>
      <c r="B56" s="28">
        <v>38.5</v>
      </c>
      <c r="C56" s="44">
        <v>245</v>
      </c>
      <c r="D56" s="16">
        <f>'342 Truncate'!C52</f>
        <v>16.663425078859401</v>
      </c>
      <c r="E56" s="10">
        <f t="shared" si="3"/>
        <v>51.205221493608846</v>
      </c>
      <c r="F56" s="9">
        <f t="shared" si="0"/>
        <v>4.7846682985363032</v>
      </c>
      <c r="G56" s="9">
        <f t="shared" si="2"/>
        <v>79.728961719853373</v>
      </c>
    </row>
    <row r="57" spans="1:7">
      <c r="A57" s="27">
        <v>1972</v>
      </c>
      <c r="B57" s="28">
        <v>39.5</v>
      </c>
      <c r="C57" s="44">
        <v>0</v>
      </c>
      <c r="D57" s="16">
        <f>'342 Truncate'!C53</f>
        <v>16.661689985897915</v>
      </c>
      <c r="E57" s="10">
        <f t="shared" si="3"/>
        <v>51.205221493608846</v>
      </c>
      <c r="F57" s="9">
        <f t="shared" si="0"/>
        <v>0</v>
      </c>
      <c r="G57" s="9">
        <f t="shared" si="2"/>
        <v>0</v>
      </c>
    </row>
    <row r="58" spans="1:7">
      <c r="A58" s="27">
        <v>1971</v>
      </c>
      <c r="B58" s="28">
        <v>40.5</v>
      </c>
      <c r="C58" s="44">
        <v>25248</v>
      </c>
      <c r="D58" s="16">
        <f>'342 Truncate'!C54</f>
        <v>16.6603576920098</v>
      </c>
      <c r="E58" s="10">
        <f t="shared" si="3"/>
        <v>51.205221493608846</v>
      </c>
      <c r="F58" s="9">
        <f t="shared" si="0"/>
        <v>493.0747151079371</v>
      </c>
      <c r="G58" s="9">
        <f t="shared" si="2"/>
        <v>8214.8011225840601</v>
      </c>
    </row>
    <row r="59" spans="1:7">
      <c r="A59" s="27">
        <v>1970</v>
      </c>
      <c r="B59" s="28">
        <v>41.5</v>
      </c>
      <c r="C59" s="44">
        <v>29175.919999999998</v>
      </c>
      <c r="D59" s="16">
        <f>'342 Truncate'!C55</f>
        <v>16.659259589789187</v>
      </c>
      <c r="E59" s="10">
        <f t="shared" si="3"/>
        <v>51.205221493608846</v>
      </c>
      <c r="F59" s="9">
        <f t="shared" si="0"/>
        <v>569.78407961074004</v>
      </c>
      <c r="G59" s="9">
        <f t="shared" si="2"/>
        <v>9492.1808923644257</v>
      </c>
    </row>
    <row r="60" spans="1:7" ht="15">
      <c r="D60" s="16"/>
      <c r="E60" s="10"/>
      <c r="F60" s="17"/>
      <c r="G60" s="17"/>
    </row>
    <row r="61" spans="1:7">
      <c r="D61"/>
    </row>
    <row r="62" spans="1:7">
      <c r="C62" s="11">
        <f>SUM(C18:C59)</f>
        <v>22747816.410000004</v>
      </c>
      <c r="D62"/>
      <c r="F62" s="9">
        <f>SUM(F18:F59)</f>
        <v>444247.98382796289</v>
      </c>
      <c r="G62" s="9">
        <f>SUM(G18:G59)</f>
        <v>7445483.6664718147</v>
      </c>
    </row>
    <row r="63" spans="1:7">
      <c r="D63"/>
    </row>
    <row r="64" spans="1:7">
      <c r="A64" s="2" t="s">
        <v>17</v>
      </c>
      <c r="B64" s="3"/>
      <c r="C64" s="19"/>
      <c r="D64" s="15"/>
      <c r="E64" s="20">
        <f>+C62/F62</f>
        <v>51.205221493608853</v>
      </c>
      <c r="F64" s="15"/>
      <c r="G64" s="15"/>
    </row>
    <row r="65" spans="1:7">
      <c r="A65" s="2" t="s">
        <v>18</v>
      </c>
      <c r="B65" s="3"/>
      <c r="C65" s="19"/>
      <c r="D65" s="15"/>
      <c r="E65" s="20">
        <f>+G62/F62</f>
        <v>16.759746667426889</v>
      </c>
      <c r="F65" s="15"/>
      <c r="G65" s="15"/>
    </row>
    <row r="66" spans="1:7">
      <c r="A66" s="1"/>
    </row>
    <row r="68" spans="1:7">
      <c r="A68" s="63" t="s">
        <v>8</v>
      </c>
      <c r="B68" s="64"/>
      <c r="C68" s="65"/>
      <c r="D68" s="66"/>
      <c r="E68" s="67"/>
      <c r="F68" s="67"/>
    </row>
  </sheetData>
  <mergeCells count="6">
    <mergeCell ref="A68:F68"/>
    <mergeCell ref="A1:J1"/>
    <mergeCell ref="A3:J3"/>
    <mergeCell ref="A5:J5"/>
    <mergeCell ref="A6:J6"/>
    <mergeCell ref="L12:N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workbookViewId="0">
      <selection activeCell="D9" sqref="D9"/>
    </sheetView>
  </sheetViews>
  <sheetFormatPr defaultRowHeight="12.75"/>
  <cols>
    <col min="1" max="1" width="9.140625" style="5" customWidth="1"/>
    <col min="2" max="2" width="9.85546875" style="5" customWidth="1"/>
    <col min="3" max="3" width="14" style="11" customWidth="1"/>
    <col min="4" max="4" width="12.140625" style="6" customWidth="1"/>
    <col min="5" max="5" width="13.42578125" bestFit="1" customWidth="1"/>
    <col min="6" max="6" width="11.42578125" customWidth="1"/>
    <col min="7" max="7" width="14" bestFit="1" customWidth="1"/>
    <col min="8" max="8" width="24.28515625" customWidth="1"/>
    <col min="9" max="9" width="11.42578125" customWidth="1"/>
    <col min="10" max="10" width="13.5703125" customWidth="1"/>
  </cols>
  <sheetData>
    <row r="1" spans="1:15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</row>
    <row r="2" spans="1:15">
      <c r="A2" s="1"/>
      <c r="B2" s="1"/>
    </row>
    <row r="3" spans="1:15">
      <c r="A3" s="68" t="s">
        <v>49</v>
      </c>
      <c r="B3" s="69"/>
      <c r="C3" s="69"/>
      <c r="D3" s="69"/>
      <c r="E3" s="69"/>
      <c r="F3" s="69"/>
      <c r="G3" s="69"/>
      <c r="H3" s="69"/>
      <c r="I3" s="69"/>
      <c r="J3" s="69"/>
      <c r="K3" s="30" t="s">
        <v>34</v>
      </c>
      <c r="L3" s="29"/>
      <c r="M3" s="29"/>
    </row>
    <row r="4" spans="1:15">
      <c r="A4" s="1"/>
      <c r="B4" s="1"/>
    </row>
    <row r="5" spans="1:1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</row>
    <row r="6" spans="1:15">
      <c r="A6" s="69" t="s">
        <v>20</v>
      </c>
      <c r="B6" s="69"/>
      <c r="C6" s="69"/>
      <c r="D6" s="69"/>
      <c r="E6" s="69"/>
      <c r="F6" s="69"/>
      <c r="G6" s="69"/>
      <c r="H6" s="69"/>
      <c r="I6" s="69"/>
      <c r="J6" s="69"/>
    </row>
    <row r="7" spans="1:15">
      <c r="A7" s="1"/>
      <c r="B7" s="1"/>
    </row>
    <row r="8" spans="1:15">
      <c r="A8" s="2" t="s">
        <v>66</v>
      </c>
      <c r="B8" s="1"/>
      <c r="F8" s="34"/>
      <c r="G8" s="6"/>
      <c r="H8" s="6"/>
    </row>
    <row r="9" spans="1:15" ht="38.25">
      <c r="A9" s="2" t="s">
        <v>72</v>
      </c>
      <c r="B9" s="1"/>
      <c r="D9" s="58" t="s">
        <v>77</v>
      </c>
      <c r="E9" s="42" t="s">
        <v>9</v>
      </c>
      <c r="F9" s="6"/>
      <c r="G9" s="6"/>
      <c r="H9" s="6"/>
    </row>
    <row r="10" spans="1:15">
      <c r="A10" s="2"/>
      <c r="B10" s="1"/>
      <c r="D10" s="7">
        <f>ROUND('312 Truncate'!B13, 6)</f>
        <v>0</v>
      </c>
      <c r="E10" s="47">
        <f>'[1]312'!$J$29</f>
        <v>61.050699009273025</v>
      </c>
      <c r="F10" s="35"/>
      <c r="G10" s="6"/>
      <c r="H10" s="6"/>
    </row>
    <row r="11" spans="1:15">
      <c r="A11" s="26" t="str">
        <f>"Probable Retirement Year " &amp;ROUND('312 Truncate'!C1, 1)</f>
        <v>Probable Retirement Year 2041.9</v>
      </c>
      <c r="B11" s="1"/>
      <c r="F11" s="34"/>
      <c r="G11" s="6"/>
      <c r="H11" s="6"/>
      <c r="O11" s="29"/>
    </row>
    <row r="12" spans="1:15">
      <c r="A12" s="1"/>
      <c r="B12" s="1"/>
      <c r="L12" s="62" t="s">
        <v>26</v>
      </c>
      <c r="M12" s="62"/>
      <c r="N12" s="62"/>
      <c r="O12" s="29"/>
    </row>
    <row r="13" spans="1:15">
      <c r="A13" s="1"/>
      <c r="B13" s="1"/>
      <c r="D13" s="3" t="s">
        <v>12</v>
      </c>
      <c r="F13" s="3" t="s">
        <v>12</v>
      </c>
      <c r="G13" s="3" t="s">
        <v>10</v>
      </c>
      <c r="L13" s="30"/>
      <c r="M13" s="29"/>
      <c r="N13" s="29"/>
      <c r="O13" s="29"/>
    </row>
    <row r="14" spans="1:15">
      <c r="A14" s="2"/>
      <c r="B14" s="3" t="s">
        <v>7</v>
      </c>
      <c r="C14" s="12" t="s">
        <v>1</v>
      </c>
      <c r="D14" s="3" t="s">
        <v>10</v>
      </c>
      <c r="E14" s="3" t="s">
        <v>12</v>
      </c>
      <c r="F14" s="3" t="s">
        <v>9</v>
      </c>
      <c r="G14" s="3" t="s">
        <v>9</v>
      </c>
      <c r="L14" s="32" t="s">
        <v>35</v>
      </c>
      <c r="M14" s="33" t="s">
        <v>38</v>
      </c>
      <c r="N14" s="29"/>
      <c r="O14" s="29"/>
    </row>
    <row r="15" spans="1:15">
      <c r="A15" s="3" t="s">
        <v>2</v>
      </c>
      <c r="B15" s="14">
        <v>37256</v>
      </c>
      <c r="C15" s="12" t="s">
        <v>3</v>
      </c>
      <c r="D15" s="3" t="s">
        <v>9</v>
      </c>
      <c r="E15" s="3" t="s">
        <v>9</v>
      </c>
      <c r="F15" s="3" t="s">
        <v>13</v>
      </c>
      <c r="G15" s="3" t="s">
        <v>13</v>
      </c>
      <c r="L15" s="32" t="s">
        <v>36</v>
      </c>
      <c r="M15" s="33" t="s">
        <v>38</v>
      </c>
      <c r="N15" s="29"/>
      <c r="O15" s="29"/>
    </row>
    <row r="16" spans="1:15">
      <c r="A16" s="4" t="s">
        <v>4</v>
      </c>
      <c r="B16" s="13" t="s">
        <v>5</v>
      </c>
      <c r="C16" s="8" t="s">
        <v>6</v>
      </c>
      <c r="D16" s="4" t="s">
        <v>11</v>
      </c>
      <c r="E16" s="4" t="s">
        <v>14</v>
      </c>
      <c r="F16" s="4" t="s">
        <v>15</v>
      </c>
      <c r="G16" t="s">
        <v>16</v>
      </c>
      <c r="L16" s="32" t="s">
        <v>37</v>
      </c>
      <c r="M16" s="33" t="s">
        <v>39</v>
      </c>
      <c r="N16" s="29"/>
      <c r="O16" s="29"/>
    </row>
    <row r="17" spans="1:15">
      <c r="A17" s="4"/>
      <c r="B17" s="13"/>
      <c r="C17" s="8"/>
      <c r="D17" s="4"/>
      <c r="E17" s="4"/>
      <c r="F17" s="4"/>
      <c r="L17" s="30" t="s">
        <v>40</v>
      </c>
      <c r="M17" s="33" t="s">
        <v>41</v>
      </c>
      <c r="N17" s="29"/>
      <c r="O17" s="29"/>
    </row>
    <row r="18" spans="1:15">
      <c r="A18" s="4">
        <v>2011</v>
      </c>
      <c r="B18" s="28">
        <v>0.5</v>
      </c>
      <c r="C18" s="46">
        <v>575056363.62</v>
      </c>
      <c r="D18" s="16">
        <f>'312 Truncate'!C14</f>
        <v>29.00886081769265</v>
      </c>
      <c r="E18" s="10">
        <f>E10</f>
        <v>61.050699009273025</v>
      </c>
      <c r="F18" s="9">
        <f t="shared" ref="F18:F81" si="0">+C18/E18</f>
        <v>9419324.8062999956</v>
      </c>
      <c r="G18" s="9">
        <f>+D18*F18</f>
        <v>273243882.30259633</v>
      </c>
      <c r="L18" s="30" t="s">
        <v>42</v>
      </c>
      <c r="M18" s="33" t="s">
        <v>43</v>
      </c>
      <c r="N18" s="29"/>
      <c r="O18" s="29"/>
    </row>
    <row r="19" spans="1:15">
      <c r="A19" s="4">
        <v>2010</v>
      </c>
      <c r="B19" s="28">
        <v>1.5</v>
      </c>
      <c r="C19" s="46">
        <v>380053646.69</v>
      </c>
      <c r="D19" s="16">
        <f>'312 Truncate'!C15</f>
        <v>28.920509336011076</v>
      </c>
      <c r="E19" s="10">
        <f t="shared" ref="E19:E33" si="1">E18</f>
        <v>61.050699009273025</v>
      </c>
      <c r="F19" s="9">
        <f t="shared" si="0"/>
        <v>6225213.6807192564</v>
      </c>
      <c r="G19" s="9">
        <f>+D19*F19</f>
        <v>180036350.37190512</v>
      </c>
      <c r="L19" s="32" t="s">
        <v>44</v>
      </c>
      <c r="M19" s="33" t="s">
        <v>45</v>
      </c>
    </row>
    <row r="20" spans="1:15">
      <c r="A20" s="4">
        <v>2009</v>
      </c>
      <c r="B20" s="28">
        <v>2.5</v>
      </c>
      <c r="C20" s="46">
        <v>206065147.46999997</v>
      </c>
      <c r="D20" s="16">
        <f>'312 Truncate'!C16</f>
        <v>28.833508773998158</v>
      </c>
      <c r="E20" s="10">
        <f t="shared" si="1"/>
        <v>61.050699009273025</v>
      </c>
      <c r="F20" s="9">
        <f t="shared" si="0"/>
        <v>3375311.8443197613</v>
      </c>
      <c r="G20" s="9">
        <f>+D20*F20</f>
        <v>97322083.678173736</v>
      </c>
    </row>
    <row r="21" spans="1:15">
      <c r="A21" s="27">
        <v>2008</v>
      </c>
      <c r="B21" s="28">
        <v>3.5</v>
      </c>
      <c r="C21" s="46">
        <v>335512838.31</v>
      </c>
      <c r="D21" s="16">
        <f>'312 Truncate'!C17</f>
        <v>28.746468885022921</v>
      </c>
      <c r="E21" s="10">
        <f t="shared" si="1"/>
        <v>61.050699009273025</v>
      </c>
      <c r="F21" s="9">
        <f t="shared" si="0"/>
        <v>5495642.8633034779</v>
      </c>
      <c r="G21" s="9">
        <f>+D21*F21</f>
        <v>157980326.57315171</v>
      </c>
    </row>
    <row r="22" spans="1:15">
      <c r="A22" s="27">
        <v>2007</v>
      </c>
      <c r="B22" s="28">
        <v>4.5</v>
      </c>
      <c r="C22" s="46">
        <v>131662668.2</v>
      </c>
      <c r="D22" s="16">
        <f>'312 Truncate'!C18</f>
        <v>28.658981568800041</v>
      </c>
      <c r="E22" s="10">
        <f t="shared" si="1"/>
        <v>61.050699009273025</v>
      </c>
      <c r="F22" s="9">
        <f t="shared" si="0"/>
        <v>2156611.9690128639</v>
      </c>
      <c r="G22" s="9">
        <f t="shared" ref="G22:G82" si="2">+D22*F22</f>
        <v>61806302.670993231</v>
      </c>
    </row>
    <row r="23" spans="1:15">
      <c r="A23" s="27">
        <v>2006</v>
      </c>
      <c r="B23" s="28">
        <v>5.5</v>
      </c>
      <c r="C23" s="46">
        <v>8127053.1500000004</v>
      </c>
      <c r="D23" s="16">
        <f>'312 Truncate'!C19</f>
        <v>28.571411430467784</v>
      </c>
      <c r="E23" s="10">
        <f t="shared" si="1"/>
        <v>61.050699009273025</v>
      </c>
      <c r="F23" s="9">
        <f t="shared" si="0"/>
        <v>133119.73952608762</v>
      </c>
      <c r="G23" s="9">
        <f t="shared" si="2"/>
        <v>3803418.8475165539</v>
      </c>
    </row>
    <row r="24" spans="1:15">
      <c r="A24" s="27">
        <v>2005</v>
      </c>
      <c r="B24" s="28">
        <v>6.5</v>
      </c>
      <c r="C24" s="46">
        <v>26874349.93</v>
      </c>
      <c r="D24" s="16">
        <f>'312 Truncate'!C20</f>
        <v>28.483622629558319</v>
      </c>
      <c r="E24" s="10">
        <f t="shared" si="1"/>
        <v>61.050699009273025</v>
      </c>
      <c r="F24" s="9">
        <f t="shared" si="0"/>
        <v>440197.25189253018</v>
      </c>
      <c r="G24" s="9">
        <f t="shared" si="2"/>
        <v>12538412.405475456</v>
      </c>
    </row>
    <row r="25" spans="1:15">
      <c r="A25" s="27">
        <v>2004</v>
      </c>
      <c r="B25" s="28">
        <v>7.5</v>
      </c>
      <c r="C25" s="46">
        <v>225639589.01000002</v>
      </c>
      <c r="D25" s="16">
        <f>'312 Truncate'!C21</f>
        <v>28.395140707512354</v>
      </c>
      <c r="E25" s="10">
        <f t="shared" si="1"/>
        <v>61.050699009273025</v>
      </c>
      <c r="F25" s="9">
        <f t="shared" si="0"/>
        <v>3695937.8462763792</v>
      </c>
      <c r="G25" s="9">
        <f t="shared" si="2"/>
        <v>104946675.19123796</v>
      </c>
    </row>
    <row r="26" spans="1:15">
      <c r="A26" s="27">
        <v>2003</v>
      </c>
      <c r="B26" s="28">
        <v>8.5</v>
      </c>
      <c r="C26" s="46">
        <v>10529801.859999999</v>
      </c>
      <c r="D26" s="16">
        <f>'312 Truncate'!C22</f>
        <v>28.306028507163159</v>
      </c>
      <c r="E26" s="10">
        <f t="shared" si="1"/>
        <v>61.050699009273025</v>
      </c>
      <c r="F26" s="9">
        <f t="shared" si="0"/>
        <v>172476.35212826345</v>
      </c>
      <c r="G26" s="9">
        <f t="shared" si="2"/>
        <v>4882120.5401541367</v>
      </c>
    </row>
    <row r="27" spans="1:15">
      <c r="A27" s="27">
        <v>2002</v>
      </c>
      <c r="B27" s="28">
        <v>9.5</v>
      </c>
      <c r="C27" s="46">
        <v>11241132.779999999</v>
      </c>
      <c r="D27" s="16">
        <f>'312 Truncate'!C23</f>
        <v>28.216951374202036</v>
      </c>
      <c r="E27" s="10">
        <f t="shared" si="1"/>
        <v>61.050699009273025</v>
      </c>
      <c r="F27" s="9">
        <f t="shared" si="0"/>
        <v>184127.83084256868</v>
      </c>
      <c r="G27" s="9">
        <f t="shared" si="2"/>
        <v>5195526.0495220581</v>
      </c>
    </row>
    <row r="28" spans="1:15">
      <c r="A28" s="27">
        <v>2001</v>
      </c>
      <c r="B28" s="28">
        <v>10.5</v>
      </c>
      <c r="C28" s="46">
        <v>13007552.359999999</v>
      </c>
      <c r="D28" s="16">
        <f>'312 Truncate'!C24</f>
        <v>28.127103832704286</v>
      </c>
      <c r="E28" s="10">
        <f t="shared" si="1"/>
        <v>61.050699009273025</v>
      </c>
      <c r="F28" s="9">
        <f t="shared" si="0"/>
        <v>213061.48121292231</v>
      </c>
      <c r="G28" s="9">
        <f t="shared" si="2"/>
        <v>5992802.404825639</v>
      </c>
    </row>
    <row r="29" spans="1:15">
      <c r="A29" s="27">
        <v>2000</v>
      </c>
      <c r="B29" s="28">
        <v>11.5</v>
      </c>
      <c r="C29" s="46">
        <v>1129993.52</v>
      </c>
      <c r="D29" s="16">
        <f>'312 Truncate'!C25</f>
        <v>28.036465593999353</v>
      </c>
      <c r="E29" s="10">
        <f t="shared" si="1"/>
        <v>61.050699009273025</v>
      </c>
      <c r="F29" s="9">
        <f t="shared" si="0"/>
        <v>18509.100441722454</v>
      </c>
      <c r="G29" s="9">
        <f t="shared" si="2"/>
        <v>518929.75771022978</v>
      </c>
    </row>
    <row r="30" spans="1:15">
      <c r="A30" s="27">
        <v>1999</v>
      </c>
      <c r="B30" s="28">
        <v>12.5</v>
      </c>
      <c r="C30" s="46">
        <v>11756906.890000001</v>
      </c>
      <c r="D30" s="16">
        <f>'312 Truncate'!C26</f>
        <v>27.945802716808185</v>
      </c>
      <c r="E30" s="10">
        <f t="shared" si="1"/>
        <v>61.050699009273025</v>
      </c>
      <c r="F30" s="9">
        <f t="shared" si="0"/>
        <v>192576.1224816482</v>
      </c>
      <c r="G30" s="9">
        <f t="shared" si="2"/>
        <v>5381694.32684003</v>
      </c>
    </row>
    <row r="31" spans="1:15">
      <c r="A31" s="27">
        <v>1998</v>
      </c>
      <c r="B31" s="28">
        <v>13.5</v>
      </c>
      <c r="C31" s="46">
        <v>1248947.45</v>
      </c>
      <c r="D31" s="16">
        <f>'312 Truncate'!C27</f>
        <v>27.854536316641269</v>
      </c>
      <c r="E31" s="10">
        <f t="shared" si="1"/>
        <v>61.050699009273025</v>
      </c>
      <c r="F31" s="9">
        <f t="shared" si="0"/>
        <v>20457.545454316529</v>
      </c>
      <c r="G31" s="9">
        <f t="shared" si="2"/>
        <v>569835.44280659931</v>
      </c>
    </row>
    <row r="32" spans="1:15">
      <c r="A32" s="27">
        <v>1997</v>
      </c>
      <c r="B32" s="28">
        <v>14.5</v>
      </c>
      <c r="C32" s="46">
        <v>36081025.829999998</v>
      </c>
      <c r="D32" s="16">
        <f>'312 Truncate'!C28</f>
        <v>27.762485324823025</v>
      </c>
      <c r="E32" s="10">
        <f t="shared" si="1"/>
        <v>61.050699009273025</v>
      </c>
      <c r="F32" s="9">
        <f t="shared" si="0"/>
        <v>591001.02726947702</v>
      </c>
      <c r="G32" s="9">
        <f t="shared" si="2"/>
        <v>16407657.346524188</v>
      </c>
    </row>
    <row r="33" spans="1:7">
      <c r="A33" s="27">
        <v>1996</v>
      </c>
      <c r="B33" s="28">
        <v>15.5</v>
      </c>
      <c r="C33" s="46">
        <v>6112553.54</v>
      </c>
      <c r="D33" s="16">
        <f>'312 Truncate'!C29</f>
        <v>27.670061788869205</v>
      </c>
      <c r="E33" s="10">
        <f t="shared" si="1"/>
        <v>61.050699009273025</v>
      </c>
      <c r="F33" s="9">
        <f t="shared" si="0"/>
        <v>100122.58072707015</v>
      </c>
      <c r="G33" s="9">
        <f t="shared" si="2"/>
        <v>2770397.9951790762</v>
      </c>
    </row>
    <row r="34" spans="1:7">
      <c r="A34" s="27">
        <v>1995</v>
      </c>
      <c r="B34" s="28">
        <v>16.5</v>
      </c>
      <c r="C34" s="46">
        <v>22631831</v>
      </c>
      <c r="D34" s="16">
        <f>'312 Truncate'!C30</f>
        <v>27.577377117859168</v>
      </c>
      <c r="E34" s="10">
        <f t="shared" ref="E34:E82" si="3">+E33</f>
        <v>61.050699009273025</v>
      </c>
      <c r="F34" s="9">
        <f t="shared" si="0"/>
        <v>370705.51799189782</v>
      </c>
      <c r="G34" s="9">
        <f t="shared" si="2"/>
        <v>10223085.869333893</v>
      </c>
    </row>
    <row r="35" spans="1:7">
      <c r="A35" s="27">
        <v>1994</v>
      </c>
      <c r="B35" s="28">
        <v>17.5</v>
      </c>
      <c r="C35" s="46">
        <v>87440757.779999986</v>
      </c>
      <c r="D35" s="16">
        <f>'312 Truncate'!C31</f>
        <v>27.483920314517739</v>
      </c>
      <c r="E35" s="10">
        <f t="shared" si="3"/>
        <v>61.050699009273025</v>
      </c>
      <c r="F35" s="9">
        <f t="shared" si="0"/>
        <v>1432264.6455975641</v>
      </c>
      <c r="G35" s="9">
        <f t="shared" si="2"/>
        <v>39364247.388904445</v>
      </c>
    </row>
    <row r="36" spans="1:7">
      <c r="A36" s="27">
        <v>1993</v>
      </c>
      <c r="B36" s="28">
        <v>18.5</v>
      </c>
      <c r="C36" s="46">
        <v>18036744.890000001</v>
      </c>
      <c r="D36" s="16">
        <f>'312 Truncate'!C32</f>
        <v>27.389753480670702</v>
      </c>
      <c r="E36" s="10">
        <f t="shared" si="3"/>
        <v>61.050699009273025</v>
      </c>
      <c r="F36" s="9">
        <f t="shared" si="0"/>
        <v>295438.79403019429</v>
      </c>
      <c r="G36" s="9">
        <f t="shared" si="2"/>
        <v>8091995.7371136686</v>
      </c>
    </row>
    <row r="37" spans="1:7">
      <c r="A37" s="27">
        <v>1992</v>
      </c>
      <c r="B37" s="28">
        <v>19.5</v>
      </c>
      <c r="C37" s="46">
        <v>14181400.02</v>
      </c>
      <c r="D37" s="16">
        <f>'312 Truncate'!C33</f>
        <v>27.295706029620305</v>
      </c>
      <c r="E37" s="10">
        <f t="shared" si="3"/>
        <v>61.050699009273025</v>
      </c>
      <c r="F37" s="9">
        <f t="shared" si="0"/>
        <v>232288.90496153006</v>
      </c>
      <c r="G37" s="9">
        <f t="shared" si="2"/>
        <v>6340489.6637723343</v>
      </c>
    </row>
    <row r="38" spans="1:7">
      <c r="A38" s="27">
        <v>1991</v>
      </c>
      <c r="B38" s="28">
        <v>20.5</v>
      </c>
      <c r="C38" s="46">
        <v>12387633.960000001</v>
      </c>
      <c r="D38" s="16">
        <f>'312 Truncate'!C34</f>
        <v>27.200867294984381</v>
      </c>
      <c r="E38" s="10">
        <f t="shared" si="3"/>
        <v>61.050699009273025</v>
      </c>
      <c r="F38" s="9">
        <f t="shared" si="0"/>
        <v>202907.32392954972</v>
      </c>
      <c r="G38" s="9">
        <f t="shared" si="2"/>
        <v>5519255.1913880901</v>
      </c>
    </row>
    <row r="39" spans="1:7">
      <c r="A39" s="27">
        <v>1990</v>
      </c>
      <c r="B39" s="28">
        <v>21.5</v>
      </c>
      <c r="C39" s="46">
        <v>43404067.710000001</v>
      </c>
      <c r="D39" s="16">
        <f>'312 Truncate'!C35</f>
        <v>27.105244388170405</v>
      </c>
      <c r="E39" s="10">
        <f t="shared" si="3"/>
        <v>61.050699009273025</v>
      </c>
      <c r="F39" s="9">
        <f t="shared" si="0"/>
        <v>710951.19981193554</v>
      </c>
      <c r="G39" s="9">
        <f t="shared" si="2"/>
        <v>19270506.018965483</v>
      </c>
    </row>
    <row r="40" spans="1:7">
      <c r="A40" s="27">
        <v>1989</v>
      </c>
      <c r="B40" s="28">
        <v>22.5</v>
      </c>
      <c r="C40" s="46">
        <v>1442202.56</v>
      </c>
      <c r="D40" s="16">
        <f>'312 Truncate'!C36</f>
        <v>27.009558359543796</v>
      </c>
      <c r="E40" s="10">
        <f t="shared" si="3"/>
        <v>61.050699009273025</v>
      </c>
      <c r="F40" s="9">
        <f t="shared" si="0"/>
        <v>23623.031077513839</v>
      </c>
      <c r="G40" s="9">
        <f t="shared" si="2"/>
        <v>638047.63651742681</v>
      </c>
    </row>
    <row r="41" spans="1:7">
      <c r="A41" s="27">
        <v>1988</v>
      </c>
      <c r="B41" s="28">
        <v>23.5</v>
      </c>
      <c r="C41" s="46">
        <v>2195862.59</v>
      </c>
      <c r="D41" s="16">
        <f>'312 Truncate'!C37</f>
        <v>26.913333893024603</v>
      </c>
      <c r="E41" s="10">
        <f t="shared" si="3"/>
        <v>61.050699009273025</v>
      </c>
      <c r="F41" s="9">
        <f t="shared" si="0"/>
        <v>35967.853368336851</v>
      </c>
      <c r="G41" s="9">
        <f t="shared" si="2"/>
        <v>968014.84711739933</v>
      </c>
    </row>
    <row r="42" spans="1:7">
      <c r="A42" s="27">
        <v>1987</v>
      </c>
      <c r="B42" s="28">
        <v>24.5</v>
      </c>
      <c r="C42" s="46">
        <v>4601105.3600000003</v>
      </c>
      <c r="D42" s="16">
        <f>'312 Truncate'!C38</f>
        <v>26.816354866026256</v>
      </c>
      <c r="E42" s="10">
        <f t="shared" si="3"/>
        <v>61.050699009273025</v>
      </c>
      <c r="F42" s="9">
        <f t="shared" si="0"/>
        <v>75365.318246415758</v>
      </c>
      <c r="G42" s="9">
        <f t="shared" si="2"/>
        <v>2021023.1186868886</v>
      </c>
    </row>
    <row r="43" spans="1:7">
      <c r="A43" s="27">
        <v>1986</v>
      </c>
      <c r="B43" s="28">
        <v>25.5</v>
      </c>
      <c r="C43" s="46">
        <v>1204175.25</v>
      </c>
      <c r="D43" s="16">
        <f>'312 Truncate'!C39</f>
        <v>26.718933487425204</v>
      </c>
      <c r="E43" s="10">
        <f t="shared" si="3"/>
        <v>61.050699009273025</v>
      </c>
      <c r="F43" s="9">
        <f t="shared" si="0"/>
        <v>19724.184481771408</v>
      </c>
      <c r="G43" s="9">
        <f t="shared" si="2"/>
        <v>527009.17326215457</v>
      </c>
    </row>
    <row r="44" spans="1:7">
      <c r="A44" s="27">
        <v>1985</v>
      </c>
      <c r="B44" s="28">
        <v>26.5</v>
      </c>
      <c r="C44" s="46">
        <v>412595.92000000004</v>
      </c>
      <c r="D44" s="16">
        <f>'312 Truncate'!C40</f>
        <v>26.621315332304135</v>
      </c>
      <c r="E44" s="10">
        <f t="shared" si="3"/>
        <v>61.050699009273025</v>
      </c>
      <c r="F44" s="9">
        <f t="shared" si="0"/>
        <v>6758.2505474233903</v>
      </c>
      <c r="G44" s="9">
        <f t="shared" si="2"/>
        <v>179913.51891767513</v>
      </c>
    </row>
    <row r="45" spans="1:7">
      <c r="A45" s="27">
        <v>1984</v>
      </c>
      <c r="B45" s="28">
        <v>27.5</v>
      </c>
      <c r="C45" s="46">
        <v>146059610.20000002</v>
      </c>
      <c r="D45" s="16">
        <f>'312 Truncate'!C41</f>
        <v>26.522908734866849</v>
      </c>
      <c r="E45" s="10">
        <f t="shared" si="3"/>
        <v>61.050699009273025</v>
      </c>
      <c r="F45" s="9">
        <f t="shared" si="0"/>
        <v>2392431.4147134488</v>
      </c>
      <c r="G45" s="9">
        <f t="shared" si="2"/>
        <v>63454240.066873185</v>
      </c>
    </row>
    <row r="46" spans="1:7">
      <c r="A46" s="27">
        <v>1983</v>
      </c>
      <c r="B46" s="28">
        <v>28.5</v>
      </c>
      <c r="C46" s="46">
        <v>524997.99</v>
      </c>
      <c r="D46" s="16">
        <f>'312 Truncate'!C42</f>
        <v>26.423753359550286</v>
      </c>
      <c r="E46" s="10">
        <f t="shared" si="3"/>
        <v>61.050699009273025</v>
      </c>
      <c r="F46" s="9">
        <f t="shared" si="0"/>
        <v>8599.377214669692</v>
      </c>
      <c r="G46" s="9">
        <f t="shared" si="2"/>
        <v>227227.82256616844</v>
      </c>
    </row>
    <row r="47" spans="1:7">
      <c r="A47" s="27">
        <v>1982</v>
      </c>
      <c r="B47" s="28">
        <v>29.5</v>
      </c>
      <c r="C47" s="46">
        <v>7047634.79</v>
      </c>
      <c r="D47" s="16">
        <f>'312 Truncate'!C43</f>
        <v>26.324680779031997</v>
      </c>
      <c r="E47" s="10">
        <f t="shared" si="3"/>
        <v>61.050699009273025</v>
      </c>
      <c r="F47" s="9">
        <f t="shared" si="0"/>
        <v>115439.05154844388</v>
      </c>
      <c r="G47" s="9">
        <f t="shared" si="2"/>
        <v>3038896.1814470044</v>
      </c>
    </row>
    <row r="48" spans="1:7">
      <c r="A48" s="27">
        <v>1981</v>
      </c>
      <c r="B48" s="28">
        <v>30.5</v>
      </c>
      <c r="C48" s="46">
        <v>137179032.22</v>
      </c>
      <c r="D48" s="16">
        <f>'312 Truncate'!C44</f>
        <v>26.224789266687758</v>
      </c>
      <c r="E48" s="10">
        <f t="shared" si="3"/>
        <v>61.050699009273025</v>
      </c>
      <c r="F48" s="9">
        <f t="shared" si="0"/>
        <v>2246969.0674493965</v>
      </c>
      <c r="G48" s="9">
        <f t="shared" si="2"/>
        <v>58926290.282626331</v>
      </c>
    </row>
    <row r="49" spans="1:8">
      <c r="A49" s="27">
        <v>1980</v>
      </c>
      <c r="B49" s="28">
        <v>31.5</v>
      </c>
      <c r="C49" s="46">
        <v>1150659.79</v>
      </c>
      <c r="D49" s="16">
        <f>'312 Truncate'!C45</f>
        <v>26.124109360751401</v>
      </c>
      <c r="E49" s="10">
        <f t="shared" si="3"/>
        <v>61.050699009273025</v>
      </c>
      <c r="F49" s="9">
        <f t="shared" si="0"/>
        <v>18847.610406970536</v>
      </c>
      <c r="G49" s="9">
        <f t="shared" si="2"/>
        <v>492377.03546053451</v>
      </c>
    </row>
    <row r="50" spans="1:8">
      <c r="A50" s="27">
        <v>1979</v>
      </c>
      <c r="B50" s="28">
        <v>32.5</v>
      </c>
      <c r="C50" s="46">
        <v>450677.26</v>
      </c>
      <c r="D50" s="16">
        <f>'312 Truncate'!C46</f>
        <v>26.023250627780882</v>
      </c>
      <c r="E50" s="10">
        <f t="shared" si="3"/>
        <v>61.050699009273025</v>
      </c>
      <c r="F50" s="9">
        <f t="shared" si="0"/>
        <v>7382.0163784127417</v>
      </c>
      <c r="G50" s="9">
        <f t="shared" si="2"/>
        <v>192104.06235381812</v>
      </c>
    </row>
    <row r="51" spans="1:8">
      <c r="A51" s="27">
        <v>1978</v>
      </c>
      <c r="B51" s="28">
        <v>33.5</v>
      </c>
      <c r="C51" s="46">
        <v>2388324.42</v>
      </c>
      <c r="D51" s="16">
        <f>'312 Truncate'!C47</f>
        <v>25.921821767306472</v>
      </c>
      <c r="E51" s="10">
        <f t="shared" si="3"/>
        <v>61.050699009273025</v>
      </c>
      <c r="F51" s="9">
        <f t="shared" si="0"/>
        <v>39120.345200916308</v>
      </c>
      <c r="G51" s="9">
        <f t="shared" si="2"/>
        <v>1014070.6157736556</v>
      </c>
    </row>
    <row r="52" spans="1:8">
      <c r="A52" s="27">
        <v>1977</v>
      </c>
      <c r="B52" s="28">
        <v>34.5</v>
      </c>
      <c r="C52" s="46">
        <v>70426755.969999999</v>
      </c>
      <c r="D52" s="16">
        <f>'312 Truncate'!C48</f>
        <v>25.819553488789492</v>
      </c>
      <c r="E52" s="10">
        <f t="shared" si="3"/>
        <v>61.050699009273025</v>
      </c>
      <c r="F52" s="9">
        <f t="shared" si="0"/>
        <v>1153578.2081594649</v>
      </c>
      <c r="G52" s="9">
        <f t="shared" si="2"/>
        <v>29784874.249075241</v>
      </c>
    </row>
    <row r="53" spans="1:8">
      <c r="A53" s="27">
        <v>1976</v>
      </c>
      <c r="B53" s="28">
        <v>35.5</v>
      </c>
      <c r="C53" s="46">
        <v>8402364.0700000003</v>
      </c>
      <c r="D53" s="16">
        <f>'312 Truncate'!C49</f>
        <v>25.716759804434808</v>
      </c>
      <c r="E53" s="10">
        <f t="shared" si="3"/>
        <v>61.050699009273025</v>
      </c>
      <c r="F53" s="9">
        <f t="shared" si="0"/>
        <v>137629.28527196322</v>
      </c>
      <c r="G53" s="9">
        <f t="shared" si="2"/>
        <v>3539379.2713951152</v>
      </c>
    </row>
    <row r="54" spans="1:8">
      <c r="A54" s="27">
        <v>1975</v>
      </c>
      <c r="B54" s="28">
        <v>36.5</v>
      </c>
      <c r="C54" s="46">
        <v>6589199.7799999993</v>
      </c>
      <c r="D54" s="16">
        <f>'312 Truncate'!C50</f>
        <v>25.613684210165431</v>
      </c>
      <c r="E54" s="10">
        <f t="shared" si="3"/>
        <v>61.050699009273025</v>
      </c>
      <c r="F54" s="9">
        <f t="shared" si="0"/>
        <v>107929.96455289009</v>
      </c>
      <c r="G54" s="9">
        <f t="shared" si="2"/>
        <v>2764484.0288720755</v>
      </c>
    </row>
    <row r="55" spans="1:8">
      <c r="A55" s="27">
        <v>1974</v>
      </c>
      <c r="B55" s="28">
        <v>37.5</v>
      </c>
      <c r="C55" s="46">
        <v>55663102.560000002</v>
      </c>
      <c r="D55" s="16">
        <f>'312 Truncate'!C51</f>
        <v>25.5097294199442</v>
      </c>
      <c r="E55" s="10">
        <f t="shared" si="3"/>
        <v>61.050699009273025</v>
      </c>
      <c r="F55" s="9">
        <f t="shared" si="0"/>
        <v>911752.09233141295</v>
      </c>
      <c r="G55" s="9">
        <f t="shared" si="2"/>
        <v>23258549.173442326</v>
      </c>
    </row>
    <row r="56" spans="1:8">
      <c r="A56" s="27">
        <v>1973</v>
      </c>
      <c r="B56" s="28">
        <v>38.5</v>
      </c>
      <c r="C56" s="46">
        <v>3220126.9200000004</v>
      </c>
      <c r="D56" s="16">
        <f>'312 Truncate'!C52</f>
        <v>25.40489237305238</v>
      </c>
      <c r="E56" s="10">
        <f t="shared" si="3"/>
        <v>61.050699009273025</v>
      </c>
      <c r="F56" s="9">
        <f t="shared" si="0"/>
        <v>52745.127775046334</v>
      </c>
      <c r="G56" s="9">
        <f t="shared" si="2"/>
        <v>1339984.2943279478</v>
      </c>
    </row>
    <row r="57" spans="1:8">
      <c r="A57" s="27">
        <v>1972</v>
      </c>
      <c r="B57" s="28">
        <v>39.5</v>
      </c>
      <c r="C57" s="46">
        <v>303291.81</v>
      </c>
      <c r="D57" s="16">
        <f>'312 Truncate'!C53</f>
        <v>25.300030890003331</v>
      </c>
      <c r="E57" s="10">
        <f t="shared" si="3"/>
        <v>61.050699009273025</v>
      </c>
      <c r="F57" s="9">
        <f t="shared" si="0"/>
        <v>4967.867934713292</v>
      </c>
      <c r="G57" s="9">
        <f t="shared" si="2"/>
        <v>125687.21220570334</v>
      </c>
    </row>
    <row r="58" spans="1:8">
      <c r="A58" s="27">
        <v>1971</v>
      </c>
      <c r="B58" s="28">
        <v>40.5</v>
      </c>
      <c r="C58" s="46">
        <v>26108476.350000001</v>
      </c>
      <c r="D58" s="16">
        <f>'312 Truncate'!C54</f>
        <v>25.194248331405245</v>
      </c>
      <c r="E58" s="10">
        <f t="shared" si="3"/>
        <v>61.050699009273025</v>
      </c>
      <c r="F58" s="9">
        <f t="shared" si="0"/>
        <v>427652.37374324526</v>
      </c>
      <c r="G58" s="9">
        <f t="shared" si="2"/>
        <v>10774380.103602249</v>
      </c>
    </row>
    <row r="59" spans="1:8">
      <c r="A59" s="27">
        <v>1970</v>
      </c>
      <c r="B59" s="28">
        <v>41.5</v>
      </c>
      <c r="C59" s="46">
        <v>186470.96000000002</v>
      </c>
      <c r="D59" s="16">
        <f>'312 Truncate'!C55</f>
        <v>25.087542735826819</v>
      </c>
      <c r="E59" s="10">
        <f t="shared" si="3"/>
        <v>61.050699009273025</v>
      </c>
      <c r="F59" s="9">
        <f t="shared" si="0"/>
        <v>3054.3624074095669</v>
      </c>
      <c r="G59" s="9">
        <f t="shared" si="2"/>
        <v>76626.447426590399</v>
      </c>
    </row>
    <row r="60" spans="1:8" s="15" customFormat="1">
      <c r="A60" s="27">
        <v>1969</v>
      </c>
      <c r="B60" s="28">
        <v>42.5</v>
      </c>
      <c r="C60" s="46">
        <v>9437.83</v>
      </c>
      <c r="D60" s="16">
        <f>'312 Truncate'!C56</f>
        <v>24.980431477278536</v>
      </c>
      <c r="E60" s="10">
        <f t="shared" si="3"/>
        <v>61.050699009273025</v>
      </c>
      <c r="F60" s="9">
        <f t="shared" si="0"/>
        <v>154.59003996934553</v>
      </c>
      <c r="G60" s="9">
        <f t="shared" si="2"/>
        <v>3861.7259005239862</v>
      </c>
    </row>
    <row r="61" spans="1:8" s="15" customFormat="1">
      <c r="A61" s="27">
        <v>1968</v>
      </c>
      <c r="B61" s="28">
        <v>43.5</v>
      </c>
      <c r="C61" s="46">
        <v>13000.800000000001</v>
      </c>
      <c r="D61" s="16">
        <f>'312 Truncate'!C57</f>
        <v>24.872652704406661</v>
      </c>
      <c r="E61" s="10">
        <f t="shared" si="3"/>
        <v>61.050699009273025</v>
      </c>
      <c r="F61" s="9">
        <f t="shared" si="0"/>
        <v>212.95087871189324</v>
      </c>
      <c r="G61" s="9">
        <f t="shared" si="2"/>
        <v>5296.6532492991464</v>
      </c>
    </row>
    <row r="62" spans="1:8">
      <c r="A62" s="27">
        <v>1967</v>
      </c>
      <c r="B62" s="28">
        <v>44.5</v>
      </c>
      <c r="C62" s="46">
        <v>14189.689999999999</v>
      </c>
      <c r="D62" s="16">
        <f>'312 Truncate'!C58</f>
        <v>24.763905564407782</v>
      </c>
      <c r="E62" s="10">
        <f t="shared" si="3"/>
        <v>61.050699009273025</v>
      </c>
      <c r="F62" s="9">
        <f t="shared" si="0"/>
        <v>232.4246934149717</v>
      </c>
      <c r="G62" s="9">
        <f t="shared" si="2"/>
        <v>5755.7431585647901</v>
      </c>
      <c r="H62" s="10"/>
    </row>
    <row r="63" spans="1:8">
      <c r="A63" s="27">
        <v>1966</v>
      </c>
      <c r="B63" s="28">
        <v>45.5</v>
      </c>
      <c r="C63" s="46">
        <v>459.96999999999997</v>
      </c>
      <c r="D63" s="16">
        <f>'312 Truncate'!C59</f>
        <v>24.654399347472815</v>
      </c>
      <c r="E63" s="10">
        <f t="shared" si="3"/>
        <v>61.050699009273025</v>
      </c>
      <c r="F63" s="9">
        <f t="shared" si="0"/>
        <v>7.5342298690164853</v>
      </c>
      <c r="G63" s="9">
        <f t="shared" si="2"/>
        <v>185.75191196639022</v>
      </c>
    </row>
    <row r="64" spans="1:8" ht="15" customHeight="1">
      <c r="A64" s="27">
        <v>1965</v>
      </c>
      <c r="B64" s="28">
        <v>46.5</v>
      </c>
      <c r="C64" s="46">
        <v>21942.79</v>
      </c>
      <c r="D64" s="16">
        <f>'312 Truncate'!C60</f>
        <v>24.544433573678305</v>
      </c>
      <c r="E64" s="10">
        <f t="shared" si="3"/>
        <v>61.050699009273025</v>
      </c>
      <c r="F64" s="9">
        <f t="shared" si="0"/>
        <v>359.41914435192786</v>
      </c>
      <c r="G64" s="9">
        <f t="shared" si="2"/>
        <v>8821.7393136541868</v>
      </c>
    </row>
    <row r="65" spans="1:7">
      <c r="A65" s="27">
        <v>1964</v>
      </c>
      <c r="B65" s="28">
        <v>47.5</v>
      </c>
      <c r="C65" s="46">
        <v>83935.360000000001</v>
      </c>
      <c r="D65" s="16">
        <f>'312 Truncate'!C61</f>
        <v>24.43343639030444</v>
      </c>
      <c r="E65" s="10">
        <f t="shared" si="3"/>
        <v>61.050699009273025</v>
      </c>
      <c r="F65" s="9">
        <f t="shared" si="0"/>
        <v>1374.8468299642402</v>
      </c>
      <c r="G65" s="9">
        <f t="shared" si="2"/>
        <v>33592.232566342966</v>
      </c>
    </row>
    <row r="66" spans="1:7">
      <c r="A66" s="27">
        <v>1963</v>
      </c>
      <c r="B66" s="28">
        <v>48.5</v>
      </c>
      <c r="C66" s="46">
        <v>5405541.1799999997</v>
      </c>
      <c r="D66" s="16">
        <f>'312 Truncate'!C62</f>
        <v>24.321398375860358</v>
      </c>
      <c r="E66" s="10">
        <f t="shared" si="3"/>
        <v>61.050699009273025</v>
      </c>
      <c r="F66" s="9">
        <f t="shared" si="0"/>
        <v>88541.839286376548</v>
      </c>
      <c r="G66" s="9">
        <f t="shared" si="2"/>
        <v>2153461.3462153673</v>
      </c>
    </row>
    <row r="67" spans="1:7">
      <c r="A67" s="27">
        <v>1962</v>
      </c>
      <c r="B67" s="28">
        <v>49.5</v>
      </c>
      <c r="C67" s="46">
        <v>0</v>
      </c>
      <c r="D67" s="16">
        <f>'312 Truncate'!C63</f>
        <v>24.209009970567646</v>
      </c>
      <c r="E67" s="10">
        <f t="shared" si="3"/>
        <v>61.050699009273025</v>
      </c>
      <c r="F67" s="9">
        <f t="shared" si="0"/>
        <v>0</v>
      </c>
      <c r="G67" s="9">
        <f t="shared" si="2"/>
        <v>0</v>
      </c>
    </row>
    <row r="68" spans="1:7">
      <c r="A68" s="27">
        <v>1961</v>
      </c>
      <c r="B68" s="28">
        <v>50.5</v>
      </c>
      <c r="C68" s="46">
        <v>0</v>
      </c>
      <c r="D68" s="16">
        <f>'312 Truncate'!C64</f>
        <v>24.095553936250472</v>
      </c>
      <c r="E68" s="10">
        <f t="shared" si="3"/>
        <v>61.050699009273025</v>
      </c>
      <c r="F68" s="9">
        <f t="shared" si="0"/>
        <v>0</v>
      </c>
      <c r="G68" s="9">
        <f t="shared" si="2"/>
        <v>0</v>
      </c>
    </row>
    <row r="69" spans="1:7">
      <c r="A69" s="27">
        <v>1960</v>
      </c>
      <c r="B69" s="28">
        <v>51.5</v>
      </c>
      <c r="C69" s="46">
        <v>1828</v>
      </c>
      <c r="D69" s="16">
        <f>'312 Truncate'!C65</f>
        <v>23.980991136793261</v>
      </c>
      <c r="E69" s="10">
        <f t="shared" si="3"/>
        <v>61.050699009273025</v>
      </c>
      <c r="F69" s="9">
        <f t="shared" si="0"/>
        <v>29.942327109511787</v>
      </c>
      <c r="G69" s="9">
        <f t="shared" si="2"/>
        <v>718.04668102816674</v>
      </c>
    </row>
    <row r="70" spans="1:7">
      <c r="A70" s="27">
        <v>1959</v>
      </c>
      <c r="B70" s="28">
        <v>52.5</v>
      </c>
      <c r="C70" s="46">
        <v>3837571.3000000003</v>
      </c>
      <c r="D70" s="16">
        <f>'312 Truncate'!C66</f>
        <v>23.865717414342129</v>
      </c>
      <c r="E70" s="10">
        <f t="shared" si="3"/>
        <v>61.050699009273025</v>
      </c>
      <c r="F70" s="9">
        <f t="shared" si="0"/>
        <v>62858.761034285773</v>
      </c>
      <c r="G70" s="9">
        <f t="shared" si="2"/>
        <v>1500169.4278599245</v>
      </c>
    </row>
    <row r="71" spans="1:7">
      <c r="A71" s="27">
        <v>1958</v>
      </c>
      <c r="B71" s="28">
        <v>53.5</v>
      </c>
      <c r="C71" s="46">
        <v>80325</v>
      </c>
      <c r="D71" s="16">
        <f>'312 Truncate'!C67</f>
        <v>23.749546421304998</v>
      </c>
      <c r="E71" s="10">
        <f t="shared" si="3"/>
        <v>61.050699009273025</v>
      </c>
      <c r="F71" s="9">
        <f t="shared" si="0"/>
        <v>1315.7097511332245</v>
      </c>
      <c r="G71" s="9">
        <f t="shared" si="2"/>
        <v>31247.509811502161</v>
      </c>
    </row>
    <row r="72" spans="1:7">
      <c r="A72" s="27">
        <v>1957</v>
      </c>
      <c r="B72" s="28">
        <v>54.5</v>
      </c>
      <c r="C72" s="46">
        <v>539284.24</v>
      </c>
      <c r="D72" s="16">
        <f>'312 Truncate'!C68</f>
        <v>23.632208563740004</v>
      </c>
      <c r="E72" s="10">
        <f t="shared" si="3"/>
        <v>61.050699009273025</v>
      </c>
      <c r="F72" s="9">
        <f t="shared" si="0"/>
        <v>8833.383544356926</v>
      </c>
      <c r="G72" s="9">
        <f t="shared" si="2"/>
        <v>208752.36224375179</v>
      </c>
    </row>
    <row r="73" spans="1:7">
      <c r="A73" s="27">
        <v>1956</v>
      </c>
      <c r="B73" s="28">
        <v>55.5</v>
      </c>
      <c r="C73" s="46">
        <v>4031921.77</v>
      </c>
      <c r="D73" s="16">
        <f>'312 Truncate'!C69</f>
        <v>23.513806616299377</v>
      </c>
      <c r="E73" s="10">
        <f t="shared" si="3"/>
        <v>61.050699009273025</v>
      </c>
      <c r="F73" s="9">
        <f t="shared" si="0"/>
        <v>66042.188466795269</v>
      </c>
      <c r="G73" s="9">
        <f t="shared" si="2"/>
        <v>1552903.2481254209</v>
      </c>
    </row>
    <row r="74" spans="1:7">
      <c r="A74" s="27">
        <v>1955</v>
      </c>
      <c r="B74" s="28">
        <v>56.5</v>
      </c>
      <c r="C74" s="46">
        <v>1738.9</v>
      </c>
      <c r="D74" s="16">
        <f>'312 Truncate'!C70</f>
        <v>23.394640601324987</v>
      </c>
      <c r="E74" s="10">
        <f t="shared" si="3"/>
        <v>61.050699009273025</v>
      </c>
      <c r="F74" s="9">
        <f t="shared" si="0"/>
        <v>28.482884360355605</v>
      </c>
      <c r="G74" s="9">
        <f t="shared" si="2"/>
        <v>666.34684289961967</v>
      </c>
    </row>
    <row r="75" spans="1:7">
      <c r="A75" s="27">
        <v>1954</v>
      </c>
      <c r="B75" s="28">
        <v>57.5</v>
      </c>
      <c r="C75" s="46">
        <v>2990762.32</v>
      </c>
      <c r="D75" s="16">
        <f>'312 Truncate'!C71</f>
        <v>23.274226794175473</v>
      </c>
      <c r="E75" s="10">
        <f t="shared" si="3"/>
        <v>61.050699009273025</v>
      </c>
      <c r="F75" s="9">
        <f t="shared" si="0"/>
        <v>48988.17488634702</v>
      </c>
      <c r="G75" s="9">
        <f t="shared" si="2"/>
        <v>1140161.8925375717</v>
      </c>
    </row>
    <row r="76" spans="1:7">
      <c r="A76" s="27">
        <v>1953</v>
      </c>
      <c r="B76" s="28">
        <v>58.5</v>
      </c>
      <c r="C76" s="46">
        <v>3212360.96</v>
      </c>
      <c r="D76" s="16">
        <f>'312 Truncate'!C72</f>
        <v>23.152563045274203</v>
      </c>
      <c r="E76" s="10">
        <f t="shared" si="3"/>
        <v>61.050699009273025</v>
      </c>
      <c r="F76" s="9">
        <f t="shared" si="0"/>
        <v>52617.922679510557</v>
      </c>
      <c r="G76" s="9">
        <f t="shared" si="2"/>
        <v>1218239.7721487314</v>
      </c>
    </row>
    <row r="77" spans="1:7">
      <c r="A77" s="27">
        <v>1952</v>
      </c>
      <c r="B77" s="28">
        <v>59.5</v>
      </c>
      <c r="C77" s="46">
        <v>27209.16</v>
      </c>
      <c r="D77" s="16">
        <f>'312 Truncate'!C73</f>
        <v>23.030049307985159</v>
      </c>
      <c r="E77" s="10">
        <f t="shared" si="3"/>
        <v>61.050699009273025</v>
      </c>
      <c r="F77" s="9">
        <f t="shared" si="0"/>
        <v>445.68138353120554</v>
      </c>
      <c r="G77" s="9">
        <f t="shared" si="2"/>
        <v>10264.064238374709</v>
      </c>
    </row>
    <row r="78" spans="1:7">
      <c r="A78" s="27">
        <v>1951</v>
      </c>
      <c r="B78" s="28">
        <v>60.5</v>
      </c>
      <c r="C78" s="46">
        <v>22893.98</v>
      </c>
      <c r="D78" s="16">
        <f>'312 Truncate'!C74</f>
        <v>22.906232239239031</v>
      </c>
      <c r="E78" s="10">
        <f t="shared" si="3"/>
        <v>61.050699009273025</v>
      </c>
      <c r="F78" s="9">
        <f t="shared" si="0"/>
        <v>374.99947374103971</v>
      </c>
      <c r="G78" s="9">
        <f t="shared" si="2"/>
        <v>8589.8250351046736</v>
      </c>
    </row>
    <row r="79" spans="1:7">
      <c r="A79" s="27">
        <v>1950</v>
      </c>
      <c r="B79" s="28">
        <v>61.5</v>
      </c>
      <c r="C79" s="46">
        <v>120955.57</v>
      </c>
      <c r="D79" s="16">
        <f>'312 Truncate'!C75</f>
        <v>22.781072250912572</v>
      </c>
      <c r="E79" s="10">
        <f t="shared" si="3"/>
        <v>61.050699009273025</v>
      </c>
      <c r="F79" s="9">
        <f t="shared" si="0"/>
        <v>1981.2315331824129</v>
      </c>
      <c r="G79" s="9">
        <f t="shared" si="2"/>
        <v>45134.578703214836</v>
      </c>
    </row>
    <row r="80" spans="1:7">
      <c r="A80" s="27">
        <v>1949</v>
      </c>
      <c r="B80" s="28">
        <v>62.5</v>
      </c>
      <c r="C80" s="46">
        <v>56616</v>
      </c>
      <c r="D80" s="16">
        <f>'312 Truncate'!C76</f>
        <v>0</v>
      </c>
      <c r="E80" s="10">
        <f t="shared" si="3"/>
        <v>61.050699009273025</v>
      </c>
      <c r="F80" s="9">
        <f t="shared" si="0"/>
        <v>927.3603892954701</v>
      </c>
      <c r="G80" s="9">
        <f t="shared" si="2"/>
        <v>0</v>
      </c>
    </row>
    <row r="81" spans="1:8">
      <c r="A81" s="27">
        <v>1948</v>
      </c>
      <c r="B81" s="28">
        <v>63.5</v>
      </c>
      <c r="C81" s="46">
        <v>254</v>
      </c>
      <c r="D81" s="16">
        <f>'312 Truncate'!C77</f>
        <v>0</v>
      </c>
      <c r="E81" s="10">
        <f t="shared" si="3"/>
        <v>61.050699009273025</v>
      </c>
      <c r="F81" s="9">
        <f t="shared" si="0"/>
        <v>4.1604765239693622</v>
      </c>
      <c r="G81" s="9">
        <f t="shared" si="2"/>
        <v>0</v>
      </c>
    </row>
    <row r="82" spans="1:8">
      <c r="A82" s="27">
        <v>1947</v>
      </c>
      <c r="B82" s="28">
        <v>64.5</v>
      </c>
      <c r="C82" s="46">
        <v>235381.4</v>
      </c>
      <c r="D82" s="16">
        <f>'312 Truncate'!C78</f>
        <v>0</v>
      </c>
      <c r="E82" s="10">
        <f t="shared" si="3"/>
        <v>61.050699009273025</v>
      </c>
      <c r="F82" s="9">
        <f>+C82/E82</f>
        <v>3855.5070428308736</v>
      </c>
      <c r="G82" s="9">
        <f t="shared" si="2"/>
        <v>0</v>
      </c>
    </row>
    <row r="83" spans="1:8" ht="15.75" thickBot="1">
      <c r="D83" s="16"/>
      <c r="E83" s="10"/>
      <c r="F83" s="17"/>
      <c r="G83" s="17"/>
    </row>
    <row r="84" spans="1:8" ht="13.5" thickBot="1">
      <c r="D84"/>
      <c r="H84" s="55" t="s">
        <v>75</v>
      </c>
    </row>
    <row r="85" spans="1:8">
      <c r="C85" s="11">
        <f>SUM(C18:C82)</f>
        <v>2674446282.96</v>
      </c>
      <c r="D85"/>
      <c r="F85" s="9">
        <f>SUM(F18:F82)</f>
        <v>43806972.342016533</v>
      </c>
      <c r="G85" s="9">
        <f>SUM(G18:G82)</f>
        <v>1233476997.1825824</v>
      </c>
      <c r="H85" s="56">
        <f>+C85-G85</f>
        <v>1440969285.7774177</v>
      </c>
    </row>
    <row r="86" spans="1:8">
      <c r="D86"/>
    </row>
    <row r="87" spans="1:8">
      <c r="A87" s="2" t="s">
        <v>17</v>
      </c>
      <c r="B87" s="3"/>
      <c r="C87" s="19"/>
      <c r="D87" s="15"/>
      <c r="E87" s="20">
        <f>+C85/F85</f>
        <v>61.050699009273039</v>
      </c>
      <c r="F87" s="15"/>
      <c r="G87" s="15"/>
    </row>
    <row r="88" spans="1:8">
      <c r="A88" s="2" t="s">
        <v>18</v>
      </c>
      <c r="B88" s="3"/>
      <c r="C88" s="19"/>
      <c r="D88" s="15"/>
      <c r="E88" s="20">
        <f>+G85/F85</f>
        <v>28.157093066199394</v>
      </c>
      <c r="F88" s="15"/>
      <c r="G88" s="15"/>
    </row>
    <row r="89" spans="1:8">
      <c r="A89" s="1"/>
    </row>
    <row r="91" spans="1:8">
      <c r="A91" s="63" t="s">
        <v>8</v>
      </c>
      <c r="B91" s="64"/>
      <c r="C91" s="65"/>
      <c r="D91" s="66"/>
      <c r="E91" s="67"/>
      <c r="F91" s="67"/>
    </row>
  </sheetData>
  <mergeCells count="6">
    <mergeCell ref="A91:F91"/>
    <mergeCell ref="A1:J1"/>
    <mergeCell ref="A3:J3"/>
    <mergeCell ref="A5:J5"/>
    <mergeCell ref="A6:J6"/>
    <mergeCell ref="L12:N1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54"/>
  <sheetViews>
    <sheetView topLeftCell="A10" workbookViewId="0">
      <selection activeCell="E32" sqref="E32"/>
    </sheetView>
  </sheetViews>
  <sheetFormatPr defaultRowHeight="12.75"/>
  <cols>
    <col min="2" max="2" width="23.5703125" style="37" customWidth="1"/>
    <col min="7" max="7" width="15.7109375" customWidth="1"/>
  </cols>
  <sheetData>
    <row r="1" spans="1:11">
      <c r="B1" s="15" t="s">
        <v>28</v>
      </c>
      <c r="C1">
        <f>'[1]342'!$D$5</f>
        <v>2029.7403306267497</v>
      </c>
      <c r="D1" s="30" t="s">
        <v>29</v>
      </c>
    </row>
    <row r="2" spans="1:11">
      <c r="A2" s="15"/>
      <c r="B2" s="15" t="s">
        <v>25</v>
      </c>
      <c r="C2">
        <v>2011</v>
      </c>
      <c r="D2" s="30" t="s">
        <v>30</v>
      </c>
    </row>
    <row r="3" spans="1:11">
      <c r="A3" s="15"/>
      <c r="B3" s="15" t="s">
        <v>33</v>
      </c>
      <c r="C3">
        <f>C1-C2</f>
        <v>18.74033062674971</v>
      </c>
    </row>
    <row r="4" spans="1:11">
      <c r="A4" s="15"/>
    </row>
    <row r="5" spans="1:11">
      <c r="A5" s="26" t="str">
        <f>"Projection Life Table "&amp;B8</f>
        <v xml:space="preserve">Projection Life Table </v>
      </c>
      <c r="B5" s="26"/>
      <c r="D5" s="30" t="s">
        <v>27</v>
      </c>
      <c r="E5" s="29"/>
      <c r="F5" s="29"/>
      <c r="G5" s="29"/>
      <c r="K5" s="30" t="s">
        <v>26</v>
      </c>
    </row>
    <row r="6" spans="1:11">
      <c r="A6" s="22"/>
      <c r="B6" s="31"/>
    </row>
    <row r="7" spans="1:11">
      <c r="A7" s="36" t="str">
        <f>"Interim Retirement Rate " &amp;ROUND(B13, 6)</f>
        <v>Interim Retirement Rate 0</v>
      </c>
      <c r="B7" s="31"/>
    </row>
    <row r="8" spans="1:11">
      <c r="A8" s="22"/>
      <c r="B8" s="31"/>
    </row>
    <row r="9" spans="1:11">
      <c r="A9" s="23" t="s">
        <v>21</v>
      </c>
      <c r="B9" s="23" t="s">
        <v>22</v>
      </c>
      <c r="D9" s="30" t="s">
        <v>27</v>
      </c>
      <c r="E9" s="29"/>
      <c r="F9" s="29"/>
      <c r="G9" s="29"/>
    </row>
    <row r="10" spans="1:11">
      <c r="A10" s="24"/>
      <c r="B10" s="38"/>
    </row>
    <row r="11" spans="1:11">
      <c r="A11" s="24" t="s">
        <v>23</v>
      </c>
      <c r="B11" s="38" t="s">
        <v>24</v>
      </c>
      <c r="C11" s="18" t="s">
        <v>31</v>
      </c>
      <c r="G11" s="18"/>
    </row>
    <row r="12" spans="1:11">
      <c r="A12" s="24"/>
      <c r="B12" s="38"/>
    </row>
    <row r="13" spans="1:11">
      <c r="A13" s="24"/>
      <c r="B13" s="40"/>
    </row>
    <row r="14" spans="1:11" ht="12.75" customHeight="1">
      <c r="A14" s="25">
        <v>0.5</v>
      </c>
      <c r="B14" s="53">
        <v>0.99652844311377198</v>
      </c>
      <c r="C14" s="21">
        <f>SUM(B15:B32)/B14</f>
        <v>16.822075384455925</v>
      </c>
      <c r="D14" s="71" t="s">
        <v>32</v>
      </c>
      <c r="E14" s="71"/>
      <c r="F14" s="71"/>
      <c r="G14" s="71"/>
      <c r="H14" s="71"/>
      <c r="I14" s="71"/>
      <c r="J14" s="29"/>
      <c r="K14" s="29"/>
    </row>
    <row r="15" spans="1:11">
      <c r="A15" s="25">
        <v>1.5</v>
      </c>
      <c r="B15" s="53">
        <v>0.98958532934131704</v>
      </c>
      <c r="C15" s="21">
        <f t="shared" ref="C15:C65" si="0">SUM(B16:B33)/B15</f>
        <v>16.81635802209539</v>
      </c>
      <c r="D15" s="71"/>
      <c r="E15" s="71"/>
      <c r="F15" s="71"/>
      <c r="G15" s="71"/>
      <c r="H15" s="71"/>
      <c r="I15" s="71"/>
    </row>
    <row r="16" spans="1:11">
      <c r="A16" s="25">
        <v>2.5</v>
      </c>
      <c r="B16" s="53">
        <v>0.98265861676646704</v>
      </c>
      <c r="C16" s="21">
        <f t="shared" si="0"/>
        <v>16.810584890779229</v>
      </c>
      <c r="D16" s="71"/>
      <c r="E16" s="71"/>
      <c r="F16" s="71"/>
      <c r="G16" s="71"/>
      <c r="H16" s="71"/>
      <c r="I16" s="71"/>
    </row>
    <row r="17" spans="1:5">
      <c r="A17" s="25">
        <v>3.5</v>
      </c>
      <c r="B17" s="53">
        <v>0.97573842514970099</v>
      </c>
      <c r="C17" s="21">
        <f t="shared" si="0"/>
        <v>16.80494011484635</v>
      </c>
    </row>
    <row r="18" spans="1:5">
      <c r="A18" s="25">
        <v>4.5</v>
      </c>
      <c r="B18" s="53">
        <v>0.96883483233532897</v>
      </c>
      <c r="C18" s="21">
        <f t="shared" si="0"/>
        <v>16.799267392104198</v>
      </c>
    </row>
    <row r="19" spans="1:5">
      <c r="A19" s="25">
        <v>5.5</v>
      </c>
      <c r="B19" s="53">
        <v>0.96194209580838297</v>
      </c>
      <c r="C19" s="21">
        <f t="shared" si="0"/>
        <v>16.793669368847326</v>
      </c>
    </row>
    <row r="20" spans="1:5">
      <c r="A20" s="25">
        <v>6.5</v>
      </c>
      <c r="B20" s="53">
        <v>0.95506065868263501</v>
      </c>
      <c r="C20" s="21">
        <f t="shared" si="0"/>
        <v>16.788166855000526</v>
      </c>
    </row>
    <row r="21" spans="1:5">
      <c r="A21" s="25">
        <v>7.5</v>
      </c>
      <c r="B21" s="53">
        <v>0.94819837125748496</v>
      </c>
      <c r="C21" s="21">
        <f t="shared" si="0"/>
        <v>16.782624297116438</v>
      </c>
    </row>
    <row r="22" spans="1:5">
      <c r="A22" s="25">
        <v>8.5</v>
      </c>
      <c r="B22" s="53">
        <v>0.94134405988023995</v>
      </c>
      <c r="C22" s="21">
        <f t="shared" si="0"/>
        <v>16.777258066053058</v>
      </c>
    </row>
    <row r="23" spans="1:5">
      <c r="A23" s="25">
        <v>9.5</v>
      </c>
      <c r="B23" s="53">
        <v>0.93451112574850304</v>
      </c>
      <c r="C23" s="21">
        <f t="shared" si="0"/>
        <v>16.771847770954665</v>
      </c>
    </row>
    <row r="24" spans="1:5">
      <c r="A24" s="25">
        <v>10.5</v>
      </c>
      <c r="B24" s="53">
        <v>0.92769112574850299</v>
      </c>
      <c r="C24" s="21">
        <f t="shared" si="0"/>
        <v>16.766548291954855</v>
      </c>
    </row>
    <row r="25" spans="1:5">
      <c r="A25" s="25">
        <v>11.5</v>
      </c>
      <c r="B25" s="53">
        <v>0.92088513772455105</v>
      </c>
      <c r="C25" s="21">
        <f t="shared" si="0"/>
        <v>16.7613743567127</v>
      </c>
    </row>
    <row r="26" spans="1:5">
      <c r="A26" s="25">
        <v>12.5</v>
      </c>
      <c r="B26" s="53">
        <v>0.91410243113772505</v>
      </c>
      <c r="C26" s="21">
        <f t="shared" si="0"/>
        <v>16.756157832021671</v>
      </c>
    </row>
    <row r="27" spans="1:5">
      <c r="A27" s="25">
        <v>13.5</v>
      </c>
      <c r="B27" s="53">
        <v>0.90732946107784396</v>
      </c>
      <c r="C27" s="21">
        <f t="shared" si="0"/>
        <v>16.751168540802976</v>
      </c>
    </row>
    <row r="28" spans="1:5">
      <c r="A28" s="25">
        <v>14.5</v>
      </c>
      <c r="B28" s="53">
        <v>0.90058275449101799</v>
      </c>
      <c r="C28" s="21">
        <f t="shared" si="0"/>
        <v>16.746121367056276</v>
      </c>
    </row>
    <row r="29" spans="1:5">
      <c r="A29" s="25">
        <v>15.5</v>
      </c>
      <c r="B29" s="53">
        <v>0.89385124550898198</v>
      </c>
      <c r="C29" s="21">
        <f t="shared" si="0"/>
        <v>16.741225659605863</v>
      </c>
    </row>
    <row r="30" spans="1:5">
      <c r="A30" s="25">
        <v>16.5</v>
      </c>
      <c r="B30" s="53">
        <v>0.88713687425149701</v>
      </c>
      <c r="C30" s="21">
        <f t="shared" si="0"/>
        <v>16.736484479323913</v>
      </c>
    </row>
    <row r="31" spans="1:5">
      <c r="A31" s="25">
        <v>17.5</v>
      </c>
      <c r="B31" s="53">
        <v>0.88044980838323395</v>
      </c>
      <c r="C31" s="21">
        <f t="shared" si="0"/>
        <v>16.731705183519484</v>
      </c>
    </row>
    <row r="32" spans="1:5">
      <c r="A32" s="25">
        <v>18.5</v>
      </c>
      <c r="B32" s="53">
        <v>0.87377423952095801</v>
      </c>
      <c r="C32" s="21">
        <f t="shared" si="0"/>
        <v>16.727213920574641</v>
      </c>
      <c r="E32" s="59">
        <f>+(1-B32)</f>
        <v>0.12622576047904199</v>
      </c>
    </row>
    <row r="33" spans="1:3">
      <c r="A33" s="25">
        <v>19.5</v>
      </c>
      <c r="B33" s="53">
        <v>0.86712992814371304</v>
      </c>
      <c r="C33" s="21">
        <f t="shared" si="0"/>
        <v>16.722652341610829</v>
      </c>
    </row>
    <row r="34" spans="1:3">
      <c r="A34" s="25">
        <v>20.5</v>
      </c>
      <c r="B34" s="53">
        <v>0.86050352095808402</v>
      </c>
      <c r="C34" s="21">
        <f t="shared" si="0"/>
        <v>16.718280860597364</v>
      </c>
    </row>
    <row r="35" spans="1:3">
      <c r="A35" s="25">
        <v>21.5</v>
      </c>
      <c r="B35" s="53">
        <v>0.85389813173652696</v>
      </c>
      <c r="C35" s="21">
        <f t="shared" si="0"/>
        <v>16.71408370606801</v>
      </c>
    </row>
    <row r="36" spans="1:3">
      <c r="A36" s="25">
        <v>22.5</v>
      </c>
      <c r="B36" s="53">
        <v>0.84732443712574901</v>
      </c>
      <c r="C36" s="21">
        <f t="shared" si="0"/>
        <v>16.709848473300386</v>
      </c>
    </row>
    <row r="37" spans="1:3">
      <c r="A37" s="25">
        <v>23.5</v>
      </c>
      <c r="B37" s="53">
        <v>0.84076419760479004</v>
      </c>
      <c r="C37" s="21">
        <f t="shared" si="0"/>
        <v>16.705964528805744</v>
      </c>
    </row>
    <row r="38" spans="1:3">
      <c r="A38" s="25">
        <v>24.5</v>
      </c>
      <c r="B38" s="53">
        <v>0.83424084431137702</v>
      </c>
      <c r="C38" s="21">
        <f t="shared" si="0"/>
        <v>16.701985155265518</v>
      </c>
    </row>
    <row r="39" spans="1:3">
      <c r="A39" s="25">
        <v>25.5</v>
      </c>
      <c r="B39" s="53">
        <v>0.82773770059880203</v>
      </c>
      <c r="C39" s="21">
        <f t="shared" si="0"/>
        <v>16.698246586489887</v>
      </c>
    </row>
    <row r="40" spans="1:3">
      <c r="A40" s="25">
        <v>26.5</v>
      </c>
      <c r="B40" s="53">
        <v>0.82125925748503004</v>
      </c>
      <c r="C40" s="21">
        <f t="shared" si="0"/>
        <v>16.694707906426977</v>
      </c>
    </row>
    <row r="41" spans="1:3">
      <c r="A41" s="25">
        <v>27.5</v>
      </c>
      <c r="B41" s="53">
        <v>0.81481724550898205</v>
      </c>
      <c r="C41" s="21">
        <f t="shared" si="0"/>
        <v>16.69112354498801</v>
      </c>
    </row>
    <row r="42" spans="1:3">
      <c r="A42" s="25">
        <v>28.5</v>
      </c>
      <c r="B42" s="53">
        <v>0.80839084431137698</v>
      </c>
      <c r="C42" s="21">
        <f t="shared" si="0"/>
        <v>16.68795319712213</v>
      </c>
    </row>
    <row r="43" spans="1:3">
      <c r="A43" s="25">
        <v>29.5</v>
      </c>
      <c r="B43" s="53">
        <v>0.80200761077844296</v>
      </c>
      <c r="C43" s="21">
        <f t="shared" si="0"/>
        <v>16.684643965068776</v>
      </c>
    </row>
    <row r="44" spans="1:3">
      <c r="A44" s="25">
        <v>30.5</v>
      </c>
      <c r="B44" s="53">
        <v>0.79564650898203604</v>
      </c>
      <c r="C44" s="21">
        <f t="shared" si="0"/>
        <v>16.68163527950723</v>
      </c>
    </row>
    <row r="45" spans="1:3">
      <c r="A45" s="25">
        <v>31.5</v>
      </c>
      <c r="B45" s="53">
        <v>0.78931357485029896</v>
      </c>
      <c r="C45" s="21">
        <f t="shared" si="0"/>
        <v>16.67885609270429</v>
      </c>
    </row>
    <row r="46" spans="1:3">
      <c r="A46" s="25">
        <v>32.5</v>
      </c>
      <c r="B46" s="53">
        <v>0.78302213772455098</v>
      </c>
      <c r="C46" s="21">
        <f t="shared" si="0"/>
        <v>16.676012410291445</v>
      </c>
    </row>
    <row r="47" spans="1:3">
      <c r="A47" s="25">
        <v>33.5</v>
      </c>
      <c r="B47" s="53">
        <v>0.77674854491017997</v>
      </c>
      <c r="C47" s="21">
        <f t="shared" si="0"/>
        <v>16.673643826826801</v>
      </c>
    </row>
    <row r="48" spans="1:3">
      <c r="A48" s="25">
        <v>34.5</v>
      </c>
      <c r="B48" s="53">
        <v>0.77052399401197602</v>
      </c>
      <c r="C48" s="21">
        <f t="shared" si="0"/>
        <v>16.671093791085028</v>
      </c>
    </row>
    <row r="49" spans="1:3">
      <c r="A49" s="25">
        <v>35.5</v>
      </c>
      <c r="B49" s="53">
        <v>0.764323904191617</v>
      </c>
      <c r="C49" s="21">
        <f t="shared" si="0"/>
        <v>16.668894568102186</v>
      </c>
    </row>
    <row r="50" spans="1:3">
      <c r="A50" s="25">
        <v>36.5</v>
      </c>
      <c r="B50" s="53">
        <v>0.75815623952095801</v>
      </c>
      <c r="C50" s="21">
        <f t="shared" si="0"/>
        <v>16.666930675152262</v>
      </c>
    </row>
    <row r="51" spans="1:3">
      <c r="A51" s="25">
        <v>37.5</v>
      </c>
      <c r="B51" s="53">
        <v>0.752033628742515</v>
      </c>
      <c r="C51" s="21">
        <f t="shared" si="0"/>
        <v>16.664907519105718</v>
      </c>
    </row>
    <row r="52" spans="1:3">
      <c r="A52" s="25">
        <v>38.5</v>
      </c>
      <c r="B52" s="53">
        <v>0.74593074251497005</v>
      </c>
      <c r="C52" s="21">
        <f t="shared" si="0"/>
        <v>16.663425078859401</v>
      </c>
    </row>
    <row r="53" spans="1:3">
      <c r="A53" s="25">
        <v>39.5</v>
      </c>
      <c r="B53" s="53">
        <v>0.739883437125749</v>
      </c>
      <c r="C53" s="21">
        <f t="shared" si="0"/>
        <v>16.661689985897915</v>
      </c>
    </row>
    <row r="54" spans="1:3">
      <c r="A54" s="25">
        <v>40.5</v>
      </c>
      <c r="B54" s="53">
        <v>0.73386253892215603</v>
      </c>
      <c r="C54" s="21">
        <f t="shared" si="0"/>
        <v>16.6603576920098</v>
      </c>
    </row>
    <row r="55" spans="1:3">
      <c r="A55" s="25">
        <v>41.5</v>
      </c>
      <c r="B55" s="53">
        <v>0.72787810778443096</v>
      </c>
      <c r="C55" s="21">
        <f t="shared" si="0"/>
        <v>16.659259589789187</v>
      </c>
    </row>
    <row r="56" spans="1:3">
      <c r="A56" s="25">
        <v>42.5</v>
      </c>
      <c r="B56" s="53">
        <v>0.72194217964071905</v>
      </c>
      <c r="C56" s="21">
        <f t="shared" si="0"/>
        <v>16.658098367789393</v>
      </c>
    </row>
    <row r="57" spans="1:3">
      <c r="A57" s="25">
        <v>43.5</v>
      </c>
      <c r="B57" s="53">
        <v>0.71602773652694596</v>
      </c>
      <c r="C57" s="21">
        <f t="shared" si="0"/>
        <v>16.657539643698954</v>
      </c>
    </row>
    <row r="58" spans="1:3">
      <c r="A58" s="25">
        <v>44.5</v>
      </c>
      <c r="B58" s="53">
        <v>0.71017444311377298</v>
      </c>
      <c r="C58" s="21">
        <f t="shared" si="0"/>
        <v>16.656660480449375</v>
      </c>
    </row>
    <row r="59" spans="1:3">
      <c r="A59" s="25">
        <v>45.5</v>
      </c>
      <c r="B59" s="53">
        <v>0.70434913772455099</v>
      </c>
      <c r="C59" s="21">
        <f t="shared" si="0"/>
        <v>16.65623443109741</v>
      </c>
    </row>
    <row r="60" spans="1:3">
      <c r="A60" s="25">
        <v>46.5</v>
      </c>
      <c r="B60" s="53">
        <v>0.69856410778443101</v>
      </c>
      <c r="C60" s="21">
        <f t="shared" si="0"/>
        <v>16.656033343537903</v>
      </c>
    </row>
    <row r="61" spans="1:3">
      <c r="A61" s="25">
        <v>47.5</v>
      </c>
      <c r="B61" s="53">
        <v>0.69283047904191597</v>
      </c>
      <c r="C61" s="21">
        <f t="shared" si="0"/>
        <v>16.655763759684419</v>
      </c>
    </row>
    <row r="62" spans="1:3">
      <c r="A62" s="25">
        <v>48.5</v>
      </c>
      <c r="B62" s="53">
        <v>0.68711994011975996</v>
      </c>
      <c r="C62" s="21">
        <f t="shared" si="0"/>
        <v>16.656149694685887</v>
      </c>
    </row>
    <row r="63" spans="1:3">
      <c r="A63" s="25">
        <v>49.5</v>
      </c>
      <c r="B63" s="53">
        <v>0.68147622754491</v>
      </c>
      <c r="C63" s="21">
        <f t="shared" si="0"/>
        <v>16.656122904371134</v>
      </c>
    </row>
    <row r="64" spans="1:3">
      <c r="A64" s="25">
        <v>50.5</v>
      </c>
      <c r="B64" s="53">
        <v>0.67586149700598797</v>
      </c>
      <c r="C64" s="21">
        <f t="shared" si="0"/>
        <v>16.656601975371956</v>
      </c>
    </row>
    <row r="65" spans="1:3">
      <c r="A65" s="25">
        <v>51.5</v>
      </c>
      <c r="B65" s="53">
        <v>0.67029023952095801</v>
      </c>
      <c r="C65" s="21">
        <f t="shared" si="0"/>
        <v>16.657290697291117</v>
      </c>
    </row>
    <row r="66" spans="1:3">
      <c r="A66" s="25"/>
      <c r="B66" s="53">
        <v>0.66477318562874299</v>
      </c>
      <c r="C66" s="21"/>
    </row>
    <row r="67" spans="1:3">
      <c r="A67" s="25"/>
      <c r="B67" s="53">
        <v>0.65928070658682603</v>
      </c>
      <c r="C67" s="21"/>
    </row>
    <row r="68" spans="1:3">
      <c r="A68" s="25"/>
      <c r="B68" s="53">
        <v>0.653859149700599</v>
      </c>
      <c r="C68" s="21"/>
    </row>
    <row r="69" spans="1:3">
      <c r="A69" s="25"/>
      <c r="B69" s="53">
        <v>0.64846701796407202</v>
      </c>
      <c r="C69" s="21"/>
    </row>
    <row r="70" spans="1:3">
      <c r="A70" s="25"/>
      <c r="B70" s="53">
        <v>0.64312091017964101</v>
      </c>
      <c r="C70" s="21"/>
    </row>
    <row r="71" spans="1:3">
      <c r="A71" s="25"/>
      <c r="B71" s="53">
        <v>0.63783085029940101</v>
      </c>
      <c r="C71" s="21"/>
    </row>
    <row r="72" spans="1:3">
      <c r="A72" s="25"/>
      <c r="B72" s="53">
        <v>0.63256647904191599</v>
      </c>
      <c r="C72" s="21"/>
    </row>
    <row r="73" spans="1:3">
      <c r="A73" s="25"/>
      <c r="B73" s="53">
        <v>0.62737605988024003</v>
      </c>
      <c r="C73" s="21"/>
    </row>
    <row r="74" spans="1:3">
      <c r="A74" s="25"/>
      <c r="B74" s="53">
        <v>0.62221567664670696</v>
      </c>
      <c r="C74" s="21"/>
    </row>
    <row r="75" spans="1:3">
      <c r="A75" s="25"/>
      <c r="B75" s="53">
        <v>0.61710429940119804</v>
      </c>
      <c r="C75" s="21"/>
    </row>
    <row r="76" spans="1:3">
      <c r="A76" s="25"/>
      <c r="B76" s="53">
        <v>0.61204861676646705</v>
      </c>
      <c r="C76" s="21"/>
    </row>
    <row r="77" spans="1:3">
      <c r="A77" s="25"/>
      <c r="B77" s="53">
        <v>0.60701891616766501</v>
      </c>
      <c r="C77" s="21"/>
    </row>
    <row r="78" spans="1:3">
      <c r="A78" s="25"/>
      <c r="B78" s="53">
        <v>0.60206682035928105</v>
      </c>
      <c r="C78" s="21"/>
    </row>
    <row r="79" spans="1:3">
      <c r="A79" s="25"/>
      <c r="B79" s="53">
        <v>0.59714419161676602</v>
      </c>
      <c r="C79" s="21"/>
    </row>
    <row r="80" spans="1:3">
      <c r="A80" s="25"/>
      <c r="B80" s="53">
        <v>0.59227173652694598</v>
      </c>
      <c r="C80" s="21"/>
    </row>
    <row r="81" spans="1:3">
      <c r="A81" s="25"/>
      <c r="B81" s="53">
        <v>0.58745544910179603</v>
      </c>
      <c r="C81" s="21"/>
    </row>
    <row r="82" spans="1:3">
      <c r="A82" s="25"/>
      <c r="B82" s="53">
        <v>0.58266564071856297</v>
      </c>
      <c r="C82" s="21"/>
    </row>
    <row r="83" spans="1:3">
      <c r="A83" s="25"/>
      <c r="B83" s="53">
        <v>0.57795366467065901</v>
      </c>
      <c r="C83" s="21"/>
    </row>
    <row r="84" spans="1:3">
      <c r="A84" s="25"/>
      <c r="B84" s="53">
        <v>0.57327079041916196</v>
      </c>
      <c r="C84" s="21"/>
    </row>
    <row r="85" spans="1:3">
      <c r="A85" s="25"/>
      <c r="B85" s="53">
        <v>0.56863965269461103</v>
      </c>
      <c r="C85" s="21"/>
    </row>
    <row r="86" spans="1:3">
      <c r="A86" s="25"/>
      <c r="B86" s="53">
        <v>0.56406388023952103</v>
      </c>
      <c r="C86" s="21"/>
    </row>
    <row r="87" spans="1:3">
      <c r="A87" s="25"/>
      <c r="B87" s="53">
        <v>0.55951458682634703</v>
      </c>
      <c r="C87" s="21"/>
    </row>
    <row r="88" spans="1:3">
      <c r="A88" s="25"/>
      <c r="B88" s="53">
        <v>0.55504392814371295</v>
      </c>
      <c r="C88" s="21"/>
    </row>
    <row r="89" spans="1:3">
      <c r="A89" s="25"/>
      <c r="B89" s="53">
        <v>0.55060114371257496</v>
      </c>
      <c r="C89" s="21"/>
    </row>
    <row r="90" spans="1:3">
      <c r="A90" s="25"/>
      <c r="B90" s="53">
        <v>0.54621012574850303</v>
      </c>
      <c r="C90" s="21"/>
    </row>
    <row r="91" spans="1:3">
      <c r="A91" s="25"/>
      <c r="B91" s="53">
        <v>0.54187326347305398</v>
      </c>
      <c r="C91" s="21"/>
    </row>
    <row r="92" spans="1:3">
      <c r="A92" s="25"/>
      <c r="B92" s="53">
        <v>0.53756267065868302</v>
      </c>
      <c r="C92" s="21"/>
    </row>
    <row r="93" spans="1:3">
      <c r="A93" s="25"/>
      <c r="B93" s="53">
        <v>0.53332973652694604</v>
      </c>
      <c r="C93" s="21"/>
    </row>
    <row r="94" spans="1:3">
      <c r="A94" s="25"/>
      <c r="B94" s="53">
        <v>0.52912326946107802</v>
      </c>
      <c r="C94" s="21"/>
    </row>
    <row r="95" spans="1:3">
      <c r="A95" s="25"/>
      <c r="B95" s="53">
        <v>0.52496817964071896</v>
      </c>
      <c r="C95" s="21"/>
    </row>
    <row r="96" spans="1:3">
      <c r="A96" s="25"/>
      <c r="B96" s="53">
        <v>0.52086524550898206</v>
      </c>
      <c r="C96" s="21"/>
    </row>
    <row r="97" spans="1:3">
      <c r="A97" s="25"/>
      <c r="B97" s="53">
        <v>0.51678800000000003</v>
      </c>
      <c r="C97" s="21"/>
    </row>
    <row r="98" spans="1:3">
      <c r="A98" s="25"/>
      <c r="B98" s="53">
        <v>0.51278800000000002</v>
      </c>
      <c r="C98" s="21"/>
    </row>
    <row r="99" spans="1:3">
      <c r="A99" s="25"/>
      <c r="B99" s="53">
        <v>0.50881289820359299</v>
      </c>
      <c r="C99" s="21"/>
    </row>
    <row r="100" spans="1:3">
      <c r="A100" s="25"/>
      <c r="B100" s="53">
        <v>0.50488834730538901</v>
      </c>
      <c r="C100" s="21"/>
    </row>
    <row r="101" spans="1:3">
      <c r="A101" s="25"/>
      <c r="B101" s="53">
        <v>0.50101359281437097</v>
      </c>
      <c r="C101" s="21"/>
    </row>
    <row r="102" spans="1:3">
      <c r="A102" s="25"/>
      <c r="B102" s="53">
        <v>0.49716449101796401</v>
      </c>
      <c r="C102" s="21"/>
    </row>
    <row r="103" spans="1:3">
      <c r="A103" s="25"/>
      <c r="B103" s="53">
        <v>0.49338830538922201</v>
      </c>
      <c r="C103" s="21"/>
    </row>
    <row r="104" spans="1:3">
      <c r="A104" s="25"/>
      <c r="B104" s="53">
        <v>0.48963623353293401</v>
      </c>
      <c r="C104" s="21"/>
    </row>
    <row r="105" spans="1:3">
      <c r="A105" s="25"/>
      <c r="B105" s="53">
        <v>0.48593383832335302</v>
      </c>
      <c r="C105" s="21"/>
    </row>
    <row r="106" spans="1:3">
      <c r="A106" s="25"/>
      <c r="B106" s="53">
        <v>0.482278538922156</v>
      </c>
      <c r="C106" s="21"/>
    </row>
    <row r="107" spans="1:3">
      <c r="A107" s="25"/>
      <c r="B107" s="53">
        <v>0.47864859880239502</v>
      </c>
      <c r="C107" s="21"/>
    </row>
    <row r="108" spans="1:3">
      <c r="A108" s="25"/>
      <c r="B108" s="53">
        <v>0.47508849101796402</v>
      </c>
      <c r="C108" s="21"/>
    </row>
    <row r="109" spans="1:3">
      <c r="A109" s="25"/>
      <c r="B109" s="53">
        <v>0.47155134131736498</v>
      </c>
      <c r="C109" s="21"/>
    </row>
    <row r="110" spans="1:3">
      <c r="A110" s="25"/>
      <c r="B110" s="53">
        <v>0.46806211976047901</v>
      </c>
      <c r="C110" s="21"/>
    </row>
    <row r="111" spans="1:3">
      <c r="A111" s="25"/>
      <c r="B111" s="53">
        <v>0.46461658682634699</v>
      </c>
      <c r="C111" s="21"/>
    </row>
    <row r="112" spans="1:3">
      <c r="A112" s="25"/>
      <c r="B112" s="53">
        <v>0.46119562874251502</v>
      </c>
      <c r="C112" s="21"/>
    </row>
    <row r="113" spans="1:3">
      <c r="A113" s="25"/>
      <c r="B113" s="53">
        <v>0.45784088622754499</v>
      </c>
      <c r="C113" s="21"/>
    </row>
    <row r="114" spans="1:3">
      <c r="A114" s="25"/>
      <c r="B114" s="53">
        <v>0.45450795209580802</v>
      </c>
      <c r="C114" s="21"/>
    </row>
    <row r="115" spans="1:3">
      <c r="A115" s="25"/>
      <c r="B115" s="53">
        <v>0.45122112574850298</v>
      </c>
      <c r="C115" s="21"/>
    </row>
    <row r="116" spans="1:3">
      <c r="A116" s="25"/>
      <c r="B116" s="53">
        <v>0.44797541916167699</v>
      </c>
      <c r="C116" s="21"/>
    </row>
    <row r="117" spans="1:3">
      <c r="A117" s="25"/>
      <c r="B117" s="53">
        <v>0.444753862275449</v>
      </c>
      <c r="C117" s="21"/>
    </row>
    <row r="118" spans="1:3">
      <c r="A118" s="25"/>
      <c r="B118" s="53">
        <v>0.441593814371258</v>
      </c>
      <c r="C118" s="21"/>
    </row>
    <row r="119" spans="1:3">
      <c r="A119" s="25"/>
      <c r="B119" s="53">
        <v>0.43845438922155699</v>
      </c>
      <c r="C119" s="21"/>
    </row>
    <row r="120" spans="1:3">
      <c r="A120" s="25"/>
      <c r="B120" s="53">
        <v>0.43535917964071902</v>
      </c>
      <c r="C120" s="21"/>
    </row>
    <row r="121" spans="1:3">
      <c r="A121" s="25"/>
      <c r="B121" s="53">
        <v>0.43230220958083798</v>
      </c>
      <c r="C121" s="21"/>
    </row>
    <row r="122" spans="1:3">
      <c r="A122" s="25"/>
      <c r="B122" s="53">
        <v>0.42926867664670698</v>
      </c>
      <c r="C122" s="21"/>
    </row>
    <row r="123" spans="1:3">
      <c r="A123" s="25"/>
      <c r="B123" s="53">
        <v>0.42629202994012</v>
      </c>
      <c r="C123" s="21"/>
    </row>
    <row r="124" spans="1:3">
      <c r="A124" s="25"/>
      <c r="B124" s="53">
        <v>0.42333497604790399</v>
      </c>
      <c r="C124" s="21"/>
    </row>
    <row r="125" spans="1:3">
      <c r="A125" s="25"/>
      <c r="B125" s="53">
        <v>0.42042060479041898</v>
      </c>
      <c r="C125" s="21"/>
    </row>
    <row r="126" spans="1:3">
      <c r="A126" s="25"/>
      <c r="B126" s="53">
        <v>0.417541299401198</v>
      </c>
      <c r="C126" s="21"/>
    </row>
    <row r="127" spans="1:3">
      <c r="A127" s="25"/>
      <c r="B127" s="53">
        <v>0.41468441317365301</v>
      </c>
      <c r="C127" s="21"/>
    </row>
    <row r="128" spans="1:3">
      <c r="A128" s="25"/>
      <c r="B128" s="53">
        <v>0.41187987425149702</v>
      </c>
      <c r="C128" s="21"/>
    </row>
    <row r="129" spans="1:3">
      <c r="A129" s="25"/>
      <c r="B129" s="53">
        <v>0.40909371257485</v>
      </c>
      <c r="C129" s="21"/>
    </row>
    <row r="130" spans="1:3">
      <c r="A130" s="25"/>
      <c r="B130" s="53">
        <v>0.40634820359281398</v>
      </c>
      <c r="C130" s="21"/>
    </row>
    <row r="131" spans="1:3">
      <c r="A131" s="25"/>
      <c r="B131" s="53">
        <v>0.40363538922155701</v>
      </c>
      <c r="C131" s="21"/>
    </row>
    <row r="132" spans="1:3">
      <c r="A132" s="25"/>
      <c r="B132" s="53">
        <v>0.400944371257485</v>
      </c>
      <c r="C132" s="21"/>
    </row>
    <row r="133" spans="1:3">
      <c r="A133" s="25"/>
      <c r="B133" s="53">
        <v>0.39830180239521001</v>
      </c>
      <c r="C133" s="21"/>
    </row>
    <row r="134" spans="1:3">
      <c r="A134" s="25"/>
      <c r="B134" s="53">
        <v>0.39567626946107798</v>
      </c>
      <c r="C134" s="21"/>
    </row>
    <row r="135" spans="1:3">
      <c r="A135" s="25"/>
      <c r="B135" s="53">
        <v>0.39308884431137697</v>
      </c>
      <c r="C135" s="21"/>
    </row>
    <row r="136" spans="1:3">
      <c r="A136" s="25"/>
      <c r="B136" s="53">
        <v>0.39053109580838302</v>
      </c>
      <c r="C136" s="21"/>
    </row>
    <row r="137" spans="1:3">
      <c r="A137" s="25"/>
      <c r="B137" s="53">
        <v>0.38799397005988001</v>
      </c>
      <c r="C137" s="21"/>
    </row>
    <row r="138" spans="1:3">
      <c r="A138" s="25"/>
      <c r="B138" s="53">
        <v>0.38550201796407202</v>
      </c>
      <c r="C138" s="21"/>
    </row>
    <row r="139" spans="1:3">
      <c r="A139" s="25"/>
      <c r="B139" s="53">
        <v>0.38302597005987998</v>
      </c>
      <c r="C139" s="21"/>
    </row>
    <row r="140" spans="1:3">
      <c r="A140" s="25"/>
      <c r="B140" s="53">
        <v>0.38058585029940101</v>
      </c>
      <c r="C140" s="21"/>
    </row>
    <row r="141" spans="1:3">
      <c r="A141" s="25"/>
      <c r="B141" s="53">
        <v>0.37817282035928101</v>
      </c>
      <c r="C141" s="21"/>
    </row>
    <row r="142" spans="1:3">
      <c r="A142" s="25"/>
      <c r="B142" s="53">
        <v>0.37577940718562902</v>
      </c>
      <c r="C142" s="21"/>
    </row>
    <row r="143" spans="1:3">
      <c r="A143" s="25"/>
      <c r="B143" s="53">
        <v>0.37342795209580798</v>
      </c>
      <c r="C143" s="21"/>
    </row>
    <row r="144" spans="1:3">
      <c r="A144" s="25"/>
      <c r="B144" s="53">
        <v>0.371091281437126</v>
      </c>
      <c r="C144" s="21"/>
    </row>
    <row r="145" spans="1:3">
      <c r="A145" s="25"/>
      <c r="B145" s="53">
        <v>0.36878828742515002</v>
      </c>
      <c r="C145" s="21"/>
    </row>
    <row r="146" spans="1:3">
      <c r="A146" s="25"/>
      <c r="B146" s="53">
        <v>0.36651020958083802</v>
      </c>
      <c r="C146" s="21"/>
    </row>
    <row r="147" spans="1:3">
      <c r="A147" s="25"/>
      <c r="B147" s="53">
        <v>0.36425092814371302</v>
      </c>
      <c r="C147" s="21"/>
    </row>
    <row r="148" spans="1:3">
      <c r="A148" s="25"/>
      <c r="B148" s="53">
        <v>0.36202991017964098</v>
      </c>
      <c r="C148" s="21"/>
    </row>
    <row r="149" spans="1:3">
      <c r="A149" s="25"/>
      <c r="B149" s="53">
        <v>0.35982264670658698</v>
      </c>
      <c r="C149" s="21"/>
    </row>
    <row r="150" spans="1:3">
      <c r="A150" s="25"/>
      <c r="B150" s="53">
        <v>0.35764719760479002</v>
      </c>
      <c r="C150" s="21"/>
    </row>
    <row r="151" spans="1:3">
      <c r="A151" s="25"/>
      <c r="B151" s="53">
        <v>0.35549421556886202</v>
      </c>
      <c r="C151" s="21"/>
    </row>
    <row r="152" spans="1:3">
      <c r="A152" s="25"/>
      <c r="B152" s="53">
        <v>0.35335888622754502</v>
      </c>
      <c r="C152" s="21"/>
    </row>
    <row r="153" spans="1:3">
      <c r="A153" s="25"/>
      <c r="B153" s="53">
        <v>0.35125873053892198</v>
      </c>
      <c r="C153" s="21"/>
    </row>
    <row r="154" spans="1:3">
      <c r="A154" s="25"/>
      <c r="B154" s="53">
        <v>0.34917135329341298</v>
      </c>
      <c r="C154" s="21"/>
    </row>
    <row r="155" spans="1:3">
      <c r="A155" s="25"/>
      <c r="B155" s="53">
        <v>0.34711386826347301</v>
      </c>
      <c r="C155" s="21"/>
    </row>
    <row r="156" spans="1:3">
      <c r="A156" s="25"/>
      <c r="B156" s="53">
        <v>0.34507713173652699</v>
      </c>
      <c r="C156" s="21"/>
    </row>
    <row r="157" spans="1:3">
      <c r="A157" s="25"/>
      <c r="B157" s="53">
        <v>0.34305737125748498</v>
      </c>
      <c r="C157" s="21"/>
    </row>
    <row r="158" spans="1:3">
      <c r="A158" s="25"/>
      <c r="B158" s="53">
        <v>0.34106922754490998</v>
      </c>
      <c r="C158" s="21"/>
    </row>
    <row r="159" spans="1:3">
      <c r="A159" s="25"/>
      <c r="B159" s="53">
        <v>0.33909306586826299</v>
      </c>
      <c r="C159" s="21"/>
    </row>
    <row r="160" spans="1:3">
      <c r="A160" s="25"/>
      <c r="B160" s="53">
        <v>0.33714576047904199</v>
      </c>
      <c r="C160" s="21"/>
    </row>
    <row r="161" spans="1:3">
      <c r="A161" s="25"/>
      <c r="B161" s="53">
        <v>0.33521688622754497</v>
      </c>
      <c r="C161" s="21"/>
    </row>
    <row r="162" spans="1:3">
      <c r="A162" s="25"/>
      <c r="B162" s="53">
        <v>0.33330371257484998</v>
      </c>
      <c r="C162" s="21"/>
    </row>
    <row r="163" spans="1:3">
      <c r="A163" s="25"/>
      <c r="B163" s="53">
        <v>0.33141971257484998</v>
      </c>
      <c r="C163" s="21"/>
    </row>
    <row r="164" spans="1:3">
      <c r="A164" s="25"/>
      <c r="B164" s="53">
        <v>0.32954677844311397</v>
      </c>
      <c r="C164" s="21"/>
    </row>
    <row r="165" spans="1:3">
      <c r="A165" s="25"/>
      <c r="B165" s="53">
        <v>0.32770067065868302</v>
      </c>
      <c r="C165" s="21"/>
    </row>
    <row r="166" spans="1:3">
      <c r="A166" s="25"/>
      <c r="B166" s="53">
        <v>0.32587138323353299</v>
      </c>
      <c r="C166" s="21"/>
    </row>
    <row r="167" spans="1:3">
      <c r="A167" s="25"/>
      <c r="B167" s="53">
        <v>0.32405701197604803</v>
      </c>
      <c r="C167" s="21"/>
    </row>
    <row r="168" spans="1:3">
      <c r="A168" s="25"/>
      <c r="B168" s="53">
        <v>0.32226993413173699</v>
      </c>
      <c r="C168" s="21"/>
    </row>
    <row r="169" spans="1:3">
      <c r="A169" s="25"/>
      <c r="B169" s="53">
        <v>0.32049298802395199</v>
      </c>
      <c r="C169" s="21"/>
    </row>
    <row r="170" spans="1:3">
      <c r="A170" s="25"/>
      <c r="B170" s="53">
        <v>0.318740293413174</v>
      </c>
      <c r="C170" s="21"/>
    </row>
    <row r="171" spans="1:3">
      <c r="A171" s="25"/>
      <c r="B171" s="53">
        <v>0.317003479041916</v>
      </c>
      <c r="C171" s="21"/>
    </row>
    <row r="172" spans="1:3">
      <c r="A172" s="25"/>
      <c r="B172" s="53">
        <v>0.31528132335329301</v>
      </c>
      <c r="C172" s="21"/>
    </row>
    <row r="173" spans="1:3">
      <c r="A173" s="25"/>
      <c r="B173" s="53">
        <v>0.31358308982035898</v>
      </c>
      <c r="C173" s="21"/>
    </row>
    <row r="174" spans="1:3">
      <c r="A174" s="25"/>
      <c r="B174" s="53">
        <v>0.311894251497006</v>
      </c>
      <c r="C174" s="21"/>
    </row>
    <row r="175" spans="1:3">
      <c r="A175" s="25"/>
      <c r="B175" s="53">
        <v>0.31022898203592802</v>
      </c>
      <c r="C175" s="21"/>
    </row>
    <row r="176" spans="1:3">
      <c r="A176" s="25"/>
      <c r="B176" s="53">
        <v>0.30857806586826297</v>
      </c>
      <c r="C176" s="21"/>
    </row>
    <row r="177" spans="1:3">
      <c r="A177" s="25"/>
      <c r="B177" s="53">
        <v>0.30694094011975998</v>
      </c>
      <c r="C177" s="21"/>
    </row>
    <row r="178" spans="1:3">
      <c r="A178" s="25"/>
      <c r="B178" s="53">
        <v>0.30532594610778402</v>
      </c>
      <c r="C178" s="21"/>
    </row>
    <row r="179" spans="1:3">
      <c r="A179" s="25"/>
      <c r="B179" s="53">
        <v>0.30371954491017999</v>
      </c>
      <c r="C179" s="21"/>
    </row>
    <row r="180" spans="1:3">
      <c r="A180" s="25"/>
      <c r="B180" s="53">
        <v>0.30213451497006</v>
      </c>
      <c r="C180" s="21"/>
    </row>
    <row r="181" spans="1:3">
      <c r="A181" s="25"/>
      <c r="B181" s="53">
        <v>0.30056265868263499</v>
      </c>
      <c r="C181" s="21"/>
    </row>
    <row r="182" spans="1:3">
      <c r="A182" s="25"/>
      <c r="B182" s="53">
        <v>0.29900397604790402</v>
      </c>
      <c r="C182" s="21"/>
    </row>
    <row r="183" spans="1:3">
      <c r="A183" s="25"/>
      <c r="B183" s="53">
        <v>0.29746616766467099</v>
      </c>
      <c r="C183" s="21"/>
    </row>
    <row r="184" spans="1:3">
      <c r="A184" s="25"/>
      <c r="B184" s="53">
        <v>0.29593646706586801</v>
      </c>
      <c r="C184" s="21"/>
    </row>
    <row r="185" spans="1:3">
      <c r="A185" s="25"/>
      <c r="B185" s="53">
        <v>0.29442688622754498</v>
      </c>
      <c r="C185" s="21"/>
    </row>
    <row r="186" spans="1:3">
      <c r="A186" s="25"/>
      <c r="B186" s="53">
        <v>0.29292933532934101</v>
      </c>
      <c r="C186" s="21"/>
    </row>
    <row r="187" spans="1:3">
      <c r="A187" s="25"/>
      <c r="B187" s="53">
        <v>0.291444305389222</v>
      </c>
      <c r="C187" s="21"/>
    </row>
    <row r="188" spans="1:3">
      <c r="A188" s="25"/>
      <c r="B188" s="53">
        <v>0.28997744311377199</v>
      </c>
      <c r="C188" s="21"/>
    </row>
    <row r="189" spans="1:3">
      <c r="A189" s="25"/>
      <c r="B189" s="53">
        <v>0.28851798203592799</v>
      </c>
      <c r="C189" s="21"/>
    </row>
    <row r="190" spans="1:3">
      <c r="A190" s="25"/>
      <c r="B190" s="53">
        <v>0.28707786227544901</v>
      </c>
      <c r="C190" s="21"/>
    </row>
    <row r="191" spans="1:3">
      <c r="A191" s="25"/>
      <c r="B191" s="53">
        <v>0.28564866467065902</v>
      </c>
      <c r="C191" s="21"/>
    </row>
    <row r="192" spans="1:3">
      <c r="A192" s="25"/>
      <c r="B192" s="53">
        <v>0.28423129940119801</v>
      </c>
      <c r="C192" s="21"/>
    </row>
    <row r="193" spans="1:3">
      <c r="A193" s="25"/>
      <c r="B193" s="53">
        <v>0.28283091017964102</v>
      </c>
      <c r="C193" s="21"/>
    </row>
    <row r="194" spans="1:3">
      <c r="A194" s="25"/>
      <c r="B194" s="53">
        <v>0.28143735329341302</v>
      </c>
      <c r="C194" s="21"/>
    </row>
    <row r="195" spans="1:3">
      <c r="A195" s="25"/>
      <c r="B195" s="53">
        <v>0.28006130538922203</v>
      </c>
      <c r="C195" s="21"/>
    </row>
    <row r="196" spans="1:3">
      <c r="A196" s="25"/>
      <c r="B196" s="53">
        <v>0.27869510778443102</v>
      </c>
      <c r="C196" s="21"/>
    </row>
    <row r="197" spans="1:3">
      <c r="A197" s="25"/>
      <c r="B197" s="53">
        <v>0.27734001796407198</v>
      </c>
      <c r="C197" s="21"/>
    </row>
    <row r="198" spans="1:3">
      <c r="A198" s="25"/>
      <c r="B198" s="53">
        <v>0.27600073652694601</v>
      </c>
      <c r="C198" s="21"/>
    </row>
    <row r="199" spans="1:3">
      <c r="A199" s="25"/>
      <c r="B199" s="53">
        <v>0.27466797604790399</v>
      </c>
      <c r="C199" s="21"/>
    </row>
    <row r="200" spans="1:3">
      <c r="A200" s="25"/>
      <c r="B200" s="53">
        <v>0.27335240718562898</v>
      </c>
      <c r="C200" s="21"/>
    </row>
    <row r="201" spans="1:3">
      <c r="A201" s="25"/>
      <c r="B201" s="53">
        <v>0.27204537724550898</v>
      </c>
      <c r="C201" s="21"/>
    </row>
    <row r="202" spans="1:3">
      <c r="A202" s="25"/>
      <c r="B202" s="53">
        <v>0.27074837125748502</v>
      </c>
      <c r="C202" s="21"/>
    </row>
    <row r="203" spans="1:3">
      <c r="A203" s="25"/>
      <c r="B203" s="53">
        <v>0.26946555688622797</v>
      </c>
      <c r="C203" s="21"/>
    </row>
    <row r="204" spans="1:3">
      <c r="A204" s="25"/>
      <c r="B204" s="53">
        <v>0.26818874251496999</v>
      </c>
      <c r="C204" s="21"/>
    </row>
    <row r="205" spans="1:3">
      <c r="A205" s="25"/>
      <c r="B205" s="53">
        <v>0.26692826347305398</v>
      </c>
      <c r="C205" s="21"/>
    </row>
    <row r="206" spans="1:3">
      <c r="A206" s="25"/>
      <c r="B206" s="53">
        <v>0.265675598802395</v>
      </c>
      <c r="C206" s="21"/>
    </row>
    <row r="207" spans="1:3">
      <c r="A207" s="25"/>
      <c r="B207" s="53">
        <v>0.26443248502993999</v>
      </c>
      <c r="C207" s="21"/>
    </row>
    <row r="208" spans="1:3">
      <c r="A208" s="25"/>
      <c r="B208" s="53">
        <v>0.26320338323353298</v>
      </c>
      <c r="C208" s="21"/>
    </row>
    <row r="209" spans="1:3">
      <c r="A209" s="25"/>
      <c r="B209" s="53">
        <v>0.26198001197604798</v>
      </c>
      <c r="C209" s="21"/>
    </row>
    <row r="210" spans="1:3">
      <c r="A210" s="25"/>
      <c r="B210" s="53">
        <v>0.26077102994012002</v>
      </c>
      <c r="C210" s="21"/>
    </row>
    <row r="211" spans="1:3">
      <c r="A211" s="25"/>
      <c r="B211" s="53">
        <v>0.25956889820359302</v>
      </c>
      <c r="C211" s="21"/>
    </row>
    <row r="212" spans="1:3">
      <c r="A212" s="25"/>
      <c r="B212" s="53">
        <v>0.25837548502994001</v>
      </c>
      <c r="C212" s="21"/>
    </row>
    <row r="213" spans="1:3">
      <c r="A213" s="25"/>
      <c r="B213" s="53">
        <v>0.257194982035928</v>
      </c>
      <c r="C213" s="21"/>
    </row>
    <row r="214" spans="1:3">
      <c r="A214" s="25"/>
      <c r="B214" s="53">
        <v>0.25601983233532899</v>
      </c>
      <c r="C214" s="21"/>
    </row>
    <row r="215" spans="1:3">
      <c r="A215" s="25"/>
      <c r="B215" s="53">
        <v>0.25485815568862302</v>
      </c>
      <c r="C215" s="21"/>
    </row>
    <row r="216" spans="1:3">
      <c r="A216" s="25"/>
      <c r="B216" s="53">
        <v>0.25370317365269501</v>
      </c>
      <c r="C216" s="21"/>
    </row>
    <row r="217" spans="1:3">
      <c r="A217" s="25"/>
      <c r="B217" s="53">
        <v>0.25255706586826299</v>
      </c>
      <c r="C217" s="21"/>
    </row>
    <row r="218" spans="1:3">
      <c r="A218" s="25"/>
      <c r="B218" s="53">
        <v>0.251422335329341</v>
      </c>
      <c r="C218" s="21"/>
    </row>
    <row r="219" spans="1:3">
      <c r="A219" s="25"/>
      <c r="B219" s="53">
        <v>0.25029249101796402</v>
      </c>
      <c r="C219" s="21"/>
    </row>
    <row r="220" spans="1:3">
      <c r="A220" s="25"/>
      <c r="B220" s="53">
        <v>0.24917572455089801</v>
      </c>
      <c r="C220" s="21"/>
    </row>
    <row r="221" spans="1:3">
      <c r="A221" s="25"/>
      <c r="B221" s="53">
        <v>0.24806474251496999</v>
      </c>
      <c r="C221" s="21"/>
    </row>
    <row r="222" spans="1:3">
      <c r="A222" s="25"/>
      <c r="B222" s="53">
        <v>0.24696174850299399</v>
      </c>
      <c r="C222" s="21"/>
    </row>
    <row r="223" spans="1:3">
      <c r="A223" s="25"/>
      <c r="B223" s="53">
        <v>0.24586908383233499</v>
      </c>
      <c r="C223" s="21"/>
    </row>
    <row r="224" spans="1:3">
      <c r="A224" s="25"/>
      <c r="B224" s="53">
        <v>0.24478105988023899</v>
      </c>
      <c r="C224" s="21"/>
    </row>
    <row r="225" spans="1:3">
      <c r="A225" s="25"/>
      <c r="B225" s="53">
        <v>0.243706808383234</v>
      </c>
      <c r="C225" s="21"/>
    </row>
    <row r="226" spans="1:3">
      <c r="A226" s="25"/>
      <c r="B226" s="53">
        <v>0.242637467065868</v>
      </c>
      <c r="C226" s="21"/>
    </row>
    <row r="227" spans="1:3">
      <c r="A227" s="25"/>
      <c r="B227" s="53">
        <v>0.24157519161676599</v>
      </c>
      <c r="C227" s="21"/>
    </row>
    <row r="228" spans="1:3">
      <c r="A228" s="25"/>
      <c r="B228" s="53">
        <v>0.240522664670659</v>
      </c>
      <c r="C228" s="21"/>
    </row>
    <row r="229" spans="1:3">
      <c r="A229" s="25"/>
      <c r="B229" s="53">
        <v>0.23947440119760499</v>
      </c>
      <c r="C229" s="21"/>
    </row>
    <row r="230" spans="1:3">
      <c r="A230" s="25"/>
      <c r="B230" s="53">
        <v>0.23843727544910201</v>
      </c>
      <c r="C230" s="21"/>
    </row>
    <row r="231" spans="1:3">
      <c r="A231" s="25"/>
      <c r="B231" s="53">
        <v>0.237405179640719</v>
      </c>
      <c r="C231" s="21"/>
    </row>
    <row r="232" spans="1:3">
      <c r="A232" s="25"/>
      <c r="B232" s="53">
        <v>0.236380628742515</v>
      </c>
      <c r="C232" s="21"/>
    </row>
    <row r="233" spans="1:3">
      <c r="A233" s="25"/>
      <c r="B233" s="53">
        <v>0.23536438323353301</v>
      </c>
      <c r="C233" s="21"/>
    </row>
    <row r="234" spans="1:3">
      <c r="A234" s="25"/>
      <c r="B234" s="53">
        <v>0.23435196407185599</v>
      </c>
      <c r="C234" s="21"/>
    </row>
    <row r="235" spans="1:3">
      <c r="A235" s="25"/>
      <c r="B235" s="53">
        <v>0.23335136526946099</v>
      </c>
      <c r="C235" s="21"/>
    </row>
    <row r="236" spans="1:3">
      <c r="A236" s="25"/>
      <c r="B236" s="53">
        <v>0.232355203592814</v>
      </c>
      <c r="C236" s="21"/>
    </row>
    <row r="237" spans="1:3">
      <c r="A237" s="25"/>
      <c r="B237" s="53">
        <v>0.23136598203592801</v>
      </c>
      <c r="C237" s="21"/>
    </row>
    <row r="238" spans="1:3">
      <c r="A238" s="25"/>
      <c r="B238" s="53">
        <v>0.230385383233533</v>
      </c>
      <c r="C238" s="21"/>
    </row>
    <row r="239" spans="1:3">
      <c r="A239" s="25"/>
      <c r="B239" s="53">
        <v>0.229408646706587</v>
      </c>
      <c r="C239" s="21"/>
    </row>
    <row r="240" spans="1:3">
      <c r="A240" s="25"/>
      <c r="B240" s="53">
        <v>0.228441580838323</v>
      </c>
      <c r="C240" s="21"/>
    </row>
    <row r="241" spans="1:3">
      <c r="A241" s="25"/>
      <c r="B241" s="53">
        <v>0.227478838323353</v>
      </c>
      <c r="C241" s="21"/>
    </row>
    <row r="242" spans="1:3">
      <c r="A242" s="25"/>
      <c r="B242" s="53">
        <v>0.226523149700599</v>
      </c>
      <c r="C242" s="21"/>
    </row>
    <row r="243" spans="1:3">
      <c r="A243" s="25"/>
      <c r="B243" s="53">
        <v>0.22557468862275401</v>
      </c>
      <c r="C243" s="21"/>
    </row>
    <row r="244" spans="1:3">
      <c r="A244" s="25"/>
      <c r="B244" s="53">
        <v>0.22462958682634701</v>
      </c>
      <c r="C244" s="21"/>
    </row>
    <row r="245" spans="1:3">
      <c r="A245" s="25"/>
      <c r="B245" s="53">
        <v>0.22369425748503</v>
      </c>
      <c r="C245" s="21"/>
    </row>
    <row r="246" spans="1:3">
      <c r="A246" s="25"/>
      <c r="B246" s="53">
        <v>0.22276247305389199</v>
      </c>
    </row>
    <row r="247" spans="1:3">
      <c r="A247" s="25"/>
      <c r="B247" s="53">
        <v>0.22183672455089801</v>
      </c>
    </row>
    <row r="248" spans="1:3">
      <c r="A248" s="25"/>
      <c r="B248" s="53">
        <v>0.220918101796407</v>
      </c>
    </row>
    <row r="249" spans="1:3">
      <c r="A249" s="25"/>
      <c r="B249" s="53">
        <v>0.22000280239521</v>
      </c>
    </row>
    <row r="250" spans="1:3">
      <c r="A250" s="25"/>
      <c r="B250" s="53">
        <v>0.219096215568862</v>
      </c>
    </row>
    <row r="251" spans="1:3">
      <c r="A251" s="25"/>
      <c r="B251" s="53">
        <v>0.21819329341317401</v>
      </c>
    </row>
    <row r="252" spans="1:3">
      <c r="A252" s="25"/>
      <c r="B252" s="53">
        <v>0.21729688622754501</v>
      </c>
    </row>
    <row r="253" spans="1:3">
      <c r="A253" s="25"/>
      <c r="B253" s="53">
        <v>0.21640667664670701</v>
      </c>
    </row>
    <row r="254" spans="1:3">
      <c r="A254" s="25"/>
      <c r="B254" s="53">
        <v>0.21551941916167699</v>
      </c>
    </row>
    <row r="255" spans="1:3">
      <c r="A255" s="25"/>
      <c r="B255" s="53">
        <v>0.214640377245509</v>
      </c>
    </row>
    <row r="256" spans="1:3">
      <c r="A256" s="25"/>
      <c r="B256" s="53">
        <v>0.213764688622754</v>
      </c>
    </row>
    <row r="257" spans="1:2">
      <c r="A257" s="25"/>
      <c r="B257" s="53">
        <v>0.21289522754491</v>
      </c>
    </row>
    <row r="258" spans="1:2">
      <c r="A258" s="25"/>
      <c r="B258" s="53">
        <v>0.21203146706586801</v>
      </c>
    </row>
    <row r="259" spans="1:2">
      <c r="A259" s="25"/>
      <c r="B259" s="53">
        <v>0.211170473053892</v>
      </c>
    </row>
    <row r="260" spans="1:2">
      <c r="A260" s="25"/>
      <c r="B260" s="53">
        <v>0.210317778443114</v>
      </c>
    </row>
    <row r="261" spans="1:2">
      <c r="A261" s="25"/>
      <c r="B261" s="53">
        <v>0.209467934131737</v>
      </c>
    </row>
    <row r="262" spans="1:2">
      <c r="A262" s="25"/>
      <c r="B262" s="53">
        <v>0.20862362275449101</v>
      </c>
    </row>
    <row r="263" spans="1:2">
      <c r="A263" s="25"/>
      <c r="B263" s="53">
        <v>0.20778452694610799</v>
      </c>
    </row>
    <row r="264" spans="1:2">
      <c r="A264" s="25"/>
      <c r="B264" s="53">
        <v>0.20694799999999999</v>
      </c>
    </row>
    <row r="265" spans="1:2">
      <c r="A265" s="25"/>
      <c r="B265" s="53">
        <v>0.20611925748502999</v>
      </c>
    </row>
    <row r="266" spans="1:2">
      <c r="A266" s="25"/>
      <c r="B266" s="53">
        <v>0.20529308383233499</v>
      </c>
    </row>
    <row r="267" spans="1:2">
      <c r="A267" s="25"/>
      <c r="B267" s="53">
        <v>0.20447212574850299</v>
      </c>
    </row>
    <row r="268" spans="1:2">
      <c r="A268" s="25"/>
      <c r="B268" s="53">
        <v>0.203656305389222</v>
      </c>
    </row>
    <row r="269" spans="1:2">
      <c r="A269" s="25"/>
      <c r="B269" s="53">
        <v>0.20284313173652699</v>
      </c>
    </row>
    <row r="270" spans="1:2">
      <c r="A270" s="25"/>
      <c r="B270" s="53">
        <v>0.20203647904191599</v>
      </c>
    </row>
    <row r="271" spans="1:2">
      <c r="A271" s="25"/>
      <c r="B271" s="53">
        <v>0.20123238323353301</v>
      </c>
    </row>
    <row r="272" spans="1:2">
      <c r="A272" s="25"/>
      <c r="B272" s="53">
        <v>0.20043358083832299</v>
      </c>
    </row>
    <row r="273" spans="1:2">
      <c r="A273" s="25"/>
      <c r="B273" s="53">
        <v>0.19963944910179601</v>
      </c>
    </row>
    <row r="274" spans="1:2">
      <c r="A274" s="25"/>
      <c r="B274" s="53">
        <v>0.19884783233532899</v>
      </c>
    </row>
    <row r="275" spans="1:2">
      <c r="A275" s="25"/>
      <c r="B275" s="53">
        <v>0.19806267065868299</v>
      </c>
    </row>
    <row r="276" spans="1:2">
      <c r="A276" s="25"/>
      <c r="B276" s="53">
        <v>0.19727986826347299</v>
      </c>
    </row>
    <row r="277" spans="1:2">
      <c r="A277" s="25"/>
      <c r="B277" s="53">
        <v>0.19650202395209601</v>
      </c>
    </row>
    <row r="278" spans="1:2">
      <c r="A278" s="25"/>
      <c r="B278" s="53">
        <v>0.19572877844311401</v>
      </c>
    </row>
    <row r="279" spans="1:2">
      <c r="A279" s="25"/>
      <c r="B279" s="53">
        <v>0.194958119760479</v>
      </c>
    </row>
    <row r="280" spans="1:2">
      <c r="A280" s="25"/>
      <c r="B280" s="53">
        <v>0.19419326946107801</v>
      </c>
    </row>
    <row r="281" spans="1:2">
      <c r="A281" s="25"/>
      <c r="B281" s="53">
        <v>0.193430395209581</v>
      </c>
    </row>
    <row r="282" spans="1:2">
      <c r="A282" s="25"/>
      <c r="B282" s="53">
        <v>0.19267171257485</v>
      </c>
    </row>
    <row r="283" spans="1:2">
      <c r="A283" s="25"/>
      <c r="B283" s="53">
        <v>0.191917556886228</v>
      </c>
    </row>
    <row r="284" spans="1:2">
      <c r="A284" s="25"/>
      <c r="B284" s="53">
        <v>0.19116605988023899</v>
      </c>
    </row>
    <row r="285" spans="1:2">
      <c r="A285" s="25"/>
      <c r="B285" s="53">
        <v>0.19041973652694599</v>
      </c>
    </row>
    <row r="286" spans="1:2">
      <c r="A286" s="25"/>
      <c r="B286" s="53">
        <v>0.189675538922156</v>
      </c>
    </row>
    <row r="287" spans="1:2">
      <c r="A287" s="25"/>
      <c r="B287" s="53">
        <v>0.188936017964072</v>
      </c>
    </row>
    <row r="288" spans="1:2">
      <c r="A288" s="25"/>
      <c r="B288" s="53">
        <v>0.188200209580838</v>
      </c>
    </row>
    <row r="289" spans="1:2">
      <c r="A289" s="25"/>
      <c r="B289" s="53">
        <v>0.18746667664670699</v>
      </c>
    </row>
    <row r="290" spans="1:2">
      <c r="A290" s="25"/>
      <c r="B290" s="53">
        <v>0.18673769461077799</v>
      </c>
    </row>
    <row r="291" spans="1:2">
      <c r="A291" s="25"/>
      <c r="B291" s="53">
        <v>0.18601079640718601</v>
      </c>
    </row>
    <row r="292" spans="1:2">
      <c r="A292" s="25"/>
      <c r="B292" s="53">
        <v>0.18528864071856299</v>
      </c>
    </row>
    <row r="293" spans="1:2">
      <c r="A293" s="25"/>
      <c r="B293" s="53">
        <v>0.18456977245508999</v>
      </c>
    </row>
    <row r="294" spans="1:2">
      <c r="A294" s="25"/>
      <c r="B294" s="53">
        <v>0.18385300598802401</v>
      </c>
    </row>
    <row r="295" spans="1:2">
      <c r="A295" s="25"/>
      <c r="B295" s="53">
        <v>0.18314074251497001</v>
      </c>
    </row>
    <row r="296" spans="1:2">
      <c r="A296" s="25"/>
      <c r="B296" s="53">
        <v>0.182430383233533</v>
      </c>
    </row>
    <row r="297" spans="1:2">
      <c r="A297" s="25"/>
      <c r="B297" s="53">
        <v>0.181724395209581</v>
      </c>
    </row>
    <row r="298" spans="1:2">
      <c r="A298" s="25"/>
      <c r="B298" s="53">
        <v>0.18102128143712601</v>
      </c>
    </row>
    <row r="299" spans="1:2">
      <c r="A299" s="25"/>
      <c r="B299" s="53">
        <v>0.180320083832335</v>
      </c>
    </row>
    <row r="300" spans="1:2">
      <c r="A300" s="25"/>
      <c r="B300" s="53">
        <v>0.17962389820359301</v>
      </c>
    </row>
    <row r="301" spans="1:2">
      <c r="A301" s="25"/>
      <c r="B301" s="53">
        <v>0.17892933532934099</v>
      </c>
    </row>
    <row r="302" spans="1:2">
      <c r="A302" s="25"/>
      <c r="B302" s="53">
        <v>0.17823831736526899</v>
      </c>
    </row>
    <row r="303" spans="1:2">
      <c r="A303" s="25"/>
      <c r="B303" s="53">
        <v>0.17755047904191601</v>
      </c>
    </row>
    <row r="304" spans="1:2">
      <c r="A304" s="25"/>
      <c r="B304" s="53">
        <v>0.17686485029940099</v>
      </c>
    </row>
    <row r="305" spans="1:2">
      <c r="A305" s="25"/>
      <c r="B305" s="53">
        <v>0.176183628742515</v>
      </c>
    </row>
    <row r="306" spans="1:2">
      <c r="A306" s="25"/>
      <c r="B306" s="53">
        <v>0.17550398802395201</v>
      </c>
    </row>
    <row r="307" spans="1:2">
      <c r="A307" s="25"/>
      <c r="B307" s="53">
        <v>0.17482794011975999</v>
      </c>
    </row>
    <row r="308" spans="1:2">
      <c r="A308" s="25"/>
      <c r="B308" s="53">
        <v>0.17415432335329301</v>
      </c>
    </row>
    <row r="309" spans="1:2">
      <c r="A309" s="25"/>
      <c r="B309" s="53">
        <v>0.17348246706586801</v>
      </c>
    </row>
    <row r="310" spans="1:2">
      <c r="A310" s="25"/>
      <c r="B310" s="53">
        <v>0.17281551497006001</v>
      </c>
    </row>
    <row r="311" spans="1:2">
      <c r="A311" s="25"/>
      <c r="B311" s="53">
        <v>0.17214991017964101</v>
      </c>
    </row>
    <row r="312" spans="1:2">
      <c r="A312" s="25"/>
      <c r="B312" s="53">
        <v>0.17148703592814399</v>
      </c>
    </row>
    <row r="313" spans="1:2">
      <c r="A313" s="25"/>
      <c r="B313" s="53">
        <v>0.170826550898204</v>
      </c>
    </row>
    <row r="314" spans="1:2">
      <c r="A314" s="25"/>
      <c r="B314" s="53">
        <v>0.17016786826347299</v>
      </c>
    </row>
    <row r="315" spans="1:2">
      <c r="A315" s="25"/>
      <c r="B315" s="53">
        <v>0.169513497005988</v>
      </c>
    </row>
    <row r="316" spans="1:2">
      <c r="A316" s="25"/>
      <c r="B316" s="53">
        <v>0.168860706586826</v>
      </c>
    </row>
    <row r="317" spans="1:2">
      <c r="A317" s="25"/>
      <c r="B317" s="53">
        <v>0.16821160479041899</v>
      </c>
    </row>
    <row r="318" spans="1:2">
      <c r="A318" s="25"/>
      <c r="B318" s="53">
        <v>0.16756417964071901</v>
      </c>
    </row>
    <row r="319" spans="1:2">
      <c r="A319" s="25"/>
      <c r="B319" s="53">
        <v>0.16691807185628699</v>
      </c>
    </row>
    <row r="320" spans="1:2">
      <c r="A320" s="25"/>
      <c r="B320" s="53">
        <v>0.16627569461077801</v>
      </c>
    </row>
    <row r="321" spans="1:2">
      <c r="A321" s="25"/>
      <c r="B321" s="53">
        <v>0.165634832335329</v>
      </c>
    </row>
    <row r="322" spans="1:2">
      <c r="A322" s="25"/>
      <c r="B322" s="53">
        <v>0.164997706586826</v>
      </c>
    </row>
    <row r="323" spans="1:2">
      <c r="A323" s="25"/>
      <c r="B323" s="53">
        <v>0.164362556886228</v>
      </c>
    </row>
    <row r="324" spans="1:2">
      <c r="A324" s="25"/>
      <c r="B324" s="53">
        <v>0.16372902395209599</v>
      </c>
    </row>
    <row r="325" spans="1:2">
      <c r="A325" s="25"/>
      <c r="B325" s="53">
        <v>0.16309865269461099</v>
      </c>
    </row>
    <row r="326" spans="1:2">
      <c r="A326" s="25"/>
      <c r="B326" s="53">
        <v>0.16246946706586801</v>
      </c>
    </row>
    <row r="327" spans="1:2">
      <c r="A327" s="25"/>
      <c r="B327" s="53">
        <v>0.16184311976047899</v>
      </c>
    </row>
    <row r="328" spans="1:2">
      <c r="A328" s="25"/>
      <c r="B328" s="53">
        <v>0.16121871257484999</v>
      </c>
    </row>
    <row r="329" spans="1:2">
      <c r="A329" s="25"/>
      <c r="B329" s="53">
        <v>0.16059595808383201</v>
      </c>
    </row>
    <row r="330" spans="1:2">
      <c r="A330" s="25"/>
      <c r="B330" s="53">
        <v>0.15997685029940101</v>
      </c>
    </row>
    <row r="331" spans="1:2">
      <c r="A331" s="25"/>
      <c r="B331" s="53">
        <v>0.15935900598802399</v>
      </c>
    </row>
    <row r="332" spans="1:2">
      <c r="A332" s="25"/>
      <c r="B332" s="53">
        <v>0.15874403592814401</v>
      </c>
    </row>
    <row r="333" spans="1:2">
      <c r="A333" s="25"/>
      <c r="B333" s="53">
        <v>0.15813065269461099</v>
      </c>
    </row>
    <row r="334" spans="1:2">
      <c r="A334" s="25"/>
      <c r="B334" s="53">
        <v>0.15751867664670699</v>
      </c>
    </row>
    <row r="335" spans="1:2">
      <c r="A335" s="25"/>
      <c r="B335" s="53">
        <v>0.156909790419162</v>
      </c>
    </row>
    <row r="336" spans="1:2">
      <c r="A336" s="25"/>
      <c r="B336" s="53">
        <v>0.15630208982035901</v>
      </c>
    </row>
    <row r="337" spans="1:2">
      <c r="A337" s="25"/>
      <c r="B337" s="53">
        <v>0.155697299401198</v>
      </c>
    </row>
    <row r="338" spans="1:2">
      <c r="A338" s="25"/>
      <c r="B338" s="53">
        <v>0.15509437724550901</v>
      </c>
    </row>
    <row r="339" spans="1:2">
      <c r="A339" s="25"/>
      <c r="B339" s="53">
        <v>0.15449317964071901</v>
      </c>
    </row>
    <row r="340" spans="1:2">
      <c r="A340" s="25"/>
      <c r="B340" s="53">
        <v>0.153894526946108</v>
      </c>
    </row>
    <row r="341" spans="1:2">
      <c r="A341" s="25"/>
      <c r="B341" s="53">
        <v>0.15329697005987999</v>
      </c>
    </row>
    <row r="342" spans="1:2">
      <c r="A342" s="25"/>
      <c r="B342" s="53">
        <v>0.15270235928143699</v>
      </c>
    </row>
    <row r="343" spans="1:2">
      <c r="A343" s="25"/>
      <c r="B343" s="53">
        <v>0.15210897005988</v>
      </c>
    </row>
    <row r="344" spans="1:2">
      <c r="A344" s="25"/>
      <c r="B344" s="53">
        <v>0.15151675449101801</v>
      </c>
    </row>
    <row r="345" spans="1:2">
      <c r="A345" s="25"/>
      <c r="B345" s="53">
        <v>0.150927556886228</v>
      </c>
    </row>
    <row r="346" spans="1:2">
      <c r="A346" s="25"/>
      <c r="B346" s="53">
        <v>0.15033934131736501</v>
      </c>
    </row>
    <row r="347" spans="1:2">
      <c r="A347" s="25"/>
      <c r="B347" s="53">
        <v>0.14975311377245501</v>
      </c>
    </row>
    <row r="348" spans="1:2">
      <c r="A348" s="25"/>
      <c r="B348" s="53">
        <v>0.14916868263473099</v>
      </c>
    </row>
    <row r="349" spans="1:2">
      <c r="A349" s="25"/>
      <c r="B349" s="53">
        <v>0.148586047904192</v>
      </c>
    </row>
    <row r="350" spans="1:2">
      <c r="A350" s="25"/>
      <c r="B350" s="53">
        <v>0.148005401197605</v>
      </c>
    </row>
    <row r="351" spans="1:2">
      <c r="A351" s="25"/>
      <c r="B351" s="53">
        <v>0.14742573652694599</v>
      </c>
    </row>
    <row r="352" spans="1:2">
      <c r="A352" s="25"/>
      <c r="B352" s="53">
        <v>0.14684908982035899</v>
      </c>
    </row>
    <row r="353" spans="1:2">
      <c r="A353" s="25"/>
      <c r="B353" s="53">
        <v>0.146273910179641</v>
      </c>
    </row>
    <row r="354" spans="1:2">
      <c r="A354" s="25"/>
      <c r="B354" s="53">
        <v>0.14570025748502999</v>
      </c>
    </row>
    <row r="355" spans="1:2">
      <c r="A355" s="25"/>
      <c r="B355" s="53">
        <v>0.14512856886227499</v>
      </c>
    </row>
    <row r="356" spans="1:2">
      <c r="A356" s="25"/>
      <c r="B356" s="53">
        <v>0.144557670658683</v>
      </c>
    </row>
    <row r="357" spans="1:2">
      <c r="A357" s="25"/>
      <c r="B357" s="53">
        <v>0.143988808383234</v>
      </c>
    </row>
    <row r="358" spans="1:2">
      <c r="A358" s="25"/>
      <c r="B358" s="53">
        <v>0.14342138323353301</v>
      </c>
    </row>
    <row r="359" spans="1:2">
      <c r="A359" s="25"/>
      <c r="B359" s="53">
        <v>0.14285551497005999</v>
      </c>
    </row>
    <row r="360" spans="1:2">
      <c r="A360" s="25"/>
      <c r="B360" s="53">
        <v>0.14229158682634699</v>
      </c>
    </row>
    <row r="361" spans="1:2">
      <c r="A361" s="25"/>
      <c r="B361" s="53">
        <v>0.14172844910179599</v>
      </c>
    </row>
    <row r="362" spans="1:2">
      <c r="A362" s="25"/>
      <c r="B362" s="53">
        <v>0.14116737125748499</v>
      </c>
    </row>
    <row r="363" spans="1:2">
      <c r="A363" s="25"/>
      <c r="B363" s="53">
        <v>0.14060770059880201</v>
      </c>
    </row>
    <row r="364" spans="1:2">
      <c r="A364" s="25"/>
      <c r="B364" s="53">
        <v>0.14004961676646699</v>
      </c>
    </row>
    <row r="365" spans="1:2">
      <c r="A365" s="25"/>
      <c r="B365" s="53">
        <v>0.139494407185629</v>
      </c>
    </row>
    <row r="366" spans="1:2">
      <c r="A366" s="25"/>
      <c r="B366" s="53">
        <v>0.13894014970059901</v>
      </c>
    </row>
    <row r="367" spans="1:2">
      <c r="A367" s="25"/>
      <c r="B367" s="53">
        <v>0.13838745508982001</v>
      </c>
    </row>
    <row r="368" spans="1:2">
      <c r="A368" s="25"/>
      <c r="B368" s="53">
        <v>0.137835862275449</v>
      </c>
    </row>
    <row r="369" spans="1:2">
      <c r="A369" s="25"/>
      <c r="B369" s="53">
        <v>0.137285562874251</v>
      </c>
    </row>
    <row r="370" spans="1:2">
      <c r="A370" s="25"/>
      <c r="B370" s="53">
        <v>0.13673715568862299</v>
      </c>
    </row>
    <row r="371" spans="1:2">
      <c r="A371" s="25"/>
      <c r="B371" s="53">
        <v>0.13618953892215599</v>
      </c>
    </row>
    <row r="372" spans="1:2">
      <c r="A372" s="25"/>
      <c r="B372" s="53">
        <v>0.13564402994012001</v>
      </c>
    </row>
    <row r="373" spans="1:2">
      <c r="A373" s="25"/>
      <c r="B373" s="53">
        <v>0.135099598802395</v>
      </c>
    </row>
    <row r="374" spans="1:2">
      <c r="A374" s="25"/>
      <c r="B374" s="53">
        <v>0.13455648502994</v>
      </c>
    </row>
    <row r="375" spans="1:2">
      <c r="A375" s="25"/>
      <c r="B375" s="53">
        <v>0.13401477245509</v>
      </c>
    </row>
    <row r="376" spans="1:2">
      <c r="A376" s="25"/>
      <c r="B376" s="53">
        <v>0.13347365269461101</v>
      </c>
    </row>
    <row r="377" spans="1:2">
      <c r="A377" s="25"/>
      <c r="B377" s="53">
        <v>0.13293413173652699</v>
      </c>
    </row>
    <row r="378" spans="1:2">
      <c r="A378" s="25"/>
      <c r="B378" s="53">
        <v>0.132395664670659</v>
      </c>
    </row>
    <row r="379" spans="1:2">
      <c r="A379" s="25"/>
      <c r="B379" s="53">
        <v>0.13185853892215599</v>
      </c>
    </row>
    <row r="380" spans="1:2">
      <c r="A380" s="25"/>
      <c r="B380" s="53">
        <v>0.13132325748502999</v>
      </c>
    </row>
    <row r="381" spans="1:2">
      <c r="A381" s="25"/>
      <c r="B381" s="53">
        <v>0.13078870658682601</v>
      </c>
    </row>
    <row r="382" spans="1:2">
      <c r="A382" s="25"/>
      <c r="B382" s="53">
        <v>0.13025577245509001</v>
      </c>
    </row>
    <row r="383" spans="1:2">
      <c r="A383" s="25"/>
      <c r="B383" s="53">
        <v>0.12972386826347301</v>
      </c>
    </row>
    <row r="384" spans="1:2">
      <c r="A384" s="25"/>
      <c r="B384" s="53">
        <v>0.129193329341317</v>
      </c>
    </row>
    <row r="385" spans="1:2">
      <c r="A385" s="25"/>
      <c r="B385" s="53">
        <v>0.12866461077844299</v>
      </c>
    </row>
    <row r="386" spans="1:2">
      <c r="A386" s="25"/>
      <c r="B386" s="53">
        <v>0.128136628742515</v>
      </c>
    </row>
    <row r="387" spans="1:2">
      <c r="A387" s="25"/>
      <c r="B387" s="53">
        <v>0.12761028143712599</v>
      </c>
    </row>
    <row r="388" spans="1:2">
      <c r="A388" s="25"/>
      <c r="B388" s="53">
        <v>0.12708494011975999</v>
      </c>
    </row>
    <row r="389" spans="1:2">
      <c r="A389" s="25"/>
      <c r="B389" s="53">
        <v>0.12656098802395199</v>
      </c>
    </row>
    <row r="390" spans="1:2">
      <c r="A390" s="25"/>
      <c r="B390" s="53">
        <v>0.126037934131737</v>
      </c>
    </row>
    <row r="391" spans="1:2">
      <c r="A391" s="25"/>
      <c r="B391" s="53">
        <v>0.12551537125748499</v>
      </c>
    </row>
    <row r="392" spans="1:2">
      <c r="A392" s="25"/>
      <c r="B392" s="53">
        <v>0.124995011976048</v>
      </c>
    </row>
    <row r="393" spans="1:2">
      <c r="A393" s="25"/>
      <c r="B393" s="53">
        <v>0.124475143712575</v>
      </c>
    </row>
    <row r="394" spans="1:2">
      <c r="A394" s="25"/>
      <c r="B394" s="53">
        <v>0.123955982035928</v>
      </c>
    </row>
    <row r="395" spans="1:2">
      <c r="A395" s="25"/>
      <c r="B395" s="53">
        <v>0.12343903592814399</v>
      </c>
    </row>
    <row r="396" spans="1:2">
      <c r="A396" s="25"/>
      <c r="B396" s="53">
        <v>0.122922952095808</v>
      </c>
    </row>
    <row r="397" spans="1:2">
      <c r="A397" s="25"/>
      <c r="B397" s="53">
        <v>0.122407982035928</v>
      </c>
    </row>
    <row r="398" spans="1:2">
      <c r="A398" s="25"/>
      <c r="B398" s="53">
        <v>0.121893491017964</v>
      </c>
    </row>
    <row r="399" spans="1:2">
      <c r="A399" s="25"/>
      <c r="B399" s="53">
        <v>0.12137971856287399</v>
      </c>
    </row>
    <row r="400" spans="1:2">
      <c r="A400" s="25"/>
      <c r="B400" s="53">
        <v>0.120867694610778</v>
      </c>
    </row>
    <row r="401" spans="1:2">
      <c r="A401" s="25"/>
      <c r="B401" s="53">
        <v>0.12035646107784401</v>
      </c>
    </row>
    <row r="402" spans="1:2">
      <c r="A402" s="25"/>
      <c r="B402" s="53">
        <v>0.11984747904191601</v>
      </c>
    </row>
    <row r="403" spans="1:2">
      <c r="A403" s="25"/>
      <c r="B403" s="53">
        <v>0.119338964071856</v>
      </c>
    </row>
    <row r="404" spans="1:2">
      <c r="A404" s="25"/>
      <c r="B404" s="53">
        <v>0.118831179640719</v>
      </c>
    </row>
    <row r="405" spans="1:2">
      <c r="A405" s="25"/>
      <c r="B405" s="53">
        <v>0.11832425748503</v>
      </c>
    </row>
    <row r="406" spans="1:2">
      <c r="A406" s="25"/>
      <c r="B406" s="53">
        <v>0.117817790419162</v>
      </c>
    </row>
    <row r="407" spans="1:2">
      <c r="A407" s="25"/>
      <c r="B407" s="53">
        <v>0.117313598802395</v>
      </c>
    </row>
    <row r="408" spans="1:2">
      <c r="A408" s="25"/>
      <c r="B408" s="53">
        <v>0.11681008982035899</v>
      </c>
    </row>
    <row r="409" spans="1:2">
      <c r="A409" s="25"/>
      <c r="B409" s="53">
        <v>0.116307694610778</v>
      </c>
    </row>
    <row r="410" spans="1:2">
      <c r="A410" s="25"/>
      <c r="B410" s="53">
        <v>0.11580614970059901</v>
      </c>
    </row>
    <row r="411" spans="1:2">
      <c r="A411" s="25"/>
      <c r="B411" s="53">
        <v>0.11530502395209601</v>
      </c>
    </row>
    <row r="412" spans="1:2">
      <c r="A412" s="25"/>
      <c r="B412" s="39"/>
    </row>
    <row r="413" spans="1:2">
      <c r="A413" s="25"/>
      <c r="B413" s="39"/>
    </row>
    <row r="414" spans="1:2">
      <c r="A414" s="25"/>
      <c r="B414" s="39"/>
    </row>
    <row r="415" spans="1:2">
      <c r="A415" s="25"/>
      <c r="B415" s="39"/>
    </row>
    <row r="416" spans="1:2">
      <c r="A416" s="25"/>
      <c r="B416" s="39"/>
    </row>
    <row r="417" spans="1:2">
      <c r="A417" s="25"/>
      <c r="B417" s="39"/>
    </row>
    <row r="418" spans="1:2">
      <c r="A418" s="25"/>
      <c r="B418" s="39"/>
    </row>
    <row r="419" spans="1:2">
      <c r="A419" s="25"/>
      <c r="B419" s="39"/>
    </row>
    <row r="420" spans="1:2">
      <c r="A420" s="25"/>
      <c r="B420" s="39"/>
    </row>
    <row r="421" spans="1:2">
      <c r="A421" s="25"/>
      <c r="B421" s="39"/>
    </row>
    <row r="422" spans="1:2">
      <c r="A422" s="25"/>
      <c r="B422" s="39"/>
    </row>
    <row r="423" spans="1:2">
      <c r="A423" s="25"/>
      <c r="B423" s="39"/>
    </row>
    <row r="424" spans="1:2">
      <c r="A424" s="25"/>
      <c r="B424" s="39"/>
    </row>
    <row r="425" spans="1:2">
      <c r="A425" s="25"/>
      <c r="B425" s="39"/>
    </row>
    <row r="426" spans="1:2">
      <c r="A426" s="25"/>
      <c r="B426" s="39"/>
    </row>
    <row r="427" spans="1:2">
      <c r="A427" s="25"/>
      <c r="B427" s="39"/>
    </row>
    <row r="428" spans="1:2">
      <c r="A428" s="25"/>
      <c r="B428" s="39"/>
    </row>
    <row r="429" spans="1:2">
      <c r="A429" s="25"/>
      <c r="B429" s="39"/>
    </row>
    <row r="430" spans="1:2">
      <c r="A430" s="25"/>
      <c r="B430" s="39"/>
    </row>
    <row r="431" spans="1:2">
      <c r="A431" s="25"/>
      <c r="B431" s="39"/>
    </row>
    <row r="432" spans="1:2">
      <c r="A432" s="25"/>
      <c r="B432" s="39"/>
    </row>
    <row r="433" spans="1:2">
      <c r="A433" s="25"/>
      <c r="B433" s="39"/>
    </row>
    <row r="434" spans="1:2">
      <c r="A434" s="25"/>
      <c r="B434" s="39"/>
    </row>
    <row r="435" spans="1:2">
      <c r="A435" s="25"/>
      <c r="B435" s="39"/>
    </row>
    <row r="436" spans="1:2">
      <c r="A436" s="25"/>
      <c r="B436" s="39"/>
    </row>
    <row r="437" spans="1:2">
      <c r="A437" s="25"/>
      <c r="B437" s="39"/>
    </row>
    <row r="438" spans="1:2">
      <c r="A438" s="25"/>
      <c r="B438" s="39"/>
    </row>
    <row r="439" spans="1:2">
      <c r="A439" s="25"/>
      <c r="B439" s="39"/>
    </row>
    <row r="440" spans="1:2">
      <c r="A440" s="25"/>
      <c r="B440" s="39"/>
    </row>
    <row r="441" spans="1:2">
      <c r="A441" s="25"/>
      <c r="B441" s="39"/>
    </row>
    <row r="442" spans="1:2">
      <c r="A442" s="25"/>
      <c r="B442" s="39"/>
    </row>
    <row r="443" spans="1:2">
      <c r="A443" s="25"/>
      <c r="B443" s="39"/>
    </row>
    <row r="444" spans="1:2">
      <c r="A444" s="25"/>
      <c r="B444" s="39"/>
    </row>
    <row r="445" spans="1:2">
      <c r="A445" s="25"/>
      <c r="B445" s="39"/>
    </row>
    <row r="446" spans="1:2">
      <c r="A446" s="25"/>
      <c r="B446" s="39"/>
    </row>
    <row r="447" spans="1:2">
      <c r="A447" s="25"/>
      <c r="B447" s="39"/>
    </row>
    <row r="448" spans="1:2">
      <c r="A448" s="25"/>
      <c r="B448" s="39"/>
    </row>
    <row r="449" spans="1:2">
      <c r="A449" s="25"/>
      <c r="B449" s="39"/>
    </row>
    <row r="450" spans="1:2">
      <c r="A450" s="25"/>
      <c r="B450" s="39"/>
    </row>
    <row r="451" spans="1:2">
      <c r="A451" s="25"/>
      <c r="B451" s="39"/>
    </row>
    <row r="452" spans="1:2">
      <c r="A452" s="25"/>
      <c r="B452" s="39"/>
    </row>
    <row r="453" spans="1:2">
      <c r="A453" s="25"/>
      <c r="B453" s="39"/>
    </row>
    <row r="454" spans="1:2">
      <c r="A454" s="25"/>
      <c r="B454" s="39"/>
    </row>
  </sheetData>
  <mergeCells count="1">
    <mergeCell ref="D14:I1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44"/>
  <sheetViews>
    <sheetView workbookViewId="0">
      <selection activeCell="E11" sqref="E11"/>
    </sheetView>
  </sheetViews>
  <sheetFormatPr defaultRowHeight="12.75"/>
  <cols>
    <col min="1" max="1" width="9.140625" style="5" customWidth="1"/>
    <col min="2" max="2" width="9.85546875" style="5" customWidth="1"/>
    <col min="3" max="3" width="12.140625" style="11" customWidth="1"/>
    <col min="4" max="4" width="12.140625" style="6" customWidth="1"/>
    <col min="5" max="5" width="13.42578125" bestFit="1" customWidth="1"/>
    <col min="6" max="7" width="11.42578125" customWidth="1"/>
    <col min="8" max="8" width="14.7109375" customWidth="1"/>
    <col min="9" max="9" width="11.42578125" customWidth="1"/>
    <col min="10" max="10" width="13.5703125" customWidth="1"/>
  </cols>
  <sheetData>
    <row r="1" spans="1:15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</row>
    <row r="2" spans="1:15">
      <c r="A2" s="1"/>
      <c r="B2" s="1"/>
    </row>
    <row r="3" spans="1:15">
      <c r="A3" s="68" t="s">
        <v>19</v>
      </c>
      <c r="B3" s="69"/>
      <c r="C3" s="69"/>
      <c r="D3" s="69"/>
      <c r="E3" s="69"/>
      <c r="F3" s="69"/>
      <c r="G3" s="69"/>
      <c r="H3" s="69"/>
      <c r="I3" s="69"/>
      <c r="J3" s="69"/>
      <c r="K3" s="30" t="s">
        <v>34</v>
      </c>
      <c r="L3" s="29"/>
      <c r="M3" s="29"/>
    </row>
    <row r="4" spans="1:15">
      <c r="A4" s="1"/>
      <c r="B4" s="1"/>
    </row>
    <row r="5" spans="1:1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</row>
    <row r="6" spans="1:15">
      <c r="A6" s="69" t="s">
        <v>20</v>
      </c>
      <c r="B6" s="69"/>
      <c r="C6" s="69"/>
      <c r="D6" s="69"/>
      <c r="E6" s="69"/>
      <c r="F6" s="69"/>
      <c r="G6" s="69"/>
      <c r="H6" s="69"/>
      <c r="I6" s="69"/>
      <c r="J6" s="69"/>
    </row>
    <row r="7" spans="1:15">
      <c r="A7" s="1"/>
      <c r="B7" s="1"/>
    </row>
    <row r="8" spans="1:15">
      <c r="A8" s="2" t="s">
        <v>71</v>
      </c>
      <c r="B8" s="1"/>
      <c r="F8" s="34"/>
      <c r="G8" s="6"/>
      <c r="H8" s="6"/>
    </row>
    <row r="9" spans="1:15">
      <c r="A9" s="2" t="s">
        <v>72</v>
      </c>
      <c r="B9" s="1"/>
      <c r="D9" s="41" t="s">
        <v>73</v>
      </c>
      <c r="E9" s="42" t="s">
        <v>9</v>
      </c>
      <c r="F9" s="6"/>
      <c r="G9" s="6"/>
      <c r="H9" s="6"/>
    </row>
    <row r="10" spans="1:15">
      <c r="A10" s="2"/>
      <c r="B10" s="1"/>
      <c r="D10" s="7">
        <f>ROUND('343 Truncate'!B13, 6)</f>
        <v>0</v>
      </c>
      <c r="E10" s="47">
        <f>'[1]343'!$J$23</f>
        <v>50.999999999999986</v>
      </c>
      <c r="F10" s="35"/>
      <c r="G10" s="6"/>
      <c r="H10" s="6"/>
    </row>
    <row r="11" spans="1:15">
      <c r="A11" s="26" t="str">
        <f>"Probable Retirement Year " &amp;ROUND('343 Truncate'!C1, 1)</f>
        <v>Probable Retirement Year 2030.6</v>
      </c>
      <c r="B11" s="1"/>
      <c r="F11" s="34"/>
      <c r="G11" s="6"/>
      <c r="H11" s="6"/>
      <c r="O11" s="29"/>
    </row>
    <row r="12" spans="1:15">
      <c r="A12" s="1"/>
      <c r="B12" s="1"/>
      <c r="L12" s="62" t="s">
        <v>26</v>
      </c>
      <c r="M12" s="62"/>
      <c r="N12" s="62"/>
      <c r="O12" s="29"/>
    </row>
    <row r="13" spans="1:15">
      <c r="A13" s="1"/>
      <c r="B13" s="1"/>
      <c r="D13" s="3" t="s">
        <v>12</v>
      </c>
      <c r="F13" s="3" t="s">
        <v>12</v>
      </c>
      <c r="G13" s="3" t="s">
        <v>10</v>
      </c>
      <c r="L13" s="30"/>
      <c r="M13" s="29"/>
      <c r="N13" s="29"/>
      <c r="O13" s="29"/>
    </row>
    <row r="14" spans="1:15">
      <c r="A14" s="2"/>
      <c r="B14" s="3" t="s">
        <v>7</v>
      </c>
      <c r="C14" s="12" t="s">
        <v>1</v>
      </c>
      <c r="D14" s="3" t="s">
        <v>10</v>
      </c>
      <c r="E14" s="3" t="s">
        <v>12</v>
      </c>
      <c r="F14" s="3" t="s">
        <v>9</v>
      </c>
      <c r="G14" s="3" t="s">
        <v>9</v>
      </c>
      <c r="L14" s="32" t="s">
        <v>35</v>
      </c>
      <c r="M14" s="33" t="s">
        <v>38</v>
      </c>
      <c r="N14" s="29"/>
      <c r="O14" s="29"/>
    </row>
    <row r="15" spans="1:15">
      <c r="A15" s="3" t="s">
        <v>2</v>
      </c>
      <c r="B15" s="14">
        <v>37256</v>
      </c>
      <c r="C15" s="12" t="s">
        <v>3</v>
      </c>
      <c r="D15" s="3" t="s">
        <v>9</v>
      </c>
      <c r="E15" s="3" t="s">
        <v>9</v>
      </c>
      <c r="F15" s="3" t="s">
        <v>13</v>
      </c>
      <c r="G15" s="3" t="s">
        <v>13</v>
      </c>
      <c r="L15" s="32" t="s">
        <v>36</v>
      </c>
      <c r="M15" s="33" t="s">
        <v>38</v>
      </c>
      <c r="N15" s="29"/>
      <c r="O15" s="29"/>
    </row>
    <row r="16" spans="1:15">
      <c r="A16" s="4" t="s">
        <v>4</v>
      </c>
      <c r="B16" s="13" t="s">
        <v>5</v>
      </c>
      <c r="C16" s="8" t="s">
        <v>6</v>
      </c>
      <c r="D16" s="4" t="s">
        <v>11</v>
      </c>
      <c r="E16" s="4" t="s">
        <v>14</v>
      </c>
      <c r="F16" s="4" t="s">
        <v>15</v>
      </c>
      <c r="G16" t="s">
        <v>16</v>
      </c>
      <c r="L16" s="32" t="s">
        <v>37</v>
      </c>
      <c r="M16" s="33" t="s">
        <v>39</v>
      </c>
      <c r="N16" s="29"/>
      <c r="O16" s="29"/>
    </row>
    <row r="17" spans="1:15">
      <c r="A17" s="4"/>
      <c r="B17" s="13"/>
      <c r="C17" s="8"/>
      <c r="D17" s="4"/>
      <c r="E17" s="4"/>
      <c r="F17" s="4"/>
      <c r="L17" s="30" t="s">
        <v>40</v>
      </c>
      <c r="M17" s="33" t="s">
        <v>41</v>
      </c>
      <c r="N17" s="29"/>
      <c r="O17" s="29"/>
    </row>
    <row r="18" spans="1:15">
      <c r="A18" s="4">
        <v>2011</v>
      </c>
      <c r="B18" s="28">
        <v>0.5</v>
      </c>
      <c r="C18" s="46">
        <v>7658447.1300000008</v>
      </c>
      <c r="D18" s="16">
        <f>'343 Truncate'!C14</f>
        <v>17.699852112079263</v>
      </c>
      <c r="E18" s="10">
        <f>E10</f>
        <v>50.999999999999986</v>
      </c>
      <c r="F18" s="9">
        <f t="shared" ref="F18:F35" si="0">+C18/E18</f>
        <v>150165.63000000006</v>
      </c>
      <c r="G18" s="9">
        <f>+D18*F18</f>
        <v>2657909.4433172145</v>
      </c>
      <c r="L18" s="30" t="s">
        <v>42</v>
      </c>
      <c r="M18" s="33" t="s">
        <v>43</v>
      </c>
      <c r="N18" s="29"/>
      <c r="O18" s="29"/>
    </row>
    <row r="19" spans="1:15">
      <c r="A19" s="4">
        <v>2010</v>
      </c>
      <c r="B19" s="28">
        <v>1.5</v>
      </c>
      <c r="C19" s="46">
        <v>1258388</v>
      </c>
      <c r="D19" s="16">
        <f>'343 Truncate'!C15</f>
        <v>17.681322565117377</v>
      </c>
      <c r="E19" s="10">
        <f t="shared" ref="E19:E33" si="1">E18</f>
        <v>50.999999999999986</v>
      </c>
      <c r="F19" s="9">
        <f t="shared" si="0"/>
        <v>24674.274509803927</v>
      </c>
      <c r="G19" s="9">
        <f>+D19*F19</f>
        <v>436273.80666809669</v>
      </c>
      <c r="L19" s="32" t="s">
        <v>44</v>
      </c>
      <c r="M19" s="33" t="s">
        <v>45</v>
      </c>
    </row>
    <row r="20" spans="1:15">
      <c r="A20" s="4">
        <v>2009</v>
      </c>
      <c r="B20" s="28">
        <v>2.5</v>
      </c>
      <c r="C20" s="46">
        <v>5970241.6699999999</v>
      </c>
      <c r="D20" s="16">
        <f>'343 Truncate'!C16</f>
        <v>17.662485480704156</v>
      </c>
      <c r="E20" s="10">
        <f t="shared" si="1"/>
        <v>50.999999999999986</v>
      </c>
      <c r="F20" s="9">
        <f t="shared" si="0"/>
        <v>117063.56215686278</v>
      </c>
      <c r="G20" s="9">
        <f>+D20*F20</f>
        <v>2067633.4669150973</v>
      </c>
    </row>
    <row r="21" spans="1:15">
      <c r="A21" s="27">
        <v>2008</v>
      </c>
      <c r="B21" s="28">
        <v>3.5</v>
      </c>
      <c r="C21" s="46">
        <v>7710572.4399999995</v>
      </c>
      <c r="D21" s="16">
        <f>'343 Truncate'!C17</f>
        <v>17.643324193565515</v>
      </c>
      <c r="E21" s="10">
        <f t="shared" si="1"/>
        <v>50.999999999999986</v>
      </c>
      <c r="F21" s="9">
        <f t="shared" si="0"/>
        <v>151187.69490196081</v>
      </c>
      <c r="G21" s="9">
        <f>+D21*F21</f>
        <v>2667453.515233167</v>
      </c>
    </row>
    <row r="22" spans="1:15">
      <c r="A22" s="27">
        <v>2007</v>
      </c>
      <c r="B22" s="28">
        <v>4.5</v>
      </c>
      <c r="C22" s="46">
        <v>9064189.8800000008</v>
      </c>
      <c r="D22" s="16">
        <f>'343 Truncate'!C18</f>
        <v>17.623916407021852</v>
      </c>
      <c r="E22" s="10">
        <f t="shared" si="1"/>
        <v>50.999999999999986</v>
      </c>
      <c r="F22" s="9">
        <f t="shared" si="0"/>
        <v>177729.21333333341</v>
      </c>
      <c r="G22" s="9">
        <f t="shared" ref="G22:G35" si="2">+D22*F22</f>
        <v>3132284.7988724215</v>
      </c>
    </row>
    <row r="23" spans="1:15">
      <c r="A23" s="27">
        <v>2006</v>
      </c>
      <c r="B23" s="28">
        <v>5.5</v>
      </c>
      <c r="C23" s="46">
        <v>13162995.039999999</v>
      </c>
      <c r="D23" s="16">
        <f>'343 Truncate'!C19</f>
        <v>17.604129529173935</v>
      </c>
      <c r="E23" s="10">
        <f t="shared" si="1"/>
        <v>50.999999999999986</v>
      </c>
      <c r="F23" s="9">
        <f t="shared" si="0"/>
        <v>258097.94196078437</v>
      </c>
      <c r="G23" s="9">
        <f t="shared" si="2"/>
        <v>4543589.6014908645</v>
      </c>
    </row>
    <row r="24" spans="1:15">
      <c r="A24" s="27">
        <v>2005</v>
      </c>
      <c r="B24" s="28">
        <v>6.5</v>
      </c>
      <c r="C24" s="46">
        <v>64854.57</v>
      </c>
      <c r="D24" s="16">
        <f>'343 Truncate'!C20</f>
        <v>17.583962901629512</v>
      </c>
      <c r="E24" s="10">
        <f t="shared" si="1"/>
        <v>50.999999999999986</v>
      </c>
      <c r="F24" s="9">
        <f t="shared" si="0"/>
        <v>1271.658235294118</v>
      </c>
      <c r="G24" s="9">
        <f t="shared" si="2"/>
        <v>22360.791232963424</v>
      </c>
    </row>
    <row r="25" spans="1:15">
      <c r="A25" s="27">
        <v>2004</v>
      </c>
      <c r="B25" s="28">
        <v>7.5</v>
      </c>
      <c r="C25" s="46">
        <v>89712525.449999988</v>
      </c>
      <c r="D25" s="16">
        <f>'343 Truncate'!C21</f>
        <v>17.56344112877817</v>
      </c>
      <c r="E25" s="10">
        <f t="shared" si="1"/>
        <v>50.999999999999986</v>
      </c>
      <c r="F25" s="9">
        <f t="shared" si="0"/>
        <v>1759069.1264705884</v>
      </c>
      <c r="G25" s="9">
        <f t="shared" si="2"/>
        <v>30895307.044217419</v>
      </c>
    </row>
    <row r="26" spans="1:15">
      <c r="A26" s="27">
        <v>2003</v>
      </c>
      <c r="B26" s="28">
        <v>8.5</v>
      </c>
      <c r="C26" s="46">
        <v>1533797.84</v>
      </c>
      <c r="D26" s="16">
        <f>'343 Truncate'!C22</f>
        <v>17.542508689701446</v>
      </c>
      <c r="E26" s="10">
        <f t="shared" si="1"/>
        <v>50.999999999999986</v>
      </c>
      <c r="F26" s="9">
        <f t="shared" si="0"/>
        <v>30074.467450980403</v>
      </c>
      <c r="G26" s="9">
        <f t="shared" si="2"/>
        <v>527581.60659696697</v>
      </c>
    </row>
    <row r="27" spans="1:15">
      <c r="A27" s="27">
        <v>2002</v>
      </c>
      <c r="B27" s="28">
        <v>9.5</v>
      </c>
      <c r="C27" s="46">
        <v>59100066.32</v>
      </c>
      <c r="D27" s="16">
        <f>'343 Truncate'!C23</f>
        <v>17.521113096980873</v>
      </c>
      <c r="E27" s="10">
        <f t="shared" si="1"/>
        <v>50.999999999999986</v>
      </c>
      <c r="F27" s="9">
        <f t="shared" si="0"/>
        <v>1158824.829803922</v>
      </c>
      <c r="G27" s="9">
        <f t="shared" si="2"/>
        <v>20303900.902584128</v>
      </c>
    </row>
    <row r="28" spans="1:15">
      <c r="A28" s="27">
        <v>2001</v>
      </c>
      <c r="B28" s="28">
        <v>10.5</v>
      </c>
      <c r="C28" s="46">
        <v>33896239.219999999</v>
      </c>
      <c r="D28" s="16">
        <f>'343 Truncate'!C24</f>
        <v>17.499203409342051</v>
      </c>
      <c r="E28" s="10">
        <f t="shared" si="1"/>
        <v>50.999999999999986</v>
      </c>
      <c r="F28" s="9">
        <f t="shared" si="0"/>
        <v>664632.14156862756</v>
      </c>
      <c r="G28" s="9">
        <f t="shared" si="2"/>
        <v>11630533.037696036</v>
      </c>
    </row>
    <row r="29" spans="1:15">
      <c r="A29" s="27">
        <v>2000</v>
      </c>
      <c r="B29" s="28">
        <v>11.5</v>
      </c>
      <c r="C29" s="46">
        <v>14259988</v>
      </c>
      <c r="D29" s="16">
        <f>'343 Truncate'!C25</f>
        <v>17.476803197308477</v>
      </c>
      <c r="E29" s="10">
        <f t="shared" si="1"/>
        <v>50.999999999999986</v>
      </c>
      <c r="F29" s="9">
        <f t="shared" si="0"/>
        <v>279607.60784313735</v>
      </c>
      <c r="G29" s="9">
        <f t="shared" si="2"/>
        <v>4886647.1347447177</v>
      </c>
    </row>
    <row r="30" spans="1:15">
      <c r="A30" s="27">
        <v>1999</v>
      </c>
      <c r="B30" s="28">
        <v>12.5</v>
      </c>
      <c r="C30" s="46">
        <v>44761231.269999996</v>
      </c>
      <c r="D30" s="16">
        <f>'343 Truncate'!C26</f>
        <v>17.453797758695988</v>
      </c>
      <c r="E30" s="10">
        <f t="shared" si="1"/>
        <v>50.999999999999986</v>
      </c>
      <c r="F30" s="9">
        <f t="shared" si="0"/>
        <v>877671.20137254917</v>
      </c>
      <c r="G30" s="9">
        <f t="shared" si="2"/>
        <v>15318695.647388214</v>
      </c>
    </row>
    <row r="31" spans="1:15">
      <c r="A31" s="27">
        <v>1998</v>
      </c>
      <c r="B31" s="28">
        <v>13.5</v>
      </c>
      <c r="C31" s="46">
        <v>6322917</v>
      </c>
      <c r="D31" s="16">
        <f>'343 Truncate'!C27</f>
        <v>17.430118971485015</v>
      </c>
      <c r="E31" s="10">
        <f t="shared" si="1"/>
        <v>50.999999999999986</v>
      </c>
      <c r="F31" s="9">
        <f t="shared" si="0"/>
        <v>123978.76470588239</v>
      </c>
      <c r="G31" s="9">
        <f t="shared" si="2"/>
        <v>2160964.6187612778</v>
      </c>
    </row>
    <row r="32" spans="1:15">
      <c r="A32" s="27">
        <v>1997</v>
      </c>
      <c r="B32" s="28">
        <v>14.5</v>
      </c>
      <c r="C32" s="46">
        <v>3802268</v>
      </c>
      <c r="D32" s="16">
        <f>'343 Truncate'!C28</f>
        <v>17.405786961058595</v>
      </c>
      <c r="E32" s="10">
        <f t="shared" si="1"/>
        <v>50.999999999999986</v>
      </c>
      <c r="F32" s="9">
        <f t="shared" si="0"/>
        <v>74554.274509803945</v>
      </c>
      <c r="G32" s="9">
        <f t="shared" si="2"/>
        <v>1297675.8191539287</v>
      </c>
    </row>
    <row r="33" spans="1:7">
      <c r="A33" s="27">
        <v>1996</v>
      </c>
      <c r="B33" s="28">
        <v>15.5</v>
      </c>
      <c r="C33" s="46">
        <v>17960739.18</v>
      </c>
      <c r="D33" s="16">
        <f>'343 Truncate'!C29</f>
        <v>17.38068663407223</v>
      </c>
      <c r="E33" s="10">
        <f t="shared" si="1"/>
        <v>50.999999999999986</v>
      </c>
      <c r="F33" s="9">
        <f t="shared" si="0"/>
        <v>352171.3564705883</v>
      </c>
      <c r="G33" s="9">
        <f t="shared" si="2"/>
        <v>6120979.9883114407</v>
      </c>
    </row>
    <row r="34" spans="1:7">
      <c r="A34" s="27">
        <v>1995</v>
      </c>
      <c r="B34" s="28">
        <v>16.5</v>
      </c>
      <c r="C34" s="46">
        <v>27690375.520000003</v>
      </c>
      <c r="D34" s="16">
        <f>'343 Truncate'!C30</f>
        <v>17.354709904033033</v>
      </c>
      <c r="E34" s="10">
        <f>+E33</f>
        <v>50.999999999999986</v>
      </c>
      <c r="F34" s="9">
        <f t="shared" si="0"/>
        <v>542948.53960784338</v>
      </c>
      <c r="G34" s="9">
        <f t="shared" si="2"/>
        <v>9422714.3977125119</v>
      </c>
    </row>
    <row r="35" spans="1:7">
      <c r="A35" s="27">
        <v>1994</v>
      </c>
      <c r="B35" s="28">
        <v>17.5</v>
      </c>
      <c r="C35" s="46">
        <v>14893195.84</v>
      </c>
      <c r="D35" s="16">
        <f>'343 Truncate'!C31</f>
        <v>17.327821061387422</v>
      </c>
      <c r="E35" s="10">
        <f>+E34</f>
        <v>50.999999999999986</v>
      </c>
      <c r="F35" s="9">
        <f t="shared" si="0"/>
        <v>292023.44784313731</v>
      </c>
      <c r="G35" s="9">
        <f t="shared" si="2"/>
        <v>5060130.0499552861</v>
      </c>
    </row>
    <row r="36" spans="1:7" ht="15">
      <c r="D36" s="16"/>
      <c r="E36" s="10"/>
      <c r="F36" s="17"/>
      <c r="G36" s="17"/>
    </row>
    <row r="37" spans="1:7">
      <c r="D37"/>
    </row>
    <row r="38" spans="1:7">
      <c r="C38" s="11">
        <f>SUM(C18:C35)</f>
        <v>358823032.36999995</v>
      </c>
      <c r="D38"/>
      <c r="F38" s="9">
        <f>SUM(F18:F35)</f>
        <v>7035745.7327450998</v>
      </c>
      <c r="G38" s="9">
        <f>SUM(G18:G35)</f>
        <v>123152635.67085177</v>
      </c>
    </row>
    <row r="39" spans="1:7">
      <c r="D39"/>
    </row>
    <row r="40" spans="1:7">
      <c r="A40" s="2" t="s">
        <v>17</v>
      </c>
      <c r="B40" s="3"/>
      <c r="C40" s="19"/>
      <c r="D40" s="15"/>
      <c r="E40" s="20">
        <f>+C38/F38</f>
        <v>50.999999999999979</v>
      </c>
      <c r="F40" s="15"/>
      <c r="G40" s="15"/>
    </row>
    <row r="41" spans="1:7">
      <c r="A41" s="2" t="s">
        <v>18</v>
      </c>
      <c r="B41" s="3"/>
      <c r="C41" s="19"/>
      <c r="D41" s="15"/>
      <c r="E41" s="20">
        <f>+G38/F38</f>
        <v>17.503849676898707</v>
      </c>
      <c r="F41" s="15"/>
      <c r="G41" s="15"/>
    </row>
    <row r="42" spans="1:7">
      <c r="A42" s="1"/>
    </row>
    <row r="44" spans="1:7">
      <c r="A44" s="63" t="s">
        <v>8</v>
      </c>
      <c r="B44" s="64"/>
      <c r="C44" s="65"/>
      <c r="D44" s="66"/>
      <c r="E44" s="67"/>
      <c r="F44" s="67"/>
    </row>
  </sheetData>
  <mergeCells count="6">
    <mergeCell ref="A44:F44"/>
    <mergeCell ref="A1:J1"/>
    <mergeCell ref="A3:J3"/>
    <mergeCell ref="A5:J5"/>
    <mergeCell ref="A6:J6"/>
    <mergeCell ref="L12:N1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54"/>
  <sheetViews>
    <sheetView topLeftCell="A10" workbookViewId="0">
      <selection activeCell="E33" sqref="E33"/>
    </sheetView>
  </sheetViews>
  <sheetFormatPr defaultRowHeight="12.75"/>
  <cols>
    <col min="2" max="2" width="23.5703125" style="37" customWidth="1"/>
    <col min="7" max="7" width="15.7109375" customWidth="1"/>
  </cols>
  <sheetData>
    <row r="1" spans="1:11">
      <c r="B1" s="15" t="s">
        <v>28</v>
      </c>
      <c r="C1">
        <f>'[1]343'!$D$5</f>
        <v>2030.6445149874089</v>
      </c>
      <c r="D1" s="30" t="s">
        <v>29</v>
      </c>
    </row>
    <row r="2" spans="1:11">
      <c r="A2" s="15"/>
      <c r="B2" s="15" t="s">
        <v>25</v>
      </c>
      <c r="C2">
        <v>2011</v>
      </c>
      <c r="D2" s="30" t="s">
        <v>30</v>
      </c>
    </row>
    <row r="3" spans="1:11">
      <c r="A3" s="15"/>
      <c r="B3" s="15" t="s">
        <v>33</v>
      </c>
      <c r="C3">
        <f>C1-C2</f>
        <v>19.644514987408911</v>
      </c>
    </row>
    <row r="4" spans="1:11">
      <c r="A4" s="15"/>
    </row>
    <row r="5" spans="1:11">
      <c r="A5" s="26" t="str">
        <f>"Projection Life Table "&amp;B8</f>
        <v xml:space="preserve">Projection Life Table </v>
      </c>
      <c r="B5" s="26"/>
      <c r="D5" s="30" t="s">
        <v>27</v>
      </c>
      <c r="E5" s="29"/>
      <c r="F5" s="29"/>
      <c r="G5" s="29"/>
      <c r="K5" s="30" t="s">
        <v>26</v>
      </c>
    </row>
    <row r="6" spans="1:11">
      <c r="A6" s="22"/>
      <c r="B6" s="31"/>
    </row>
    <row r="7" spans="1:11">
      <c r="A7" s="36" t="str">
        <f>"Interim Retirement Rate " &amp;ROUND(B13, 6)</f>
        <v>Interim Retirement Rate 0</v>
      </c>
      <c r="B7" s="31"/>
    </row>
    <row r="8" spans="1:11">
      <c r="A8" s="22"/>
      <c r="B8" s="31"/>
    </row>
    <row r="9" spans="1:11">
      <c r="A9" s="23" t="s">
        <v>21</v>
      </c>
      <c r="B9" s="23" t="s">
        <v>22</v>
      </c>
      <c r="D9" s="30" t="s">
        <v>27</v>
      </c>
      <c r="E9" s="29"/>
      <c r="F9" s="29"/>
      <c r="G9" s="29"/>
    </row>
    <row r="10" spans="1:11">
      <c r="A10" s="24"/>
      <c r="B10" s="38"/>
    </row>
    <row r="11" spans="1:11">
      <c r="A11" s="24" t="s">
        <v>23</v>
      </c>
      <c r="B11" s="38" t="s">
        <v>24</v>
      </c>
      <c r="C11" s="18" t="s">
        <v>31</v>
      </c>
      <c r="G11" s="18"/>
    </row>
    <row r="12" spans="1:11">
      <c r="A12" s="24"/>
      <c r="B12" s="38"/>
    </row>
    <row r="13" spans="1:11">
      <c r="A13" s="24"/>
      <c r="B13" s="40"/>
    </row>
    <row r="14" spans="1:11" ht="12.75" customHeight="1">
      <c r="A14" s="25">
        <v>0.5</v>
      </c>
      <c r="B14" s="53">
        <v>0.99676535836177504</v>
      </c>
      <c r="C14" s="21">
        <f>SUM(B15:B33)/B14</f>
        <v>17.699852112079263</v>
      </c>
      <c r="D14" s="71" t="s">
        <v>32</v>
      </c>
      <c r="E14" s="71"/>
      <c r="F14" s="71"/>
      <c r="G14" s="71"/>
      <c r="H14" s="71"/>
      <c r="I14" s="71"/>
      <c r="J14" s="29"/>
      <c r="K14" s="29"/>
    </row>
    <row r="15" spans="1:11">
      <c r="A15" s="25">
        <v>1.5</v>
      </c>
      <c r="B15" s="53">
        <v>0.99025892491467604</v>
      </c>
      <c r="C15" s="21">
        <f t="shared" ref="C15:C65" si="0">SUM(B16:B34)/B15</f>
        <v>17.681322565117377</v>
      </c>
      <c r="D15" s="71"/>
      <c r="E15" s="71"/>
      <c r="F15" s="71"/>
      <c r="G15" s="71"/>
      <c r="H15" s="71"/>
      <c r="I15" s="71"/>
    </row>
    <row r="16" spans="1:11">
      <c r="A16" s="25">
        <v>2.5</v>
      </c>
      <c r="B16" s="53">
        <v>0.98370035836177505</v>
      </c>
      <c r="C16" s="21">
        <f t="shared" si="0"/>
        <v>17.662485480704156</v>
      </c>
      <c r="D16" s="71"/>
      <c r="E16" s="71"/>
      <c r="F16" s="71"/>
      <c r="G16" s="71"/>
      <c r="H16" s="71"/>
      <c r="I16" s="71"/>
    </row>
    <row r="17" spans="1:3">
      <c r="A17" s="25">
        <v>3.5</v>
      </c>
      <c r="B17" s="53">
        <v>0.97708996587030705</v>
      </c>
      <c r="C17" s="21">
        <f t="shared" si="0"/>
        <v>17.643324193565515</v>
      </c>
    </row>
    <row r="18" spans="1:3">
      <c r="A18" s="25">
        <v>4.5</v>
      </c>
      <c r="B18" s="53">
        <v>0.97042296928327598</v>
      </c>
      <c r="C18" s="21">
        <f t="shared" si="0"/>
        <v>17.623916407021852</v>
      </c>
    </row>
    <row r="19" spans="1:3">
      <c r="A19" s="25">
        <v>5.5</v>
      </c>
      <c r="B19" s="53">
        <v>0.96370546416382297</v>
      </c>
      <c r="C19" s="21">
        <f t="shared" si="0"/>
        <v>17.604129529173935</v>
      </c>
    </row>
    <row r="20" spans="1:3">
      <c r="A20" s="25">
        <v>6.5</v>
      </c>
      <c r="B20" s="53">
        <v>0.95693632081911295</v>
      </c>
      <c r="C20" s="21">
        <f t="shared" si="0"/>
        <v>17.583962901629512</v>
      </c>
    </row>
    <row r="21" spans="1:3">
      <c r="A21" s="25">
        <v>7.5</v>
      </c>
      <c r="B21" s="53">
        <v>0.95011307167235504</v>
      </c>
      <c r="C21" s="21">
        <f t="shared" si="0"/>
        <v>17.56344112877817</v>
      </c>
    </row>
    <row r="22" spans="1:3">
      <c r="A22" s="25">
        <v>8.5</v>
      </c>
      <c r="B22" s="53">
        <v>0.94323729692832803</v>
      </c>
      <c r="C22" s="21">
        <f t="shared" si="0"/>
        <v>17.542508689701446</v>
      </c>
    </row>
    <row r="23" spans="1:3">
      <c r="A23" s="25">
        <v>9.5</v>
      </c>
      <c r="B23" s="53">
        <v>0.93630986689419804</v>
      </c>
      <c r="C23" s="21">
        <f t="shared" si="0"/>
        <v>17.521113096980873</v>
      </c>
    </row>
    <row r="24" spans="1:3">
      <c r="A24" s="25">
        <v>10.5</v>
      </c>
      <c r="B24" s="53">
        <v>0.92933167235494896</v>
      </c>
      <c r="C24" s="21">
        <f t="shared" si="0"/>
        <v>17.499203409342051</v>
      </c>
    </row>
    <row r="25" spans="1:3">
      <c r="A25" s="25">
        <v>11.5</v>
      </c>
      <c r="B25" s="53">
        <v>0.92229963822525596</v>
      </c>
      <c r="C25" s="21">
        <f t="shared" si="0"/>
        <v>17.476803197308477</v>
      </c>
    </row>
    <row r="26" spans="1:3">
      <c r="A26" s="25">
        <v>12.5</v>
      </c>
      <c r="B26" s="53">
        <v>0.91521715017064897</v>
      </c>
      <c r="C26" s="21">
        <f t="shared" si="0"/>
        <v>17.453797758695988</v>
      </c>
    </row>
    <row r="27" spans="1:3">
      <c r="A27" s="25">
        <v>13.5</v>
      </c>
      <c r="B27" s="53">
        <v>0.90808520819112604</v>
      </c>
      <c r="C27" s="21">
        <f t="shared" si="0"/>
        <v>17.430118971485015</v>
      </c>
    </row>
    <row r="28" spans="1:3">
      <c r="A28" s="25">
        <v>14.5</v>
      </c>
      <c r="B28" s="53">
        <v>0.90090020477815702</v>
      </c>
      <c r="C28" s="21">
        <f t="shared" si="0"/>
        <v>17.405786961058595</v>
      </c>
    </row>
    <row r="29" spans="1:3">
      <c r="A29" s="25">
        <v>15.5</v>
      </c>
      <c r="B29" s="53">
        <v>0.89366507167235498</v>
      </c>
      <c r="C29" s="21">
        <f t="shared" si="0"/>
        <v>17.38068663407223</v>
      </c>
    </row>
    <row r="30" spans="1:3">
      <c r="A30" s="25">
        <v>16.5</v>
      </c>
      <c r="B30" s="53">
        <v>0.88638179863481203</v>
      </c>
      <c r="C30" s="21">
        <f t="shared" si="0"/>
        <v>17.354709904033033</v>
      </c>
    </row>
    <row r="31" spans="1:3">
      <c r="A31" s="25">
        <v>17.5</v>
      </c>
      <c r="B31" s="53">
        <v>0.87904884982935205</v>
      </c>
      <c r="C31" s="21">
        <f t="shared" si="0"/>
        <v>17.327821061387422</v>
      </c>
    </row>
    <row r="32" spans="1:3">
      <c r="A32" s="25">
        <v>18.5</v>
      </c>
      <c r="B32" s="53">
        <v>0.87166434812286697</v>
      </c>
      <c r="C32" s="21">
        <f t="shared" si="0"/>
        <v>17.299990253630128</v>
      </c>
    </row>
    <row r="33" spans="1:5">
      <c r="A33" s="25">
        <v>19.5</v>
      </c>
      <c r="B33" s="53">
        <v>0.86423125255972699</v>
      </c>
      <c r="C33" s="21">
        <f t="shared" si="0"/>
        <v>17.271072639880938</v>
      </c>
      <c r="E33" s="59">
        <f>+(1-B33)</f>
        <v>0.13576874744027301</v>
      </c>
    </row>
    <row r="34" spans="1:5">
      <c r="A34" s="25">
        <v>20.5</v>
      </c>
      <c r="B34" s="53">
        <v>0.85674696587030696</v>
      </c>
      <c r="C34" s="21">
        <f t="shared" si="0"/>
        <v>17.24104382996687</v>
      </c>
    </row>
    <row r="35" spans="1:5">
      <c r="A35" s="25">
        <v>21.5</v>
      </c>
      <c r="B35" s="53">
        <v>0.84920618088737199</v>
      </c>
      <c r="C35" s="21">
        <f t="shared" si="0"/>
        <v>17.209936478279651</v>
      </c>
    </row>
    <row r="36" spans="1:5">
      <c r="A36" s="25">
        <v>22.5</v>
      </c>
      <c r="B36" s="53">
        <v>0.84161170307167199</v>
      </c>
      <c r="C36" s="21">
        <f t="shared" si="0"/>
        <v>17.177606618738995</v>
      </c>
    </row>
    <row r="37" spans="1:5">
      <c r="A37" s="25">
        <v>23.5</v>
      </c>
      <c r="B37" s="53">
        <v>0.83396122525597305</v>
      </c>
      <c r="C37" s="21">
        <f t="shared" si="0"/>
        <v>17.144015035704484</v>
      </c>
    </row>
    <row r="38" spans="1:5">
      <c r="A38" s="25">
        <v>24.5</v>
      </c>
      <c r="B38" s="53">
        <v>0.82624799317406095</v>
      </c>
      <c r="C38" s="21">
        <f t="shared" si="0"/>
        <v>17.109224568108303</v>
      </c>
    </row>
    <row r="39" spans="1:5">
      <c r="A39" s="25">
        <v>25.5</v>
      </c>
      <c r="B39" s="53">
        <v>0.81847326621160399</v>
      </c>
      <c r="C39" s="21">
        <f t="shared" si="0"/>
        <v>17.073128147146626</v>
      </c>
    </row>
    <row r="40" spans="1:5">
      <c r="A40" s="25">
        <v>26.5</v>
      </c>
      <c r="B40" s="53">
        <v>0.81063530716723597</v>
      </c>
      <c r="C40" s="21">
        <f t="shared" si="0"/>
        <v>17.035672034000036</v>
      </c>
    </row>
    <row r="41" spans="1:5">
      <c r="A41" s="25">
        <v>27.5</v>
      </c>
      <c r="B41" s="53">
        <v>0.80273077474402699</v>
      </c>
      <c r="C41" s="21">
        <f t="shared" si="0"/>
        <v>16.996846817044748</v>
      </c>
    </row>
    <row r="42" spans="1:5">
      <c r="A42" s="25">
        <v>28.5</v>
      </c>
      <c r="B42" s="53">
        <v>0.79475246075085304</v>
      </c>
      <c r="C42" s="21">
        <f t="shared" si="0"/>
        <v>16.95673435931203</v>
      </c>
    </row>
    <row r="43" spans="1:5">
      <c r="A43" s="25">
        <v>29.5</v>
      </c>
      <c r="B43" s="53">
        <v>0.78670456996587002</v>
      </c>
      <c r="C43" s="21">
        <f t="shared" si="0"/>
        <v>16.915159512394478</v>
      </c>
    </row>
    <row r="44" spans="1:5">
      <c r="A44" s="25">
        <v>30.5</v>
      </c>
      <c r="B44" s="53">
        <v>0.77858493515358396</v>
      </c>
      <c r="C44" s="21">
        <f t="shared" si="0"/>
        <v>16.872088176981752</v>
      </c>
    </row>
    <row r="45" spans="1:5">
      <c r="A45" s="25">
        <v>31.5</v>
      </c>
      <c r="B45" s="53">
        <v>0.77038292832764499</v>
      </c>
      <c r="C45" s="21">
        <f t="shared" si="0"/>
        <v>16.827687580820037</v>
      </c>
    </row>
    <row r="46" spans="1:5">
      <c r="A46" s="25">
        <v>32.5</v>
      </c>
      <c r="B46" s="53">
        <v>0.76210337883959001</v>
      </c>
      <c r="C46" s="21">
        <f t="shared" si="0"/>
        <v>16.781779155399327</v>
      </c>
    </row>
    <row r="47" spans="1:5">
      <c r="A47" s="25">
        <v>33.5</v>
      </c>
      <c r="B47" s="53">
        <v>0.75374402730375401</v>
      </c>
      <c r="C47" s="21">
        <f t="shared" si="0"/>
        <v>16.734336871227605</v>
      </c>
    </row>
    <row r="48" spans="1:5">
      <c r="A48" s="25">
        <v>34.5</v>
      </c>
      <c r="B48" s="53">
        <v>0.74530060068259396</v>
      </c>
      <c r="C48" s="21">
        <f t="shared" si="0"/>
        <v>16.68539412798307</v>
      </c>
    </row>
    <row r="49" spans="1:3">
      <c r="A49" s="25">
        <v>35.5</v>
      </c>
      <c r="B49" s="53">
        <v>0.736768211604096</v>
      </c>
      <c r="C49" s="21">
        <f t="shared" si="0"/>
        <v>16.635007089304306</v>
      </c>
    </row>
    <row r="50" spans="1:3">
      <c r="A50" s="25">
        <v>36.5</v>
      </c>
      <c r="B50" s="53">
        <v>0.72815104436860101</v>
      </c>
      <c r="C50" s="21">
        <f t="shared" si="0"/>
        <v>16.58301309010934</v>
      </c>
    </row>
    <row r="51" spans="1:3">
      <c r="A51" s="25">
        <v>37.5</v>
      </c>
      <c r="B51" s="53">
        <v>0.719447901023891</v>
      </c>
      <c r="C51" s="21">
        <f t="shared" si="0"/>
        <v>16.529382748389708</v>
      </c>
    </row>
    <row r="52" spans="1:3">
      <c r="A52" s="25">
        <v>38.5</v>
      </c>
      <c r="B52" s="53">
        <v>0.71064726621160401</v>
      </c>
      <c r="C52" s="21">
        <f t="shared" si="0"/>
        <v>16.474342734099988</v>
      </c>
    </row>
    <row r="53" spans="1:3">
      <c r="A53" s="25">
        <v>39.5</v>
      </c>
      <c r="B53" s="53">
        <v>0.70175821501706503</v>
      </c>
      <c r="C53" s="21">
        <f t="shared" si="0"/>
        <v>16.417632995314637</v>
      </c>
    </row>
    <row r="54" spans="1:3">
      <c r="A54" s="25">
        <v>40.5</v>
      </c>
      <c r="B54" s="53">
        <v>0.69277862116041</v>
      </c>
      <c r="C54" s="21">
        <f t="shared" si="0"/>
        <v>16.359256151426521</v>
      </c>
    </row>
    <row r="55" spans="1:3">
      <c r="A55" s="25">
        <v>41.5</v>
      </c>
      <c r="B55" s="53">
        <v>0.68370203412969299</v>
      </c>
      <c r="C55" s="21">
        <f t="shared" si="0"/>
        <v>16.299336166220865</v>
      </c>
    </row>
    <row r="56" spans="1:3">
      <c r="A56" s="25">
        <v>42.5</v>
      </c>
      <c r="B56" s="53">
        <v>0.67453024914675797</v>
      </c>
      <c r="C56" s="21">
        <f t="shared" si="0"/>
        <v>16.237802558112449</v>
      </c>
    </row>
    <row r="57" spans="1:3">
      <c r="A57" s="25">
        <v>43.5</v>
      </c>
      <c r="B57" s="53">
        <v>0.66526667235494896</v>
      </c>
      <c r="C57" s="21">
        <f t="shared" si="0"/>
        <v>16.174540279685115</v>
      </c>
    </row>
    <row r="58" spans="1:3">
      <c r="A58" s="25">
        <v>44.5</v>
      </c>
      <c r="B58" s="53">
        <v>0.65590976109215005</v>
      </c>
      <c r="C58" s="21">
        <f t="shared" si="0"/>
        <v>16.109564432196304</v>
      </c>
    </row>
    <row r="59" spans="1:3">
      <c r="A59" s="25">
        <v>45.5</v>
      </c>
      <c r="B59" s="53">
        <v>0.64645358020477794</v>
      </c>
      <c r="C59" s="21">
        <f t="shared" si="0"/>
        <v>16.043015737441813</v>
      </c>
    </row>
    <row r="60" spans="1:3">
      <c r="A60" s="25">
        <v>46.5</v>
      </c>
      <c r="B60" s="53">
        <v>0.63690555631399304</v>
      </c>
      <c r="C60" s="21">
        <f t="shared" si="0"/>
        <v>15.974697249384038</v>
      </c>
    </row>
    <row r="61" spans="1:3">
      <c r="A61" s="25">
        <v>47.5</v>
      </c>
      <c r="B61" s="53">
        <v>0.62726680546075098</v>
      </c>
      <c r="C61" s="21">
        <f t="shared" si="0"/>
        <v>15.904571520083113</v>
      </c>
    </row>
    <row r="62" spans="1:3">
      <c r="A62" s="25">
        <v>48.5</v>
      </c>
      <c r="B62" s="53">
        <v>0.61753150170648496</v>
      </c>
      <c r="C62" s="21">
        <f t="shared" si="0"/>
        <v>15.832796583092881</v>
      </c>
    </row>
    <row r="63" spans="1:3">
      <c r="A63" s="25">
        <v>49.5</v>
      </c>
      <c r="B63" s="53">
        <v>0.60770532423208201</v>
      </c>
      <c r="C63" s="21">
        <f t="shared" si="0"/>
        <v>15.759236870236304</v>
      </c>
    </row>
    <row r="64" spans="1:3">
      <c r="A64" s="25">
        <v>50.5</v>
      </c>
      <c r="B64" s="53">
        <v>0.59779248464163803</v>
      </c>
      <c r="C64" s="21">
        <f t="shared" si="0"/>
        <v>15.683793501161201</v>
      </c>
    </row>
    <row r="65" spans="1:3">
      <c r="A65" s="25">
        <v>51.5</v>
      </c>
      <c r="B65" s="53">
        <v>0.58779074061433401</v>
      </c>
      <c r="C65" s="21">
        <f t="shared" si="0"/>
        <v>15.606547396975651</v>
      </c>
    </row>
    <row r="66" spans="1:3">
      <c r="A66" s="25"/>
      <c r="B66" s="53">
        <v>0.577699897610922</v>
      </c>
      <c r="C66" s="21"/>
    </row>
    <row r="67" spans="1:3">
      <c r="A67" s="25"/>
      <c r="B67" s="53">
        <v>0.56752839931740595</v>
      </c>
      <c r="C67" s="21"/>
    </row>
    <row r="68" spans="1:3">
      <c r="A68" s="25"/>
      <c r="B68" s="53">
        <v>0.55727836860068303</v>
      </c>
      <c r="C68" s="21"/>
    </row>
    <row r="69" spans="1:3">
      <c r="A69" s="25"/>
      <c r="B69" s="53">
        <v>0.54694492150170604</v>
      </c>
      <c r="C69" s="21"/>
    </row>
    <row r="70" spans="1:3">
      <c r="A70" s="25"/>
      <c r="B70" s="53">
        <v>0.53653932423208195</v>
      </c>
      <c r="C70" s="21"/>
    </row>
    <row r="71" spans="1:3">
      <c r="A71" s="25"/>
      <c r="B71" s="53">
        <v>0.52606416928327604</v>
      </c>
      <c r="C71" s="21"/>
    </row>
    <row r="72" spans="1:3">
      <c r="A72" s="25"/>
      <c r="B72" s="53">
        <v>0.51552041399317405</v>
      </c>
      <c r="C72" s="21"/>
    </row>
    <row r="73" spans="1:3">
      <c r="A73" s="25"/>
      <c r="B73" s="53">
        <v>0.50491271535836202</v>
      </c>
      <c r="C73" s="21"/>
    </row>
    <row r="74" spans="1:3">
      <c r="A74" s="25"/>
      <c r="B74" s="53">
        <v>0.49424840614334498</v>
      </c>
      <c r="C74" s="21"/>
    </row>
    <row r="75" spans="1:3">
      <c r="A75" s="25"/>
      <c r="B75" s="53">
        <v>0.48352996245733798</v>
      </c>
      <c r="C75" s="21"/>
    </row>
    <row r="76" spans="1:3">
      <c r="A76" s="25"/>
      <c r="B76" s="53">
        <v>0.472760255972696</v>
      </c>
      <c r="C76" s="21"/>
    </row>
    <row r="77" spans="1:3">
      <c r="A77" s="25"/>
      <c r="B77" s="53">
        <v>0.46194773037542702</v>
      </c>
      <c r="C77" s="21"/>
    </row>
    <row r="78" spans="1:3">
      <c r="A78" s="25"/>
      <c r="B78" s="53">
        <v>0.45109798293515402</v>
      </c>
      <c r="C78" s="21"/>
    </row>
    <row r="79" spans="1:3">
      <c r="A79" s="25"/>
      <c r="B79" s="53">
        <v>0.44021403412969301</v>
      </c>
      <c r="C79" s="21"/>
    </row>
    <row r="80" spans="1:3">
      <c r="A80" s="25"/>
      <c r="B80" s="53">
        <v>0.429303136518771</v>
      </c>
      <c r="C80" s="21"/>
    </row>
    <row r="81" spans="1:3">
      <c r="A81" s="25"/>
      <c r="B81" s="53">
        <v>0.41837238225256002</v>
      </c>
      <c r="C81" s="21"/>
    </row>
    <row r="82" spans="1:3">
      <c r="A82" s="25"/>
      <c r="B82" s="53">
        <v>0.40742682593856699</v>
      </c>
      <c r="C82" s="21"/>
    </row>
    <row r="83" spans="1:3">
      <c r="A83" s="25"/>
      <c r="B83" s="53">
        <v>0.396474218430034</v>
      </c>
      <c r="C83" s="21"/>
    </row>
    <row r="84" spans="1:3">
      <c r="A84" s="25"/>
      <c r="B84" s="53">
        <v>0.38552090784982901</v>
      </c>
      <c r="C84" s="21"/>
    </row>
    <row r="85" spans="1:3">
      <c r="A85" s="25"/>
      <c r="B85" s="53">
        <v>0.37457449146757699</v>
      </c>
      <c r="C85" s="21"/>
    </row>
    <row r="86" spans="1:3">
      <c r="A86" s="25"/>
      <c r="B86" s="53">
        <v>0.36364096587030698</v>
      </c>
      <c r="C86" s="21"/>
    </row>
    <row r="87" spans="1:3">
      <c r="A87" s="25"/>
      <c r="B87" s="53">
        <v>0.35272959726962499</v>
      </c>
      <c r="C87" s="21"/>
    </row>
    <row r="88" spans="1:3">
      <c r="A88" s="25"/>
      <c r="B88" s="53">
        <v>0.34184604778157002</v>
      </c>
      <c r="C88" s="21"/>
    </row>
    <row r="89" spans="1:3">
      <c r="A89" s="25"/>
      <c r="B89" s="53">
        <v>0.33100027986348102</v>
      </c>
      <c r="C89" s="21"/>
    </row>
    <row r="90" spans="1:3">
      <c r="A90" s="25"/>
      <c r="B90" s="53">
        <v>0.32019998976109199</v>
      </c>
      <c r="C90" s="21"/>
    </row>
    <row r="91" spans="1:3">
      <c r="A91" s="25"/>
      <c r="B91" s="53">
        <v>0.309450682593857</v>
      </c>
      <c r="C91" s="21"/>
    </row>
    <row r="92" spans="1:3">
      <c r="A92" s="25"/>
      <c r="B92" s="53">
        <v>0.29876017747440298</v>
      </c>
      <c r="C92" s="21"/>
    </row>
    <row r="93" spans="1:3">
      <c r="A93" s="25"/>
      <c r="B93" s="53">
        <v>0.28814272696245802</v>
      </c>
      <c r="C93" s="21"/>
    </row>
    <row r="94" spans="1:3">
      <c r="A94" s="25"/>
      <c r="B94" s="53">
        <v>0.277600744027304</v>
      </c>
      <c r="C94" s="21"/>
    </row>
    <row r="95" spans="1:3">
      <c r="A95" s="25"/>
      <c r="B95" s="53">
        <v>0.26714110238907901</v>
      </c>
      <c r="C95" s="21"/>
    </row>
    <row r="96" spans="1:3">
      <c r="A96" s="25"/>
      <c r="B96" s="53">
        <v>0.25677792832764501</v>
      </c>
      <c r="C96" s="21"/>
    </row>
    <row r="97" spans="1:3">
      <c r="A97" s="25"/>
      <c r="B97" s="53">
        <v>0.24651704095563101</v>
      </c>
      <c r="C97" s="21"/>
    </row>
    <row r="98" spans="1:3">
      <c r="A98" s="25"/>
      <c r="B98" s="53">
        <v>0.236363488054608</v>
      </c>
      <c r="C98" s="21"/>
    </row>
    <row r="99" spans="1:3">
      <c r="A99" s="25"/>
      <c r="B99" s="53">
        <v>0.22632809556314001</v>
      </c>
      <c r="C99" s="21"/>
    </row>
    <row r="100" spans="1:3">
      <c r="A100" s="25"/>
      <c r="B100" s="53">
        <v>0.216424150170649</v>
      </c>
      <c r="C100" s="21"/>
    </row>
    <row r="101" spans="1:3">
      <c r="A101" s="25"/>
      <c r="B101" s="53">
        <v>0.20665108532423199</v>
      </c>
      <c r="C101" s="21"/>
    </row>
    <row r="102" spans="1:3">
      <c r="A102" s="25"/>
      <c r="B102" s="53">
        <v>0.19701578498293501</v>
      </c>
      <c r="C102" s="21"/>
    </row>
    <row r="103" spans="1:3">
      <c r="A103" s="25"/>
      <c r="B103" s="53">
        <v>0.18753913651877099</v>
      </c>
      <c r="C103" s="21"/>
    </row>
    <row r="104" spans="1:3">
      <c r="A104" s="25"/>
      <c r="B104" s="53">
        <v>0.17821871331058001</v>
      </c>
      <c r="C104" s="21"/>
    </row>
    <row r="105" spans="1:3">
      <c r="A105" s="25"/>
      <c r="B105" s="53">
        <v>0.169057846416382</v>
      </c>
      <c r="C105" s="21"/>
    </row>
    <row r="106" spans="1:3">
      <c r="A106" s="25"/>
      <c r="B106" s="53">
        <v>0.16007129351535801</v>
      </c>
      <c r="C106" s="21"/>
    </row>
    <row r="107" spans="1:3">
      <c r="A107" s="25"/>
      <c r="B107" s="53">
        <v>0.15126767918088699</v>
      </c>
      <c r="C107" s="21"/>
    </row>
    <row r="108" spans="1:3">
      <c r="A108" s="25"/>
      <c r="B108" s="53">
        <v>0.14264399999999999</v>
      </c>
      <c r="C108" s="21"/>
    </row>
    <row r="109" spans="1:3">
      <c r="A109" s="25"/>
      <c r="B109" s="53">
        <v>0.13420700341296901</v>
      </c>
      <c r="C109" s="21"/>
    </row>
    <row r="110" spans="1:3">
      <c r="A110" s="25"/>
      <c r="B110" s="53">
        <v>0.12597850511945399</v>
      </c>
      <c r="C110" s="21"/>
    </row>
    <row r="111" spans="1:3">
      <c r="A111" s="25"/>
      <c r="B111" s="53">
        <v>0.117944348122867</v>
      </c>
      <c r="C111" s="21"/>
    </row>
    <row r="112" spans="1:3">
      <c r="A112" s="25"/>
      <c r="B112" s="53">
        <v>0.110109948805461</v>
      </c>
      <c r="C112" s="21"/>
    </row>
    <row r="113" spans="1:3">
      <c r="A113" s="25"/>
      <c r="B113" s="53">
        <v>0.10249314334471001</v>
      </c>
      <c r="C113" s="21"/>
    </row>
    <row r="114" spans="1:3">
      <c r="A114" s="25"/>
      <c r="B114" s="53">
        <v>9.5088197952218498E-2</v>
      </c>
      <c r="C114" s="21"/>
    </row>
    <row r="115" spans="1:3">
      <c r="A115" s="25"/>
      <c r="B115" s="53">
        <v>8.7889962457338003E-2</v>
      </c>
      <c r="C115" s="21"/>
    </row>
    <row r="116" spans="1:3">
      <c r="A116" s="25"/>
      <c r="B116" s="53">
        <v>8.0908160409556298E-2</v>
      </c>
      <c r="C116" s="21"/>
    </row>
    <row r="117" spans="1:3">
      <c r="A117" s="25"/>
      <c r="B117" s="53">
        <v>7.4149883959044399E-2</v>
      </c>
      <c r="C117" s="21"/>
    </row>
    <row r="118" spans="1:3">
      <c r="A118" s="25"/>
      <c r="B118" s="53">
        <v>6.7599071672355002E-2</v>
      </c>
      <c r="C118" s="21"/>
    </row>
    <row r="119" spans="1:3">
      <c r="A119" s="25"/>
      <c r="B119" s="53">
        <v>6.1253416382252499E-2</v>
      </c>
      <c r="C119" s="21"/>
    </row>
    <row r="120" spans="1:3">
      <c r="A120" s="25"/>
      <c r="B120" s="53">
        <v>5.5126078498293499E-2</v>
      </c>
      <c r="C120" s="21"/>
    </row>
    <row r="121" spans="1:3">
      <c r="A121" s="25"/>
      <c r="B121" s="53">
        <v>4.9196156996587102E-2</v>
      </c>
      <c r="C121" s="21"/>
    </row>
    <row r="122" spans="1:3">
      <c r="A122" s="25"/>
      <c r="B122" s="53">
        <v>4.3452863481228697E-2</v>
      </c>
      <c r="C122" s="21"/>
    </row>
    <row r="123" spans="1:3">
      <c r="A123" s="25"/>
      <c r="B123" s="53">
        <v>3.7891839590443697E-2</v>
      </c>
      <c r="C123" s="21"/>
    </row>
    <row r="124" spans="1:3">
      <c r="A124" s="25"/>
      <c r="B124" s="53">
        <v>3.2494522184300302E-2</v>
      </c>
      <c r="C124" s="21"/>
    </row>
    <row r="125" spans="1:3">
      <c r="A125" s="25"/>
      <c r="B125" s="53">
        <v>2.7234696245733801E-2</v>
      </c>
      <c r="C125" s="21"/>
    </row>
    <row r="126" spans="1:3">
      <c r="A126" s="25"/>
      <c r="B126" s="53">
        <v>2.2112044368600699E-2</v>
      </c>
      <c r="C126" s="21"/>
    </row>
    <row r="127" spans="1:3">
      <c r="A127" s="25"/>
      <c r="B127" s="53">
        <v>1.7143614334471001E-2</v>
      </c>
      <c r="C127" s="21"/>
    </row>
    <row r="128" spans="1:3">
      <c r="A128" s="25"/>
      <c r="B128" s="53">
        <v>1.23182662116041E-2</v>
      </c>
      <c r="C128" s="21"/>
    </row>
    <row r="129" spans="1:3">
      <c r="A129" s="25"/>
      <c r="B129" s="53">
        <v>7.6382398088737204E-3</v>
      </c>
      <c r="C129" s="21"/>
    </row>
    <row r="130" spans="1:3">
      <c r="A130" s="25"/>
      <c r="B130" s="53">
        <v>3.1160819112628301E-3</v>
      </c>
      <c r="C130" s="21"/>
    </row>
    <row r="131" spans="1:3">
      <c r="A131" s="25"/>
      <c r="B131" s="53">
        <v>1.8058020477815599E-5</v>
      </c>
      <c r="C131" s="21"/>
    </row>
    <row r="132" spans="1:3">
      <c r="A132" s="25"/>
      <c r="B132" s="40"/>
      <c r="C132" s="21"/>
    </row>
    <row r="133" spans="1:3">
      <c r="A133" s="25"/>
      <c r="B133" s="40"/>
      <c r="C133" s="21"/>
    </row>
    <row r="134" spans="1:3">
      <c r="A134" s="25"/>
      <c r="B134" s="40"/>
      <c r="C134" s="21"/>
    </row>
    <row r="135" spans="1:3">
      <c r="A135" s="25"/>
      <c r="B135" s="40"/>
      <c r="C135" s="21"/>
    </row>
    <row r="136" spans="1:3">
      <c r="A136" s="25"/>
      <c r="B136" s="40"/>
      <c r="C136" s="21"/>
    </row>
    <row r="137" spans="1:3">
      <c r="A137" s="25"/>
      <c r="B137" s="40"/>
      <c r="C137" s="21"/>
    </row>
    <row r="138" spans="1:3">
      <c r="A138" s="25"/>
      <c r="B138" s="40"/>
      <c r="C138" s="21"/>
    </row>
    <row r="139" spans="1:3">
      <c r="A139" s="25"/>
      <c r="B139" s="40"/>
      <c r="C139" s="21"/>
    </row>
    <row r="140" spans="1:3">
      <c r="A140" s="25"/>
      <c r="B140" s="40"/>
      <c r="C140" s="21"/>
    </row>
    <row r="141" spans="1:3">
      <c r="A141" s="25"/>
      <c r="B141" s="40"/>
      <c r="C141" s="21"/>
    </row>
    <row r="142" spans="1:3">
      <c r="A142" s="25"/>
      <c r="B142" s="40"/>
      <c r="C142" s="21"/>
    </row>
    <row r="143" spans="1:3">
      <c r="A143" s="25"/>
      <c r="B143" s="40"/>
      <c r="C143" s="21"/>
    </row>
    <row r="144" spans="1:3">
      <c r="A144" s="25"/>
      <c r="B144" s="40"/>
      <c r="C144" s="21"/>
    </row>
    <row r="145" spans="1:3">
      <c r="A145" s="25"/>
      <c r="B145" s="40"/>
      <c r="C145" s="21"/>
    </row>
    <row r="146" spans="1:3">
      <c r="A146" s="25"/>
      <c r="B146" s="40"/>
      <c r="C146" s="21"/>
    </row>
    <row r="147" spans="1:3">
      <c r="A147" s="25"/>
      <c r="B147" s="40"/>
      <c r="C147" s="21"/>
    </row>
    <row r="148" spans="1:3">
      <c r="A148" s="25"/>
      <c r="B148" s="40"/>
      <c r="C148" s="21"/>
    </row>
    <row r="149" spans="1:3">
      <c r="A149" s="25"/>
      <c r="B149" s="40"/>
      <c r="C149" s="21"/>
    </row>
    <row r="150" spans="1:3">
      <c r="A150" s="25"/>
      <c r="B150" s="40"/>
      <c r="C150" s="21"/>
    </row>
    <row r="151" spans="1:3">
      <c r="A151" s="25"/>
      <c r="B151" s="40"/>
      <c r="C151" s="21"/>
    </row>
    <row r="152" spans="1:3">
      <c r="A152" s="25"/>
      <c r="B152" s="40"/>
      <c r="C152" s="21"/>
    </row>
    <row r="153" spans="1:3">
      <c r="A153" s="25"/>
      <c r="B153" s="40"/>
      <c r="C153" s="21"/>
    </row>
    <row r="154" spans="1:3">
      <c r="A154" s="25"/>
      <c r="B154" s="40"/>
      <c r="C154" s="21"/>
    </row>
    <row r="155" spans="1:3">
      <c r="A155" s="25"/>
      <c r="B155" s="40"/>
      <c r="C155" s="21"/>
    </row>
    <row r="156" spans="1:3">
      <c r="A156" s="25"/>
      <c r="B156" s="40"/>
      <c r="C156" s="21"/>
    </row>
    <row r="157" spans="1:3">
      <c r="A157" s="25"/>
      <c r="B157" s="40"/>
      <c r="C157" s="21"/>
    </row>
    <row r="158" spans="1:3">
      <c r="A158" s="25"/>
      <c r="B158" s="40"/>
      <c r="C158" s="21"/>
    </row>
    <row r="159" spans="1:3">
      <c r="A159" s="25"/>
      <c r="B159" s="40"/>
      <c r="C159" s="21"/>
    </row>
    <row r="160" spans="1:3">
      <c r="A160" s="25"/>
      <c r="B160" s="40"/>
      <c r="C160" s="21"/>
    </row>
    <row r="161" spans="1:3">
      <c r="A161" s="25"/>
      <c r="B161" s="40"/>
      <c r="C161" s="21"/>
    </row>
    <row r="162" spans="1:3">
      <c r="A162" s="25"/>
      <c r="B162" s="40"/>
      <c r="C162" s="21"/>
    </row>
    <row r="163" spans="1:3">
      <c r="A163" s="25"/>
      <c r="B163" s="40"/>
      <c r="C163" s="21"/>
    </row>
    <row r="164" spans="1:3">
      <c r="A164" s="25"/>
      <c r="B164" s="40"/>
      <c r="C164" s="21"/>
    </row>
    <row r="165" spans="1:3">
      <c r="A165" s="25"/>
      <c r="B165" s="40"/>
      <c r="C165" s="21"/>
    </row>
    <row r="166" spans="1:3">
      <c r="A166" s="25"/>
      <c r="B166" s="40"/>
      <c r="C166" s="21"/>
    </row>
    <row r="167" spans="1:3">
      <c r="A167" s="25"/>
      <c r="B167" s="40"/>
      <c r="C167" s="21"/>
    </row>
    <row r="168" spans="1:3">
      <c r="A168" s="25"/>
      <c r="B168" s="40"/>
      <c r="C168" s="21"/>
    </row>
    <row r="169" spans="1:3">
      <c r="A169" s="25"/>
      <c r="B169" s="40"/>
      <c r="C169" s="21"/>
    </row>
    <row r="170" spans="1:3">
      <c r="A170" s="25"/>
      <c r="B170" s="40"/>
      <c r="C170" s="21"/>
    </row>
    <row r="171" spans="1:3">
      <c r="A171" s="25"/>
      <c r="B171" s="40"/>
      <c r="C171" s="21"/>
    </row>
    <row r="172" spans="1:3">
      <c r="A172" s="25"/>
      <c r="B172" s="40"/>
      <c r="C172" s="21"/>
    </row>
    <row r="173" spans="1:3">
      <c r="A173" s="25"/>
      <c r="B173" s="40"/>
      <c r="C173" s="21"/>
    </row>
    <row r="174" spans="1:3">
      <c r="A174" s="25"/>
      <c r="B174" s="40"/>
      <c r="C174" s="21"/>
    </row>
    <row r="175" spans="1:3">
      <c r="A175" s="25"/>
      <c r="B175" s="40"/>
      <c r="C175" s="21"/>
    </row>
    <row r="176" spans="1:3">
      <c r="A176" s="25"/>
      <c r="B176" s="40"/>
      <c r="C176" s="21"/>
    </row>
    <row r="177" spans="1:3">
      <c r="A177" s="25"/>
      <c r="B177" s="40"/>
      <c r="C177" s="21"/>
    </row>
    <row r="178" spans="1:3">
      <c r="A178" s="25"/>
      <c r="B178" s="40"/>
      <c r="C178" s="21"/>
    </row>
    <row r="179" spans="1:3">
      <c r="A179" s="25"/>
      <c r="B179" s="40"/>
      <c r="C179" s="21"/>
    </row>
    <row r="180" spans="1:3">
      <c r="A180" s="25"/>
      <c r="B180" s="40"/>
      <c r="C180" s="21"/>
    </row>
    <row r="181" spans="1:3">
      <c r="A181" s="25"/>
      <c r="B181" s="40"/>
      <c r="C181" s="21"/>
    </row>
    <row r="182" spans="1:3">
      <c r="A182" s="25"/>
      <c r="B182" s="40"/>
      <c r="C182" s="21"/>
    </row>
    <row r="183" spans="1:3">
      <c r="A183" s="25"/>
      <c r="B183" s="40"/>
      <c r="C183" s="21"/>
    </row>
    <row r="184" spans="1:3">
      <c r="A184" s="25"/>
      <c r="B184" s="40"/>
      <c r="C184" s="21"/>
    </row>
    <row r="185" spans="1:3">
      <c r="A185" s="25"/>
      <c r="B185" s="40"/>
      <c r="C185" s="21"/>
    </row>
    <row r="186" spans="1:3">
      <c r="A186" s="25"/>
      <c r="B186" s="40"/>
      <c r="C186" s="21"/>
    </row>
    <row r="187" spans="1:3">
      <c r="A187" s="25"/>
      <c r="B187" s="40"/>
      <c r="C187" s="21"/>
    </row>
    <row r="188" spans="1:3">
      <c r="A188" s="25"/>
      <c r="B188" s="40"/>
      <c r="C188" s="21"/>
    </row>
    <row r="189" spans="1:3">
      <c r="A189" s="25"/>
      <c r="B189" s="40"/>
      <c r="C189" s="21"/>
    </row>
    <row r="190" spans="1:3">
      <c r="A190" s="25"/>
      <c r="B190" s="40"/>
      <c r="C190" s="21"/>
    </row>
    <row r="191" spans="1:3">
      <c r="A191" s="25"/>
      <c r="B191" s="40"/>
      <c r="C191" s="21"/>
    </row>
    <row r="192" spans="1:3">
      <c r="A192" s="25"/>
      <c r="B192" s="40"/>
      <c r="C192" s="21"/>
    </row>
    <row r="193" spans="1:3">
      <c r="A193" s="25"/>
      <c r="B193" s="40"/>
      <c r="C193" s="21"/>
    </row>
    <row r="194" spans="1:3">
      <c r="A194" s="25"/>
      <c r="B194" s="40"/>
      <c r="C194" s="21"/>
    </row>
    <row r="195" spans="1:3">
      <c r="A195" s="25"/>
      <c r="B195" s="40"/>
      <c r="C195" s="21"/>
    </row>
    <row r="196" spans="1:3">
      <c r="A196" s="25"/>
      <c r="B196" s="40"/>
      <c r="C196" s="21"/>
    </row>
    <row r="197" spans="1:3">
      <c r="A197" s="25"/>
      <c r="B197" s="40"/>
      <c r="C197" s="21"/>
    </row>
    <row r="198" spans="1:3">
      <c r="A198" s="25"/>
      <c r="B198" s="40"/>
      <c r="C198" s="21"/>
    </row>
    <row r="199" spans="1:3">
      <c r="A199" s="25"/>
      <c r="B199" s="40"/>
      <c r="C199" s="21"/>
    </row>
    <row r="200" spans="1:3">
      <c r="A200" s="25"/>
      <c r="B200" s="40"/>
      <c r="C200" s="21"/>
    </row>
    <row r="201" spans="1:3">
      <c r="A201" s="25"/>
      <c r="B201" s="40"/>
      <c r="C201" s="21"/>
    </row>
    <row r="202" spans="1:3">
      <c r="A202" s="25"/>
      <c r="B202" s="40"/>
      <c r="C202" s="21"/>
    </row>
    <row r="203" spans="1:3">
      <c r="A203" s="25"/>
      <c r="B203" s="40"/>
      <c r="C203" s="21"/>
    </row>
    <row r="204" spans="1:3">
      <c r="A204" s="25"/>
      <c r="B204" s="40"/>
      <c r="C204" s="21"/>
    </row>
    <row r="205" spans="1:3">
      <c r="A205" s="25"/>
      <c r="B205" s="40"/>
      <c r="C205" s="21"/>
    </row>
    <row r="206" spans="1:3">
      <c r="A206" s="25"/>
      <c r="B206" s="40"/>
      <c r="C206" s="21"/>
    </row>
    <row r="207" spans="1:3">
      <c r="A207" s="25"/>
      <c r="B207" s="40"/>
      <c r="C207" s="21"/>
    </row>
    <row r="208" spans="1:3">
      <c r="A208" s="25"/>
      <c r="B208" s="40"/>
      <c r="C208" s="21"/>
    </row>
    <row r="209" spans="1:3">
      <c r="A209" s="25"/>
      <c r="B209" s="40"/>
      <c r="C209" s="21"/>
    </row>
    <row r="210" spans="1:3">
      <c r="A210" s="25"/>
      <c r="B210" s="40"/>
      <c r="C210" s="21"/>
    </row>
    <row r="211" spans="1:3">
      <c r="A211" s="25"/>
      <c r="B211" s="40"/>
      <c r="C211" s="21"/>
    </row>
    <row r="212" spans="1:3">
      <c r="A212" s="25"/>
      <c r="B212" s="40"/>
      <c r="C212" s="21"/>
    </row>
    <row r="213" spans="1:3">
      <c r="A213" s="25"/>
      <c r="B213" s="40"/>
      <c r="C213" s="21"/>
    </row>
    <row r="214" spans="1:3">
      <c r="A214" s="25"/>
      <c r="B214" s="40"/>
      <c r="C214" s="21"/>
    </row>
    <row r="215" spans="1:3">
      <c r="A215" s="25"/>
      <c r="B215" s="40"/>
      <c r="C215" s="21"/>
    </row>
    <row r="216" spans="1:3">
      <c r="A216" s="25"/>
      <c r="B216" s="40"/>
      <c r="C216" s="21"/>
    </row>
    <row r="217" spans="1:3">
      <c r="A217" s="25"/>
      <c r="B217" s="40"/>
      <c r="C217" s="21"/>
    </row>
    <row r="218" spans="1:3">
      <c r="A218" s="25"/>
      <c r="B218" s="40"/>
      <c r="C218" s="21"/>
    </row>
    <row r="219" spans="1:3">
      <c r="A219" s="25"/>
      <c r="B219" s="40"/>
      <c r="C219" s="21"/>
    </row>
    <row r="220" spans="1:3">
      <c r="A220" s="25"/>
      <c r="B220" s="40"/>
      <c r="C220" s="21"/>
    </row>
    <row r="221" spans="1:3">
      <c r="A221" s="25"/>
      <c r="B221" s="40"/>
      <c r="C221" s="21"/>
    </row>
    <row r="222" spans="1:3">
      <c r="A222" s="25"/>
      <c r="B222" s="40"/>
      <c r="C222" s="21"/>
    </row>
    <row r="223" spans="1:3">
      <c r="A223" s="25"/>
      <c r="B223" s="40"/>
      <c r="C223" s="21"/>
    </row>
    <row r="224" spans="1:3">
      <c r="A224" s="25"/>
      <c r="B224" s="40"/>
      <c r="C224" s="21"/>
    </row>
    <row r="225" spans="1:3">
      <c r="A225" s="25"/>
      <c r="B225" s="40"/>
      <c r="C225" s="21"/>
    </row>
    <row r="226" spans="1:3">
      <c r="A226" s="25"/>
      <c r="B226" s="40"/>
      <c r="C226" s="21"/>
    </row>
    <row r="227" spans="1:3">
      <c r="A227" s="25"/>
      <c r="B227" s="40"/>
      <c r="C227" s="21"/>
    </row>
    <row r="228" spans="1:3">
      <c r="A228" s="25"/>
      <c r="B228" s="40"/>
      <c r="C228" s="21"/>
    </row>
    <row r="229" spans="1:3">
      <c r="A229" s="25"/>
      <c r="B229" s="40"/>
      <c r="C229" s="21"/>
    </row>
    <row r="230" spans="1:3">
      <c r="A230" s="25"/>
      <c r="B230" s="40"/>
      <c r="C230" s="21"/>
    </row>
    <row r="231" spans="1:3">
      <c r="A231" s="25"/>
      <c r="B231" s="40"/>
      <c r="C231" s="21"/>
    </row>
    <row r="232" spans="1:3">
      <c r="A232" s="25"/>
      <c r="B232" s="40"/>
      <c r="C232" s="21"/>
    </row>
    <row r="233" spans="1:3">
      <c r="A233" s="25"/>
      <c r="B233" s="40"/>
      <c r="C233" s="21"/>
    </row>
    <row r="234" spans="1:3">
      <c r="A234" s="25"/>
      <c r="B234" s="40"/>
      <c r="C234" s="21"/>
    </row>
    <row r="235" spans="1:3">
      <c r="A235" s="25"/>
      <c r="B235" s="40"/>
      <c r="C235" s="21"/>
    </row>
    <row r="236" spans="1:3">
      <c r="A236" s="25"/>
      <c r="B236" s="40"/>
      <c r="C236" s="21"/>
    </row>
    <row r="237" spans="1:3">
      <c r="A237" s="25"/>
      <c r="B237" s="40"/>
      <c r="C237" s="21"/>
    </row>
    <row r="238" spans="1:3">
      <c r="A238" s="25"/>
      <c r="B238" s="40"/>
      <c r="C238" s="21"/>
    </row>
    <row r="239" spans="1:3">
      <c r="A239" s="25"/>
      <c r="B239" s="40"/>
      <c r="C239" s="21"/>
    </row>
    <row r="240" spans="1:3">
      <c r="A240" s="25"/>
      <c r="B240" s="40"/>
      <c r="C240" s="21"/>
    </row>
    <row r="241" spans="1:3">
      <c r="A241" s="25"/>
      <c r="B241" s="40"/>
      <c r="C241" s="21"/>
    </row>
    <row r="242" spans="1:3">
      <c r="A242" s="25"/>
      <c r="B242" s="40"/>
      <c r="C242" s="21"/>
    </row>
    <row r="243" spans="1:3">
      <c r="A243" s="25"/>
      <c r="B243" s="40"/>
      <c r="C243" s="21"/>
    </row>
    <row r="244" spans="1:3">
      <c r="A244" s="25"/>
      <c r="B244" s="40"/>
      <c r="C244" s="21"/>
    </row>
    <row r="245" spans="1:3">
      <c r="A245" s="25"/>
      <c r="B245" s="40"/>
      <c r="C245" s="21"/>
    </row>
    <row r="246" spans="1:3">
      <c r="A246" s="25"/>
      <c r="B246" s="40"/>
    </row>
    <row r="247" spans="1:3">
      <c r="A247" s="25"/>
      <c r="B247" s="40"/>
    </row>
    <row r="248" spans="1:3">
      <c r="A248" s="25"/>
      <c r="B248" s="40"/>
    </row>
    <row r="249" spans="1:3">
      <c r="A249" s="25"/>
      <c r="B249" s="40"/>
    </row>
    <row r="250" spans="1:3">
      <c r="A250" s="25"/>
      <c r="B250" s="40"/>
    </row>
    <row r="251" spans="1:3">
      <c r="A251" s="25"/>
      <c r="B251" s="40"/>
    </row>
    <row r="252" spans="1:3">
      <c r="A252" s="25"/>
      <c r="B252" s="40"/>
    </row>
    <row r="253" spans="1:3">
      <c r="A253" s="25"/>
      <c r="B253" s="40"/>
    </row>
    <row r="254" spans="1:3">
      <c r="A254" s="25"/>
      <c r="B254" s="40"/>
    </row>
    <row r="255" spans="1:3">
      <c r="A255" s="25"/>
      <c r="B255" s="40"/>
    </row>
    <row r="256" spans="1:3">
      <c r="A256" s="25"/>
      <c r="B256" s="40"/>
    </row>
    <row r="257" spans="1:2">
      <c r="A257" s="25"/>
      <c r="B257" s="40"/>
    </row>
    <row r="258" spans="1:2">
      <c r="A258" s="25"/>
      <c r="B258" s="40"/>
    </row>
    <row r="259" spans="1:2">
      <c r="A259" s="25"/>
      <c r="B259" s="40"/>
    </row>
    <row r="260" spans="1:2">
      <c r="A260" s="25"/>
      <c r="B260" s="40"/>
    </row>
    <row r="261" spans="1:2">
      <c r="A261" s="25"/>
      <c r="B261" s="40"/>
    </row>
    <row r="262" spans="1:2">
      <c r="A262" s="25"/>
      <c r="B262" s="40"/>
    </row>
    <row r="263" spans="1:2">
      <c r="A263" s="25"/>
      <c r="B263" s="40"/>
    </row>
    <row r="264" spans="1:2">
      <c r="A264" s="25"/>
      <c r="B264" s="40"/>
    </row>
    <row r="265" spans="1:2">
      <c r="A265" s="25"/>
      <c r="B265" s="40"/>
    </row>
    <row r="266" spans="1:2">
      <c r="A266" s="25"/>
      <c r="B266" s="40"/>
    </row>
    <row r="267" spans="1:2">
      <c r="A267" s="25"/>
      <c r="B267" s="40"/>
    </row>
    <row r="268" spans="1:2">
      <c r="A268" s="25"/>
      <c r="B268" s="40"/>
    </row>
    <row r="269" spans="1:2">
      <c r="A269" s="25"/>
      <c r="B269" s="40"/>
    </row>
    <row r="270" spans="1:2">
      <c r="A270" s="25"/>
      <c r="B270" s="40"/>
    </row>
    <row r="271" spans="1:2">
      <c r="A271" s="25"/>
      <c r="B271" s="39"/>
    </row>
    <row r="272" spans="1:2">
      <c r="A272" s="25"/>
      <c r="B272" s="39"/>
    </row>
    <row r="273" spans="1:2">
      <c r="A273" s="25"/>
      <c r="B273" s="39"/>
    </row>
    <row r="274" spans="1:2">
      <c r="A274" s="25"/>
      <c r="B274" s="39"/>
    </row>
    <row r="275" spans="1:2">
      <c r="A275" s="25"/>
      <c r="B275" s="39"/>
    </row>
    <row r="276" spans="1:2">
      <c r="A276" s="25"/>
      <c r="B276" s="39"/>
    </row>
    <row r="277" spans="1:2">
      <c r="A277" s="25"/>
      <c r="B277" s="39"/>
    </row>
    <row r="278" spans="1:2">
      <c r="A278" s="25"/>
      <c r="B278" s="39"/>
    </row>
    <row r="279" spans="1:2">
      <c r="A279" s="25"/>
      <c r="B279" s="39"/>
    </row>
    <row r="280" spans="1:2">
      <c r="A280" s="25"/>
      <c r="B280" s="39"/>
    </row>
    <row r="281" spans="1:2">
      <c r="A281" s="25"/>
      <c r="B281" s="39"/>
    </row>
    <row r="282" spans="1:2">
      <c r="A282" s="25"/>
      <c r="B282" s="39"/>
    </row>
    <row r="283" spans="1:2">
      <c r="A283" s="25"/>
      <c r="B283" s="39"/>
    </row>
    <row r="284" spans="1:2">
      <c r="A284" s="25"/>
      <c r="B284" s="39"/>
    </row>
    <row r="285" spans="1:2">
      <c r="A285" s="25"/>
      <c r="B285" s="39"/>
    </row>
    <row r="286" spans="1:2">
      <c r="A286" s="25"/>
      <c r="B286" s="39"/>
    </row>
    <row r="287" spans="1:2">
      <c r="A287" s="25"/>
      <c r="B287" s="39"/>
    </row>
    <row r="288" spans="1:2">
      <c r="A288" s="25"/>
      <c r="B288" s="39"/>
    </row>
    <row r="289" spans="1:2">
      <c r="A289" s="25"/>
      <c r="B289" s="39"/>
    </row>
    <row r="290" spans="1:2">
      <c r="A290" s="25"/>
      <c r="B290" s="39"/>
    </row>
    <row r="291" spans="1:2">
      <c r="A291" s="25"/>
      <c r="B291" s="39"/>
    </row>
    <row r="292" spans="1:2">
      <c r="A292" s="25"/>
      <c r="B292" s="39"/>
    </row>
    <row r="293" spans="1:2">
      <c r="A293" s="25"/>
      <c r="B293" s="39"/>
    </row>
    <row r="294" spans="1:2">
      <c r="A294" s="25"/>
      <c r="B294" s="39"/>
    </row>
    <row r="295" spans="1:2">
      <c r="A295" s="25"/>
      <c r="B295" s="39"/>
    </row>
    <row r="296" spans="1:2">
      <c r="A296" s="25"/>
      <c r="B296" s="39"/>
    </row>
    <row r="297" spans="1:2">
      <c r="A297" s="25"/>
      <c r="B297" s="39"/>
    </row>
    <row r="298" spans="1:2">
      <c r="A298" s="25"/>
      <c r="B298" s="39"/>
    </row>
    <row r="299" spans="1:2">
      <c r="A299" s="25"/>
      <c r="B299" s="39"/>
    </row>
    <row r="300" spans="1:2">
      <c r="A300" s="25"/>
      <c r="B300" s="39"/>
    </row>
    <row r="301" spans="1:2">
      <c r="A301" s="25"/>
      <c r="B301" s="39"/>
    </row>
    <row r="302" spans="1:2">
      <c r="A302" s="25"/>
      <c r="B302" s="39"/>
    </row>
    <row r="303" spans="1:2">
      <c r="A303" s="25"/>
      <c r="B303" s="39"/>
    </row>
    <row r="304" spans="1:2">
      <c r="A304" s="25"/>
      <c r="B304" s="39"/>
    </row>
    <row r="305" spans="1:2">
      <c r="A305" s="25"/>
      <c r="B305" s="39"/>
    </row>
    <row r="306" spans="1:2">
      <c r="A306" s="25"/>
      <c r="B306" s="39"/>
    </row>
    <row r="307" spans="1:2">
      <c r="A307" s="25"/>
      <c r="B307" s="39"/>
    </row>
    <row r="308" spans="1:2">
      <c r="A308" s="25"/>
      <c r="B308" s="39"/>
    </row>
    <row r="309" spans="1:2">
      <c r="A309" s="25"/>
      <c r="B309" s="39"/>
    </row>
    <row r="310" spans="1:2">
      <c r="A310" s="25"/>
      <c r="B310" s="39"/>
    </row>
    <row r="311" spans="1:2">
      <c r="A311" s="25"/>
      <c r="B311" s="39"/>
    </row>
    <row r="312" spans="1:2">
      <c r="A312" s="25"/>
      <c r="B312" s="39"/>
    </row>
    <row r="313" spans="1:2">
      <c r="A313" s="25"/>
      <c r="B313" s="39"/>
    </row>
    <row r="314" spans="1:2">
      <c r="A314" s="25"/>
      <c r="B314" s="39"/>
    </row>
    <row r="315" spans="1:2">
      <c r="A315" s="25"/>
      <c r="B315" s="39"/>
    </row>
    <row r="316" spans="1:2">
      <c r="A316" s="25"/>
      <c r="B316" s="39"/>
    </row>
    <row r="317" spans="1:2">
      <c r="A317" s="25"/>
      <c r="B317" s="39"/>
    </row>
    <row r="318" spans="1:2">
      <c r="A318" s="25"/>
      <c r="B318" s="39"/>
    </row>
    <row r="319" spans="1:2">
      <c r="A319" s="25"/>
      <c r="B319" s="39"/>
    </row>
    <row r="320" spans="1:2">
      <c r="A320" s="25"/>
      <c r="B320" s="39"/>
    </row>
    <row r="321" spans="1:2">
      <c r="A321" s="25"/>
      <c r="B321" s="39"/>
    </row>
    <row r="322" spans="1:2">
      <c r="A322" s="25"/>
      <c r="B322" s="39"/>
    </row>
    <row r="323" spans="1:2">
      <c r="A323" s="25"/>
      <c r="B323" s="39"/>
    </row>
    <row r="324" spans="1:2">
      <c r="A324" s="25"/>
      <c r="B324" s="39"/>
    </row>
    <row r="325" spans="1:2">
      <c r="A325" s="25"/>
      <c r="B325" s="39"/>
    </row>
    <row r="326" spans="1:2">
      <c r="A326" s="25"/>
      <c r="B326" s="39"/>
    </row>
    <row r="327" spans="1:2">
      <c r="A327" s="25"/>
      <c r="B327" s="39"/>
    </row>
    <row r="328" spans="1:2">
      <c r="A328" s="25"/>
      <c r="B328" s="39"/>
    </row>
    <row r="329" spans="1:2">
      <c r="A329" s="25"/>
      <c r="B329" s="39"/>
    </row>
    <row r="330" spans="1:2">
      <c r="A330" s="25"/>
      <c r="B330" s="39"/>
    </row>
    <row r="331" spans="1:2">
      <c r="A331" s="25"/>
      <c r="B331" s="39"/>
    </row>
    <row r="332" spans="1:2">
      <c r="A332" s="25"/>
      <c r="B332" s="39"/>
    </row>
    <row r="333" spans="1:2">
      <c r="A333" s="25"/>
      <c r="B333" s="39"/>
    </row>
    <row r="334" spans="1:2">
      <c r="A334" s="25"/>
      <c r="B334" s="39"/>
    </row>
    <row r="335" spans="1:2">
      <c r="A335" s="25"/>
      <c r="B335" s="39"/>
    </row>
    <row r="336" spans="1:2">
      <c r="A336" s="25"/>
      <c r="B336" s="39"/>
    </row>
    <row r="337" spans="1:2">
      <c r="A337" s="25"/>
      <c r="B337" s="39"/>
    </row>
    <row r="338" spans="1:2">
      <c r="A338" s="25"/>
      <c r="B338" s="39"/>
    </row>
    <row r="339" spans="1:2">
      <c r="A339" s="25"/>
      <c r="B339" s="39"/>
    </row>
    <row r="340" spans="1:2">
      <c r="A340" s="25"/>
      <c r="B340" s="39"/>
    </row>
    <row r="341" spans="1:2">
      <c r="A341" s="25"/>
      <c r="B341" s="39"/>
    </row>
    <row r="342" spans="1:2">
      <c r="A342" s="25"/>
      <c r="B342" s="39"/>
    </row>
    <row r="343" spans="1:2">
      <c r="A343" s="25"/>
      <c r="B343" s="39"/>
    </row>
    <row r="344" spans="1:2">
      <c r="A344" s="25"/>
      <c r="B344" s="39"/>
    </row>
    <row r="345" spans="1:2">
      <c r="A345" s="25"/>
      <c r="B345" s="39"/>
    </row>
    <row r="346" spans="1:2">
      <c r="A346" s="25"/>
      <c r="B346" s="39"/>
    </row>
    <row r="347" spans="1:2">
      <c r="A347" s="25"/>
      <c r="B347" s="39"/>
    </row>
    <row r="348" spans="1:2">
      <c r="A348" s="25"/>
      <c r="B348" s="39"/>
    </row>
    <row r="349" spans="1:2">
      <c r="A349" s="25"/>
      <c r="B349" s="39"/>
    </row>
    <row r="350" spans="1:2">
      <c r="A350" s="25"/>
      <c r="B350" s="39"/>
    </row>
    <row r="351" spans="1:2">
      <c r="A351" s="25"/>
      <c r="B351" s="39"/>
    </row>
    <row r="352" spans="1:2">
      <c r="A352" s="25"/>
      <c r="B352" s="39"/>
    </row>
    <row r="353" spans="1:2">
      <c r="A353" s="25"/>
      <c r="B353" s="39"/>
    </row>
    <row r="354" spans="1:2">
      <c r="A354" s="25"/>
      <c r="B354" s="39"/>
    </row>
    <row r="355" spans="1:2">
      <c r="A355" s="25"/>
      <c r="B355" s="39"/>
    </row>
    <row r="356" spans="1:2">
      <c r="A356" s="25"/>
      <c r="B356" s="39"/>
    </row>
    <row r="357" spans="1:2">
      <c r="A357" s="25"/>
      <c r="B357" s="39"/>
    </row>
    <row r="358" spans="1:2">
      <c r="A358" s="25"/>
      <c r="B358" s="39"/>
    </row>
    <row r="359" spans="1:2">
      <c r="A359" s="25"/>
      <c r="B359" s="39"/>
    </row>
    <row r="360" spans="1:2">
      <c r="A360" s="25"/>
      <c r="B360" s="39"/>
    </row>
    <row r="361" spans="1:2">
      <c r="A361" s="25"/>
      <c r="B361" s="39"/>
    </row>
    <row r="362" spans="1:2">
      <c r="A362" s="25"/>
      <c r="B362" s="39"/>
    </row>
    <row r="363" spans="1:2">
      <c r="A363" s="25"/>
      <c r="B363" s="39"/>
    </row>
    <row r="364" spans="1:2">
      <c r="A364" s="25"/>
      <c r="B364" s="39"/>
    </row>
    <row r="365" spans="1:2">
      <c r="A365" s="25"/>
      <c r="B365" s="39"/>
    </row>
    <row r="366" spans="1:2">
      <c r="A366" s="25"/>
      <c r="B366" s="39"/>
    </row>
    <row r="367" spans="1:2">
      <c r="A367" s="25"/>
      <c r="B367" s="39"/>
    </row>
    <row r="368" spans="1:2">
      <c r="A368" s="25"/>
      <c r="B368" s="39"/>
    </row>
    <row r="369" spans="1:2">
      <c r="A369" s="25"/>
      <c r="B369" s="39"/>
    </row>
    <row r="370" spans="1:2">
      <c r="A370" s="25"/>
      <c r="B370" s="39"/>
    </row>
    <row r="371" spans="1:2">
      <c r="A371" s="25"/>
      <c r="B371" s="39"/>
    </row>
    <row r="372" spans="1:2">
      <c r="A372" s="25"/>
      <c r="B372" s="39"/>
    </row>
    <row r="373" spans="1:2">
      <c r="A373" s="25"/>
      <c r="B373" s="39"/>
    </row>
    <row r="374" spans="1:2">
      <c r="A374" s="25"/>
      <c r="B374" s="39"/>
    </row>
    <row r="375" spans="1:2">
      <c r="A375" s="25"/>
      <c r="B375" s="39"/>
    </row>
    <row r="376" spans="1:2">
      <c r="A376" s="25"/>
      <c r="B376" s="39"/>
    </row>
    <row r="377" spans="1:2">
      <c r="A377" s="25"/>
      <c r="B377" s="39"/>
    </row>
    <row r="378" spans="1:2">
      <c r="A378" s="25"/>
      <c r="B378" s="39"/>
    </row>
    <row r="379" spans="1:2">
      <c r="A379" s="25"/>
      <c r="B379" s="39"/>
    </row>
    <row r="380" spans="1:2">
      <c r="A380" s="25"/>
      <c r="B380" s="39"/>
    </row>
    <row r="381" spans="1:2">
      <c r="A381" s="25"/>
      <c r="B381" s="39"/>
    </row>
    <row r="382" spans="1:2">
      <c r="A382" s="25"/>
      <c r="B382" s="39"/>
    </row>
    <row r="383" spans="1:2">
      <c r="A383" s="25"/>
      <c r="B383" s="39"/>
    </row>
    <row r="384" spans="1:2">
      <c r="A384" s="25"/>
      <c r="B384" s="39"/>
    </row>
    <row r="385" spans="1:2">
      <c r="A385" s="25"/>
      <c r="B385" s="39"/>
    </row>
    <row r="386" spans="1:2">
      <c r="A386" s="25"/>
      <c r="B386" s="39"/>
    </row>
    <row r="387" spans="1:2">
      <c r="A387" s="25"/>
      <c r="B387" s="39"/>
    </row>
    <row r="388" spans="1:2">
      <c r="A388" s="25"/>
      <c r="B388" s="39"/>
    </row>
    <row r="389" spans="1:2">
      <c r="A389" s="25"/>
      <c r="B389" s="39"/>
    </row>
    <row r="390" spans="1:2">
      <c r="A390" s="25"/>
      <c r="B390" s="39"/>
    </row>
    <row r="391" spans="1:2">
      <c r="A391" s="25"/>
      <c r="B391" s="39"/>
    </row>
    <row r="392" spans="1:2">
      <c r="A392" s="25"/>
      <c r="B392" s="39"/>
    </row>
    <row r="393" spans="1:2">
      <c r="A393" s="25"/>
      <c r="B393" s="39"/>
    </row>
    <row r="394" spans="1:2">
      <c r="A394" s="25"/>
      <c r="B394" s="39"/>
    </row>
    <row r="395" spans="1:2">
      <c r="A395" s="25"/>
      <c r="B395" s="39"/>
    </row>
    <row r="396" spans="1:2">
      <c r="A396" s="25"/>
      <c r="B396" s="39"/>
    </row>
    <row r="397" spans="1:2">
      <c r="A397" s="25"/>
      <c r="B397" s="39"/>
    </row>
    <row r="398" spans="1:2">
      <c r="A398" s="25"/>
      <c r="B398" s="39"/>
    </row>
    <row r="399" spans="1:2">
      <c r="A399" s="25"/>
      <c r="B399" s="39"/>
    </row>
    <row r="400" spans="1:2">
      <c r="A400" s="25"/>
      <c r="B400" s="39"/>
    </row>
    <row r="401" spans="1:2">
      <c r="A401" s="25"/>
      <c r="B401" s="39"/>
    </row>
    <row r="402" spans="1:2">
      <c r="A402" s="25"/>
      <c r="B402" s="39"/>
    </row>
    <row r="403" spans="1:2">
      <c r="A403" s="25"/>
      <c r="B403" s="39"/>
    </row>
    <row r="404" spans="1:2">
      <c r="A404" s="25"/>
      <c r="B404" s="39"/>
    </row>
    <row r="405" spans="1:2">
      <c r="A405" s="25"/>
      <c r="B405" s="39"/>
    </row>
    <row r="406" spans="1:2">
      <c r="A406" s="25"/>
      <c r="B406" s="39"/>
    </row>
    <row r="407" spans="1:2">
      <c r="A407" s="25"/>
      <c r="B407" s="39"/>
    </row>
    <row r="408" spans="1:2">
      <c r="A408" s="25"/>
      <c r="B408" s="39"/>
    </row>
    <row r="409" spans="1:2">
      <c r="A409" s="25"/>
      <c r="B409" s="39"/>
    </row>
    <row r="410" spans="1:2">
      <c r="A410" s="25"/>
      <c r="B410" s="39"/>
    </row>
    <row r="411" spans="1:2">
      <c r="A411" s="25"/>
      <c r="B411" s="39"/>
    </row>
    <row r="412" spans="1:2">
      <c r="A412" s="25"/>
      <c r="B412" s="39"/>
    </row>
    <row r="413" spans="1:2">
      <c r="A413" s="25"/>
      <c r="B413" s="39"/>
    </row>
    <row r="414" spans="1:2">
      <c r="A414" s="25"/>
      <c r="B414" s="39"/>
    </row>
    <row r="415" spans="1:2">
      <c r="A415" s="25"/>
      <c r="B415" s="39"/>
    </row>
    <row r="416" spans="1:2">
      <c r="A416" s="25"/>
      <c r="B416" s="39"/>
    </row>
    <row r="417" spans="1:2">
      <c r="A417" s="25"/>
      <c r="B417" s="39"/>
    </row>
    <row r="418" spans="1:2">
      <c r="A418" s="25"/>
      <c r="B418" s="39"/>
    </row>
    <row r="419" spans="1:2">
      <c r="A419" s="25"/>
      <c r="B419" s="39"/>
    </row>
    <row r="420" spans="1:2">
      <c r="A420" s="25"/>
      <c r="B420" s="39"/>
    </row>
    <row r="421" spans="1:2">
      <c r="A421" s="25"/>
      <c r="B421" s="39"/>
    </row>
    <row r="422" spans="1:2">
      <c r="A422" s="25"/>
      <c r="B422" s="39"/>
    </row>
    <row r="423" spans="1:2">
      <c r="A423" s="25"/>
      <c r="B423" s="39"/>
    </row>
    <row r="424" spans="1:2">
      <c r="A424" s="25"/>
      <c r="B424" s="39"/>
    </row>
    <row r="425" spans="1:2">
      <c r="A425" s="25"/>
      <c r="B425" s="39"/>
    </row>
    <row r="426" spans="1:2">
      <c r="A426" s="25"/>
      <c r="B426" s="39"/>
    </row>
    <row r="427" spans="1:2">
      <c r="A427" s="25"/>
      <c r="B427" s="39"/>
    </row>
    <row r="428" spans="1:2">
      <c r="A428" s="25"/>
      <c r="B428" s="39"/>
    </row>
    <row r="429" spans="1:2">
      <c r="A429" s="25"/>
      <c r="B429" s="39"/>
    </row>
    <row r="430" spans="1:2">
      <c r="A430" s="25"/>
      <c r="B430" s="39"/>
    </row>
    <row r="431" spans="1:2">
      <c r="A431" s="25"/>
      <c r="B431" s="39"/>
    </row>
    <row r="432" spans="1:2">
      <c r="A432" s="25"/>
      <c r="B432" s="39"/>
    </row>
    <row r="433" spans="1:2">
      <c r="A433" s="25"/>
      <c r="B433" s="39"/>
    </row>
    <row r="434" spans="1:2">
      <c r="A434" s="25"/>
      <c r="B434" s="39"/>
    </row>
    <row r="435" spans="1:2">
      <c r="A435" s="25"/>
      <c r="B435" s="39"/>
    </row>
    <row r="436" spans="1:2">
      <c r="A436" s="25"/>
      <c r="B436" s="39"/>
    </row>
    <row r="437" spans="1:2">
      <c r="A437" s="25"/>
      <c r="B437" s="39"/>
    </row>
    <row r="438" spans="1:2">
      <c r="A438" s="25"/>
      <c r="B438" s="39"/>
    </row>
    <row r="439" spans="1:2">
      <c r="A439" s="25"/>
      <c r="B439" s="39"/>
    </row>
    <row r="440" spans="1:2">
      <c r="A440" s="25"/>
      <c r="B440" s="39"/>
    </row>
    <row r="441" spans="1:2">
      <c r="A441" s="25"/>
      <c r="B441" s="39"/>
    </row>
    <row r="442" spans="1:2">
      <c r="A442" s="25"/>
      <c r="B442" s="39"/>
    </row>
    <row r="443" spans="1:2">
      <c r="A443" s="25"/>
      <c r="B443" s="39"/>
    </row>
    <row r="444" spans="1:2">
      <c r="A444" s="25"/>
      <c r="B444" s="39"/>
    </row>
    <row r="445" spans="1:2">
      <c r="A445" s="25"/>
      <c r="B445" s="39"/>
    </row>
    <row r="446" spans="1:2">
      <c r="A446" s="25"/>
      <c r="B446" s="39"/>
    </row>
    <row r="447" spans="1:2">
      <c r="A447" s="25"/>
      <c r="B447" s="39"/>
    </row>
    <row r="448" spans="1:2">
      <c r="A448" s="25"/>
      <c r="B448" s="39"/>
    </row>
    <row r="449" spans="1:2">
      <c r="A449" s="25"/>
      <c r="B449" s="39"/>
    </row>
    <row r="450" spans="1:2">
      <c r="A450" s="25"/>
      <c r="B450" s="39"/>
    </row>
    <row r="451" spans="1:2">
      <c r="A451" s="25"/>
      <c r="B451" s="39"/>
    </row>
    <row r="452" spans="1:2">
      <c r="A452" s="25"/>
      <c r="B452" s="39"/>
    </row>
    <row r="453" spans="1:2">
      <c r="A453" s="25"/>
      <c r="B453" s="39"/>
    </row>
    <row r="454" spans="1:2">
      <c r="A454" s="25"/>
      <c r="B454" s="39"/>
    </row>
  </sheetData>
  <mergeCells count="1">
    <mergeCell ref="D14:I1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68"/>
  <sheetViews>
    <sheetView workbookViewId="0">
      <selection activeCell="E11" sqref="E11"/>
    </sheetView>
  </sheetViews>
  <sheetFormatPr defaultRowHeight="12.75"/>
  <cols>
    <col min="1" max="1" width="9.140625" style="5" customWidth="1"/>
    <col min="2" max="2" width="9.85546875" style="5" customWidth="1"/>
    <col min="3" max="3" width="12.140625" style="11" customWidth="1"/>
    <col min="4" max="4" width="12.140625" style="6" customWidth="1"/>
    <col min="5" max="5" width="13.42578125" bestFit="1" customWidth="1"/>
    <col min="6" max="7" width="11.42578125" customWidth="1"/>
    <col min="8" max="8" width="14.7109375" customWidth="1"/>
    <col min="9" max="9" width="11.42578125" customWidth="1"/>
    <col min="10" max="10" width="13.5703125" customWidth="1"/>
  </cols>
  <sheetData>
    <row r="1" spans="1:15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</row>
    <row r="2" spans="1:15">
      <c r="A2" s="1"/>
      <c r="B2" s="1"/>
    </row>
    <row r="3" spans="1:15">
      <c r="A3" s="68" t="s">
        <v>63</v>
      </c>
      <c r="B3" s="69"/>
      <c r="C3" s="69"/>
      <c r="D3" s="69"/>
      <c r="E3" s="69"/>
      <c r="F3" s="69"/>
      <c r="G3" s="69"/>
      <c r="H3" s="69"/>
      <c r="I3" s="69"/>
      <c r="J3" s="69"/>
      <c r="K3" s="30" t="s">
        <v>34</v>
      </c>
      <c r="L3" s="29"/>
      <c r="M3" s="29"/>
    </row>
    <row r="4" spans="1:15">
      <c r="A4" s="1"/>
      <c r="B4" s="1"/>
    </row>
    <row r="5" spans="1:1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</row>
    <row r="6" spans="1:15">
      <c r="A6" s="69" t="s">
        <v>20</v>
      </c>
      <c r="B6" s="69"/>
      <c r="C6" s="69"/>
      <c r="D6" s="69"/>
      <c r="E6" s="69"/>
      <c r="F6" s="69"/>
      <c r="G6" s="69"/>
      <c r="H6" s="69"/>
      <c r="I6" s="69"/>
      <c r="J6" s="69"/>
    </row>
    <row r="7" spans="1:15">
      <c r="A7" s="1"/>
      <c r="B7" s="1"/>
    </row>
    <row r="8" spans="1:15">
      <c r="A8" s="2" t="s">
        <v>70</v>
      </c>
      <c r="B8" s="1"/>
      <c r="F8" s="34"/>
      <c r="G8" s="6"/>
      <c r="H8" s="6"/>
    </row>
    <row r="9" spans="1:15">
      <c r="A9" s="2" t="s">
        <v>72</v>
      </c>
      <c r="B9" s="1"/>
      <c r="D9" s="41" t="s">
        <v>73</v>
      </c>
      <c r="E9" s="42" t="s">
        <v>9</v>
      </c>
      <c r="F9" s="6"/>
      <c r="G9" s="6"/>
      <c r="H9" s="6"/>
    </row>
    <row r="10" spans="1:15">
      <c r="A10" s="2"/>
      <c r="B10" s="1"/>
      <c r="D10" s="7">
        <f>ROUND('344 Truncate'!B13, 6)</f>
        <v>0</v>
      </c>
      <c r="E10" s="47">
        <f>'[1]344'!$J$24</f>
        <v>51.609948737763112</v>
      </c>
      <c r="F10" s="35"/>
      <c r="G10" s="6"/>
      <c r="H10" s="6"/>
    </row>
    <row r="11" spans="1:15">
      <c r="A11" s="26" t="str">
        <f>"Probable Retirement Year " &amp;ROUND('344 Truncate'!C1, 1)</f>
        <v>Probable Retirement Year 2030.6</v>
      </c>
      <c r="B11" s="1"/>
      <c r="F11" s="34"/>
      <c r="G11" s="6"/>
      <c r="H11" s="6"/>
      <c r="O11" s="29"/>
    </row>
    <row r="12" spans="1:15">
      <c r="A12" s="1"/>
      <c r="B12" s="1"/>
      <c r="L12" s="62" t="s">
        <v>26</v>
      </c>
      <c r="M12" s="62"/>
      <c r="N12" s="62"/>
      <c r="O12" s="29"/>
    </row>
    <row r="13" spans="1:15">
      <c r="A13" s="1"/>
      <c r="B13" s="1"/>
      <c r="D13" s="3" t="s">
        <v>12</v>
      </c>
      <c r="F13" s="3" t="s">
        <v>12</v>
      </c>
      <c r="G13" s="3" t="s">
        <v>10</v>
      </c>
      <c r="L13" s="30"/>
      <c r="M13" s="29"/>
      <c r="N13" s="29"/>
      <c r="O13" s="29"/>
    </row>
    <row r="14" spans="1:15">
      <c r="A14" s="2"/>
      <c r="B14" s="3" t="s">
        <v>7</v>
      </c>
      <c r="C14" s="12" t="s">
        <v>1</v>
      </c>
      <c r="D14" s="3" t="s">
        <v>10</v>
      </c>
      <c r="E14" s="3" t="s">
        <v>12</v>
      </c>
      <c r="F14" s="3" t="s">
        <v>9</v>
      </c>
      <c r="G14" s="3" t="s">
        <v>9</v>
      </c>
      <c r="L14" s="32" t="s">
        <v>35</v>
      </c>
      <c r="M14" s="33" t="s">
        <v>38</v>
      </c>
      <c r="N14" s="29"/>
      <c r="O14" s="29"/>
    </row>
    <row r="15" spans="1:15">
      <c r="A15" s="3" t="s">
        <v>2</v>
      </c>
      <c r="B15" s="14">
        <v>37256</v>
      </c>
      <c r="C15" s="12" t="s">
        <v>3</v>
      </c>
      <c r="D15" s="3" t="s">
        <v>9</v>
      </c>
      <c r="E15" s="3" t="s">
        <v>9</v>
      </c>
      <c r="F15" s="3" t="s">
        <v>13</v>
      </c>
      <c r="G15" s="3" t="s">
        <v>13</v>
      </c>
      <c r="L15" s="32" t="s">
        <v>36</v>
      </c>
      <c r="M15" s="33" t="s">
        <v>38</v>
      </c>
      <c r="N15" s="29"/>
      <c r="O15" s="29"/>
    </row>
    <row r="16" spans="1:15">
      <c r="A16" s="4" t="s">
        <v>4</v>
      </c>
      <c r="B16" s="13" t="s">
        <v>5</v>
      </c>
      <c r="C16" s="8" t="s">
        <v>6</v>
      </c>
      <c r="D16" s="4" t="s">
        <v>11</v>
      </c>
      <c r="E16" s="4" t="s">
        <v>14</v>
      </c>
      <c r="F16" s="4" t="s">
        <v>15</v>
      </c>
      <c r="G16" t="s">
        <v>16</v>
      </c>
      <c r="L16" s="32" t="s">
        <v>37</v>
      </c>
      <c r="M16" s="33" t="s">
        <v>39</v>
      </c>
      <c r="N16" s="29"/>
      <c r="O16" s="29"/>
    </row>
    <row r="17" spans="1:15">
      <c r="A17" s="4"/>
      <c r="B17" s="13"/>
      <c r="C17" s="8"/>
      <c r="D17" s="4"/>
      <c r="E17" s="4"/>
      <c r="F17" s="4"/>
      <c r="L17" s="30" t="s">
        <v>40</v>
      </c>
      <c r="M17" s="33" t="s">
        <v>41</v>
      </c>
      <c r="N17" s="29"/>
      <c r="O17" s="29"/>
    </row>
    <row r="18" spans="1:15">
      <c r="A18" s="4">
        <v>2011</v>
      </c>
      <c r="B18" s="28">
        <v>0.5</v>
      </c>
      <c r="C18" s="46">
        <v>67603.05</v>
      </c>
      <c r="D18" s="16">
        <f>'344 Truncate'!C14</f>
        <v>18.986365205128209</v>
      </c>
      <c r="E18" s="10">
        <f>E10</f>
        <v>51.609948737763112</v>
      </c>
      <c r="F18" s="9">
        <f t="shared" ref="F18:F59" si="0">+C18/E18</f>
        <v>1309.8840757137723</v>
      </c>
      <c r="G18" s="9">
        <f>+D18*F18</f>
        <v>24869.937437883491</v>
      </c>
      <c r="L18" s="30" t="s">
        <v>42</v>
      </c>
      <c r="M18" s="33" t="s">
        <v>43</v>
      </c>
      <c r="N18" s="29"/>
      <c r="O18" s="29"/>
    </row>
    <row r="19" spans="1:15">
      <c r="A19" s="4">
        <v>2010</v>
      </c>
      <c r="B19" s="28">
        <v>1.5</v>
      </c>
      <c r="C19" s="46">
        <v>0</v>
      </c>
      <c r="D19" s="16">
        <f>'344 Truncate'!C15</f>
        <v>18.982313666666666</v>
      </c>
      <c r="E19" s="10">
        <f t="shared" ref="E19:E33" si="1">E18</f>
        <v>51.609948737763112</v>
      </c>
      <c r="F19" s="9">
        <f t="shared" si="0"/>
        <v>0</v>
      </c>
      <c r="G19" s="9">
        <f>+D19*F19</f>
        <v>0</v>
      </c>
      <c r="L19" s="32" t="s">
        <v>44</v>
      </c>
      <c r="M19" s="33" t="s">
        <v>45</v>
      </c>
    </row>
    <row r="20" spans="1:15">
      <c r="A20" s="4">
        <v>2009</v>
      </c>
      <c r="B20" s="28">
        <v>2.5</v>
      </c>
      <c r="C20" s="46">
        <v>0</v>
      </c>
      <c r="D20" s="16">
        <f>'344 Truncate'!C16</f>
        <v>18.977357867150332</v>
      </c>
      <c r="E20" s="10">
        <f t="shared" si="1"/>
        <v>51.609948737763112</v>
      </c>
      <c r="F20" s="9">
        <f t="shared" si="0"/>
        <v>0</v>
      </c>
      <c r="G20" s="9">
        <f>+D20*F20</f>
        <v>0</v>
      </c>
    </row>
    <row r="21" spans="1:15">
      <c r="A21" s="27">
        <v>2008</v>
      </c>
      <c r="B21" s="28">
        <v>3.5</v>
      </c>
      <c r="C21" s="46">
        <v>0</v>
      </c>
      <c r="D21" s="16">
        <f>'344 Truncate'!C17</f>
        <v>18.971381367695365</v>
      </c>
      <c r="E21" s="10">
        <f t="shared" si="1"/>
        <v>51.609948737763112</v>
      </c>
      <c r="F21" s="9">
        <f t="shared" si="0"/>
        <v>0</v>
      </c>
      <c r="G21" s="9">
        <f>+D21*F21</f>
        <v>0</v>
      </c>
    </row>
    <row r="22" spans="1:15">
      <c r="A22" s="27">
        <v>2007</v>
      </c>
      <c r="B22" s="28">
        <v>4.5</v>
      </c>
      <c r="C22" s="46">
        <v>0</v>
      </c>
      <c r="D22" s="16">
        <f>'344 Truncate'!C18</f>
        <v>18.96423720491925</v>
      </c>
      <c r="E22" s="10">
        <f t="shared" si="1"/>
        <v>51.609948737763112</v>
      </c>
      <c r="F22" s="9">
        <f t="shared" si="0"/>
        <v>0</v>
      </c>
      <c r="G22" s="9">
        <f t="shared" ref="G22:G59" si="2">+D22*F22</f>
        <v>0</v>
      </c>
    </row>
    <row r="23" spans="1:15">
      <c r="A23" s="27">
        <v>2006</v>
      </c>
      <c r="B23" s="28">
        <v>5.5</v>
      </c>
      <c r="C23" s="46">
        <v>0</v>
      </c>
      <c r="D23" s="16">
        <f>'344 Truncate'!C19</f>
        <v>18.955808903758474</v>
      </c>
      <c r="E23" s="10">
        <f t="shared" si="1"/>
        <v>51.609948737763112</v>
      </c>
      <c r="F23" s="9">
        <f t="shared" si="0"/>
        <v>0</v>
      </c>
      <c r="G23" s="9">
        <f t="shared" si="2"/>
        <v>0</v>
      </c>
    </row>
    <row r="24" spans="1:15">
      <c r="A24" s="27">
        <v>2005</v>
      </c>
      <c r="B24" s="28">
        <v>6.5</v>
      </c>
      <c r="C24" s="46">
        <v>0</v>
      </c>
      <c r="D24" s="16">
        <f>'344 Truncate'!C20</f>
        <v>18.945970751832906</v>
      </c>
      <c r="E24" s="10">
        <f t="shared" si="1"/>
        <v>51.609948737763112</v>
      </c>
      <c r="F24" s="9">
        <f t="shared" si="0"/>
        <v>0</v>
      </c>
      <c r="G24" s="9">
        <f t="shared" si="2"/>
        <v>0</v>
      </c>
    </row>
    <row r="25" spans="1:15">
      <c r="A25" s="27">
        <v>2004</v>
      </c>
      <c r="B25" s="28">
        <v>7.5</v>
      </c>
      <c r="C25" s="46">
        <v>11854209.779999999</v>
      </c>
      <c r="D25" s="16">
        <f>'344 Truncate'!C21</f>
        <v>18.934608635475378</v>
      </c>
      <c r="E25" s="10">
        <f t="shared" si="1"/>
        <v>51.609948737763112</v>
      </c>
      <c r="F25" s="9">
        <f t="shared" si="0"/>
        <v>229688.46259144312</v>
      </c>
      <c r="G25" s="9">
        <f t="shared" si="2"/>
        <v>4349061.147253002</v>
      </c>
    </row>
    <row r="26" spans="1:15">
      <c r="A26" s="27">
        <v>2003</v>
      </c>
      <c r="B26" s="28">
        <v>8.5</v>
      </c>
      <c r="C26" s="46">
        <v>0</v>
      </c>
      <c r="D26" s="16">
        <f>'344 Truncate'!C22</f>
        <v>18.921576375209497</v>
      </c>
      <c r="E26" s="10">
        <f t="shared" si="1"/>
        <v>51.609948737763112</v>
      </c>
      <c r="F26" s="9">
        <f t="shared" si="0"/>
        <v>0</v>
      </c>
      <c r="G26" s="9">
        <f t="shared" si="2"/>
        <v>0</v>
      </c>
    </row>
    <row r="27" spans="1:15">
      <c r="A27" s="27">
        <v>2002</v>
      </c>
      <c r="B27" s="28">
        <v>9.5</v>
      </c>
      <c r="C27" s="46">
        <v>7481800.54</v>
      </c>
      <c r="D27" s="16">
        <f>'344 Truncate'!C23</f>
        <v>18.906782669689576</v>
      </c>
      <c r="E27" s="10">
        <f t="shared" si="1"/>
        <v>51.609948737763112</v>
      </c>
      <c r="F27" s="9">
        <f t="shared" si="0"/>
        <v>144968.18390609155</v>
      </c>
      <c r="G27" s="9">
        <f t="shared" si="2"/>
        <v>2740881.9471320631</v>
      </c>
    </row>
    <row r="28" spans="1:15">
      <c r="A28" s="27">
        <v>2001</v>
      </c>
      <c r="B28" s="28">
        <v>10.5</v>
      </c>
      <c r="C28" s="46">
        <v>8345931.7200000007</v>
      </c>
      <c r="D28" s="16">
        <f>'344 Truncate'!C24</f>
        <v>18.890168603370316</v>
      </c>
      <c r="E28" s="10">
        <f t="shared" si="1"/>
        <v>51.609948737763112</v>
      </c>
      <c r="F28" s="9">
        <f t="shared" si="0"/>
        <v>161711.68397021221</v>
      </c>
      <c r="G28" s="9">
        <f t="shared" si="2"/>
        <v>3054760.9753322457</v>
      </c>
    </row>
    <row r="29" spans="1:15">
      <c r="A29" s="27">
        <v>2000</v>
      </c>
      <c r="B29" s="28">
        <v>11.5</v>
      </c>
      <c r="C29" s="46">
        <v>0</v>
      </c>
      <c r="D29" s="16">
        <f>'344 Truncate'!C25</f>
        <v>18.871567514444241</v>
      </c>
      <c r="E29" s="10">
        <f t="shared" si="1"/>
        <v>51.609948737763112</v>
      </c>
      <c r="F29" s="9">
        <f t="shared" si="0"/>
        <v>0</v>
      </c>
      <c r="G29" s="9">
        <f t="shared" si="2"/>
        <v>0</v>
      </c>
    </row>
    <row r="30" spans="1:15">
      <c r="A30" s="27">
        <v>1999</v>
      </c>
      <c r="B30" s="28">
        <v>12.5</v>
      </c>
      <c r="C30" s="46">
        <v>7405739.9800000004</v>
      </c>
      <c r="D30" s="16">
        <f>'344 Truncate'!C26</f>
        <v>18.850885854936976</v>
      </c>
      <c r="E30" s="10">
        <f t="shared" si="1"/>
        <v>51.609948737763112</v>
      </c>
      <c r="F30" s="9">
        <f t="shared" si="0"/>
        <v>143494.42619347546</v>
      </c>
      <c r="G30" s="9">
        <f t="shared" si="2"/>
        <v>2704997.0489928843</v>
      </c>
    </row>
    <row r="31" spans="1:15">
      <c r="A31" s="27">
        <v>1998</v>
      </c>
      <c r="B31" s="28">
        <v>13.5</v>
      </c>
      <c r="C31" s="46">
        <v>0</v>
      </c>
      <c r="D31" s="16">
        <f>'344 Truncate'!C27</f>
        <v>18.82820153588424</v>
      </c>
      <c r="E31" s="10">
        <f t="shared" si="1"/>
        <v>51.609948737763112</v>
      </c>
      <c r="F31" s="9">
        <f t="shared" si="0"/>
        <v>0</v>
      </c>
      <c r="G31" s="9">
        <f t="shared" si="2"/>
        <v>0</v>
      </c>
    </row>
    <row r="32" spans="1:15">
      <c r="A32" s="27">
        <v>1997</v>
      </c>
      <c r="B32" s="28">
        <v>14.5</v>
      </c>
      <c r="C32" s="46">
        <v>119111</v>
      </c>
      <c r="D32" s="16">
        <f>'344 Truncate'!C28</f>
        <v>18.80330966998002</v>
      </c>
      <c r="E32" s="10">
        <f t="shared" si="1"/>
        <v>51.609948737763112</v>
      </c>
      <c r="F32" s="9">
        <f t="shared" si="0"/>
        <v>2307.9077370376503</v>
      </c>
      <c r="G32" s="9">
        <f t="shared" si="2"/>
        <v>43396.303869261756</v>
      </c>
    </row>
    <row r="33" spans="1:7">
      <c r="A33" s="27">
        <v>1996</v>
      </c>
      <c r="B33" s="28">
        <v>15.5</v>
      </c>
      <c r="C33" s="46">
        <v>5067929.3</v>
      </c>
      <c r="D33" s="16">
        <f>'344 Truncate'!C29</f>
        <v>18.776112660025365</v>
      </c>
      <c r="E33" s="10">
        <f t="shared" si="1"/>
        <v>51.609948737763112</v>
      </c>
      <c r="F33" s="9">
        <f t="shared" si="0"/>
        <v>98196.751284346552</v>
      </c>
      <c r="G33" s="9">
        <f t="shared" si="2"/>
        <v>1843753.2649633815</v>
      </c>
    </row>
    <row r="34" spans="1:7">
      <c r="A34" s="27">
        <v>1995</v>
      </c>
      <c r="B34" s="28">
        <v>16.5</v>
      </c>
      <c r="C34" s="46">
        <v>10017256.43</v>
      </c>
      <c r="D34" s="16">
        <f>'344 Truncate'!C30</f>
        <v>18.746685717506963</v>
      </c>
      <c r="E34" s="10">
        <f t="shared" ref="E34:E59" si="3">+E33</f>
        <v>51.609948737763112</v>
      </c>
      <c r="F34" s="9">
        <f t="shared" si="0"/>
        <v>194095.45397727456</v>
      </c>
      <c r="G34" s="9">
        <f t="shared" si="2"/>
        <v>3638646.4749088031</v>
      </c>
    </row>
    <row r="35" spans="1:7">
      <c r="A35" s="27">
        <v>1994</v>
      </c>
      <c r="B35" s="28">
        <v>17.5</v>
      </c>
      <c r="C35" s="46">
        <v>5333167.97</v>
      </c>
      <c r="D35" s="16">
        <f>'344 Truncate'!C31</f>
        <v>18.715002015813926</v>
      </c>
      <c r="E35" s="10">
        <f t="shared" si="3"/>
        <v>51.609948737763112</v>
      </c>
      <c r="F35" s="9">
        <f t="shared" si="0"/>
        <v>103336.04470522772</v>
      </c>
      <c r="G35" s="9">
        <f t="shared" si="2"/>
        <v>1933934.2849645747</v>
      </c>
    </row>
    <row r="36" spans="1:7">
      <c r="A36" s="27">
        <v>1993</v>
      </c>
      <c r="B36" s="28">
        <v>18.5</v>
      </c>
      <c r="C36" s="46">
        <v>0</v>
      </c>
      <c r="D36" s="16">
        <f>'344 Truncate'!C32</f>
        <v>18.68090674120398</v>
      </c>
      <c r="E36" s="10">
        <f t="shared" si="3"/>
        <v>51.609948737763112</v>
      </c>
      <c r="F36" s="9">
        <f t="shared" si="0"/>
        <v>0</v>
      </c>
      <c r="G36" s="9">
        <f t="shared" si="2"/>
        <v>0</v>
      </c>
    </row>
    <row r="37" spans="1:7">
      <c r="A37" s="27">
        <v>1992</v>
      </c>
      <c r="B37" s="28">
        <v>19.5</v>
      </c>
      <c r="C37" s="46">
        <v>0</v>
      </c>
      <c r="D37" s="16">
        <f>'344 Truncate'!C33</f>
        <v>18.644317369461422</v>
      </c>
      <c r="E37" s="10">
        <f t="shared" si="3"/>
        <v>51.609948737763112</v>
      </c>
      <c r="F37" s="9">
        <f t="shared" si="0"/>
        <v>0</v>
      </c>
      <c r="G37" s="9">
        <f t="shared" si="2"/>
        <v>0</v>
      </c>
    </row>
    <row r="38" spans="1:7">
      <c r="A38" s="27">
        <v>1991</v>
      </c>
      <c r="B38" s="28">
        <v>20.5</v>
      </c>
      <c r="C38" s="46">
        <v>0</v>
      </c>
      <c r="D38" s="16">
        <f>'344 Truncate'!C34</f>
        <v>18.605608543743507</v>
      </c>
      <c r="E38" s="10">
        <f t="shared" si="3"/>
        <v>51.609948737763112</v>
      </c>
      <c r="F38" s="9">
        <f t="shared" si="0"/>
        <v>0</v>
      </c>
      <c r="G38" s="9">
        <f t="shared" si="2"/>
        <v>0</v>
      </c>
    </row>
    <row r="39" spans="1:7">
      <c r="A39" s="27">
        <v>1990</v>
      </c>
      <c r="B39" s="28">
        <v>21.5</v>
      </c>
      <c r="C39" s="46">
        <v>0</v>
      </c>
      <c r="D39" s="16">
        <f>'344 Truncate'!C35</f>
        <v>18.564445618014513</v>
      </c>
      <c r="E39" s="10">
        <f t="shared" si="3"/>
        <v>51.609948737763112</v>
      </c>
      <c r="F39" s="9">
        <f t="shared" si="0"/>
        <v>0</v>
      </c>
      <c r="G39" s="9">
        <f t="shared" si="2"/>
        <v>0</v>
      </c>
    </row>
    <row r="40" spans="1:7">
      <c r="A40" s="27">
        <v>1989</v>
      </c>
      <c r="B40" s="28">
        <v>22.5</v>
      </c>
      <c r="C40" s="46">
        <v>0</v>
      </c>
      <c r="D40" s="16">
        <f>'344 Truncate'!C36</f>
        <v>18.520761488637834</v>
      </c>
      <c r="E40" s="10">
        <f t="shared" si="3"/>
        <v>51.609948737763112</v>
      </c>
      <c r="F40" s="9">
        <f t="shared" si="0"/>
        <v>0</v>
      </c>
      <c r="G40" s="9">
        <f t="shared" si="2"/>
        <v>0</v>
      </c>
    </row>
    <row r="41" spans="1:7">
      <c r="A41" s="27">
        <v>1988</v>
      </c>
      <c r="B41" s="28">
        <v>23.5</v>
      </c>
      <c r="C41" s="46">
        <v>0</v>
      </c>
      <c r="D41" s="16">
        <f>'344 Truncate'!C37</f>
        <v>18.474770710205128</v>
      </c>
      <c r="E41" s="10">
        <f t="shared" si="3"/>
        <v>51.609948737763112</v>
      </c>
      <c r="F41" s="9">
        <f t="shared" si="0"/>
        <v>0</v>
      </c>
      <c r="G41" s="9">
        <f t="shared" si="2"/>
        <v>0</v>
      </c>
    </row>
    <row r="42" spans="1:7">
      <c r="A42" s="27">
        <v>1987</v>
      </c>
      <c r="B42" s="28">
        <v>24.5</v>
      </c>
      <c r="C42" s="46">
        <v>0</v>
      </c>
      <c r="D42" s="16">
        <f>'344 Truncate'!C38</f>
        <v>18.426586816454392</v>
      </c>
      <c r="E42" s="10">
        <f t="shared" si="3"/>
        <v>51.609948737763112</v>
      </c>
      <c r="F42" s="9">
        <f t="shared" si="0"/>
        <v>0</v>
      </c>
      <c r="G42" s="9">
        <f t="shared" si="2"/>
        <v>0</v>
      </c>
    </row>
    <row r="43" spans="1:7">
      <c r="A43" s="27">
        <v>1986</v>
      </c>
      <c r="B43" s="28">
        <v>25.5</v>
      </c>
      <c r="C43" s="46">
        <v>0</v>
      </c>
      <c r="D43" s="16">
        <f>'344 Truncate'!C39</f>
        <v>18.375940964433465</v>
      </c>
      <c r="E43" s="10">
        <f t="shared" si="3"/>
        <v>51.609948737763112</v>
      </c>
      <c r="F43" s="9">
        <f t="shared" si="0"/>
        <v>0</v>
      </c>
      <c r="G43" s="9">
        <f t="shared" si="2"/>
        <v>0</v>
      </c>
    </row>
    <row r="44" spans="1:7">
      <c r="A44" s="27">
        <v>1985</v>
      </c>
      <c r="B44" s="28">
        <v>26.5</v>
      </c>
      <c r="C44" s="46">
        <v>0</v>
      </c>
      <c r="D44" s="16">
        <f>'344 Truncate'!C40</f>
        <v>18.322751629738185</v>
      </c>
      <c r="E44" s="10">
        <f t="shared" si="3"/>
        <v>51.609948737763112</v>
      </c>
      <c r="F44" s="9">
        <f t="shared" si="0"/>
        <v>0</v>
      </c>
      <c r="G44" s="9">
        <f t="shared" si="2"/>
        <v>0</v>
      </c>
    </row>
    <row r="45" spans="1:7">
      <c r="A45" s="27">
        <v>1984</v>
      </c>
      <c r="B45" s="28">
        <v>27.5</v>
      </c>
      <c r="C45" s="46">
        <v>0</v>
      </c>
      <c r="D45" s="16">
        <f>'344 Truncate'!C41</f>
        <v>18.267721156620865</v>
      </c>
      <c r="E45" s="10">
        <f t="shared" si="3"/>
        <v>51.609948737763112</v>
      </c>
      <c r="F45" s="9">
        <f t="shared" si="0"/>
        <v>0</v>
      </c>
      <c r="G45" s="9">
        <f t="shared" si="2"/>
        <v>0</v>
      </c>
    </row>
    <row r="46" spans="1:7">
      <c r="A46" s="27">
        <v>1983</v>
      </c>
      <c r="B46" s="28">
        <v>28.5</v>
      </c>
      <c r="C46" s="46">
        <v>0</v>
      </c>
      <c r="D46" s="16">
        <f>'344 Truncate'!C42</f>
        <v>18.210361339320766</v>
      </c>
      <c r="E46" s="10">
        <f t="shared" si="3"/>
        <v>51.609948737763112</v>
      </c>
      <c r="F46" s="9">
        <f t="shared" si="0"/>
        <v>0</v>
      </c>
      <c r="G46" s="9">
        <f t="shared" si="2"/>
        <v>0</v>
      </c>
    </row>
    <row r="47" spans="1:7">
      <c r="A47" s="27">
        <v>1982</v>
      </c>
      <c r="B47" s="28">
        <v>29.5</v>
      </c>
      <c r="C47" s="46">
        <v>0</v>
      </c>
      <c r="D47" s="16">
        <f>'344 Truncate'!C43</f>
        <v>18.15057292183895</v>
      </c>
      <c r="E47" s="10">
        <f t="shared" si="3"/>
        <v>51.609948737763112</v>
      </c>
      <c r="F47" s="9">
        <f t="shared" si="0"/>
        <v>0</v>
      </c>
      <c r="G47" s="9">
        <f t="shared" si="2"/>
        <v>0</v>
      </c>
    </row>
    <row r="48" spans="1:7">
      <c r="A48" s="27">
        <v>1981</v>
      </c>
      <c r="B48" s="28">
        <v>30.5</v>
      </c>
      <c r="C48" s="46">
        <v>0</v>
      </c>
      <c r="D48" s="16">
        <f>'344 Truncate'!C44</f>
        <v>18.088660414540648</v>
      </c>
      <c r="E48" s="10">
        <f t="shared" si="3"/>
        <v>51.609948737763112</v>
      </c>
      <c r="F48" s="9">
        <f t="shared" si="0"/>
        <v>0</v>
      </c>
      <c r="G48" s="9">
        <f t="shared" si="2"/>
        <v>0</v>
      </c>
    </row>
    <row r="49" spans="1:7">
      <c r="A49" s="27">
        <v>1980</v>
      </c>
      <c r="B49" s="28">
        <v>31.5</v>
      </c>
      <c r="C49" s="46">
        <v>0</v>
      </c>
      <c r="D49" s="16">
        <f>'344 Truncate'!C45</f>
        <v>18.024940675165734</v>
      </c>
      <c r="E49" s="10">
        <f t="shared" si="3"/>
        <v>51.609948737763112</v>
      </c>
      <c r="F49" s="9">
        <f t="shared" si="0"/>
        <v>0</v>
      </c>
      <c r="G49" s="9">
        <f t="shared" si="2"/>
        <v>0</v>
      </c>
    </row>
    <row r="50" spans="1:7">
      <c r="A50" s="27">
        <v>1979</v>
      </c>
      <c r="B50" s="28">
        <v>32.5</v>
      </c>
      <c r="C50" s="46">
        <v>0</v>
      </c>
      <c r="D50" s="16">
        <f>'344 Truncate'!C46</f>
        <v>17.958954631743516</v>
      </c>
      <c r="E50" s="10">
        <f t="shared" si="3"/>
        <v>51.609948737763112</v>
      </c>
      <c r="F50" s="9">
        <f t="shared" si="0"/>
        <v>0</v>
      </c>
      <c r="G50" s="9">
        <f t="shared" si="2"/>
        <v>0</v>
      </c>
    </row>
    <row r="51" spans="1:7">
      <c r="A51" s="27">
        <v>1978</v>
      </c>
      <c r="B51" s="28">
        <v>33.5</v>
      </c>
      <c r="C51" s="46">
        <v>0</v>
      </c>
      <c r="D51" s="16">
        <f>'344 Truncate'!C47</f>
        <v>17.890646512695529</v>
      </c>
      <c r="E51" s="10">
        <f t="shared" si="3"/>
        <v>51.609948737763112</v>
      </c>
      <c r="F51" s="9">
        <f t="shared" si="0"/>
        <v>0</v>
      </c>
      <c r="G51" s="9">
        <f t="shared" si="2"/>
        <v>0</v>
      </c>
    </row>
    <row r="52" spans="1:7">
      <c r="A52" s="27">
        <v>1977</v>
      </c>
      <c r="B52" s="28">
        <v>34.5</v>
      </c>
      <c r="C52" s="46">
        <v>0</v>
      </c>
      <c r="D52" s="16">
        <f>'344 Truncate'!C48</f>
        <v>17.820878550979572</v>
      </c>
      <c r="E52" s="10">
        <f t="shared" si="3"/>
        <v>51.609948737763112</v>
      </c>
      <c r="F52" s="9">
        <f t="shared" si="0"/>
        <v>0</v>
      </c>
      <c r="G52" s="9">
        <f t="shared" si="2"/>
        <v>0</v>
      </c>
    </row>
    <row r="53" spans="1:7">
      <c r="A53" s="27">
        <v>1976</v>
      </c>
      <c r="B53" s="28">
        <v>35.5</v>
      </c>
      <c r="C53" s="46">
        <v>0</v>
      </c>
      <c r="D53" s="16">
        <f>'344 Truncate'!C49</f>
        <v>17.749121471089833</v>
      </c>
      <c r="E53" s="10">
        <f t="shared" si="3"/>
        <v>51.609948737763112</v>
      </c>
      <c r="F53" s="9">
        <f t="shared" si="0"/>
        <v>0</v>
      </c>
      <c r="G53" s="9">
        <f t="shared" si="2"/>
        <v>0</v>
      </c>
    </row>
    <row r="54" spans="1:7">
      <c r="A54" s="27">
        <v>1975</v>
      </c>
      <c r="B54" s="28">
        <v>36.5</v>
      </c>
      <c r="C54" s="46">
        <v>18497</v>
      </c>
      <c r="D54" s="16">
        <f>'344 Truncate'!C50</f>
        <v>17.675214266582557</v>
      </c>
      <c r="E54" s="10">
        <f t="shared" si="3"/>
        <v>51.609948737763112</v>
      </c>
      <c r="F54" s="9">
        <f t="shared" si="0"/>
        <v>358.39989095873108</v>
      </c>
      <c r="G54" s="9">
        <f t="shared" si="2"/>
        <v>6334.7948658153964</v>
      </c>
    </row>
    <row r="55" spans="1:7">
      <c r="A55" s="27">
        <v>1974</v>
      </c>
      <c r="B55" s="28">
        <v>37.5</v>
      </c>
      <c r="C55" s="46">
        <v>0</v>
      </c>
      <c r="D55" s="16">
        <f>'344 Truncate'!C51</f>
        <v>17.599450900231744</v>
      </c>
      <c r="E55" s="10">
        <f t="shared" si="3"/>
        <v>51.609948737763112</v>
      </c>
      <c r="F55" s="9">
        <f t="shared" si="0"/>
        <v>0</v>
      </c>
      <c r="G55" s="9">
        <f t="shared" si="2"/>
        <v>0</v>
      </c>
    </row>
    <row r="56" spans="1:7">
      <c r="A56" s="27">
        <v>1973</v>
      </c>
      <c r="B56" s="28">
        <v>38.5</v>
      </c>
      <c r="C56" s="46">
        <v>0</v>
      </c>
      <c r="D56" s="16">
        <f>'344 Truncate'!C52</f>
        <v>17.522386549138009</v>
      </c>
      <c r="E56" s="10">
        <f t="shared" si="3"/>
        <v>51.609948737763112</v>
      </c>
      <c r="F56" s="9">
        <f t="shared" si="0"/>
        <v>0</v>
      </c>
      <c r="G56" s="9">
        <f t="shared" si="2"/>
        <v>0</v>
      </c>
    </row>
    <row r="57" spans="1:7">
      <c r="A57" s="27">
        <v>1972</v>
      </c>
      <c r="B57" s="28">
        <v>39.5</v>
      </c>
      <c r="C57" s="46">
        <v>0</v>
      </c>
      <c r="D57" s="16">
        <f>'344 Truncate'!C53</f>
        <v>17.443338313569505</v>
      </c>
      <c r="E57" s="10">
        <f t="shared" si="3"/>
        <v>51.609948737763112</v>
      </c>
      <c r="F57" s="9">
        <f t="shared" si="0"/>
        <v>0</v>
      </c>
      <c r="G57" s="9">
        <f t="shared" si="2"/>
        <v>0</v>
      </c>
    </row>
    <row r="58" spans="1:7">
      <c r="A58" s="27">
        <v>1971</v>
      </c>
      <c r="B58" s="28">
        <v>40.5</v>
      </c>
      <c r="C58" s="46">
        <v>146547</v>
      </c>
      <c r="D58" s="16">
        <f>'344 Truncate'!C54</f>
        <v>17.362290585101807</v>
      </c>
      <c r="E58" s="10">
        <f t="shared" si="3"/>
        <v>51.609948737763112</v>
      </c>
      <c r="F58" s="9">
        <f t="shared" si="0"/>
        <v>2839.5106676936348</v>
      </c>
      <c r="G58" s="9">
        <f t="shared" si="2"/>
        <v>49300.409331993338</v>
      </c>
    </row>
    <row r="59" spans="1:7">
      <c r="A59" s="27">
        <v>1970</v>
      </c>
      <c r="B59" s="28">
        <v>41.5</v>
      </c>
      <c r="C59" s="46">
        <v>3502967.37</v>
      </c>
      <c r="D59" s="16">
        <f>'344 Truncate'!C55</f>
        <v>17.280104299453029</v>
      </c>
      <c r="E59" s="10">
        <f t="shared" si="3"/>
        <v>51.609948737763112</v>
      </c>
      <c r="F59" s="9">
        <f t="shared" si="0"/>
        <v>67873.878112125909</v>
      </c>
      <c r="G59" s="9">
        <f t="shared" si="2"/>
        <v>1172867.6929858979</v>
      </c>
    </row>
    <row r="60" spans="1:7" ht="15">
      <c r="D60" s="16"/>
      <c r="E60" s="10"/>
      <c r="F60" s="17"/>
      <c r="G60" s="17"/>
    </row>
    <row r="61" spans="1:7">
      <c r="D61"/>
    </row>
    <row r="62" spans="1:7">
      <c r="C62" s="11">
        <f>SUM(C18:C59)</f>
        <v>59360761.140000001</v>
      </c>
      <c r="D62"/>
      <c r="F62" s="9">
        <f>SUM(F18:F59)</f>
        <v>1150180.5871116009</v>
      </c>
      <c r="G62" s="9">
        <f>SUM(G18:G59)</f>
        <v>21562804.282037809</v>
      </c>
    </row>
    <row r="63" spans="1:7">
      <c r="D63"/>
    </row>
    <row r="64" spans="1:7">
      <c r="A64" s="2" t="s">
        <v>17</v>
      </c>
      <c r="B64" s="3"/>
      <c r="C64" s="19"/>
      <c r="D64" s="15"/>
      <c r="E64" s="20">
        <f>+C62/F62</f>
        <v>51.609948737763112</v>
      </c>
      <c r="F64" s="15"/>
      <c r="G64" s="15"/>
    </row>
    <row r="65" spans="1:7">
      <c r="A65" s="2" t="s">
        <v>18</v>
      </c>
      <c r="B65" s="3"/>
      <c r="C65" s="19"/>
      <c r="D65" s="15"/>
      <c r="E65" s="20">
        <f>+G62/F62</f>
        <v>18.74732065873895</v>
      </c>
      <c r="F65" s="15"/>
      <c r="G65" s="15"/>
    </row>
    <row r="66" spans="1:7">
      <c r="A66" s="1"/>
    </row>
    <row r="68" spans="1:7">
      <c r="A68" s="63" t="s">
        <v>8</v>
      </c>
      <c r="B68" s="64"/>
      <c r="C68" s="65"/>
      <c r="D68" s="66"/>
      <c r="E68" s="67"/>
      <c r="F68" s="67"/>
    </row>
  </sheetData>
  <mergeCells count="6">
    <mergeCell ref="A68:F68"/>
    <mergeCell ref="A1:J1"/>
    <mergeCell ref="A3:J3"/>
    <mergeCell ref="A5:J5"/>
    <mergeCell ref="A6:J6"/>
    <mergeCell ref="L12:N1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54"/>
  <sheetViews>
    <sheetView topLeftCell="A13" workbookViewId="0">
      <selection activeCell="E33" sqref="E33"/>
    </sheetView>
  </sheetViews>
  <sheetFormatPr defaultRowHeight="12.75"/>
  <cols>
    <col min="2" max="2" width="23.5703125" style="37" customWidth="1"/>
    <col min="7" max="7" width="15.7109375" customWidth="1"/>
  </cols>
  <sheetData>
    <row r="1" spans="1:11">
      <c r="B1" s="15" t="s">
        <v>28</v>
      </c>
      <c r="C1">
        <f>'[1]344'!$D$5</f>
        <v>2030.6388106520496</v>
      </c>
      <c r="D1" s="30" t="s">
        <v>29</v>
      </c>
    </row>
    <row r="2" spans="1:11">
      <c r="A2" s="15"/>
      <c r="B2" s="15" t="s">
        <v>25</v>
      </c>
      <c r="C2">
        <v>2011</v>
      </c>
      <c r="D2" s="30" t="s">
        <v>30</v>
      </c>
    </row>
    <row r="3" spans="1:11">
      <c r="A3" s="15"/>
      <c r="B3" s="15" t="s">
        <v>33</v>
      </c>
      <c r="C3">
        <f>C1-C2</f>
        <v>19.638810652049642</v>
      </c>
    </row>
    <row r="4" spans="1:11">
      <c r="A4" s="15"/>
    </row>
    <row r="5" spans="1:11">
      <c r="A5" s="26" t="str">
        <f>"Projection Life Table "&amp;B8</f>
        <v xml:space="preserve">Projection Life Table </v>
      </c>
      <c r="B5" s="26"/>
      <c r="D5" s="30" t="s">
        <v>27</v>
      </c>
      <c r="E5" s="29"/>
      <c r="F5" s="29"/>
      <c r="G5" s="29"/>
      <c r="K5" s="30" t="s">
        <v>26</v>
      </c>
    </row>
    <row r="6" spans="1:11">
      <c r="A6" s="22"/>
      <c r="B6" s="31"/>
    </row>
    <row r="7" spans="1:11">
      <c r="A7" s="36" t="str">
        <f>"Interim Retirement Rate " &amp;ROUND(B13, 6)</f>
        <v>Interim Retirement Rate 0</v>
      </c>
      <c r="B7" s="31"/>
    </row>
    <row r="8" spans="1:11">
      <c r="A8" s="22"/>
      <c r="B8" s="31"/>
    </row>
    <row r="9" spans="1:11">
      <c r="A9" s="23" t="s">
        <v>21</v>
      </c>
      <c r="B9" s="23" t="s">
        <v>22</v>
      </c>
      <c r="D9" s="30" t="s">
        <v>27</v>
      </c>
      <c r="E9" s="29"/>
      <c r="F9" s="29"/>
      <c r="G9" s="29"/>
    </row>
    <row r="10" spans="1:11">
      <c r="A10" s="24"/>
      <c r="B10" s="38"/>
    </row>
    <row r="11" spans="1:11">
      <c r="A11" s="24" t="s">
        <v>23</v>
      </c>
      <c r="B11" s="38" t="s">
        <v>24</v>
      </c>
      <c r="C11" s="18" t="s">
        <v>31</v>
      </c>
      <c r="G11" s="18"/>
    </row>
    <row r="12" spans="1:11">
      <c r="A12" s="24"/>
      <c r="B12" s="38"/>
    </row>
    <row r="13" spans="1:11">
      <c r="A13" s="24"/>
      <c r="B13" s="40"/>
    </row>
    <row r="14" spans="1:11" ht="12.75" customHeight="1">
      <c r="A14" s="25">
        <v>0.5</v>
      </c>
      <c r="B14" s="53">
        <v>1</v>
      </c>
      <c r="C14" s="21">
        <f>SUM(B15:B33)/B14</f>
        <v>18.986365205128209</v>
      </c>
      <c r="D14" s="71" t="s">
        <v>32</v>
      </c>
      <c r="E14" s="71"/>
      <c r="F14" s="71"/>
      <c r="G14" s="71"/>
      <c r="H14" s="71"/>
      <c r="I14" s="71"/>
      <c r="J14" s="29"/>
      <c r="K14" s="29"/>
    </row>
    <row r="15" spans="1:11">
      <c r="A15" s="25">
        <v>1.5</v>
      </c>
      <c r="B15" s="53">
        <v>1</v>
      </c>
      <c r="C15" s="21">
        <f t="shared" ref="C15:C65" si="0">SUM(B16:B34)/B15</f>
        <v>18.982313666666666</v>
      </c>
      <c r="D15" s="71"/>
      <c r="E15" s="71"/>
      <c r="F15" s="71"/>
      <c r="G15" s="71"/>
      <c r="H15" s="71"/>
      <c r="I15" s="71"/>
    </row>
    <row r="16" spans="1:11">
      <c r="A16" s="25">
        <v>2.5</v>
      </c>
      <c r="B16" s="53">
        <v>0.99999979487179502</v>
      </c>
      <c r="C16" s="21">
        <f t="shared" si="0"/>
        <v>18.977357867150332</v>
      </c>
      <c r="D16" s="71"/>
      <c r="E16" s="71"/>
      <c r="F16" s="71"/>
      <c r="G16" s="71"/>
      <c r="H16" s="71"/>
      <c r="I16" s="71"/>
    </row>
    <row r="17" spans="1:3">
      <c r="A17" s="25">
        <v>3.5</v>
      </c>
      <c r="B17" s="53">
        <v>0.999998512820513</v>
      </c>
      <c r="C17" s="21">
        <f t="shared" si="0"/>
        <v>18.971381367695365</v>
      </c>
    </row>
    <row r="18" spans="1:3">
      <c r="A18" s="25">
        <v>4.5</v>
      </c>
      <c r="B18" s="53">
        <v>0.99999569230769203</v>
      </c>
      <c r="C18" s="21">
        <f t="shared" si="0"/>
        <v>18.96423720491925</v>
      </c>
    </row>
    <row r="19" spans="1:3">
      <c r="A19" s="25">
        <v>5.5</v>
      </c>
      <c r="B19" s="53">
        <v>0.99998853846153801</v>
      </c>
      <c r="C19" s="21">
        <f t="shared" si="0"/>
        <v>18.955808903758474</v>
      </c>
    </row>
    <row r="20" spans="1:3">
      <c r="A20" s="25">
        <v>6.5</v>
      </c>
      <c r="B20" s="53">
        <v>0.99997499999999995</v>
      </c>
      <c r="C20" s="21">
        <f t="shared" si="0"/>
        <v>18.945970751832906</v>
      </c>
    </row>
    <row r="21" spans="1:3">
      <c r="A21" s="25">
        <v>7.5</v>
      </c>
      <c r="B21" s="53">
        <v>0.99995207692307697</v>
      </c>
      <c r="C21" s="21">
        <f t="shared" si="0"/>
        <v>18.934608635475378</v>
      </c>
    </row>
    <row r="22" spans="1:3">
      <c r="A22" s="25">
        <v>8.5</v>
      </c>
      <c r="B22" s="53">
        <v>0.99991617948718003</v>
      </c>
      <c r="C22" s="21">
        <f t="shared" si="0"/>
        <v>18.921576375209497</v>
      </c>
    </row>
    <row r="23" spans="1:3">
      <c r="A23" s="25">
        <v>9.5</v>
      </c>
      <c r="B23" s="53">
        <v>0.99986194871794898</v>
      </c>
      <c r="C23" s="21">
        <f t="shared" si="0"/>
        <v>18.906782669689576</v>
      </c>
    </row>
    <row r="24" spans="1:3">
      <c r="A24" s="25">
        <v>10.5</v>
      </c>
      <c r="B24" s="53">
        <v>0.99978230769230803</v>
      </c>
      <c r="C24" s="21">
        <f t="shared" si="0"/>
        <v>18.890168603370316</v>
      </c>
    </row>
    <row r="25" spans="1:3">
      <c r="A25" s="25">
        <v>11.5</v>
      </c>
      <c r="B25" s="53">
        <v>0.99967458974359003</v>
      </c>
      <c r="C25" s="21">
        <f t="shared" si="0"/>
        <v>18.871567514444241</v>
      </c>
    </row>
    <row r="26" spans="1:3">
      <c r="A26" s="25">
        <v>12.5</v>
      </c>
      <c r="B26" s="53">
        <v>0.99953130769230802</v>
      </c>
      <c r="C26" s="21">
        <f t="shared" si="0"/>
        <v>18.850885854936976</v>
      </c>
    </row>
    <row r="27" spans="1:3">
      <c r="A27" s="25">
        <v>13.5</v>
      </c>
      <c r="B27" s="53">
        <v>0.99933746153846204</v>
      </c>
      <c r="C27" s="21">
        <f t="shared" si="0"/>
        <v>18.82820153588424</v>
      </c>
    </row>
    <row r="28" spans="1:3">
      <c r="A28" s="25">
        <v>14.5</v>
      </c>
      <c r="B28" s="53">
        <v>0.99909256410256397</v>
      </c>
      <c r="C28" s="21">
        <f t="shared" si="0"/>
        <v>18.80330966998002</v>
      </c>
    </row>
    <row r="29" spans="1:3">
      <c r="A29" s="25">
        <v>15.5</v>
      </c>
      <c r="B29" s="53">
        <v>0.99878805128205095</v>
      </c>
      <c r="C29" s="21">
        <f t="shared" si="0"/>
        <v>18.776112660025365</v>
      </c>
    </row>
    <row r="30" spans="1:3">
      <c r="A30" s="25">
        <v>16.5</v>
      </c>
      <c r="B30" s="53">
        <v>0.99840807692307698</v>
      </c>
      <c r="C30" s="21">
        <f t="shared" si="0"/>
        <v>18.746685717506963</v>
      </c>
    </row>
    <row r="31" spans="1:3">
      <c r="A31" s="25">
        <v>17.5</v>
      </c>
      <c r="B31" s="53">
        <v>0.99794264102564101</v>
      </c>
      <c r="C31" s="21">
        <f t="shared" si="0"/>
        <v>18.715002015813926</v>
      </c>
    </row>
    <row r="32" spans="1:3">
      <c r="A32" s="25">
        <v>18.5</v>
      </c>
      <c r="B32" s="53">
        <v>0.99738746153846103</v>
      </c>
      <c r="C32" s="21">
        <f t="shared" si="0"/>
        <v>18.68090674120398</v>
      </c>
    </row>
    <row r="33" spans="1:5">
      <c r="A33" s="25">
        <v>19.5</v>
      </c>
      <c r="B33" s="53">
        <v>0.99673299999999998</v>
      </c>
      <c r="C33" s="21">
        <f t="shared" si="0"/>
        <v>18.644317369461422</v>
      </c>
      <c r="E33" s="59">
        <f>+(1-B33)</f>
        <v>3.2670000000000199E-3</v>
      </c>
    </row>
    <row r="34" spans="1:5">
      <c r="A34" s="25">
        <v>20.5</v>
      </c>
      <c r="B34" s="53">
        <v>0.99594846153846195</v>
      </c>
      <c r="C34" s="21">
        <f t="shared" si="0"/>
        <v>18.605608543743507</v>
      </c>
    </row>
    <row r="35" spans="1:5">
      <c r="A35" s="25">
        <v>21.5</v>
      </c>
      <c r="B35" s="53">
        <v>0.99504010256410302</v>
      </c>
      <c r="C35" s="21">
        <f t="shared" si="0"/>
        <v>18.564445618014513</v>
      </c>
    </row>
    <row r="36" spans="1:5">
      <c r="A36" s="25">
        <v>22.5</v>
      </c>
      <c r="B36" s="53">
        <v>0.99399769230769197</v>
      </c>
      <c r="C36" s="21">
        <f t="shared" si="0"/>
        <v>18.520761488637834</v>
      </c>
    </row>
    <row r="37" spans="1:5">
      <c r="A37" s="25">
        <v>23.5</v>
      </c>
      <c r="B37" s="53">
        <v>0.99279805128205101</v>
      </c>
      <c r="C37" s="21">
        <f t="shared" si="0"/>
        <v>18.474770710205128</v>
      </c>
    </row>
    <row r="38" spans="1:5">
      <c r="A38" s="25">
        <v>24.5</v>
      </c>
      <c r="B38" s="53">
        <v>0.99142466666666695</v>
      </c>
      <c r="C38" s="21">
        <f t="shared" si="0"/>
        <v>18.426586816454392</v>
      </c>
    </row>
    <row r="39" spans="1:5">
      <c r="A39" s="25">
        <v>25.5</v>
      </c>
      <c r="B39" s="53">
        <v>0.98988046153846199</v>
      </c>
      <c r="C39" s="21">
        <f t="shared" si="0"/>
        <v>18.375940964433465</v>
      </c>
    </row>
    <row r="40" spans="1:5">
      <c r="A40" s="25">
        <v>26.5</v>
      </c>
      <c r="B40" s="53">
        <v>0.98815620512820501</v>
      </c>
      <c r="C40" s="21">
        <f t="shared" si="0"/>
        <v>18.322751629738185</v>
      </c>
    </row>
    <row r="41" spans="1:5">
      <c r="A41" s="25">
        <v>27.5</v>
      </c>
      <c r="B41" s="53">
        <v>0.98620530769230796</v>
      </c>
      <c r="C41" s="21">
        <f t="shared" si="0"/>
        <v>18.267721156620865</v>
      </c>
    </row>
    <row r="42" spans="1:5">
      <c r="A42" s="25">
        <v>28.5</v>
      </c>
      <c r="B42" s="53">
        <v>0.98404415384615396</v>
      </c>
      <c r="C42" s="21">
        <f t="shared" si="0"/>
        <v>18.210361339320766</v>
      </c>
    </row>
    <row r="43" spans="1:5">
      <c r="A43" s="25">
        <v>29.5</v>
      </c>
      <c r="B43" s="53">
        <v>0.98166610256410303</v>
      </c>
      <c r="C43" s="21">
        <f t="shared" si="0"/>
        <v>18.15057292183895</v>
      </c>
    </row>
    <row r="44" spans="1:5">
      <c r="A44" s="25">
        <v>30.5</v>
      </c>
      <c r="B44" s="53">
        <v>0.97904474358974403</v>
      </c>
      <c r="C44" s="21">
        <f t="shared" si="0"/>
        <v>18.088660414540648</v>
      </c>
    </row>
    <row r="45" spans="1:5">
      <c r="A45" s="25">
        <v>31.5</v>
      </c>
      <c r="B45" s="53">
        <v>0.97615538461538498</v>
      </c>
      <c r="C45" s="21">
        <f t="shared" si="0"/>
        <v>18.024940675165734</v>
      </c>
    </row>
    <row r="46" spans="1:5">
      <c r="A46" s="25">
        <v>32.5</v>
      </c>
      <c r="B46" s="53">
        <v>0.97301400000000005</v>
      </c>
      <c r="C46" s="21">
        <f t="shared" si="0"/>
        <v>17.958954631743516</v>
      </c>
    </row>
    <row r="47" spans="1:5">
      <c r="A47" s="25">
        <v>33.5</v>
      </c>
      <c r="B47" s="53">
        <v>0.969612307692308</v>
      </c>
      <c r="C47" s="21">
        <f t="shared" si="0"/>
        <v>17.890646512695529</v>
      </c>
    </row>
    <row r="48" spans="1:5">
      <c r="A48" s="25">
        <v>34.5</v>
      </c>
      <c r="B48" s="53">
        <v>0.96589815384615396</v>
      </c>
      <c r="C48" s="21">
        <f t="shared" si="0"/>
        <v>17.820878550979572</v>
      </c>
    </row>
    <row r="49" spans="1:3">
      <c r="A49" s="25">
        <v>35.5</v>
      </c>
      <c r="B49" s="53">
        <v>0.96189353846153802</v>
      </c>
      <c r="C49" s="21">
        <f t="shared" si="0"/>
        <v>17.749121471089833</v>
      </c>
    </row>
    <row r="50" spans="1:3">
      <c r="A50" s="25">
        <v>36.5</v>
      </c>
      <c r="B50" s="53">
        <v>0.95759874358974395</v>
      </c>
      <c r="C50" s="21">
        <f t="shared" si="0"/>
        <v>17.675214266582557</v>
      </c>
    </row>
    <row r="51" spans="1:3">
      <c r="A51" s="25">
        <v>37.5</v>
      </c>
      <c r="B51" s="53">
        <v>0.95299107692307705</v>
      </c>
      <c r="C51" s="21">
        <f t="shared" si="0"/>
        <v>17.599450900231744</v>
      </c>
    </row>
    <row r="52" spans="1:3">
      <c r="A52" s="25">
        <v>38.5</v>
      </c>
      <c r="B52" s="53">
        <v>0.94803723076923097</v>
      </c>
      <c r="C52" s="21">
        <f t="shared" si="0"/>
        <v>17.522386549138009</v>
      </c>
    </row>
    <row r="53" spans="1:3">
      <c r="A53" s="25">
        <v>39.5</v>
      </c>
      <c r="B53" s="53">
        <v>0.94276928205128196</v>
      </c>
      <c r="C53" s="21">
        <f t="shared" si="0"/>
        <v>17.443338313569505</v>
      </c>
    </row>
    <row r="54" spans="1:3">
      <c r="A54" s="25">
        <v>40.5</v>
      </c>
      <c r="B54" s="53">
        <v>0.93718076923076898</v>
      </c>
      <c r="C54" s="21">
        <f t="shared" si="0"/>
        <v>17.362290585101807</v>
      </c>
    </row>
    <row r="55" spans="1:3">
      <c r="A55" s="25">
        <v>41.5</v>
      </c>
      <c r="B55" s="53">
        <v>0.93122400000000005</v>
      </c>
      <c r="C55" s="21">
        <f t="shared" si="0"/>
        <v>17.280104299453029</v>
      </c>
    </row>
    <row r="56" spans="1:3">
      <c r="A56" s="25">
        <v>42.5</v>
      </c>
      <c r="B56" s="53">
        <v>0.92492023076923102</v>
      </c>
      <c r="C56" s="21">
        <f t="shared" si="0"/>
        <v>17.196348658092177</v>
      </c>
    </row>
    <row r="57" spans="1:3">
      <c r="A57" s="25">
        <v>43.5</v>
      </c>
      <c r="B57" s="53">
        <v>0.91828100000000001</v>
      </c>
      <c r="C57" s="21">
        <f t="shared" si="0"/>
        <v>17.110741505609745</v>
      </c>
    </row>
    <row r="58" spans="1:3">
      <c r="A58" s="25">
        <v>44.5</v>
      </c>
      <c r="B58" s="53">
        <v>0.91129269230769205</v>
      </c>
      <c r="C58" s="21">
        <f t="shared" si="0"/>
        <v>17.023490974992843</v>
      </c>
    </row>
    <row r="59" spans="1:3">
      <c r="A59" s="25">
        <v>45.5</v>
      </c>
      <c r="B59" s="53">
        <v>0.90391200000000005</v>
      </c>
      <c r="C59" s="21">
        <f t="shared" si="0"/>
        <v>16.935444702922069</v>
      </c>
    </row>
    <row r="60" spans="1:3">
      <c r="A60" s="25">
        <v>46.5</v>
      </c>
      <c r="B60" s="53">
        <v>0.89618815384615402</v>
      </c>
      <c r="C60" s="21">
        <f t="shared" si="0"/>
        <v>16.845679384291383</v>
      </c>
    </row>
    <row r="61" spans="1:3">
      <c r="A61" s="25">
        <v>47.5</v>
      </c>
      <c r="B61" s="53">
        <v>0.888120205128205</v>
      </c>
      <c r="C61" s="21">
        <f t="shared" si="0"/>
        <v>16.75418224167392</v>
      </c>
    </row>
    <row r="62" spans="1:3">
      <c r="A62" s="25">
        <v>48.5</v>
      </c>
      <c r="B62" s="53">
        <v>0.87966866666666699</v>
      </c>
      <c r="C62" s="21">
        <f t="shared" si="0"/>
        <v>16.661761022025829</v>
      </c>
    </row>
    <row r="63" spans="1:3">
      <c r="A63" s="25">
        <v>49.5</v>
      </c>
      <c r="B63" s="53">
        <v>0.87085046153846202</v>
      </c>
      <c r="C63" s="21">
        <f t="shared" si="0"/>
        <v>16.568162222087167</v>
      </c>
    </row>
    <row r="64" spans="1:3">
      <c r="A64" s="25">
        <v>50.5</v>
      </c>
      <c r="B64" s="53">
        <v>0.86169038461538505</v>
      </c>
      <c r="C64" s="21">
        <f t="shared" si="0"/>
        <v>16.472953593748713</v>
      </c>
    </row>
    <row r="65" spans="1:3">
      <c r="A65" s="25">
        <v>51.5</v>
      </c>
      <c r="B65" s="53">
        <v>0.85218538461538496</v>
      </c>
      <c r="C65" s="21">
        <f t="shared" si="0"/>
        <v>16.376242288679808</v>
      </c>
    </row>
    <row r="66" spans="1:3">
      <c r="A66" s="25"/>
      <c r="B66" s="53">
        <v>0.84228907692307697</v>
      </c>
      <c r="C66" s="21"/>
    </row>
    <row r="67" spans="1:3">
      <c r="A67" s="25"/>
      <c r="B67" s="53">
        <v>0.83206079487179496</v>
      </c>
      <c r="C67" s="21"/>
    </row>
    <row r="68" spans="1:3">
      <c r="A68" s="25"/>
      <c r="B68" s="53">
        <v>0.82150510256410303</v>
      </c>
      <c r="C68" s="21"/>
    </row>
    <row r="69" spans="1:3">
      <c r="A69" s="25"/>
      <c r="B69" s="53">
        <v>0.81059646153846099</v>
      </c>
      <c r="C69" s="21"/>
    </row>
    <row r="70" spans="1:3">
      <c r="A70" s="25"/>
      <c r="B70" s="53">
        <v>0.799347769230769</v>
      </c>
      <c r="C70" s="21"/>
    </row>
    <row r="71" spans="1:3">
      <c r="A71" s="25"/>
      <c r="B71" s="53">
        <v>0.78779238461538403</v>
      </c>
      <c r="C71" s="21"/>
    </row>
    <row r="72" spans="1:3">
      <c r="A72" s="25"/>
      <c r="B72" s="53">
        <v>0.77593800000000002</v>
      </c>
      <c r="C72" s="21"/>
    </row>
    <row r="73" spans="1:3">
      <c r="A73" s="25"/>
      <c r="B73" s="53">
        <v>0.76374207692307705</v>
      </c>
      <c r="C73" s="21"/>
    </row>
    <row r="74" spans="1:3">
      <c r="A74" s="25"/>
      <c r="B74" s="53">
        <v>0.75126700000000002</v>
      </c>
      <c r="C74" s="21"/>
    </row>
    <row r="75" spans="1:3">
      <c r="A75" s="25"/>
      <c r="B75" s="53">
        <v>0.73852315384615397</v>
      </c>
      <c r="C75" s="21"/>
    </row>
    <row r="76" spans="1:3">
      <c r="A76" s="25"/>
      <c r="B76" s="53">
        <v>0.72549905128205106</v>
      </c>
      <c r="C76" s="21"/>
    </row>
    <row r="77" spans="1:3">
      <c r="A77" s="25"/>
      <c r="B77" s="53">
        <v>0.71220679487179495</v>
      </c>
      <c r="C77" s="21"/>
    </row>
    <row r="78" spans="1:3">
      <c r="A78" s="25"/>
      <c r="B78" s="53">
        <v>0.69868076923076905</v>
      </c>
      <c r="C78" s="21"/>
    </row>
    <row r="79" spans="1:3">
      <c r="A79" s="25"/>
      <c r="B79" s="53">
        <v>0.68493476923076901</v>
      </c>
      <c r="C79" s="21"/>
    </row>
    <row r="80" spans="1:3">
      <c r="A80" s="25"/>
      <c r="B80" s="53">
        <v>0.670949666666667</v>
      </c>
      <c r="C80" s="21"/>
    </row>
    <row r="81" spans="1:3">
      <c r="A81" s="25"/>
      <c r="B81" s="53">
        <v>0.65676999999999996</v>
      </c>
      <c r="C81" s="21"/>
    </row>
    <row r="82" spans="1:3">
      <c r="A82" s="25"/>
      <c r="B82" s="53">
        <v>0.64241307692307703</v>
      </c>
      <c r="C82" s="21"/>
    </row>
    <row r="83" spans="1:3">
      <c r="A83" s="25"/>
      <c r="B83" s="53">
        <v>0.62788438461538498</v>
      </c>
      <c r="C83" s="21"/>
    </row>
    <row r="84" spans="1:3">
      <c r="A84" s="25"/>
      <c r="B84" s="53">
        <v>0.61319400000000002</v>
      </c>
      <c r="C84" s="21"/>
    </row>
    <row r="85" spans="1:3">
      <c r="A85" s="25"/>
      <c r="B85" s="53">
        <v>0.59837466666666705</v>
      </c>
      <c r="C85" s="21"/>
    </row>
    <row r="86" spans="1:3">
      <c r="A86" s="25"/>
      <c r="B86" s="53">
        <v>0.58344220512820499</v>
      </c>
      <c r="C86" s="21"/>
    </row>
    <row r="87" spans="1:3">
      <c r="A87" s="25"/>
      <c r="B87" s="53">
        <v>0.56839899999999999</v>
      </c>
      <c r="C87" s="21"/>
    </row>
    <row r="88" spans="1:3">
      <c r="A88" s="25"/>
      <c r="B88" s="53">
        <v>0.55327592307692297</v>
      </c>
      <c r="C88" s="21"/>
    </row>
    <row r="89" spans="1:3">
      <c r="A89" s="25"/>
      <c r="B89" s="53">
        <v>0.53809041025641002</v>
      </c>
      <c r="C89" s="21"/>
    </row>
    <row r="90" spans="1:3">
      <c r="A90" s="25"/>
      <c r="B90" s="53">
        <v>0.522858630769231</v>
      </c>
      <c r="C90" s="21"/>
    </row>
    <row r="91" spans="1:3">
      <c r="A91" s="25"/>
      <c r="B91" s="53">
        <v>0.50759725641025599</v>
      </c>
      <c r="C91" s="21"/>
    </row>
    <row r="92" spans="1:3">
      <c r="A92" s="25"/>
      <c r="B92" s="53">
        <v>0.492327384615385</v>
      </c>
      <c r="C92" s="21"/>
    </row>
    <row r="93" spans="1:3">
      <c r="A93" s="25"/>
      <c r="B93" s="53">
        <v>0.47706553846153898</v>
      </c>
      <c r="C93" s="21"/>
    </row>
    <row r="94" spans="1:3">
      <c r="A94" s="25"/>
      <c r="B94" s="53">
        <v>0.46183358974359001</v>
      </c>
      <c r="C94" s="21"/>
    </row>
    <row r="95" spans="1:3">
      <c r="A95" s="25"/>
      <c r="B95" s="53">
        <v>0.44664807692307701</v>
      </c>
      <c r="C95" s="21"/>
    </row>
    <row r="96" spans="1:3">
      <c r="A96" s="25"/>
      <c r="B96" s="53">
        <v>0.43152499999999999</v>
      </c>
      <c r="C96" s="21"/>
    </row>
    <row r="97" spans="1:3">
      <c r="A97" s="25"/>
      <c r="B97" s="53">
        <v>0.41648179487179499</v>
      </c>
      <c r="C97" s="21"/>
    </row>
    <row r="98" spans="1:3">
      <c r="A98" s="25"/>
      <c r="B98" s="53">
        <v>0.40154933333333298</v>
      </c>
      <c r="C98" s="21"/>
    </row>
    <row r="99" spans="1:3">
      <c r="A99" s="25"/>
      <c r="B99" s="53">
        <v>0.38673000000000002</v>
      </c>
      <c r="C99" s="21"/>
    </row>
    <row r="100" spans="1:3">
      <c r="A100" s="25"/>
      <c r="B100" s="53">
        <v>0.372039615384615</v>
      </c>
      <c r="C100" s="21"/>
    </row>
    <row r="101" spans="1:3">
      <c r="A101" s="25"/>
      <c r="B101" s="53">
        <v>0.357510923076923</v>
      </c>
      <c r="C101" s="21"/>
    </row>
    <row r="102" spans="1:3">
      <c r="A102" s="25"/>
      <c r="B102" s="53">
        <v>0.34315400000000001</v>
      </c>
      <c r="C102" s="21"/>
    </row>
    <row r="103" spans="1:3">
      <c r="A103" s="25"/>
      <c r="B103" s="53">
        <v>0.32897507692307698</v>
      </c>
      <c r="C103" s="21"/>
    </row>
    <row r="104" spans="1:3">
      <c r="A104" s="25"/>
      <c r="B104" s="53">
        <v>0.31499025641025602</v>
      </c>
      <c r="C104" s="21"/>
    </row>
    <row r="105" spans="1:3">
      <c r="A105" s="25"/>
      <c r="B105" s="53">
        <v>0.30124553846153801</v>
      </c>
      <c r="C105" s="21"/>
    </row>
    <row r="106" spans="1:3">
      <c r="A106" s="25"/>
      <c r="B106" s="53">
        <v>0.28772079487179503</v>
      </c>
      <c r="C106" s="21"/>
    </row>
    <row r="107" spans="1:3">
      <c r="A107" s="25"/>
      <c r="B107" s="53">
        <v>0.27442894871794898</v>
      </c>
      <c r="C107" s="21"/>
    </row>
    <row r="108" spans="1:3">
      <c r="A108" s="25"/>
      <c r="B108" s="53">
        <v>0.261407</v>
      </c>
      <c r="C108" s="21"/>
    </row>
    <row r="109" spans="1:3">
      <c r="A109" s="25"/>
      <c r="B109" s="53">
        <v>0.248664435897436</v>
      </c>
      <c r="C109" s="21"/>
    </row>
    <row r="110" spans="1:3">
      <c r="A110" s="25"/>
      <c r="B110" s="53">
        <v>0.236191358974359</v>
      </c>
      <c r="C110" s="21"/>
    </row>
    <row r="111" spans="1:3">
      <c r="A111" s="25"/>
      <c r="B111" s="53">
        <v>0.223996</v>
      </c>
      <c r="C111" s="21"/>
    </row>
    <row r="112" spans="1:3">
      <c r="A112" s="25"/>
      <c r="B112" s="53">
        <v>0.21214289743589801</v>
      </c>
      <c r="C112" s="21"/>
    </row>
    <row r="113" spans="1:3">
      <c r="A113" s="25"/>
      <c r="B113" s="53">
        <v>0.20058823076923099</v>
      </c>
      <c r="C113" s="21"/>
    </row>
    <row r="114" spans="1:3">
      <c r="A114" s="25"/>
      <c r="B114" s="53">
        <v>0.18934038461538399</v>
      </c>
      <c r="C114" s="21"/>
    </row>
    <row r="115" spans="1:3">
      <c r="A115" s="25"/>
      <c r="B115" s="53">
        <v>0.17843302564102601</v>
      </c>
      <c r="C115" s="21"/>
    </row>
    <row r="116" spans="1:3">
      <c r="A116" s="25"/>
      <c r="B116" s="53">
        <v>0.16787861538461499</v>
      </c>
      <c r="C116" s="21"/>
    </row>
    <row r="117" spans="1:3">
      <c r="A117" s="25"/>
      <c r="B117" s="53">
        <v>0.157651615384616</v>
      </c>
      <c r="C117" s="21"/>
    </row>
    <row r="118" spans="1:3">
      <c r="A118" s="25"/>
      <c r="B118" s="53">
        <v>0.14775658974358999</v>
      </c>
      <c r="C118" s="21"/>
    </row>
    <row r="119" spans="1:3">
      <c r="A119" s="25"/>
      <c r="B119" s="53">
        <v>0.138251871794872</v>
      </c>
      <c r="C119" s="21"/>
    </row>
    <row r="120" spans="1:3">
      <c r="A120" s="25"/>
      <c r="B120" s="53">
        <v>0.129093076923077</v>
      </c>
      <c r="C120" s="21"/>
    </row>
    <row r="121" spans="1:3">
      <c r="A121" s="25"/>
      <c r="B121" s="53">
        <v>0.120276153846154</v>
      </c>
      <c r="C121" s="21"/>
    </row>
    <row r="122" spans="1:3">
      <c r="A122" s="25"/>
      <c r="B122" s="53">
        <v>0.11182589743589801</v>
      </c>
      <c r="C122" s="21"/>
    </row>
    <row r="123" spans="1:3">
      <c r="A123" s="25"/>
      <c r="B123" s="53">
        <v>0.10375923076923101</v>
      </c>
      <c r="C123" s="21"/>
    </row>
    <row r="124" spans="1:3">
      <c r="A124" s="25"/>
      <c r="B124" s="53">
        <v>9.6036666666666506E-2</v>
      </c>
      <c r="C124" s="21"/>
    </row>
    <row r="125" spans="1:3">
      <c r="A125" s="25"/>
      <c r="B125" s="53">
        <v>8.8656307692307604E-2</v>
      </c>
      <c r="C125" s="21"/>
    </row>
    <row r="126" spans="1:3">
      <c r="A126" s="25"/>
      <c r="B126" s="53">
        <v>8.1668230769230798E-2</v>
      </c>
      <c r="C126" s="21"/>
    </row>
    <row r="127" spans="1:3">
      <c r="A127" s="25"/>
      <c r="B127" s="53">
        <v>7.5029774358974399E-2</v>
      </c>
      <c r="C127" s="21"/>
    </row>
    <row r="128" spans="1:3">
      <c r="A128" s="25"/>
      <c r="B128" s="53">
        <v>6.8726796923076899E-2</v>
      </c>
      <c r="C128" s="21"/>
    </row>
    <row r="129" spans="1:3">
      <c r="A129" s="25"/>
      <c r="B129" s="53">
        <v>6.2771307692307599E-2</v>
      </c>
      <c r="C129" s="21"/>
    </row>
    <row r="130" spans="1:3">
      <c r="A130" s="25"/>
      <c r="B130" s="53">
        <v>5.7183717948717898E-2</v>
      </c>
      <c r="C130" s="21"/>
    </row>
    <row r="131" spans="1:3">
      <c r="A131" s="25"/>
      <c r="B131" s="53">
        <v>5.1916410256410299E-2</v>
      </c>
      <c r="C131" s="21"/>
    </row>
    <row r="132" spans="1:3">
      <c r="A132" s="25"/>
      <c r="B132" s="53">
        <v>4.6963846153846203E-2</v>
      </c>
      <c r="C132" s="21"/>
    </row>
    <row r="133" spans="1:3">
      <c r="A133" s="25"/>
      <c r="B133" s="53">
        <v>4.2356461538461503E-2</v>
      </c>
      <c r="C133" s="21"/>
    </row>
    <row r="134" spans="1:3">
      <c r="A134" s="25"/>
      <c r="B134" s="53">
        <v>3.80629487179487E-2</v>
      </c>
      <c r="C134" s="21"/>
    </row>
    <row r="135" spans="1:3">
      <c r="A135" s="25"/>
      <c r="B135" s="53">
        <v>3.4059615384615403E-2</v>
      </c>
      <c r="C135" s="21"/>
    </row>
    <row r="136" spans="1:3">
      <c r="A136" s="25"/>
      <c r="B136" s="53">
        <v>3.0347692307692301E-2</v>
      </c>
      <c r="C136" s="21"/>
    </row>
    <row r="137" spans="1:3">
      <c r="A137" s="25"/>
      <c r="B137" s="53">
        <v>2.6946666666666699E-2</v>
      </c>
      <c r="C137" s="21"/>
    </row>
    <row r="138" spans="1:3">
      <c r="A138" s="25"/>
      <c r="B138" s="53">
        <v>2.3807230769230799E-2</v>
      </c>
      <c r="C138" s="21"/>
    </row>
    <row r="139" spans="1:3">
      <c r="A139" s="25"/>
      <c r="B139" s="53">
        <v>2.0919153846153799E-2</v>
      </c>
      <c r="C139" s="21"/>
    </row>
    <row r="140" spans="1:3">
      <c r="A140" s="25"/>
      <c r="B140" s="53">
        <v>1.8299076923076901E-2</v>
      </c>
      <c r="C140" s="21"/>
    </row>
    <row r="141" spans="1:3">
      <c r="A141" s="25"/>
      <c r="B141" s="53">
        <v>1.5922307692307701E-2</v>
      </c>
      <c r="C141" s="21"/>
    </row>
    <row r="142" spans="1:3">
      <c r="A142" s="25"/>
      <c r="B142" s="53">
        <v>1.37631794871795E-2</v>
      </c>
      <c r="C142" s="21"/>
    </row>
    <row r="143" spans="1:3">
      <c r="A143" s="25"/>
      <c r="B143" s="53">
        <v>1.1813794871794899E-2</v>
      </c>
      <c r="C143" s="21"/>
    </row>
    <row r="144" spans="1:3">
      <c r="A144" s="25"/>
      <c r="B144" s="53">
        <v>1.0090153846153801E-2</v>
      </c>
      <c r="C144" s="21"/>
    </row>
    <row r="145" spans="1:3">
      <c r="A145" s="25"/>
      <c r="B145" s="53">
        <v>8.5485128205128203E-3</v>
      </c>
      <c r="C145" s="21"/>
    </row>
    <row r="146" spans="1:3">
      <c r="A146" s="25"/>
      <c r="B146" s="53">
        <v>7.17682051282052E-3</v>
      </c>
      <c r="C146" s="21"/>
    </row>
    <row r="147" spans="1:3">
      <c r="A147" s="25"/>
      <c r="B147" s="53">
        <v>5.9774615384615599E-3</v>
      </c>
      <c r="C147" s="21"/>
    </row>
    <row r="148" spans="1:3">
      <c r="A148" s="25"/>
      <c r="B148" s="53">
        <v>4.9367692307692099E-3</v>
      </c>
      <c r="C148" s="21"/>
    </row>
    <row r="149" spans="1:3">
      <c r="A149" s="25"/>
      <c r="B149" s="53">
        <v>4.0295384615384499E-3</v>
      </c>
      <c r="C149" s="21"/>
    </row>
    <row r="150" spans="1:3">
      <c r="A150" s="25"/>
      <c r="B150" s="53">
        <v>3.2439999999999999E-3</v>
      </c>
      <c r="C150" s="21"/>
    </row>
    <row r="151" spans="1:3">
      <c r="A151" s="25"/>
      <c r="B151" s="53">
        <v>2.5918205128205199E-3</v>
      </c>
      <c r="C151" s="21"/>
    </row>
    <row r="152" spans="1:3">
      <c r="A152" s="25"/>
      <c r="B152" s="53">
        <v>2.0384871794871902E-3</v>
      </c>
      <c r="C152" s="21"/>
    </row>
    <row r="153" spans="1:3">
      <c r="A153" s="25"/>
      <c r="B153" s="53">
        <v>1.5747692307692201E-3</v>
      </c>
      <c r="C153" s="21"/>
    </row>
    <row r="154" spans="1:3">
      <c r="A154" s="25"/>
      <c r="B154" s="53">
        <v>1.1960769230769199E-3</v>
      </c>
      <c r="C154" s="21"/>
    </row>
    <row r="155" spans="1:3">
      <c r="A155" s="25"/>
      <c r="B155" s="53">
        <v>8.9284615384615401E-4</v>
      </c>
      <c r="C155" s="21"/>
    </row>
    <row r="156" spans="1:3">
      <c r="A156" s="25"/>
      <c r="B156" s="53">
        <v>6.4853846153846396E-4</v>
      </c>
      <c r="C156" s="21"/>
    </row>
    <row r="157" spans="1:3">
      <c r="A157" s="25"/>
      <c r="B157" s="53">
        <v>4.5664102564102498E-4</v>
      </c>
      <c r="C157" s="21"/>
    </row>
    <row r="158" spans="1:3">
      <c r="A158" s="25"/>
      <c r="B158" s="53">
        <v>3.13666666666665E-4</v>
      </c>
      <c r="C158" s="21"/>
    </row>
    <row r="159" spans="1:3">
      <c r="A159" s="25"/>
      <c r="B159" s="53">
        <v>2.0776923076922999E-4</v>
      </c>
      <c r="C159" s="21"/>
    </row>
    <row r="160" spans="1:3">
      <c r="A160" s="25"/>
      <c r="B160" s="53">
        <v>1.29871794871795E-4</v>
      </c>
      <c r="C160" s="21"/>
    </row>
    <row r="161" spans="1:3">
      <c r="A161" s="25"/>
      <c r="B161" s="53">
        <v>7.5923076923077403E-5</v>
      </c>
      <c r="C161" s="21"/>
    </row>
    <row r="162" spans="1:3">
      <c r="A162" s="25"/>
      <c r="B162" s="53">
        <v>4.1307692307692303E-5</v>
      </c>
      <c r="C162" s="21"/>
    </row>
    <row r="163" spans="1:3">
      <c r="A163" s="25"/>
      <c r="B163" s="53">
        <v>2.03333333333331E-5</v>
      </c>
      <c r="C163" s="21"/>
    </row>
    <row r="164" spans="1:3">
      <c r="A164" s="25"/>
      <c r="B164" s="53">
        <v>8.4102564102563501E-6</v>
      </c>
      <c r="C164" s="21"/>
    </row>
    <row r="165" spans="1:3">
      <c r="A165" s="25"/>
      <c r="B165" s="53">
        <v>2.5384615384615499E-6</v>
      </c>
      <c r="C165" s="21"/>
    </row>
    <row r="166" spans="1:3">
      <c r="A166" s="25"/>
      <c r="B166" s="53">
        <v>4.87179487179503E-7</v>
      </c>
      <c r="C166" s="21"/>
    </row>
    <row r="167" spans="1:3">
      <c r="A167" s="25"/>
      <c r="B167" s="40"/>
      <c r="C167" s="21"/>
    </row>
    <row r="168" spans="1:3">
      <c r="A168" s="25"/>
      <c r="B168" s="40"/>
      <c r="C168" s="21"/>
    </row>
    <row r="169" spans="1:3">
      <c r="A169" s="25"/>
      <c r="B169" s="40"/>
      <c r="C169" s="21"/>
    </row>
    <row r="170" spans="1:3">
      <c r="A170" s="25"/>
      <c r="B170" s="40"/>
      <c r="C170" s="21"/>
    </row>
    <row r="171" spans="1:3">
      <c r="A171" s="25"/>
      <c r="B171" s="40"/>
      <c r="C171" s="21"/>
    </row>
    <row r="172" spans="1:3">
      <c r="A172" s="25"/>
      <c r="B172" s="40"/>
      <c r="C172" s="21"/>
    </row>
    <row r="173" spans="1:3">
      <c r="A173" s="25"/>
      <c r="B173" s="40"/>
      <c r="C173" s="21"/>
    </row>
    <row r="174" spans="1:3">
      <c r="A174" s="25"/>
      <c r="B174" s="40"/>
      <c r="C174" s="21"/>
    </row>
    <row r="175" spans="1:3">
      <c r="A175" s="25"/>
      <c r="B175" s="40"/>
      <c r="C175" s="21"/>
    </row>
    <row r="176" spans="1:3">
      <c r="A176" s="25"/>
      <c r="B176" s="40"/>
      <c r="C176" s="21"/>
    </row>
    <row r="177" spans="1:3">
      <c r="A177" s="25"/>
      <c r="B177" s="40"/>
      <c r="C177" s="21"/>
    </row>
    <row r="178" spans="1:3">
      <c r="A178" s="25"/>
      <c r="B178" s="40"/>
      <c r="C178" s="21"/>
    </row>
    <row r="179" spans="1:3">
      <c r="A179" s="25"/>
      <c r="B179" s="40"/>
      <c r="C179" s="21"/>
    </row>
    <row r="180" spans="1:3">
      <c r="A180" s="25"/>
      <c r="B180" s="40"/>
      <c r="C180" s="21"/>
    </row>
    <row r="181" spans="1:3">
      <c r="A181" s="25"/>
      <c r="B181" s="40"/>
      <c r="C181" s="21"/>
    </row>
    <row r="182" spans="1:3">
      <c r="A182" s="25"/>
      <c r="B182" s="40"/>
      <c r="C182" s="21"/>
    </row>
    <row r="183" spans="1:3">
      <c r="A183" s="25"/>
      <c r="B183" s="40"/>
      <c r="C183" s="21"/>
    </row>
    <row r="184" spans="1:3">
      <c r="A184" s="25"/>
      <c r="B184" s="40"/>
      <c r="C184" s="21"/>
    </row>
    <row r="185" spans="1:3">
      <c r="A185" s="25"/>
      <c r="B185" s="40"/>
      <c r="C185" s="21"/>
    </row>
    <row r="186" spans="1:3">
      <c r="A186" s="25"/>
      <c r="B186" s="40"/>
      <c r="C186" s="21"/>
    </row>
    <row r="187" spans="1:3">
      <c r="A187" s="25"/>
      <c r="B187" s="40"/>
      <c r="C187" s="21"/>
    </row>
    <row r="188" spans="1:3">
      <c r="A188" s="25"/>
      <c r="B188" s="40"/>
      <c r="C188" s="21"/>
    </row>
    <row r="189" spans="1:3">
      <c r="A189" s="25"/>
      <c r="B189" s="40"/>
      <c r="C189" s="21"/>
    </row>
    <row r="190" spans="1:3">
      <c r="A190" s="25"/>
      <c r="B190" s="40"/>
      <c r="C190" s="21"/>
    </row>
    <row r="191" spans="1:3">
      <c r="A191" s="25"/>
      <c r="B191" s="40"/>
      <c r="C191" s="21"/>
    </row>
    <row r="192" spans="1:3">
      <c r="A192" s="25"/>
      <c r="B192" s="40"/>
      <c r="C192" s="21"/>
    </row>
    <row r="193" spans="1:3">
      <c r="A193" s="25"/>
      <c r="B193" s="40"/>
      <c r="C193" s="21"/>
    </row>
    <row r="194" spans="1:3">
      <c r="A194" s="25"/>
      <c r="B194" s="40"/>
      <c r="C194" s="21"/>
    </row>
    <row r="195" spans="1:3">
      <c r="A195" s="25"/>
      <c r="B195" s="40"/>
      <c r="C195" s="21"/>
    </row>
    <row r="196" spans="1:3">
      <c r="A196" s="25"/>
      <c r="B196" s="40"/>
      <c r="C196" s="21"/>
    </row>
    <row r="197" spans="1:3">
      <c r="A197" s="25"/>
      <c r="B197" s="40"/>
      <c r="C197" s="21"/>
    </row>
    <row r="198" spans="1:3">
      <c r="A198" s="25"/>
      <c r="B198" s="40"/>
      <c r="C198" s="21"/>
    </row>
    <row r="199" spans="1:3">
      <c r="A199" s="25"/>
      <c r="B199" s="40"/>
      <c r="C199" s="21"/>
    </row>
    <row r="200" spans="1:3">
      <c r="A200" s="25"/>
      <c r="B200" s="40"/>
      <c r="C200" s="21"/>
    </row>
    <row r="201" spans="1:3">
      <c r="A201" s="25"/>
      <c r="B201" s="40"/>
      <c r="C201" s="21"/>
    </row>
    <row r="202" spans="1:3">
      <c r="A202" s="25"/>
      <c r="B202" s="40"/>
      <c r="C202" s="21"/>
    </row>
    <row r="203" spans="1:3">
      <c r="A203" s="25"/>
      <c r="B203" s="40"/>
      <c r="C203" s="21"/>
    </row>
    <row r="204" spans="1:3">
      <c r="A204" s="25"/>
      <c r="B204" s="40"/>
      <c r="C204" s="21"/>
    </row>
    <row r="205" spans="1:3">
      <c r="A205" s="25"/>
      <c r="B205" s="40"/>
      <c r="C205" s="21"/>
    </row>
    <row r="206" spans="1:3">
      <c r="A206" s="25"/>
      <c r="B206" s="40"/>
      <c r="C206" s="21"/>
    </row>
    <row r="207" spans="1:3">
      <c r="A207" s="25"/>
      <c r="B207" s="40"/>
      <c r="C207" s="21"/>
    </row>
    <row r="208" spans="1:3">
      <c r="A208" s="25"/>
      <c r="B208" s="40"/>
      <c r="C208" s="21"/>
    </row>
    <row r="209" spans="1:3">
      <c r="A209" s="25"/>
      <c r="B209" s="40"/>
      <c r="C209" s="21"/>
    </row>
    <row r="210" spans="1:3">
      <c r="A210" s="25"/>
      <c r="B210" s="40"/>
      <c r="C210" s="21"/>
    </row>
    <row r="211" spans="1:3">
      <c r="A211" s="25"/>
      <c r="B211" s="40"/>
      <c r="C211" s="21"/>
    </row>
    <row r="212" spans="1:3">
      <c r="A212" s="25"/>
      <c r="B212" s="40"/>
      <c r="C212" s="21"/>
    </row>
    <row r="213" spans="1:3">
      <c r="A213" s="25"/>
      <c r="B213" s="40"/>
      <c r="C213" s="21"/>
    </row>
    <row r="214" spans="1:3">
      <c r="A214" s="25"/>
      <c r="B214" s="40"/>
      <c r="C214" s="21"/>
    </row>
    <row r="215" spans="1:3">
      <c r="A215" s="25"/>
      <c r="B215" s="40"/>
      <c r="C215" s="21"/>
    </row>
    <row r="216" spans="1:3">
      <c r="A216" s="25"/>
      <c r="B216" s="40"/>
      <c r="C216" s="21"/>
    </row>
    <row r="217" spans="1:3">
      <c r="A217" s="25"/>
      <c r="B217" s="40"/>
      <c r="C217" s="21"/>
    </row>
    <row r="218" spans="1:3">
      <c r="A218" s="25"/>
      <c r="B218" s="40"/>
      <c r="C218" s="21"/>
    </row>
    <row r="219" spans="1:3">
      <c r="A219" s="25"/>
      <c r="B219" s="40"/>
      <c r="C219" s="21"/>
    </row>
    <row r="220" spans="1:3">
      <c r="A220" s="25"/>
      <c r="B220" s="40"/>
      <c r="C220" s="21"/>
    </row>
    <row r="221" spans="1:3">
      <c r="A221" s="25"/>
      <c r="B221" s="40"/>
      <c r="C221" s="21"/>
    </row>
    <row r="222" spans="1:3">
      <c r="A222" s="25"/>
      <c r="B222" s="40"/>
      <c r="C222" s="21"/>
    </row>
    <row r="223" spans="1:3">
      <c r="A223" s="25"/>
      <c r="B223" s="40"/>
      <c r="C223" s="21"/>
    </row>
    <row r="224" spans="1:3">
      <c r="A224" s="25"/>
      <c r="B224" s="40"/>
      <c r="C224" s="21"/>
    </row>
    <row r="225" spans="1:3">
      <c r="A225" s="25"/>
      <c r="B225" s="40"/>
      <c r="C225" s="21"/>
    </row>
    <row r="226" spans="1:3">
      <c r="A226" s="25"/>
      <c r="B226" s="40"/>
      <c r="C226" s="21"/>
    </row>
    <row r="227" spans="1:3">
      <c r="A227" s="25"/>
      <c r="B227" s="40"/>
      <c r="C227" s="21"/>
    </row>
    <row r="228" spans="1:3">
      <c r="A228" s="25"/>
      <c r="B228" s="40"/>
      <c r="C228" s="21"/>
    </row>
    <row r="229" spans="1:3">
      <c r="A229" s="25"/>
      <c r="B229" s="40"/>
      <c r="C229" s="21"/>
    </row>
    <row r="230" spans="1:3">
      <c r="A230" s="25"/>
      <c r="B230" s="40"/>
      <c r="C230" s="21"/>
    </row>
    <row r="231" spans="1:3">
      <c r="A231" s="25"/>
      <c r="B231" s="40"/>
      <c r="C231" s="21"/>
    </row>
    <row r="232" spans="1:3">
      <c r="A232" s="25"/>
      <c r="B232" s="40"/>
      <c r="C232" s="21"/>
    </row>
    <row r="233" spans="1:3">
      <c r="A233" s="25"/>
      <c r="B233" s="40"/>
      <c r="C233" s="21"/>
    </row>
    <row r="234" spans="1:3">
      <c r="A234" s="25"/>
      <c r="B234" s="40"/>
      <c r="C234" s="21"/>
    </row>
    <row r="235" spans="1:3">
      <c r="A235" s="25"/>
      <c r="B235" s="40"/>
      <c r="C235" s="21"/>
    </row>
    <row r="236" spans="1:3">
      <c r="A236" s="25"/>
      <c r="B236" s="40"/>
      <c r="C236" s="21"/>
    </row>
    <row r="237" spans="1:3">
      <c r="A237" s="25"/>
      <c r="B237" s="40"/>
      <c r="C237" s="21"/>
    </row>
    <row r="238" spans="1:3">
      <c r="A238" s="25"/>
      <c r="B238" s="40"/>
      <c r="C238" s="21"/>
    </row>
    <row r="239" spans="1:3">
      <c r="A239" s="25"/>
      <c r="B239" s="40"/>
      <c r="C239" s="21"/>
    </row>
    <row r="240" spans="1:3">
      <c r="A240" s="25"/>
      <c r="B240" s="40"/>
      <c r="C240" s="21"/>
    </row>
    <row r="241" spans="1:3">
      <c r="A241" s="25"/>
      <c r="B241" s="40"/>
      <c r="C241" s="21"/>
    </row>
    <row r="242" spans="1:3">
      <c r="A242" s="25"/>
      <c r="B242" s="40"/>
      <c r="C242" s="21"/>
    </row>
    <row r="243" spans="1:3">
      <c r="A243" s="25"/>
      <c r="B243" s="40"/>
      <c r="C243" s="21"/>
    </row>
    <row r="244" spans="1:3">
      <c r="A244" s="25"/>
      <c r="B244" s="40"/>
      <c r="C244" s="21"/>
    </row>
    <row r="245" spans="1:3">
      <c r="A245" s="25"/>
      <c r="B245" s="40"/>
      <c r="C245" s="21"/>
    </row>
    <row r="246" spans="1:3">
      <c r="A246" s="25"/>
      <c r="B246" s="40"/>
    </row>
    <row r="247" spans="1:3">
      <c r="A247" s="25"/>
      <c r="B247" s="40"/>
    </row>
    <row r="248" spans="1:3">
      <c r="A248" s="25"/>
      <c r="B248" s="40"/>
    </row>
    <row r="249" spans="1:3">
      <c r="A249" s="25"/>
      <c r="B249" s="40"/>
    </row>
    <row r="250" spans="1:3">
      <c r="A250" s="25"/>
      <c r="B250" s="40"/>
    </row>
    <row r="251" spans="1:3">
      <c r="A251" s="25"/>
      <c r="B251" s="40"/>
    </row>
    <row r="252" spans="1:3">
      <c r="A252" s="25"/>
      <c r="B252" s="40"/>
    </row>
    <row r="253" spans="1:3">
      <c r="A253" s="25"/>
      <c r="B253" s="40"/>
    </row>
    <row r="254" spans="1:3">
      <c r="A254" s="25"/>
      <c r="B254" s="40"/>
    </row>
    <row r="255" spans="1:3">
      <c r="A255" s="25"/>
      <c r="B255" s="40"/>
    </row>
    <row r="256" spans="1:3">
      <c r="A256" s="25"/>
      <c r="B256" s="40"/>
    </row>
    <row r="257" spans="1:2">
      <c r="A257" s="25"/>
      <c r="B257" s="40"/>
    </row>
    <row r="258" spans="1:2">
      <c r="A258" s="25"/>
      <c r="B258" s="40"/>
    </row>
    <row r="259" spans="1:2">
      <c r="A259" s="25"/>
      <c r="B259" s="40"/>
    </row>
    <row r="260" spans="1:2">
      <c r="A260" s="25"/>
      <c r="B260" s="40"/>
    </row>
    <row r="261" spans="1:2">
      <c r="A261" s="25"/>
      <c r="B261" s="40"/>
    </row>
    <row r="262" spans="1:2">
      <c r="A262" s="25"/>
      <c r="B262" s="40"/>
    </row>
    <row r="263" spans="1:2">
      <c r="A263" s="25"/>
      <c r="B263" s="40"/>
    </row>
    <row r="264" spans="1:2">
      <c r="A264" s="25"/>
      <c r="B264" s="40"/>
    </row>
    <row r="265" spans="1:2">
      <c r="A265" s="25"/>
      <c r="B265" s="40"/>
    </row>
    <row r="266" spans="1:2">
      <c r="A266" s="25"/>
      <c r="B266" s="40"/>
    </row>
    <row r="267" spans="1:2">
      <c r="A267" s="25"/>
      <c r="B267" s="40"/>
    </row>
    <row r="268" spans="1:2">
      <c r="A268" s="25"/>
      <c r="B268" s="40"/>
    </row>
    <row r="269" spans="1:2">
      <c r="A269" s="25"/>
      <c r="B269" s="40"/>
    </row>
    <row r="270" spans="1:2">
      <c r="A270" s="25"/>
      <c r="B270" s="40"/>
    </row>
    <row r="271" spans="1:2">
      <c r="A271" s="25"/>
      <c r="B271" s="39"/>
    </row>
    <row r="272" spans="1:2">
      <c r="A272" s="25"/>
      <c r="B272" s="39"/>
    </row>
    <row r="273" spans="1:2">
      <c r="A273" s="25"/>
      <c r="B273" s="39"/>
    </row>
    <row r="274" spans="1:2">
      <c r="A274" s="25"/>
      <c r="B274" s="39"/>
    </row>
    <row r="275" spans="1:2">
      <c r="A275" s="25"/>
      <c r="B275" s="39"/>
    </row>
    <row r="276" spans="1:2">
      <c r="A276" s="25"/>
      <c r="B276" s="39"/>
    </row>
    <row r="277" spans="1:2">
      <c r="A277" s="25"/>
      <c r="B277" s="39"/>
    </row>
    <row r="278" spans="1:2">
      <c r="A278" s="25"/>
      <c r="B278" s="39"/>
    </row>
    <row r="279" spans="1:2">
      <c r="A279" s="25"/>
      <c r="B279" s="39"/>
    </row>
    <row r="280" spans="1:2">
      <c r="A280" s="25"/>
      <c r="B280" s="39"/>
    </row>
    <row r="281" spans="1:2">
      <c r="A281" s="25"/>
      <c r="B281" s="39"/>
    </row>
    <row r="282" spans="1:2">
      <c r="A282" s="25"/>
      <c r="B282" s="39"/>
    </row>
    <row r="283" spans="1:2">
      <c r="A283" s="25"/>
      <c r="B283" s="39"/>
    </row>
    <row r="284" spans="1:2">
      <c r="A284" s="25"/>
      <c r="B284" s="39"/>
    </row>
    <row r="285" spans="1:2">
      <c r="A285" s="25"/>
      <c r="B285" s="39"/>
    </row>
    <row r="286" spans="1:2">
      <c r="A286" s="25"/>
      <c r="B286" s="39"/>
    </row>
    <row r="287" spans="1:2">
      <c r="A287" s="25"/>
      <c r="B287" s="39"/>
    </row>
    <row r="288" spans="1:2">
      <c r="A288" s="25"/>
      <c r="B288" s="39"/>
    </row>
    <row r="289" spans="1:2">
      <c r="A289" s="25"/>
      <c r="B289" s="39"/>
    </row>
    <row r="290" spans="1:2">
      <c r="A290" s="25"/>
      <c r="B290" s="39"/>
    </row>
    <row r="291" spans="1:2">
      <c r="A291" s="25"/>
      <c r="B291" s="39"/>
    </row>
    <row r="292" spans="1:2">
      <c r="A292" s="25"/>
      <c r="B292" s="39"/>
    </row>
    <row r="293" spans="1:2">
      <c r="A293" s="25"/>
      <c r="B293" s="39"/>
    </row>
    <row r="294" spans="1:2">
      <c r="A294" s="25"/>
      <c r="B294" s="39"/>
    </row>
    <row r="295" spans="1:2">
      <c r="A295" s="25"/>
      <c r="B295" s="39"/>
    </row>
    <row r="296" spans="1:2">
      <c r="A296" s="25"/>
      <c r="B296" s="39"/>
    </row>
    <row r="297" spans="1:2">
      <c r="A297" s="25"/>
      <c r="B297" s="39"/>
    </row>
    <row r="298" spans="1:2">
      <c r="A298" s="25"/>
      <c r="B298" s="39"/>
    </row>
    <row r="299" spans="1:2">
      <c r="A299" s="25"/>
      <c r="B299" s="39"/>
    </row>
    <row r="300" spans="1:2">
      <c r="A300" s="25"/>
      <c r="B300" s="39"/>
    </row>
    <row r="301" spans="1:2">
      <c r="A301" s="25"/>
      <c r="B301" s="39"/>
    </row>
    <row r="302" spans="1:2">
      <c r="A302" s="25"/>
      <c r="B302" s="39"/>
    </row>
    <row r="303" spans="1:2">
      <c r="A303" s="25"/>
      <c r="B303" s="39"/>
    </row>
    <row r="304" spans="1:2">
      <c r="A304" s="25"/>
      <c r="B304" s="39"/>
    </row>
    <row r="305" spans="1:2">
      <c r="A305" s="25"/>
      <c r="B305" s="39"/>
    </row>
    <row r="306" spans="1:2">
      <c r="A306" s="25"/>
      <c r="B306" s="39"/>
    </row>
    <row r="307" spans="1:2">
      <c r="A307" s="25"/>
      <c r="B307" s="39"/>
    </row>
    <row r="308" spans="1:2">
      <c r="A308" s="25"/>
      <c r="B308" s="39"/>
    </row>
    <row r="309" spans="1:2">
      <c r="A309" s="25"/>
      <c r="B309" s="39"/>
    </row>
    <row r="310" spans="1:2">
      <c r="A310" s="25"/>
      <c r="B310" s="39"/>
    </row>
    <row r="311" spans="1:2">
      <c r="A311" s="25"/>
      <c r="B311" s="39"/>
    </row>
    <row r="312" spans="1:2">
      <c r="A312" s="25"/>
      <c r="B312" s="39"/>
    </row>
    <row r="313" spans="1:2">
      <c r="A313" s="25"/>
      <c r="B313" s="39"/>
    </row>
    <row r="314" spans="1:2">
      <c r="A314" s="25"/>
      <c r="B314" s="39"/>
    </row>
    <row r="315" spans="1:2">
      <c r="A315" s="25"/>
      <c r="B315" s="39"/>
    </row>
    <row r="316" spans="1:2">
      <c r="A316" s="25"/>
      <c r="B316" s="39"/>
    </row>
    <row r="317" spans="1:2">
      <c r="A317" s="25"/>
      <c r="B317" s="39"/>
    </row>
    <row r="318" spans="1:2">
      <c r="A318" s="25"/>
      <c r="B318" s="39"/>
    </row>
    <row r="319" spans="1:2">
      <c r="A319" s="25"/>
      <c r="B319" s="39"/>
    </row>
    <row r="320" spans="1:2">
      <c r="A320" s="25"/>
      <c r="B320" s="39"/>
    </row>
    <row r="321" spans="1:2">
      <c r="A321" s="25"/>
      <c r="B321" s="39"/>
    </row>
    <row r="322" spans="1:2">
      <c r="A322" s="25"/>
      <c r="B322" s="39"/>
    </row>
    <row r="323" spans="1:2">
      <c r="A323" s="25"/>
      <c r="B323" s="39"/>
    </row>
    <row r="324" spans="1:2">
      <c r="A324" s="25"/>
      <c r="B324" s="39"/>
    </row>
    <row r="325" spans="1:2">
      <c r="A325" s="25"/>
      <c r="B325" s="39"/>
    </row>
    <row r="326" spans="1:2">
      <c r="A326" s="25"/>
      <c r="B326" s="39"/>
    </row>
    <row r="327" spans="1:2">
      <c r="A327" s="25"/>
      <c r="B327" s="39"/>
    </row>
    <row r="328" spans="1:2">
      <c r="A328" s="25"/>
      <c r="B328" s="39"/>
    </row>
    <row r="329" spans="1:2">
      <c r="A329" s="25"/>
      <c r="B329" s="39"/>
    </row>
    <row r="330" spans="1:2">
      <c r="A330" s="25"/>
      <c r="B330" s="39"/>
    </row>
    <row r="331" spans="1:2">
      <c r="A331" s="25"/>
      <c r="B331" s="39"/>
    </row>
    <row r="332" spans="1:2">
      <c r="A332" s="25"/>
      <c r="B332" s="39"/>
    </row>
    <row r="333" spans="1:2">
      <c r="A333" s="25"/>
      <c r="B333" s="39"/>
    </row>
    <row r="334" spans="1:2">
      <c r="A334" s="25"/>
      <c r="B334" s="39"/>
    </row>
    <row r="335" spans="1:2">
      <c r="A335" s="25"/>
      <c r="B335" s="39"/>
    </row>
    <row r="336" spans="1:2">
      <c r="A336" s="25"/>
      <c r="B336" s="39"/>
    </row>
    <row r="337" spans="1:2">
      <c r="A337" s="25"/>
      <c r="B337" s="39"/>
    </row>
    <row r="338" spans="1:2">
      <c r="A338" s="25"/>
      <c r="B338" s="39"/>
    </row>
    <row r="339" spans="1:2">
      <c r="A339" s="25"/>
      <c r="B339" s="39"/>
    </row>
    <row r="340" spans="1:2">
      <c r="A340" s="25"/>
      <c r="B340" s="39"/>
    </row>
    <row r="341" spans="1:2">
      <c r="A341" s="25"/>
      <c r="B341" s="39"/>
    </row>
    <row r="342" spans="1:2">
      <c r="A342" s="25"/>
      <c r="B342" s="39"/>
    </row>
    <row r="343" spans="1:2">
      <c r="A343" s="25"/>
      <c r="B343" s="39"/>
    </row>
    <row r="344" spans="1:2">
      <c r="A344" s="25"/>
      <c r="B344" s="39"/>
    </row>
    <row r="345" spans="1:2">
      <c r="A345" s="25"/>
      <c r="B345" s="39"/>
    </row>
    <row r="346" spans="1:2">
      <c r="A346" s="25"/>
      <c r="B346" s="39"/>
    </row>
    <row r="347" spans="1:2">
      <c r="A347" s="25"/>
      <c r="B347" s="39"/>
    </row>
    <row r="348" spans="1:2">
      <c r="A348" s="25"/>
      <c r="B348" s="39"/>
    </row>
    <row r="349" spans="1:2">
      <c r="A349" s="25"/>
      <c r="B349" s="39"/>
    </row>
    <row r="350" spans="1:2">
      <c r="A350" s="25"/>
      <c r="B350" s="39"/>
    </row>
    <row r="351" spans="1:2">
      <c r="A351" s="25"/>
      <c r="B351" s="39"/>
    </row>
    <row r="352" spans="1:2">
      <c r="A352" s="25"/>
      <c r="B352" s="39"/>
    </row>
    <row r="353" spans="1:2">
      <c r="A353" s="25"/>
      <c r="B353" s="39"/>
    </row>
    <row r="354" spans="1:2">
      <c r="A354" s="25"/>
      <c r="B354" s="39"/>
    </row>
    <row r="355" spans="1:2">
      <c r="A355" s="25"/>
      <c r="B355" s="39"/>
    </row>
    <row r="356" spans="1:2">
      <c r="A356" s="25"/>
      <c r="B356" s="39"/>
    </row>
    <row r="357" spans="1:2">
      <c r="A357" s="25"/>
      <c r="B357" s="39"/>
    </row>
    <row r="358" spans="1:2">
      <c r="A358" s="25"/>
      <c r="B358" s="39"/>
    </row>
    <row r="359" spans="1:2">
      <c r="A359" s="25"/>
      <c r="B359" s="39"/>
    </row>
    <row r="360" spans="1:2">
      <c r="A360" s="25"/>
      <c r="B360" s="39"/>
    </row>
    <row r="361" spans="1:2">
      <c r="A361" s="25"/>
      <c r="B361" s="39"/>
    </row>
    <row r="362" spans="1:2">
      <c r="A362" s="25"/>
      <c r="B362" s="39"/>
    </row>
    <row r="363" spans="1:2">
      <c r="A363" s="25"/>
      <c r="B363" s="39"/>
    </row>
    <row r="364" spans="1:2">
      <c r="A364" s="25"/>
      <c r="B364" s="39"/>
    </row>
    <row r="365" spans="1:2">
      <c r="A365" s="25"/>
      <c r="B365" s="39"/>
    </row>
    <row r="366" spans="1:2">
      <c r="A366" s="25"/>
      <c r="B366" s="39"/>
    </row>
    <row r="367" spans="1:2">
      <c r="A367" s="25"/>
      <c r="B367" s="39"/>
    </row>
    <row r="368" spans="1:2">
      <c r="A368" s="25"/>
      <c r="B368" s="39"/>
    </row>
    <row r="369" spans="1:2">
      <c r="A369" s="25"/>
      <c r="B369" s="39"/>
    </row>
    <row r="370" spans="1:2">
      <c r="A370" s="25"/>
      <c r="B370" s="39"/>
    </row>
    <row r="371" spans="1:2">
      <c r="A371" s="25"/>
      <c r="B371" s="39"/>
    </row>
    <row r="372" spans="1:2">
      <c r="A372" s="25"/>
      <c r="B372" s="39"/>
    </row>
    <row r="373" spans="1:2">
      <c r="A373" s="25"/>
      <c r="B373" s="39"/>
    </row>
    <row r="374" spans="1:2">
      <c r="A374" s="25"/>
      <c r="B374" s="39"/>
    </row>
    <row r="375" spans="1:2">
      <c r="A375" s="25"/>
      <c r="B375" s="39"/>
    </row>
    <row r="376" spans="1:2">
      <c r="A376" s="25"/>
      <c r="B376" s="39"/>
    </row>
    <row r="377" spans="1:2">
      <c r="A377" s="25"/>
      <c r="B377" s="39"/>
    </row>
    <row r="378" spans="1:2">
      <c r="A378" s="25"/>
      <c r="B378" s="39"/>
    </row>
    <row r="379" spans="1:2">
      <c r="A379" s="25"/>
      <c r="B379" s="39"/>
    </row>
    <row r="380" spans="1:2">
      <c r="A380" s="25"/>
      <c r="B380" s="39"/>
    </row>
    <row r="381" spans="1:2">
      <c r="A381" s="25"/>
      <c r="B381" s="39"/>
    </row>
    <row r="382" spans="1:2">
      <c r="A382" s="25"/>
      <c r="B382" s="39"/>
    </row>
    <row r="383" spans="1:2">
      <c r="A383" s="25"/>
      <c r="B383" s="39"/>
    </row>
    <row r="384" spans="1:2">
      <c r="A384" s="25"/>
      <c r="B384" s="39"/>
    </row>
    <row r="385" spans="1:2">
      <c r="A385" s="25"/>
      <c r="B385" s="39"/>
    </row>
    <row r="386" spans="1:2">
      <c r="A386" s="25"/>
      <c r="B386" s="39"/>
    </row>
    <row r="387" spans="1:2">
      <c r="A387" s="25"/>
      <c r="B387" s="39"/>
    </row>
    <row r="388" spans="1:2">
      <c r="A388" s="25"/>
      <c r="B388" s="39"/>
    </row>
    <row r="389" spans="1:2">
      <c r="A389" s="25"/>
      <c r="B389" s="39"/>
    </row>
    <row r="390" spans="1:2">
      <c r="A390" s="25"/>
      <c r="B390" s="39"/>
    </row>
    <row r="391" spans="1:2">
      <c r="A391" s="25"/>
      <c r="B391" s="39"/>
    </row>
    <row r="392" spans="1:2">
      <c r="A392" s="25"/>
      <c r="B392" s="39"/>
    </row>
    <row r="393" spans="1:2">
      <c r="A393" s="25"/>
      <c r="B393" s="39"/>
    </row>
    <row r="394" spans="1:2">
      <c r="A394" s="25"/>
      <c r="B394" s="39"/>
    </row>
    <row r="395" spans="1:2">
      <c r="A395" s="25"/>
      <c r="B395" s="39"/>
    </row>
    <row r="396" spans="1:2">
      <c r="A396" s="25"/>
      <c r="B396" s="39"/>
    </row>
    <row r="397" spans="1:2">
      <c r="A397" s="25"/>
      <c r="B397" s="39"/>
    </row>
    <row r="398" spans="1:2">
      <c r="A398" s="25"/>
      <c r="B398" s="39"/>
    </row>
    <row r="399" spans="1:2">
      <c r="A399" s="25"/>
      <c r="B399" s="39"/>
    </row>
    <row r="400" spans="1:2">
      <c r="A400" s="25"/>
      <c r="B400" s="39"/>
    </row>
    <row r="401" spans="1:2">
      <c r="A401" s="25"/>
      <c r="B401" s="39"/>
    </row>
    <row r="402" spans="1:2">
      <c r="A402" s="25"/>
      <c r="B402" s="39"/>
    </row>
    <row r="403" spans="1:2">
      <c r="A403" s="25"/>
      <c r="B403" s="39"/>
    </row>
    <row r="404" spans="1:2">
      <c r="A404" s="25"/>
      <c r="B404" s="39"/>
    </row>
    <row r="405" spans="1:2">
      <c r="A405" s="25"/>
      <c r="B405" s="39"/>
    </row>
    <row r="406" spans="1:2">
      <c r="A406" s="25"/>
      <c r="B406" s="39"/>
    </row>
    <row r="407" spans="1:2">
      <c r="A407" s="25"/>
      <c r="B407" s="39"/>
    </row>
    <row r="408" spans="1:2">
      <c r="A408" s="25"/>
      <c r="B408" s="39"/>
    </row>
    <row r="409" spans="1:2">
      <c r="A409" s="25"/>
      <c r="B409" s="39"/>
    </row>
    <row r="410" spans="1:2">
      <c r="A410" s="25"/>
      <c r="B410" s="39"/>
    </row>
    <row r="411" spans="1:2">
      <c r="A411" s="25"/>
      <c r="B411" s="39"/>
    </row>
    <row r="412" spans="1:2">
      <c r="A412" s="25"/>
      <c r="B412" s="39"/>
    </row>
    <row r="413" spans="1:2">
      <c r="A413" s="25"/>
      <c r="B413" s="39"/>
    </row>
    <row r="414" spans="1:2">
      <c r="A414" s="25"/>
      <c r="B414" s="39"/>
    </row>
    <row r="415" spans="1:2">
      <c r="A415" s="25"/>
      <c r="B415" s="39"/>
    </row>
    <row r="416" spans="1:2">
      <c r="A416" s="25"/>
      <c r="B416" s="39"/>
    </row>
    <row r="417" spans="1:2">
      <c r="A417" s="25"/>
      <c r="B417" s="39"/>
    </row>
    <row r="418" spans="1:2">
      <c r="A418" s="25"/>
      <c r="B418" s="39"/>
    </row>
    <row r="419" spans="1:2">
      <c r="A419" s="25"/>
      <c r="B419" s="39"/>
    </row>
    <row r="420" spans="1:2">
      <c r="A420" s="25"/>
      <c r="B420" s="39"/>
    </row>
    <row r="421" spans="1:2">
      <c r="A421" s="25"/>
      <c r="B421" s="39"/>
    </row>
    <row r="422" spans="1:2">
      <c r="A422" s="25"/>
      <c r="B422" s="39"/>
    </row>
    <row r="423" spans="1:2">
      <c r="A423" s="25"/>
      <c r="B423" s="39"/>
    </row>
    <row r="424" spans="1:2">
      <c r="A424" s="25"/>
      <c r="B424" s="39"/>
    </row>
    <row r="425" spans="1:2">
      <c r="A425" s="25"/>
      <c r="B425" s="39"/>
    </row>
    <row r="426" spans="1:2">
      <c r="A426" s="25"/>
      <c r="B426" s="39"/>
    </row>
    <row r="427" spans="1:2">
      <c r="A427" s="25"/>
      <c r="B427" s="39"/>
    </row>
    <row r="428" spans="1:2">
      <c r="A428" s="25"/>
      <c r="B428" s="39"/>
    </row>
    <row r="429" spans="1:2">
      <c r="A429" s="25"/>
      <c r="B429" s="39"/>
    </row>
    <row r="430" spans="1:2">
      <c r="A430" s="25"/>
      <c r="B430" s="39"/>
    </row>
    <row r="431" spans="1:2">
      <c r="A431" s="25"/>
      <c r="B431" s="39"/>
    </row>
    <row r="432" spans="1:2">
      <c r="A432" s="25"/>
      <c r="B432" s="39"/>
    </row>
    <row r="433" spans="1:2">
      <c r="A433" s="25"/>
      <c r="B433" s="39"/>
    </row>
    <row r="434" spans="1:2">
      <c r="A434" s="25"/>
      <c r="B434" s="39"/>
    </row>
    <row r="435" spans="1:2">
      <c r="A435" s="25"/>
      <c r="B435" s="39"/>
    </row>
    <row r="436" spans="1:2">
      <c r="A436" s="25"/>
      <c r="B436" s="39"/>
    </row>
    <row r="437" spans="1:2">
      <c r="A437" s="25"/>
      <c r="B437" s="39"/>
    </row>
    <row r="438" spans="1:2">
      <c r="A438" s="25"/>
      <c r="B438" s="39"/>
    </row>
    <row r="439" spans="1:2">
      <c r="A439" s="25"/>
      <c r="B439" s="39"/>
    </row>
    <row r="440" spans="1:2">
      <c r="A440" s="25"/>
      <c r="B440" s="39"/>
    </row>
    <row r="441" spans="1:2">
      <c r="A441" s="25"/>
      <c r="B441" s="39"/>
    </row>
    <row r="442" spans="1:2">
      <c r="A442" s="25"/>
      <c r="B442" s="39"/>
    </row>
    <row r="443" spans="1:2">
      <c r="A443" s="25"/>
      <c r="B443" s="39"/>
    </row>
    <row r="444" spans="1:2">
      <c r="A444" s="25"/>
      <c r="B444" s="39"/>
    </row>
    <row r="445" spans="1:2">
      <c r="A445" s="25"/>
      <c r="B445" s="39"/>
    </row>
    <row r="446" spans="1:2">
      <c r="A446" s="25"/>
      <c r="B446" s="39"/>
    </row>
    <row r="447" spans="1:2">
      <c r="A447" s="25"/>
      <c r="B447" s="39"/>
    </row>
    <row r="448" spans="1:2">
      <c r="A448" s="25"/>
      <c r="B448" s="39"/>
    </row>
    <row r="449" spans="1:2">
      <c r="A449" s="25"/>
      <c r="B449" s="39"/>
    </row>
    <row r="450" spans="1:2">
      <c r="A450" s="25"/>
      <c r="B450" s="39"/>
    </row>
    <row r="451" spans="1:2">
      <c r="A451" s="25"/>
      <c r="B451" s="39"/>
    </row>
    <row r="452" spans="1:2">
      <c r="A452" s="25"/>
      <c r="B452" s="39"/>
    </row>
    <row r="453" spans="1:2">
      <c r="A453" s="25"/>
      <c r="B453" s="39"/>
    </row>
    <row r="454" spans="1:2">
      <c r="A454" s="25"/>
      <c r="B454" s="39"/>
    </row>
  </sheetData>
  <mergeCells count="1">
    <mergeCell ref="D14:I1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68"/>
  <sheetViews>
    <sheetView workbookViewId="0">
      <selection activeCell="E11" sqref="E11"/>
    </sheetView>
  </sheetViews>
  <sheetFormatPr defaultRowHeight="12.75"/>
  <cols>
    <col min="1" max="1" width="9.140625" style="5" customWidth="1"/>
    <col min="2" max="2" width="9.85546875" style="5" customWidth="1"/>
    <col min="3" max="3" width="12.140625" style="11" customWidth="1"/>
    <col min="4" max="4" width="12.140625" style="6" customWidth="1"/>
    <col min="5" max="5" width="13.42578125" bestFit="1" customWidth="1"/>
    <col min="6" max="7" width="11.42578125" customWidth="1"/>
    <col min="8" max="8" width="14.7109375" customWidth="1"/>
    <col min="9" max="9" width="11.42578125" customWidth="1"/>
    <col min="10" max="10" width="13.5703125" customWidth="1"/>
  </cols>
  <sheetData>
    <row r="1" spans="1:15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</row>
    <row r="2" spans="1:15">
      <c r="A2" s="1"/>
      <c r="B2" s="1"/>
    </row>
    <row r="3" spans="1:15">
      <c r="A3" s="68" t="s">
        <v>64</v>
      </c>
      <c r="B3" s="69"/>
      <c r="C3" s="69"/>
      <c r="D3" s="69"/>
      <c r="E3" s="69"/>
      <c r="F3" s="69"/>
      <c r="G3" s="69"/>
      <c r="H3" s="69"/>
      <c r="I3" s="69"/>
      <c r="J3" s="69"/>
      <c r="K3" s="30" t="s">
        <v>34</v>
      </c>
      <c r="L3" s="29"/>
      <c r="M3" s="29"/>
    </row>
    <row r="4" spans="1:15">
      <c r="A4" s="1"/>
      <c r="B4" s="1"/>
    </row>
    <row r="5" spans="1:1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</row>
    <row r="6" spans="1:15">
      <c r="A6" s="69" t="s">
        <v>20</v>
      </c>
      <c r="B6" s="69"/>
      <c r="C6" s="69"/>
      <c r="D6" s="69"/>
      <c r="E6" s="69"/>
      <c r="F6" s="69"/>
      <c r="G6" s="69"/>
      <c r="H6" s="69"/>
      <c r="I6" s="69"/>
      <c r="J6" s="69"/>
    </row>
    <row r="7" spans="1:15">
      <c r="A7" s="1"/>
      <c r="B7" s="1"/>
    </row>
    <row r="8" spans="1:15">
      <c r="A8" s="2" t="s">
        <v>70</v>
      </c>
      <c r="B8" s="1"/>
      <c r="F8" s="34"/>
      <c r="G8" s="6"/>
      <c r="H8" s="6"/>
    </row>
    <row r="9" spans="1:15">
      <c r="A9" s="2" t="s">
        <v>72</v>
      </c>
      <c r="B9" s="1"/>
      <c r="D9" s="41" t="s">
        <v>73</v>
      </c>
      <c r="E9" s="42" t="s">
        <v>9</v>
      </c>
      <c r="F9" s="6"/>
      <c r="G9" s="6"/>
      <c r="H9" s="6"/>
    </row>
    <row r="10" spans="1:15">
      <c r="A10" s="2"/>
      <c r="B10" s="1"/>
      <c r="D10" s="7">
        <f>ROUND('345 Truncate'!B13, 6)</f>
        <v>0</v>
      </c>
      <c r="E10" s="47">
        <f>'[1]345'!$J$24</f>
        <v>51.294531829275357</v>
      </c>
      <c r="F10" s="35"/>
      <c r="G10" s="6"/>
      <c r="H10" s="6"/>
    </row>
    <row r="11" spans="1:15">
      <c r="A11" s="26" t="str">
        <f>"Probable Retirement Year " &amp;ROUND('345 Truncate'!C1, 1)</f>
        <v>Probable Retirement Year 2031.2</v>
      </c>
      <c r="B11" s="1"/>
      <c r="F11" s="34"/>
      <c r="G11" s="6"/>
      <c r="H11" s="6"/>
      <c r="O11" s="29"/>
    </row>
    <row r="12" spans="1:15">
      <c r="A12" s="1"/>
      <c r="B12" s="1"/>
      <c r="L12" s="62" t="s">
        <v>26</v>
      </c>
      <c r="M12" s="62"/>
      <c r="N12" s="62"/>
      <c r="O12" s="29"/>
    </row>
    <row r="13" spans="1:15">
      <c r="A13" s="1"/>
      <c r="B13" s="1"/>
      <c r="D13" s="3" t="s">
        <v>12</v>
      </c>
      <c r="F13" s="3" t="s">
        <v>12</v>
      </c>
      <c r="G13" s="3" t="s">
        <v>10</v>
      </c>
      <c r="L13" s="30"/>
      <c r="M13" s="29"/>
      <c r="N13" s="29"/>
      <c r="O13" s="29"/>
    </row>
    <row r="14" spans="1:15">
      <c r="A14" s="2"/>
      <c r="B14" s="3" t="s">
        <v>7</v>
      </c>
      <c r="C14" s="12" t="s">
        <v>1</v>
      </c>
      <c r="D14" s="3" t="s">
        <v>10</v>
      </c>
      <c r="E14" s="3" t="s">
        <v>12</v>
      </c>
      <c r="F14" s="3" t="s">
        <v>9</v>
      </c>
      <c r="G14" s="3" t="s">
        <v>9</v>
      </c>
      <c r="L14" s="32" t="s">
        <v>35</v>
      </c>
      <c r="M14" s="33" t="s">
        <v>38</v>
      </c>
      <c r="N14" s="29"/>
      <c r="O14" s="29"/>
    </row>
    <row r="15" spans="1:15">
      <c r="A15" s="3" t="s">
        <v>2</v>
      </c>
      <c r="B15" s="14">
        <v>37256</v>
      </c>
      <c r="C15" s="12" t="s">
        <v>3</v>
      </c>
      <c r="D15" s="3" t="s">
        <v>9</v>
      </c>
      <c r="E15" s="3" t="s">
        <v>9</v>
      </c>
      <c r="F15" s="3" t="s">
        <v>13</v>
      </c>
      <c r="G15" s="3" t="s">
        <v>13</v>
      </c>
      <c r="L15" s="32" t="s">
        <v>36</v>
      </c>
      <c r="M15" s="33" t="s">
        <v>38</v>
      </c>
      <c r="N15" s="29"/>
      <c r="O15" s="29"/>
    </row>
    <row r="16" spans="1:15">
      <c r="A16" s="4" t="s">
        <v>4</v>
      </c>
      <c r="B16" s="13" t="s">
        <v>5</v>
      </c>
      <c r="C16" s="8" t="s">
        <v>6</v>
      </c>
      <c r="D16" s="4" t="s">
        <v>11</v>
      </c>
      <c r="E16" s="4" t="s">
        <v>14</v>
      </c>
      <c r="F16" s="4" t="s">
        <v>15</v>
      </c>
      <c r="G16" t="s">
        <v>16</v>
      </c>
      <c r="L16" s="32" t="s">
        <v>37</v>
      </c>
      <c r="M16" s="33" t="s">
        <v>39</v>
      </c>
      <c r="N16" s="29"/>
      <c r="O16" s="29"/>
    </row>
    <row r="17" spans="1:15">
      <c r="A17" s="4"/>
      <c r="B17" s="13"/>
      <c r="C17" s="8"/>
      <c r="D17" s="4"/>
      <c r="E17" s="4"/>
      <c r="F17" s="4"/>
      <c r="L17" s="30" t="s">
        <v>40</v>
      </c>
      <c r="M17" s="33" t="s">
        <v>41</v>
      </c>
      <c r="N17" s="29"/>
      <c r="O17" s="29"/>
    </row>
    <row r="18" spans="1:15">
      <c r="A18" s="4">
        <v>2011</v>
      </c>
      <c r="B18" s="28">
        <v>0.5</v>
      </c>
      <c r="C18" s="9">
        <v>1120912.81</v>
      </c>
      <c r="D18" s="16">
        <f>'345 Truncate'!C14</f>
        <v>19.802733985232489</v>
      </c>
      <c r="E18" s="10">
        <f>E10</f>
        <v>51.294531829275357</v>
      </c>
      <c r="F18" s="9">
        <f t="shared" ref="F18:F59" si="0">+C18/E18</f>
        <v>21852.481541906986</v>
      </c>
      <c r="G18" s="9">
        <f>+D18*F18</f>
        <v>432738.87889158714</v>
      </c>
      <c r="L18" s="30" t="s">
        <v>42</v>
      </c>
      <c r="M18" s="33" t="s">
        <v>43</v>
      </c>
      <c r="N18" s="29"/>
      <c r="O18" s="29"/>
    </row>
    <row r="19" spans="1:15">
      <c r="A19" s="4">
        <v>2010</v>
      </c>
      <c r="B19" s="28">
        <v>1.5</v>
      </c>
      <c r="C19" s="9">
        <v>72421.41</v>
      </c>
      <c r="D19" s="16">
        <f>'345 Truncate'!C15</f>
        <v>19.801636295023375</v>
      </c>
      <c r="E19" s="10">
        <f t="shared" ref="E19:E33" si="1">E18</f>
        <v>51.294531829275357</v>
      </c>
      <c r="F19" s="9">
        <f t="shared" si="0"/>
        <v>1411.8738863051069</v>
      </c>
      <c r="G19" s="9">
        <f>+D19*F19</f>
        <v>27957.413191054911</v>
      </c>
      <c r="L19" s="32" t="s">
        <v>44</v>
      </c>
      <c r="M19" s="33" t="s">
        <v>45</v>
      </c>
    </row>
    <row r="20" spans="1:15">
      <c r="A20" s="4">
        <v>2009</v>
      </c>
      <c r="B20" s="28">
        <v>2.5</v>
      </c>
      <c r="C20" s="9">
        <v>8816.8799999999992</v>
      </c>
      <c r="D20" s="16">
        <f>'345 Truncate'!C16</f>
        <v>19.800446286099305</v>
      </c>
      <c r="E20" s="10">
        <f t="shared" si="1"/>
        <v>51.294531829275357</v>
      </c>
      <c r="F20" s="9">
        <f t="shared" si="0"/>
        <v>171.88732766575203</v>
      </c>
      <c r="G20" s="9">
        <f>+D20*F20</f>
        <v>3403.445798706874</v>
      </c>
    </row>
    <row r="21" spans="1:15">
      <c r="A21" s="27">
        <v>2008</v>
      </c>
      <c r="B21" s="28">
        <v>3.5</v>
      </c>
      <c r="C21" s="9">
        <v>0</v>
      </c>
      <c r="D21" s="16">
        <f>'345 Truncate'!C17</f>
        <v>19.799330569807672</v>
      </c>
      <c r="E21" s="10">
        <f t="shared" si="1"/>
        <v>51.294531829275357</v>
      </c>
      <c r="F21" s="9">
        <f t="shared" si="0"/>
        <v>0</v>
      </c>
      <c r="G21" s="9">
        <f>+D21*F21</f>
        <v>0</v>
      </c>
    </row>
    <row r="22" spans="1:15">
      <c r="A22" s="27">
        <v>2007</v>
      </c>
      <c r="B22" s="28">
        <v>4.5</v>
      </c>
      <c r="C22" s="9">
        <v>30169.87</v>
      </c>
      <c r="D22" s="16">
        <f>'345 Truncate'!C18</f>
        <v>19.798205766432837</v>
      </c>
      <c r="E22" s="10">
        <f t="shared" si="1"/>
        <v>51.294531829275357</v>
      </c>
      <c r="F22" s="9">
        <f t="shared" si="0"/>
        <v>588.16932183755955</v>
      </c>
      <c r="G22" s="9">
        <f t="shared" ref="G22:G59" si="2">+D22*F22</f>
        <v>11644.697259243263</v>
      </c>
    </row>
    <row r="23" spans="1:15">
      <c r="A23" s="27">
        <v>2006</v>
      </c>
      <c r="B23" s="28">
        <v>5.5</v>
      </c>
      <c r="C23" s="9">
        <v>0</v>
      </c>
      <c r="D23" s="16">
        <f>'345 Truncate'!C19</f>
        <v>19.796987925290757</v>
      </c>
      <c r="E23" s="10">
        <f t="shared" si="1"/>
        <v>51.294531829275357</v>
      </c>
      <c r="F23" s="9">
        <f t="shared" si="0"/>
        <v>0</v>
      </c>
      <c r="G23" s="9">
        <f t="shared" si="2"/>
        <v>0</v>
      </c>
    </row>
    <row r="24" spans="1:15">
      <c r="A24" s="27">
        <v>2005</v>
      </c>
      <c r="B24" s="28">
        <v>6.5</v>
      </c>
      <c r="C24" s="9">
        <v>0</v>
      </c>
      <c r="D24" s="16">
        <f>'345 Truncate'!C20</f>
        <v>19.795894133517162</v>
      </c>
      <c r="E24" s="10">
        <f t="shared" si="1"/>
        <v>51.294531829275357</v>
      </c>
      <c r="F24" s="9">
        <f t="shared" si="0"/>
        <v>0</v>
      </c>
      <c r="G24" s="9">
        <f t="shared" si="2"/>
        <v>0</v>
      </c>
    </row>
    <row r="25" spans="1:15">
      <c r="A25" s="27">
        <v>2004</v>
      </c>
      <c r="B25" s="28">
        <v>7.5</v>
      </c>
      <c r="C25" s="9">
        <v>16683890.149999999</v>
      </c>
      <c r="D25" s="16">
        <f>'345 Truncate'!C21</f>
        <v>19.794749599017059</v>
      </c>
      <c r="E25" s="10">
        <f t="shared" si="1"/>
        <v>51.294531829275357</v>
      </c>
      <c r="F25" s="9">
        <f t="shared" si="0"/>
        <v>325256.69998372014</v>
      </c>
      <c r="G25" s="9">
        <f t="shared" si="2"/>
        <v>6438374.9315803563</v>
      </c>
    </row>
    <row r="26" spans="1:15">
      <c r="A26" s="27">
        <v>2003</v>
      </c>
      <c r="B26" s="28">
        <v>8.5</v>
      </c>
      <c r="C26" s="9">
        <v>0</v>
      </c>
      <c r="D26" s="16">
        <f>'345 Truncate'!C22</f>
        <v>19.793512538718069</v>
      </c>
      <c r="E26" s="10">
        <f t="shared" si="1"/>
        <v>51.294531829275357</v>
      </c>
      <c r="F26" s="9">
        <f t="shared" si="0"/>
        <v>0</v>
      </c>
      <c r="G26" s="9">
        <f t="shared" si="2"/>
        <v>0</v>
      </c>
    </row>
    <row r="27" spans="1:15">
      <c r="A27" s="27">
        <v>2002</v>
      </c>
      <c r="B27" s="28">
        <v>9.5</v>
      </c>
      <c r="C27" s="9">
        <v>5977639.3099999996</v>
      </c>
      <c r="D27" s="16">
        <f>'345 Truncate'!C23</f>
        <v>19.792434059406187</v>
      </c>
      <c r="E27" s="10">
        <f t="shared" si="1"/>
        <v>51.294531829275357</v>
      </c>
      <c r="F27" s="9">
        <f t="shared" si="0"/>
        <v>116535.60519658311</v>
      </c>
      <c r="G27" s="9">
        <f t="shared" si="2"/>
        <v>2306523.2814263641</v>
      </c>
    </row>
    <row r="28" spans="1:15">
      <c r="A28" s="27">
        <v>2001</v>
      </c>
      <c r="B28" s="28">
        <v>10.5</v>
      </c>
      <c r="C28" s="9">
        <v>4713239.8499999996</v>
      </c>
      <c r="D28" s="16">
        <f>'345 Truncate'!C24</f>
        <v>19.791262872122537</v>
      </c>
      <c r="E28" s="10">
        <f t="shared" si="1"/>
        <v>51.294531829275357</v>
      </c>
      <c r="F28" s="9">
        <f t="shared" si="0"/>
        <v>91885.814762617825</v>
      </c>
      <c r="G28" s="9">
        <f t="shared" si="2"/>
        <v>1818536.3141861272</v>
      </c>
    </row>
    <row r="29" spans="1:15">
      <c r="A29" s="27">
        <v>2000</v>
      </c>
      <c r="B29" s="28">
        <v>11.5</v>
      </c>
      <c r="C29" s="9">
        <v>0</v>
      </c>
      <c r="D29" s="16">
        <f>'345 Truncate'!C25</f>
        <v>19.790043276018782</v>
      </c>
      <c r="E29" s="10">
        <f t="shared" si="1"/>
        <v>51.294531829275357</v>
      </c>
      <c r="F29" s="9">
        <f t="shared" si="0"/>
        <v>0</v>
      </c>
      <c r="G29" s="9">
        <f t="shared" si="2"/>
        <v>0</v>
      </c>
    </row>
    <row r="30" spans="1:15">
      <c r="A30" s="27">
        <v>1999</v>
      </c>
      <c r="B30" s="28">
        <v>12.5</v>
      </c>
      <c r="C30" s="9">
        <v>3850430.63</v>
      </c>
      <c r="D30" s="16">
        <f>'345 Truncate'!C26</f>
        <v>19.788945174917579</v>
      </c>
      <c r="E30" s="10">
        <f t="shared" si="1"/>
        <v>51.294531829275357</v>
      </c>
      <c r="F30" s="9">
        <f t="shared" si="0"/>
        <v>75065.128634285371</v>
      </c>
      <c r="G30" s="9">
        <f t="shared" si="2"/>
        <v>1485459.7150920089</v>
      </c>
    </row>
    <row r="31" spans="1:15">
      <c r="A31" s="27">
        <v>1998</v>
      </c>
      <c r="B31" s="28">
        <v>13.5</v>
      </c>
      <c r="C31" s="9">
        <v>0</v>
      </c>
      <c r="D31" s="16">
        <f>'345 Truncate'!C27</f>
        <v>19.787754028557107</v>
      </c>
      <c r="E31" s="10">
        <f t="shared" si="1"/>
        <v>51.294531829275357</v>
      </c>
      <c r="F31" s="9">
        <f t="shared" si="0"/>
        <v>0</v>
      </c>
      <c r="G31" s="9">
        <f t="shared" si="2"/>
        <v>0</v>
      </c>
    </row>
    <row r="32" spans="1:15">
      <c r="A32" s="27">
        <v>1997</v>
      </c>
      <c r="B32" s="28">
        <v>14.5</v>
      </c>
      <c r="C32" s="9">
        <v>995075</v>
      </c>
      <c r="D32" s="16">
        <f>'345 Truncate'!C28</f>
        <v>19.786556618204287</v>
      </c>
      <c r="E32" s="10">
        <f t="shared" si="1"/>
        <v>51.294531829275357</v>
      </c>
      <c r="F32" s="9">
        <f t="shared" si="0"/>
        <v>19399.241293632011</v>
      </c>
      <c r="G32" s="9">
        <f t="shared" si="2"/>
        <v>383844.18620665633</v>
      </c>
    </row>
    <row r="33" spans="1:7">
      <c r="A33" s="27">
        <v>1996</v>
      </c>
      <c r="B33" s="28">
        <v>15.5</v>
      </c>
      <c r="C33" s="9">
        <v>2121110.15</v>
      </c>
      <c r="D33" s="16">
        <f>'345 Truncate'!C29</f>
        <v>19.785432150510072</v>
      </c>
      <c r="E33" s="10">
        <f t="shared" si="1"/>
        <v>51.294531829275357</v>
      </c>
      <c r="F33" s="9">
        <f t="shared" si="0"/>
        <v>41351.584162220926</v>
      </c>
      <c r="G33" s="9">
        <f t="shared" si="2"/>
        <v>818158.96275772899</v>
      </c>
    </row>
    <row r="34" spans="1:7">
      <c r="A34" s="27">
        <v>1995</v>
      </c>
      <c r="B34" s="28">
        <v>16.5</v>
      </c>
      <c r="C34" s="9">
        <v>4106379.8999999994</v>
      </c>
      <c r="D34" s="16">
        <f>'345 Truncate'!C30</f>
        <v>19.784214639767704</v>
      </c>
      <c r="E34" s="10">
        <f t="shared" ref="E34:E59" si="3">+E33</f>
        <v>51.294531829275357</v>
      </c>
      <c r="F34" s="9">
        <f t="shared" si="0"/>
        <v>80054.925029189224</v>
      </c>
      <c r="G34" s="9">
        <f t="shared" si="2"/>
        <v>1583823.8197479914</v>
      </c>
    </row>
    <row r="35" spans="1:7">
      <c r="A35" s="27">
        <v>1994</v>
      </c>
      <c r="B35" s="28">
        <v>17.5</v>
      </c>
      <c r="C35" s="9">
        <v>1895387.28</v>
      </c>
      <c r="D35" s="16">
        <f>'345 Truncate'!C31</f>
        <v>19.78303415859784</v>
      </c>
      <c r="E35" s="10">
        <f t="shared" si="3"/>
        <v>51.294531829275357</v>
      </c>
      <c r="F35" s="9">
        <f t="shared" si="0"/>
        <v>36951.059155943884</v>
      </c>
      <c r="G35" s="9">
        <f t="shared" si="2"/>
        <v>731004.06547840731</v>
      </c>
    </row>
    <row r="36" spans="1:7">
      <c r="A36" s="27">
        <v>1993</v>
      </c>
      <c r="B36" s="28">
        <v>18.5</v>
      </c>
      <c r="C36" s="9">
        <v>2188157.2199999997</v>
      </c>
      <c r="D36" s="16">
        <f>'345 Truncate'!C32</f>
        <v>19.781882904743192</v>
      </c>
      <c r="E36" s="10">
        <f t="shared" si="3"/>
        <v>51.294531829275357</v>
      </c>
      <c r="F36" s="9">
        <f t="shared" si="0"/>
        <v>42658.683917476592</v>
      </c>
      <c r="G36" s="9">
        <f t="shared" si="2"/>
        <v>843869.09012597357</v>
      </c>
    </row>
    <row r="37" spans="1:7">
      <c r="A37" s="27">
        <v>1992</v>
      </c>
      <c r="B37" s="28">
        <v>19.5</v>
      </c>
      <c r="C37" s="9">
        <v>0</v>
      </c>
      <c r="D37" s="16">
        <f>'345 Truncate'!C33</f>
        <v>19.780637883977072</v>
      </c>
      <c r="E37" s="10">
        <f t="shared" si="3"/>
        <v>51.294531829275357</v>
      </c>
      <c r="F37" s="9">
        <f t="shared" si="0"/>
        <v>0</v>
      </c>
      <c r="G37" s="9">
        <f t="shared" si="2"/>
        <v>0</v>
      </c>
    </row>
    <row r="38" spans="1:7">
      <c r="A38" s="27">
        <v>1991</v>
      </c>
      <c r="B38" s="28">
        <v>20.5</v>
      </c>
      <c r="C38" s="9">
        <v>0</v>
      </c>
      <c r="D38" s="16">
        <f>'345 Truncate'!C34</f>
        <v>19.779478899124321</v>
      </c>
      <c r="E38" s="10">
        <f t="shared" si="3"/>
        <v>51.294531829275357</v>
      </c>
      <c r="F38" s="9">
        <f t="shared" si="0"/>
        <v>0</v>
      </c>
      <c r="G38" s="9">
        <f t="shared" si="2"/>
        <v>0</v>
      </c>
    </row>
    <row r="39" spans="1:7">
      <c r="A39" s="27">
        <v>1990</v>
      </c>
      <c r="B39" s="28">
        <v>21.5</v>
      </c>
      <c r="C39" s="9">
        <v>0</v>
      </c>
      <c r="D39" s="16">
        <f>'345 Truncate'!C35</f>
        <v>19.778308481799527</v>
      </c>
      <c r="E39" s="10">
        <f t="shared" si="3"/>
        <v>51.294531829275357</v>
      </c>
      <c r="F39" s="9">
        <f t="shared" si="0"/>
        <v>0</v>
      </c>
      <c r="G39" s="9">
        <f t="shared" si="2"/>
        <v>0</v>
      </c>
    </row>
    <row r="40" spans="1:7">
      <c r="A40" s="27">
        <v>1989</v>
      </c>
      <c r="B40" s="28">
        <v>22.5</v>
      </c>
      <c r="C40" s="9">
        <v>0</v>
      </c>
      <c r="D40" s="16">
        <f>'345 Truncate'!C36</f>
        <v>19.777044012059992</v>
      </c>
      <c r="E40" s="10">
        <f t="shared" si="3"/>
        <v>51.294531829275357</v>
      </c>
      <c r="F40" s="9">
        <f t="shared" si="0"/>
        <v>0</v>
      </c>
      <c r="G40" s="9">
        <f t="shared" si="2"/>
        <v>0</v>
      </c>
    </row>
    <row r="41" spans="1:7">
      <c r="A41" s="27">
        <v>1988</v>
      </c>
      <c r="B41" s="28">
        <v>23.5</v>
      </c>
      <c r="C41" s="9">
        <v>0</v>
      </c>
      <c r="D41" s="16">
        <f>'345 Truncate'!C37</f>
        <v>19.775905362757616</v>
      </c>
      <c r="E41" s="10">
        <f t="shared" si="3"/>
        <v>51.294531829275357</v>
      </c>
      <c r="F41" s="9">
        <f t="shared" si="0"/>
        <v>0</v>
      </c>
      <c r="G41" s="9">
        <f t="shared" si="2"/>
        <v>0</v>
      </c>
    </row>
    <row r="42" spans="1:7">
      <c r="A42" s="27">
        <v>1987</v>
      </c>
      <c r="B42" s="28">
        <v>24.5</v>
      </c>
      <c r="C42" s="9">
        <v>0</v>
      </c>
      <c r="D42" s="16">
        <f>'345 Truncate'!C38</f>
        <v>19.774709223579684</v>
      </c>
      <c r="E42" s="10">
        <f t="shared" si="3"/>
        <v>51.294531829275357</v>
      </c>
      <c r="F42" s="9">
        <f t="shared" si="0"/>
        <v>0</v>
      </c>
      <c r="G42" s="9">
        <f t="shared" si="2"/>
        <v>0</v>
      </c>
    </row>
    <row r="43" spans="1:7">
      <c r="A43" s="27">
        <v>1986</v>
      </c>
      <c r="B43" s="28">
        <v>25.5</v>
      </c>
      <c r="C43" s="9">
        <v>0</v>
      </c>
      <c r="D43" s="16">
        <f>'345 Truncate'!C39</f>
        <v>19.773424564888636</v>
      </c>
      <c r="E43" s="10">
        <f t="shared" si="3"/>
        <v>51.294531829275357</v>
      </c>
      <c r="F43" s="9">
        <f t="shared" si="0"/>
        <v>0</v>
      </c>
      <c r="G43" s="9">
        <f t="shared" si="2"/>
        <v>0</v>
      </c>
    </row>
    <row r="44" spans="1:7">
      <c r="A44" s="27">
        <v>1985</v>
      </c>
      <c r="B44" s="28">
        <v>26.5</v>
      </c>
      <c r="C44" s="9">
        <v>0</v>
      </c>
      <c r="D44" s="16">
        <f>'345 Truncate'!C40</f>
        <v>19.77229622604791</v>
      </c>
      <c r="E44" s="10">
        <f t="shared" si="3"/>
        <v>51.294531829275357</v>
      </c>
      <c r="F44" s="9">
        <f t="shared" si="0"/>
        <v>0</v>
      </c>
      <c r="G44" s="9">
        <f t="shared" si="2"/>
        <v>0</v>
      </c>
    </row>
    <row r="45" spans="1:7">
      <c r="A45" s="27">
        <v>1984</v>
      </c>
      <c r="B45" s="28">
        <v>27.5</v>
      </c>
      <c r="C45" s="9">
        <v>0</v>
      </c>
      <c r="D45" s="16">
        <f>'345 Truncate'!C41</f>
        <v>19.77107402327232</v>
      </c>
      <c r="E45" s="10">
        <f t="shared" si="3"/>
        <v>51.294531829275357</v>
      </c>
      <c r="F45" s="9">
        <f t="shared" si="0"/>
        <v>0</v>
      </c>
      <c r="G45" s="9">
        <f t="shared" si="2"/>
        <v>0</v>
      </c>
    </row>
    <row r="46" spans="1:7">
      <c r="A46" s="27">
        <v>1983</v>
      </c>
      <c r="B46" s="28">
        <v>28.5</v>
      </c>
      <c r="C46" s="9">
        <v>0</v>
      </c>
      <c r="D46" s="16">
        <f>'345 Truncate'!C42</f>
        <v>19.769807043167166</v>
      </c>
      <c r="E46" s="10">
        <f t="shared" si="3"/>
        <v>51.294531829275357</v>
      </c>
      <c r="F46" s="9">
        <f t="shared" si="0"/>
        <v>0</v>
      </c>
      <c r="G46" s="9">
        <f t="shared" si="2"/>
        <v>0</v>
      </c>
    </row>
    <row r="47" spans="1:7">
      <c r="A47" s="27">
        <v>1982</v>
      </c>
      <c r="B47" s="28">
        <v>29.5</v>
      </c>
      <c r="C47" s="9">
        <v>0</v>
      </c>
      <c r="D47" s="16">
        <f>'345 Truncate'!C43</f>
        <v>19.768653184364588</v>
      </c>
      <c r="E47" s="10">
        <f t="shared" si="3"/>
        <v>51.294531829275357</v>
      </c>
      <c r="F47" s="9">
        <f t="shared" si="0"/>
        <v>0</v>
      </c>
      <c r="G47" s="9">
        <f t="shared" si="2"/>
        <v>0</v>
      </c>
    </row>
    <row r="48" spans="1:7">
      <c r="A48" s="27">
        <v>1981</v>
      </c>
      <c r="B48" s="28">
        <v>30.5</v>
      </c>
      <c r="C48" s="9">
        <v>0</v>
      </c>
      <c r="D48" s="16">
        <f>'345 Truncate'!C44</f>
        <v>19.767405440575352</v>
      </c>
      <c r="E48" s="10">
        <f t="shared" si="3"/>
        <v>51.294531829275357</v>
      </c>
      <c r="F48" s="9">
        <f t="shared" si="0"/>
        <v>0</v>
      </c>
      <c r="G48" s="9">
        <f t="shared" si="2"/>
        <v>0</v>
      </c>
    </row>
    <row r="49" spans="1:7">
      <c r="A49" s="27">
        <v>1980</v>
      </c>
      <c r="B49" s="28">
        <v>31.5</v>
      </c>
      <c r="C49" s="9">
        <v>0</v>
      </c>
      <c r="D49" s="16">
        <f>'345 Truncate'!C45</f>
        <v>19.766159804775292</v>
      </c>
      <c r="E49" s="10">
        <f t="shared" si="3"/>
        <v>51.294531829275357</v>
      </c>
      <c r="F49" s="9">
        <f t="shared" si="0"/>
        <v>0</v>
      </c>
      <c r="G49" s="9">
        <f t="shared" si="2"/>
        <v>0</v>
      </c>
    </row>
    <row r="50" spans="1:7">
      <c r="A50" s="27">
        <v>1979</v>
      </c>
      <c r="B50" s="28">
        <v>32.5</v>
      </c>
      <c r="C50" s="9">
        <v>0</v>
      </c>
      <c r="D50" s="16">
        <f>'345 Truncate'!C46</f>
        <v>19.764988387390162</v>
      </c>
      <c r="E50" s="10">
        <f t="shared" si="3"/>
        <v>51.294531829275357</v>
      </c>
      <c r="F50" s="9">
        <f t="shared" si="0"/>
        <v>0</v>
      </c>
      <c r="G50" s="9">
        <f t="shared" si="2"/>
        <v>0</v>
      </c>
    </row>
    <row r="51" spans="1:7">
      <c r="A51" s="27">
        <v>1978</v>
      </c>
      <c r="B51" s="28">
        <v>33.5</v>
      </c>
      <c r="C51" s="9">
        <v>0</v>
      </c>
      <c r="D51" s="16">
        <f>'345 Truncate'!C47</f>
        <v>19.763723074972553</v>
      </c>
      <c r="E51" s="10">
        <f t="shared" si="3"/>
        <v>51.294531829275357</v>
      </c>
      <c r="F51" s="9">
        <f t="shared" si="0"/>
        <v>0</v>
      </c>
      <c r="G51" s="9">
        <f t="shared" si="2"/>
        <v>0</v>
      </c>
    </row>
    <row r="52" spans="1:7">
      <c r="A52" s="27">
        <v>1977</v>
      </c>
      <c r="B52" s="28">
        <v>34.5</v>
      </c>
      <c r="C52" s="9">
        <v>0</v>
      </c>
      <c r="D52" s="16">
        <f>'345 Truncate'!C48</f>
        <v>19.7624977477466</v>
      </c>
      <c r="E52" s="10">
        <f t="shared" si="3"/>
        <v>51.294531829275357</v>
      </c>
      <c r="F52" s="9">
        <f t="shared" si="0"/>
        <v>0</v>
      </c>
      <c r="G52" s="9">
        <f t="shared" si="2"/>
        <v>0</v>
      </c>
    </row>
    <row r="53" spans="1:7">
      <c r="A53" s="27">
        <v>1976</v>
      </c>
      <c r="B53" s="28">
        <v>35.5</v>
      </c>
      <c r="C53" s="9">
        <v>0</v>
      </c>
      <c r="D53" s="16">
        <f>'345 Truncate'!C49</f>
        <v>19.76129468588632</v>
      </c>
      <c r="E53" s="10">
        <f t="shared" si="3"/>
        <v>51.294531829275357</v>
      </c>
      <c r="F53" s="9">
        <f t="shared" si="0"/>
        <v>0</v>
      </c>
      <c r="G53" s="9">
        <f t="shared" si="2"/>
        <v>0</v>
      </c>
    </row>
    <row r="54" spans="1:7">
      <c r="A54" s="27">
        <v>1975</v>
      </c>
      <c r="B54" s="28">
        <v>36.5</v>
      </c>
      <c r="C54" s="9">
        <v>0</v>
      </c>
      <c r="D54" s="16">
        <f>'345 Truncate'!C50</f>
        <v>19.759997318080174</v>
      </c>
      <c r="E54" s="10">
        <f t="shared" si="3"/>
        <v>51.294531829275357</v>
      </c>
      <c r="F54" s="9">
        <f t="shared" si="0"/>
        <v>0</v>
      </c>
      <c r="G54" s="9">
        <f t="shared" si="2"/>
        <v>0</v>
      </c>
    </row>
    <row r="55" spans="1:7">
      <c r="A55" s="27">
        <v>1974</v>
      </c>
      <c r="B55" s="28">
        <v>37.5</v>
      </c>
      <c r="C55" s="9">
        <v>0</v>
      </c>
      <c r="D55" s="16">
        <f>'345 Truncate'!C51</f>
        <v>19.758793902204665</v>
      </c>
      <c r="E55" s="10">
        <f t="shared" si="3"/>
        <v>51.294531829275357</v>
      </c>
      <c r="F55" s="9">
        <f t="shared" si="0"/>
        <v>0</v>
      </c>
      <c r="G55" s="9">
        <f t="shared" si="2"/>
        <v>0</v>
      </c>
    </row>
    <row r="56" spans="1:7">
      <c r="A56" s="27">
        <v>1973</v>
      </c>
      <c r="B56" s="28">
        <v>38.5</v>
      </c>
      <c r="C56" s="9">
        <v>2825.81</v>
      </c>
      <c r="D56" s="16">
        <f>'345 Truncate'!C52</f>
        <v>19.757574569191647</v>
      </c>
      <c r="E56" s="10">
        <f t="shared" si="3"/>
        <v>51.294531829275357</v>
      </c>
      <c r="F56" s="9">
        <f t="shared" si="0"/>
        <v>55.089887737063307</v>
      </c>
      <c r="G56" s="9">
        <f t="shared" si="2"/>
        <v>1088.4425649734249</v>
      </c>
    </row>
    <row r="57" spans="1:7">
      <c r="A57" s="27">
        <v>1972</v>
      </c>
      <c r="B57" s="28">
        <v>39.5</v>
      </c>
      <c r="C57" s="9">
        <v>0</v>
      </c>
      <c r="D57" s="16">
        <f>'345 Truncate'!C53</f>
        <v>19.756260378098318</v>
      </c>
      <c r="E57" s="10">
        <f t="shared" si="3"/>
        <v>51.294531829275357</v>
      </c>
      <c r="F57" s="9">
        <f t="shared" si="0"/>
        <v>0</v>
      </c>
      <c r="G57" s="9">
        <f t="shared" si="2"/>
        <v>0</v>
      </c>
    </row>
    <row r="58" spans="1:7">
      <c r="A58" s="27">
        <v>1971</v>
      </c>
      <c r="B58" s="28">
        <v>40.5</v>
      </c>
      <c r="C58" s="9">
        <v>41999</v>
      </c>
      <c r="D58" s="16">
        <f>'345 Truncate'!C54</f>
        <v>19.75507441635289</v>
      </c>
      <c r="E58" s="10">
        <f t="shared" si="3"/>
        <v>51.294531829275357</v>
      </c>
      <c r="F58" s="9">
        <f t="shared" si="0"/>
        <v>818.78123266211173</v>
      </c>
      <c r="G58" s="9">
        <f t="shared" si="2"/>
        <v>16175.084181953167</v>
      </c>
    </row>
    <row r="59" spans="1:7">
      <c r="A59" s="27">
        <v>1970</v>
      </c>
      <c r="B59" s="28">
        <v>41.5</v>
      </c>
      <c r="C59" s="9">
        <v>558950.80000000005</v>
      </c>
      <c r="D59" s="16">
        <f>'345 Truncate'!C55</f>
        <v>19.753824917890874</v>
      </c>
      <c r="E59" s="10">
        <f t="shared" si="3"/>
        <v>51.294531829275357</v>
      </c>
      <c r="F59" s="9">
        <f t="shared" si="0"/>
        <v>10896.888616906914</v>
      </c>
      <c r="G59" s="9">
        <f t="shared" si="2"/>
        <v>215255.22988813723</v>
      </c>
    </row>
    <row r="60" spans="1:7" ht="15">
      <c r="D60" s="16"/>
      <c r="E60" s="10"/>
      <c r="F60" s="17"/>
      <c r="G60" s="17"/>
    </row>
    <row r="61" spans="1:7">
      <c r="D61"/>
    </row>
    <row r="62" spans="1:7">
      <c r="C62" s="11">
        <f>SUM(C18:C59)</f>
        <v>44367406.069999993</v>
      </c>
      <c r="D62"/>
      <c r="F62" s="9">
        <f>SUM(F18:F59)</f>
        <v>864953.91395069065</v>
      </c>
      <c r="G62" s="9">
        <f>SUM(G18:G59)</f>
        <v>17117857.55837727</v>
      </c>
    </row>
    <row r="63" spans="1:7">
      <c r="D63"/>
    </row>
    <row r="64" spans="1:7">
      <c r="A64" s="2" t="s">
        <v>17</v>
      </c>
      <c r="B64" s="3"/>
      <c r="C64" s="19"/>
      <c r="D64" s="15"/>
      <c r="E64" s="20">
        <f>+C62/F62</f>
        <v>51.29453182927535</v>
      </c>
      <c r="F64" s="15"/>
      <c r="G64" s="15"/>
    </row>
    <row r="65" spans="1:7">
      <c r="A65" s="2" t="s">
        <v>18</v>
      </c>
      <c r="B65" s="3"/>
      <c r="C65" s="19"/>
      <c r="D65" s="15"/>
      <c r="E65" s="20">
        <f>+G62/F62</f>
        <v>19.790485114046348</v>
      </c>
      <c r="F65" s="15"/>
      <c r="G65" s="15"/>
    </row>
    <row r="66" spans="1:7">
      <c r="A66" s="1"/>
    </row>
    <row r="68" spans="1:7">
      <c r="A68" s="63" t="s">
        <v>8</v>
      </c>
      <c r="B68" s="64"/>
      <c r="C68" s="65"/>
      <c r="D68" s="66"/>
      <c r="E68" s="67"/>
      <c r="F68" s="67"/>
    </row>
  </sheetData>
  <mergeCells count="6">
    <mergeCell ref="A68:F68"/>
    <mergeCell ref="A1:J1"/>
    <mergeCell ref="A3:J3"/>
    <mergeCell ref="A5:J5"/>
    <mergeCell ref="A6:J6"/>
    <mergeCell ref="L12:N1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54"/>
  <sheetViews>
    <sheetView topLeftCell="A17" workbookViewId="0">
      <selection activeCell="E34" sqref="E34"/>
    </sheetView>
  </sheetViews>
  <sheetFormatPr defaultRowHeight="12.75"/>
  <cols>
    <col min="2" max="2" width="23.5703125" style="37" customWidth="1"/>
    <col min="7" max="7" width="15.7109375" customWidth="1"/>
  </cols>
  <sheetData>
    <row r="1" spans="1:11">
      <c r="B1" s="15" t="s">
        <v>28</v>
      </c>
      <c r="C1">
        <f>'[1]345'!$D$5</f>
        <v>2031.151928222474</v>
      </c>
      <c r="D1" s="30" t="s">
        <v>29</v>
      </c>
    </row>
    <row r="2" spans="1:11">
      <c r="A2" s="15"/>
      <c r="B2" s="15" t="s">
        <v>25</v>
      </c>
      <c r="C2">
        <v>2011</v>
      </c>
      <c r="D2" s="30" t="s">
        <v>30</v>
      </c>
    </row>
    <row r="3" spans="1:11">
      <c r="A3" s="15"/>
      <c r="B3" s="15" t="s">
        <v>33</v>
      </c>
      <c r="C3">
        <f>C1-C2</f>
        <v>20.151928222473998</v>
      </c>
    </row>
    <row r="4" spans="1:11">
      <c r="A4" s="15"/>
    </row>
    <row r="5" spans="1:11">
      <c r="A5" s="26" t="str">
        <f>"Projection Life Table "&amp;B8</f>
        <v xml:space="preserve">Projection Life Table </v>
      </c>
      <c r="B5" s="26"/>
      <c r="D5" s="30" t="s">
        <v>27</v>
      </c>
      <c r="E5" s="29"/>
      <c r="F5" s="29"/>
      <c r="G5" s="29"/>
      <c r="K5" s="30" t="s">
        <v>26</v>
      </c>
    </row>
    <row r="6" spans="1:11">
      <c r="A6" s="22"/>
      <c r="B6" s="31"/>
    </row>
    <row r="7" spans="1:11">
      <c r="A7" s="36" t="str">
        <f>"Interim Retirement Rate " &amp;ROUND(B13, 6)</f>
        <v>Interim Retirement Rate 0</v>
      </c>
      <c r="B7" s="31"/>
    </row>
    <row r="8" spans="1:11">
      <c r="A8" s="22"/>
      <c r="B8" s="31"/>
    </row>
    <row r="9" spans="1:11">
      <c r="A9" s="23" t="s">
        <v>21</v>
      </c>
      <c r="B9" s="23" t="s">
        <v>22</v>
      </c>
      <c r="D9" s="30" t="s">
        <v>27</v>
      </c>
      <c r="E9" s="29"/>
      <c r="F9" s="29"/>
      <c r="G9" s="29"/>
    </row>
    <row r="10" spans="1:11">
      <c r="A10" s="24"/>
      <c r="B10" s="38"/>
    </row>
    <row r="11" spans="1:11">
      <c r="A11" s="24" t="s">
        <v>23</v>
      </c>
      <c r="B11" s="38" t="s">
        <v>24</v>
      </c>
      <c r="C11" s="18" t="s">
        <v>31</v>
      </c>
      <c r="G11" s="18"/>
    </row>
    <row r="12" spans="1:11">
      <c r="A12" s="24"/>
      <c r="B12" s="38"/>
    </row>
    <row r="13" spans="1:11">
      <c r="A13" s="24"/>
      <c r="B13" s="40"/>
    </row>
    <row r="14" spans="1:11" ht="12.75" customHeight="1">
      <c r="A14" s="25">
        <v>0.5</v>
      </c>
      <c r="B14" s="53">
        <v>0.999543992932862</v>
      </c>
      <c r="C14" s="21">
        <f>SUM(B15:B34)/B14</f>
        <v>19.802733985232489</v>
      </c>
      <c r="D14" s="71" t="s">
        <v>32</v>
      </c>
      <c r="E14" s="71"/>
      <c r="F14" s="71"/>
      <c r="G14" s="71"/>
      <c r="H14" s="71"/>
      <c r="I14" s="71"/>
      <c r="J14" s="29"/>
      <c r="K14" s="29"/>
    </row>
    <row r="15" spans="1:11">
      <c r="A15" s="25">
        <v>1.5</v>
      </c>
      <c r="B15" s="53">
        <v>0.99863197879858701</v>
      </c>
      <c r="C15" s="21">
        <f t="shared" ref="C15:C65" si="0">SUM(B16:B35)/B15</f>
        <v>19.801636295023375</v>
      </c>
      <c r="D15" s="71"/>
      <c r="E15" s="71"/>
      <c r="F15" s="71"/>
      <c r="G15" s="71"/>
      <c r="H15" s="71"/>
      <c r="I15" s="71"/>
    </row>
    <row r="16" spans="1:11">
      <c r="A16" s="25">
        <v>2.5</v>
      </c>
      <c r="B16" s="53">
        <v>0.99771996466431101</v>
      </c>
      <c r="C16" s="21">
        <f t="shared" si="0"/>
        <v>19.800446286099305</v>
      </c>
      <c r="D16" s="71"/>
      <c r="E16" s="71"/>
      <c r="F16" s="71"/>
      <c r="G16" s="71"/>
      <c r="H16" s="71"/>
      <c r="I16" s="71"/>
    </row>
    <row r="17" spans="1:3">
      <c r="A17" s="25">
        <v>3.5</v>
      </c>
      <c r="B17" s="53">
        <v>0.99679942756183704</v>
      </c>
      <c r="C17" s="21">
        <f t="shared" si="0"/>
        <v>19.799330569807672</v>
      </c>
    </row>
    <row r="18" spans="1:3">
      <c r="A18" s="25">
        <v>4.5</v>
      </c>
      <c r="B18" s="53">
        <v>0.99587469257950501</v>
      </c>
      <c r="C18" s="21">
        <f t="shared" si="0"/>
        <v>19.798205766432837</v>
      </c>
    </row>
    <row r="19" spans="1:3">
      <c r="A19" s="25">
        <v>5.5</v>
      </c>
      <c r="B19" s="53">
        <v>0.99494995759717297</v>
      </c>
      <c r="C19" s="21">
        <f t="shared" si="0"/>
        <v>19.796987925290757</v>
      </c>
    </row>
    <row r="20" spans="1:3">
      <c r="A20" s="25">
        <v>6.5</v>
      </c>
      <c r="B20" s="53">
        <v>0.99401424028268504</v>
      </c>
      <c r="C20" s="21">
        <f t="shared" si="0"/>
        <v>19.795894133517162</v>
      </c>
    </row>
    <row r="21" spans="1:3">
      <c r="A21" s="25">
        <v>7.5</v>
      </c>
      <c r="B21" s="53">
        <v>0.993076431095406</v>
      </c>
      <c r="C21" s="21">
        <f t="shared" si="0"/>
        <v>19.794749599017059</v>
      </c>
    </row>
    <row r="22" spans="1:3">
      <c r="A22" s="25">
        <v>8.5</v>
      </c>
      <c r="B22" s="53">
        <v>0.99213849469964699</v>
      </c>
      <c r="C22" s="21">
        <f t="shared" si="0"/>
        <v>19.793512538718069</v>
      </c>
    </row>
    <row r="23" spans="1:3">
      <c r="A23" s="25">
        <v>9.5</v>
      </c>
      <c r="B23" s="53">
        <v>0.99118796466431103</v>
      </c>
      <c r="C23" s="21">
        <f t="shared" si="0"/>
        <v>19.792434059406187</v>
      </c>
    </row>
    <row r="24" spans="1:3">
      <c r="A24" s="25">
        <v>10.5</v>
      </c>
      <c r="B24" s="53">
        <v>0.99023743462897496</v>
      </c>
      <c r="C24" s="21">
        <f t="shared" si="0"/>
        <v>19.791262872122537</v>
      </c>
    </row>
    <row r="25" spans="1:3">
      <c r="A25" s="25">
        <v>11.5</v>
      </c>
      <c r="B25" s="53">
        <v>0.98928455123674897</v>
      </c>
      <c r="C25" s="21">
        <f t="shared" si="0"/>
        <v>19.790043276018782</v>
      </c>
    </row>
    <row r="26" spans="1:3">
      <c r="A26" s="25">
        <v>12.5</v>
      </c>
      <c r="B26" s="53">
        <v>0.988320946996466</v>
      </c>
      <c r="C26" s="21">
        <f t="shared" si="0"/>
        <v>19.788945174917579</v>
      </c>
    </row>
    <row r="27" spans="1:3">
      <c r="A27" s="25">
        <v>13.5</v>
      </c>
      <c r="B27" s="53">
        <v>0.98735734275618403</v>
      </c>
      <c r="C27" s="21">
        <f t="shared" si="0"/>
        <v>19.787754028557107</v>
      </c>
    </row>
    <row r="28" spans="1:3">
      <c r="A28" s="25">
        <v>14.5</v>
      </c>
      <c r="B28" s="53">
        <v>0.98638928621908095</v>
      </c>
      <c r="C28" s="21">
        <f t="shared" si="0"/>
        <v>19.786556618204287</v>
      </c>
    </row>
    <row r="29" spans="1:3">
      <c r="A29" s="25">
        <v>15.5</v>
      </c>
      <c r="B29" s="53">
        <v>0.98541296113074195</v>
      </c>
      <c r="C29" s="21">
        <f t="shared" si="0"/>
        <v>19.785432150510072</v>
      </c>
    </row>
    <row r="30" spans="1:3">
      <c r="A30" s="25">
        <v>16.5</v>
      </c>
      <c r="B30" s="53">
        <v>0.98443663604240295</v>
      </c>
      <c r="C30" s="21">
        <f t="shared" si="0"/>
        <v>19.784214639767704</v>
      </c>
    </row>
    <row r="31" spans="1:3">
      <c r="A31" s="25">
        <v>17.5</v>
      </c>
      <c r="B31" s="53">
        <v>0.98345369611307398</v>
      </c>
      <c r="C31" s="21">
        <f t="shared" si="0"/>
        <v>19.78303415859784</v>
      </c>
    </row>
    <row r="32" spans="1:3">
      <c r="A32" s="25">
        <v>18.5</v>
      </c>
      <c r="B32" s="53">
        <v>0.98246465017667794</v>
      </c>
      <c r="C32" s="21">
        <f t="shared" si="0"/>
        <v>19.781882904743192</v>
      </c>
    </row>
    <row r="33" spans="1:5">
      <c r="A33" s="25">
        <v>19.5</v>
      </c>
      <c r="B33" s="53">
        <v>0.98147560424028302</v>
      </c>
      <c r="C33" s="21">
        <f t="shared" si="0"/>
        <v>19.780637883977072</v>
      </c>
    </row>
    <row r="34" spans="1:5">
      <c r="A34" s="25">
        <v>20.5</v>
      </c>
      <c r="B34" s="53">
        <v>0.98047753710247298</v>
      </c>
      <c r="C34" s="21">
        <f t="shared" si="0"/>
        <v>19.779478899124321</v>
      </c>
      <c r="E34" s="59">
        <f>+(1-B34)</f>
        <v>1.9522462897527015E-2</v>
      </c>
    </row>
    <row r="35" spans="1:5">
      <c r="A35" s="25">
        <v>21.5</v>
      </c>
      <c r="B35" s="53">
        <v>0.97947541696113105</v>
      </c>
      <c r="C35" s="21">
        <f t="shared" si="0"/>
        <v>19.778308481799527</v>
      </c>
    </row>
    <row r="36" spans="1:5">
      <c r="A36" s="25">
        <v>22.5</v>
      </c>
      <c r="B36" s="53">
        <v>0.97847329681978801</v>
      </c>
      <c r="C36" s="21">
        <f t="shared" si="0"/>
        <v>19.777044012059992</v>
      </c>
    </row>
    <row r="37" spans="1:5">
      <c r="A37" s="25">
        <v>23.5</v>
      </c>
      <c r="B37" s="53">
        <v>0.97746023674911697</v>
      </c>
      <c r="C37" s="21">
        <f t="shared" si="0"/>
        <v>19.775905362757616</v>
      </c>
    </row>
    <row r="38" spans="1:5">
      <c r="A38" s="25">
        <v>24.5</v>
      </c>
      <c r="B38" s="53">
        <v>0.97644539575971701</v>
      </c>
      <c r="C38" s="21">
        <f t="shared" si="0"/>
        <v>19.774709223579684</v>
      </c>
    </row>
    <row r="39" spans="1:5">
      <c r="A39" s="25">
        <v>25.5</v>
      </c>
      <c r="B39" s="53">
        <v>0.97543017314487601</v>
      </c>
      <c r="C39" s="21">
        <f t="shared" si="0"/>
        <v>19.773424564888636</v>
      </c>
    </row>
    <row r="40" spans="1:5">
      <c r="A40" s="25">
        <v>26.5</v>
      </c>
      <c r="B40" s="53">
        <v>0.97440261130742101</v>
      </c>
      <c r="C40" s="21">
        <f t="shared" si="0"/>
        <v>19.77229622604791</v>
      </c>
    </row>
    <row r="41" spans="1:5">
      <c r="A41" s="25">
        <v>27.5</v>
      </c>
      <c r="B41" s="53">
        <v>0.973375049469965</v>
      </c>
      <c r="C41" s="21">
        <f t="shared" si="0"/>
        <v>19.77107402327232</v>
      </c>
    </row>
    <row r="42" spans="1:5">
      <c r="A42" s="25">
        <v>28.5</v>
      </c>
      <c r="B42" s="53">
        <v>0.97234494346289801</v>
      </c>
      <c r="C42" s="21">
        <f t="shared" si="0"/>
        <v>19.769807043167166</v>
      </c>
    </row>
    <row r="43" spans="1:5">
      <c r="A43" s="25">
        <v>29.5</v>
      </c>
      <c r="B43" s="53">
        <v>0.97130466077738498</v>
      </c>
      <c r="C43" s="21">
        <f t="shared" si="0"/>
        <v>19.768653184364588</v>
      </c>
    </row>
    <row r="44" spans="1:5">
      <c r="A44" s="25">
        <v>30.5</v>
      </c>
      <c r="B44" s="53">
        <v>0.97026437809187305</v>
      </c>
      <c r="C44" s="21">
        <f t="shared" si="0"/>
        <v>19.767405440575352</v>
      </c>
    </row>
    <row r="45" spans="1:5">
      <c r="A45" s="25">
        <v>31.5</v>
      </c>
      <c r="B45" s="53">
        <v>0.96921925795052999</v>
      </c>
      <c r="C45" s="21">
        <f t="shared" si="0"/>
        <v>19.766159804775292</v>
      </c>
    </row>
    <row r="46" spans="1:5">
      <c r="A46" s="25">
        <v>32.5</v>
      </c>
      <c r="B46" s="53">
        <v>0.96816590106007105</v>
      </c>
      <c r="C46" s="21">
        <f t="shared" si="0"/>
        <v>19.764988387390162</v>
      </c>
    </row>
    <row r="47" spans="1:5">
      <c r="A47" s="25">
        <v>33.5</v>
      </c>
      <c r="B47" s="53">
        <v>0.96711254416961101</v>
      </c>
      <c r="C47" s="21">
        <f t="shared" si="0"/>
        <v>19.763723074972553</v>
      </c>
    </row>
    <row r="48" spans="1:5">
      <c r="A48" s="25">
        <v>34.5</v>
      </c>
      <c r="B48" s="53">
        <v>0.96605250883392202</v>
      </c>
      <c r="C48" s="21">
        <f t="shared" si="0"/>
        <v>19.7624977477466</v>
      </c>
    </row>
    <row r="49" spans="1:3">
      <c r="A49" s="25">
        <v>35.5</v>
      </c>
      <c r="B49" s="53">
        <v>0.96498678445229702</v>
      </c>
      <c r="C49" s="21">
        <f t="shared" si="0"/>
        <v>19.76129468588632</v>
      </c>
    </row>
    <row r="50" spans="1:3">
      <c r="A50" s="25">
        <v>36.5</v>
      </c>
      <c r="B50" s="53">
        <v>0.96392106007067102</v>
      </c>
      <c r="C50" s="21">
        <f t="shared" si="0"/>
        <v>19.759997318080174</v>
      </c>
    </row>
    <row r="51" spans="1:3">
      <c r="A51" s="25">
        <v>37.5</v>
      </c>
      <c r="B51" s="53">
        <v>0.96284605300353399</v>
      </c>
      <c r="C51" s="21">
        <f t="shared" si="0"/>
        <v>19.758793902204665</v>
      </c>
    </row>
    <row r="52" spans="1:3">
      <c r="A52" s="25">
        <v>38.5</v>
      </c>
      <c r="B52" s="53">
        <v>0.96176725441696098</v>
      </c>
      <c r="C52" s="21">
        <f t="shared" si="0"/>
        <v>19.757574569191647</v>
      </c>
    </row>
    <row r="53" spans="1:3">
      <c r="A53" s="25">
        <v>39.5</v>
      </c>
      <c r="B53" s="53">
        <v>0.96068845583038898</v>
      </c>
      <c r="C53" s="21">
        <f t="shared" si="0"/>
        <v>19.756260378098318</v>
      </c>
    </row>
    <row r="54" spans="1:3">
      <c r="A54" s="25">
        <v>40.5</v>
      </c>
      <c r="B54" s="53">
        <v>0.95959877385158998</v>
      </c>
      <c r="C54" s="21">
        <f t="shared" si="0"/>
        <v>19.75507441635289</v>
      </c>
    </row>
    <row r="55" spans="1:3">
      <c r="A55" s="25">
        <v>41.5</v>
      </c>
      <c r="B55" s="53">
        <v>0.95850760777385202</v>
      </c>
      <c r="C55" s="21">
        <f t="shared" si="0"/>
        <v>19.753824917890874</v>
      </c>
    </row>
    <row r="56" spans="1:3">
      <c r="A56" s="25">
        <v>42.5</v>
      </c>
      <c r="B56" s="53">
        <v>0.95741580565370998</v>
      </c>
      <c r="C56" s="21">
        <f t="shared" si="0"/>
        <v>19.752491638886902</v>
      </c>
    </row>
    <row r="57" spans="1:3">
      <c r="A57" s="25">
        <v>43.5</v>
      </c>
      <c r="B57" s="53">
        <v>0.95631191872791499</v>
      </c>
      <c r="C57" s="21">
        <f t="shared" si="0"/>
        <v>19.751313272777743</v>
      </c>
    </row>
    <row r="58" spans="1:3">
      <c r="A58" s="25">
        <v>44.5</v>
      </c>
      <c r="B58" s="53">
        <v>0.95520803180211999</v>
      </c>
      <c r="C58" s="21">
        <f t="shared" si="0"/>
        <v>19.750040441304268</v>
      </c>
    </row>
    <row r="59" spans="1:3">
      <c r="A59" s="25">
        <v>45.5</v>
      </c>
      <c r="B59" s="53">
        <v>0.95410134628975296</v>
      </c>
      <c r="C59" s="21">
        <f t="shared" si="0"/>
        <v>19.748728514187913</v>
      </c>
    </row>
    <row r="60" spans="1:3">
      <c r="A60" s="25">
        <v>46.5</v>
      </c>
      <c r="B60" s="53">
        <v>0.95298473851590104</v>
      </c>
      <c r="C60" s="21">
        <f t="shared" si="0"/>
        <v>19.74752793140922</v>
      </c>
    </row>
    <row r="61" spans="1:3">
      <c r="A61" s="25">
        <v>47.5</v>
      </c>
      <c r="B61" s="53">
        <v>0.95186813074204901</v>
      </c>
      <c r="C61" s="21">
        <f t="shared" si="0"/>
        <v>19.746233210637783</v>
      </c>
    </row>
    <row r="62" spans="1:3">
      <c r="A62" s="25">
        <v>48.5</v>
      </c>
      <c r="B62" s="53">
        <v>0.95074669964664305</v>
      </c>
      <c r="C62" s="21">
        <f t="shared" si="0"/>
        <v>19.744941933607432</v>
      </c>
    </row>
    <row r="63" spans="1:3">
      <c r="A63" s="25">
        <v>49.5</v>
      </c>
      <c r="B63" s="53">
        <v>0.94961772438162495</v>
      </c>
      <c r="C63" s="21">
        <f t="shared" si="0"/>
        <v>19.743713293207794</v>
      </c>
    </row>
    <row r="64" spans="1:3">
      <c r="A64" s="25">
        <v>50.5</v>
      </c>
      <c r="B64" s="53">
        <v>0.94848874911660797</v>
      </c>
      <c r="C64" s="21">
        <f t="shared" si="0"/>
        <v>19.742390453854814</v>
      </c>
    </row>
    <row r="65" spans="1:3">
      <c r="A65" s="25">
        <v>51.5</v>
      </c>
      <c r="B65" s="53">
        <v>0.94735265017667802</v>
      </c>
      <c r="C65" s="21">
        <f t="shared" si="0"/>
        <v>19.741118970924383</v>
      </c>
    </row>
    <row r="66" spans="1:3">
      <c r="A66" s="25"/>
      <c r="B66" s="53">
        <v>0.946210954063604</v>
      </c>
      <c r="C66" s="21"/>
    </row>
    <row r="67" spans="1:3">
      <c r="A67" s="25"/>
      <c r="B67" s="53">
        <v>0.94506925795052998</v>
      </c>
      <c r="C67" s="21"/>
    </row>
    <row r="68" spans="1:3">
      <c r="A68" s="25"/>
      <c r="B68" s="53">
        <v>0.94391853356890498</v>
      </c>
      <c r="C68" s="21"/>
    </row>
    <row r="69" spans="1:3">
      <c r="A69" s="25"/>
      <c r="B69" s="53">
        <v>0.94276446996466401</v>
      </c>
      <c r="C69" s="21"/>
    </row>
    <row r="70" spans="1:3">
      <c r="A70" s="25"/>
      <c r="B70" s="53">
        <v>0.94161040636042403</v>
      </c>
      <c r="C70" s="21"/>
    </row>
    <row r="71" spans="1:3">
      <c r="A71" s="25"/>
      <c r="B71" s="53">
        <v>0.940445212014134</v>
      </c>
      <c r="C71" s="21"/>
    </row>
    <row r="72" spans="1:3">
      <c r="A72" s="25"/>
      <c r="B72" s="53">
        <v>0.93927878091872796</v>
      </c>
      <c r="C72" s="21"/>
    </row>
    <row r="73" spans="1:3">
      <c r="A73" s="25"/>
      <c r="B73" s="53">
        <v>0.93811148409893996</v>
      </c>
      <c r="C73" s="21"/>
    </row>
    <row r="74" spans="1:3">
      <c r="A74" s="25"/>
      <c r="B74" s="53">
        <v>0.93693268551236697</v>
      </c>
      <c r="C74" s="21"/>
    </row>
    <row r="75" spans="1:3">
      <c r="A75" s="25"/>
      <c r="B75" s="53">
        <v>0.93575388692579498</v>
      </c>
      <c r="C75" s="21"/>
    </row>
    <row r="76" spans="1:3">
      <c r="A76" s="25"/>
      <c r="B76" s="53">
        <v>0.934572035335689</v>
      </c>
      <c r="C76" s="21"/>
    </row>
    <row r="77" spans="1:3">
      <c r="A77" s="25"/>
      <c r="B77" s="53">
        <v>0.93338051590105997</v>
      </c>
      <c r="C77" s="21"/>
    </row>
    <row r="78" spans="1:3">
      <c r="A78" s="25"/>
      <c r="B78" s="53">
        <v>0.93218899646643105</v>
      </c>
      <c r="C78" s="21"/>
    </row>
    <row r="79" spans="1:3">
      <c r="A79" s="25"/>
      <c r="B79" s="53">
        <v>0.93099255123674896</v>
      </c>
      <c r="C79" s="21"/>
    </row>
    <row r="80" spans="1:3">
      <c r="A80" s="25"/>
      <c r="B80" s="53">
        <v>0.92978901766784505</v>
      </c>
      <c r="C80" s="21"/>
    </row>
    <row r="81" spans="1:3">
      <c r="A81" s="25"/>
      <c r="B81" s="53">
        <v>0.92858548409894004</v>
      </c>
      <c r="C81" s="21"/>
    </row>
    <row r="82" spans="1:3">
      <c r="A82" s="25"/>
      <c r="B82" s="53">
        <v>0.92737498233215598</v>
      </c>
      <c r="C82" s="21"/>
    </row>
    <row r="83" spans="1:3">
      <c r="A83" s="25"/>
      <c r="B83" s="53">
        <v>0.92615943462897499</v>
      </c>
      <c r="C83" s="21"/>
    </row>
    <row r="84" spans="1:3">
      <c r="A84" s="25"/>
      <c r="B84" s="53">
        <v>0.92494388692579499</v>
      </c>
      <c r="C84" s="21"/>
    </row>
    <row r="85" spans="1:3">
      <c r="A85" s="25"/>
      <c r="B85" s="53">
        <v>0.92371879858657202</v>
      </c>
      <c r="C85" s="21"/>
    </row>
    <row r="86" spans="1:3">
      <c r="A86" s="25"/>
      <c r="B86" s="53">
        <v>0.92249053003533599</v>
      </c>
      <c r="C86" s="21"/>
    </row>
    <row r="87" spans="1:3">
      <c r="A87" s="25"/>
      <c r="B87" s="53">
        <v>0.92126226148409895</v>
      </c>
      <c r="C87" s="21"/>
    </row>
    <row r="88" spans="1:3">
      <c r="A88" s="25"/>
      <c r="B88" s="53">
        <v>0.92002326501766796</v>
      </c>
      <c r="C88" s="21"/>
    </row>
    <row r="89" spans="1:3">
      <c r="A89" s="25"/>
      <c r="B89" s="53">
        <v>0.91878333568904602</v>
      </c>
      <c r="C89" s="21"/>
    </row>
    <row r="90" spans="1:3">
      <c r="A90" s="25"/>
      <c r="B90" s="53">
        <v>0.91754229328621895</v>
      </c>
      <c r="C90" s="21"/>
    </row>
    <row r="91" spans="1:3">
      <c r="A91" s="25"/>
      <c r="B91" s="53">
        <v>0.91628999646643094</v>
      </c>
      <c r="C91" s="21"/>
    </row>
    <row r="92" spans="1:3">
      <c r="A92" s="25"/>
      <c r="B92" s="53">
        <v>0.91503769964664305</v>
      </c>
      <c r="C92" s="21"/>
    </row>
    <row r="93" spans="1:3">
      <c r="A93" s="25"/>
      <c r="B93" s="53">
        <v>0.91378237102473503</v>
      </c>
      <c r="C93" s="21"/>
    </row>
    <row r="94" spans="1:3">
      <c r="A94" s="25"/>
      <c r="B94" s="53">
        <v>0.91251841342756201</v>
      </c>
      <c r="C94" s="21"/>
    </row>
    <row r="95" spans="1:3">
      <c r="A95" s="25"/>
      <c r="B95" s="53">
        <v>0.911254455830389</v>
      </c>
      <c r="C95" s="21"/>
    </row>
    <row r="96" spans="1:3">
      <c r="A96" s="25"/>
      <c r="B96" s="53">
        <v>0.90998518021201402</v>
      </c>
      <c r="C96" s="21"/>
    </row>
    <row r="97" spans="1:3">
      <c r="A97" s="25"/>
      <c r="B97" s="53">
        <v>0.90870885512367505</v>
      </c>
      <c r="C97" s="21"/>
    </row>
    <row r="98" spans="1:3">
      <c r="A98" s="25"/>
      <c r="B98" s="53">
        <v>0.90743253003533597</v>
      </c>
      <c r="C98" s="21"/>
    </row>
    <row r="99" spans="1:3">
      <c r="A99" s="25"/>
      <c r="B99" s="53">
        <v>0.90614920848056502</v>
      </c>
      <c r="C99" s="21"/>
    </row>
    <row r="100" spans="1:3">
      <c r="A100" s="25"/>
      <c r="B100" s="53">
        <v>0.90486122261484103</v>
      </c>
      <c r="C100" s="21"/>
    </row>
    <row r="101" spans="1:3">
      <c r="A101" s="25"/>
      <c r="B101" s="53">
        <v>0.90357323674911705</v>
      </c>
      <c r="C101" s="21"/>
    </row>
    <row r="102" spans="1:3">
      <c r="A102" s="25"/>
      <c r="B102" s="53">
        <v>0.90227572791519395</v>
      </c>
      <c r="C102" s="21"/>
    </row>
    <row r="103" spans="1:3">
      <c r="A103" s="25"/>
      <c r="B103" s="53">
        <v>0.90097537455830401</v>
      </c>
      <c r="C103" s="21"/>
    </row>
    <row r="104" spans="1:3">
      <c r="A104" s="25"/>
      <c r="B104" s="53">
        <v>0.89967502120141296</v>
      </c>
      <c r="C104" s="21"/>
    </row>
    <row r="105" spans="1:3">
      <c r="A105" s="25"/>
      <c r="B105" s="53">
        <v>0.89836304240282705</v>
      </c>
      <c r="C105" s="21"/>
    </row>
    <row r="106" spans="1:3">
      <c r="A106" s="25"/>
      <c r="B106" s="53">
        <v>0.89705032155477005</v>
      </c>
      <c r="C106" s="21"/>
    </row>
    <row r="107" spans="1:3">
      <c r="A107" s="25"/>
      <c r="B107" s="53">
        <v>0.89573620141342702</v>
      </c>
      <c r="C107" s="21"/>
    </row>
    <row r="108" spans="1:3">
      <c r="A108" s="25"/>
      <c r="B108" s="53">
        <v>0.89441075971731399</v>
      </c>
      <c r="C108" s="21"/>
    </row>
    <row r="109" spans="1:3">
      <c r="A109" s="25"/>
      <c r="B109" s="53">
        <v>0.89308531802120095</v>
      </c>
      <c r="C109" s="21"/>
    </row>
    <row r="110" spans="1:3">
      <c r="A110" s="25"/>
      <c r="B110" s="53">
        <v>0.89175641342756196</v>
      </c>
      <c r="C110" s="21"/>
    </row>
    <row r="111" spans="1:3">
      <c r="A111" s="25"/>
      <c r="B111" s="53">
        <v>0.89041860424028296</v>
      </c>
      <c r="C111" s="21"/>
    </row>
    <row r="112" spans="1:3">
      <c r="A112" s="25"/>
      <c r="B112" s="53">
        <v>0.88908079505300397</v>
      </c>
      <c r="C112" s="21"/>
    </row>
    <row r="113" spans="1:3">
      <c r="A113" s="25"/>
      <c r="B113" s="53">
        <v>0.88773710247349802</v>
      </c>
      <c r="C113" s="21"/>
    </row>
    <row r="114" spans="1:3">
      <c r="A114" s="25"/>
      <c r="B114" s="53">
        <v>0.88638621908127202</v>
      </c>
      <c r="C114" s="21"/>
    </row>
    <row r="115" spans="1:3">
      <c r="A115" s="25"/>
      <c r="B115" s="53">
        <v>0.88503533568904602</v>
      </c>
      <c r="C115" s="21"/>
    </row>
    <row r="116" spans="1:3">
      <c r="A116" s="25"/>
      <c r="B116" s="53">
        <v>0.88367612720848099</v>
      </c>
      <c r="C116" s="21"/>
    </row>
    <row r="117" spans="1:3">
      <c r="A117" s="25"/>
      <c r="B117" s="53">
        <v>0.88231181625441701</v>
      </c>
      <c r="C117" s="21"/>
    </row>
    <row r="118" spans="1:3">
      <c r="A118" s="25"/>
      <c r="B118" s="53">
        <v>0.88094750530035304</v>
      </c>
      <c r="C118" s="21"/>
    </row>
    <row r="119" spans="1:3">
      <c r="A119" s="25"/>
      <c r="B119" s="53">
        <v>0.87957258657243798</v>
      </c>
      <c r="C119" s="21"/>
    </row>
    <row r="120" spans="1:3">
      <c r="A120" s="25"/>
      <c r="B120" s="53">
        <v>0.87819484805653703</v>
      </c>
      <c r="C120" s="21"/>
    </row>
    <row r="121" spans="1:3">
      <c r="A121" s="25"/>
      <c r="B121" s="53">
        <v>0.87681710954063596</v>
      </c>
      <c r="C121" s="21"/>
    </row>
    <row r="122" spans="1:3">
      <c r="A122" s="25"/>
      <c r="B122" s="53">
        <v>0.87542614134275598</v>
      </c>
      <c r="C122" s="21"/>
    </row>
    <row r="123" spans="1:3">
      <c r="A123" s="25"/>
      <c r="B123" s="53">
        <v>0.87403462190812697</v>
      </c>
      <c r="C123" s="21"/>
    </row>
    <row r="124" spans="1:3">
      <c r="A124" s="25"/>
      <c r="B124" s="53">
        <v>0.87264121908127201</v>
      </c>
      <c r="C124" s="21"/>
    </row>
    <row r="125" spans="1:3">
      <c r="A125" s="25"/>
      <c r="B125" s="53">
        <v>0.87123521201413401</v>
      </c>
      <c r="C125" s="21"/>
    </row>
    <row r="126" spans="1:3">
      <c r="A126" s="25"/>
      <c r="B126" s="53">
        <v>0.869829204946996</v>
      </c>
      <c r="C126" s="21"/>
    </row>
    <row r="127" spans="1:3">
      <c r="A127" s="25"/>
      <c r="B127" s="53">
        <v>0.86841895759717302</v>
      </c>
      <c r="C127" s="21"/>
    </row>
    <row r="128" spans="1:3">
      <c r="A128" s="25"/>
      <c r="B128" s="53">
        <v>0.86699881625441699</v>
      </c>
      <c r="C128" s="21"/>
    </row>
    <row r="129" spans="1:3">
      <c r="A129" s="25"/>
      <c r="B129" s="53">
        <v>0.86557867491166096</v>
      </c>
      <c r="C129" s="21"/>
    </row>
    <row r="130" spans="1:3">
      <c r="A130" s="25"/>
      <c r="B130" s="53">
        <v>0.86415155830388701</v>
      </c>
      <c r="C130" s="21"/>
    </row>
    <row r="131" spans="1:3">
      <c r="A131" s="25"/>
      <c r="B131" s="53">
        <v>0.86271657597173101</v>
      </c>
      <c r="C131" s="21"/>
    </row>
    <row r="132" spans="1:3">
      <c r="A132" s="25"/>
      <c r="B132" s="53">
        <v>0.86128159363957602</v>
      </c>
      <c r="C132" s="21"/>
    </row>
    <row r="133" spans="1:3">
      <c r="A133" s="25"/>
      <c r="B133" s="53">
        <v>0.85983688692579496</v>
      </c>
      <c r="C133" s="21"/>
    </row>
    <row r="134" spans="1:3">
      <c r="A134" s="25"/>
      <c r="B134" s="53">
        <v>0.85838671024735003</v>
      </c>
      <c r="C134" s="21"/>
    </row>
    <row r="135" spans="1:3">
      <c r="A135" s="25"/>
      <c r="B135" s="53">
        <v>0.85693653356890498</v>
      </c>
      <c r="C135" s="21"/>
    </row>
    <row r="136" spans="1:3">
      <c r="A136" s="25"/>
      <c r="B136" s="53">
        <v>0.85547376325088298</v>
      </c>
      <c r="C136" s="21"/>
    </row>
    <row r="137" spans="1:3">
      <c r="A137" s="25"/>
      <c r="B137" s="53">
        <v>0.85400803886925802</v>
      </c>
      <c r="C137" s="21"/>
    </row>
    <row r="138" spans="1:3">
      <c r="A138" s="25"/>
      <c r="B138" s="53">
        <v>0.85254231448763296</v>
      </c>
      <c r="C138" s="21"/>
    </row>
    <row r="139" spans="1:3">
      <c r="A139" s="25"/>
      <c r="B139" s="53">
        <v>0.85106100706713805</v>
      </c>
      <c r="C139" s="21"/>
    </row>
    <row r="140" spans="1:3">
      <c r="A140" s="25"/>
      <c r="B140" s="53">
        <v>0.849579381625442</v>
      </c>
      <c r="C140" s="21"/>
    </row>
    <row r="141" spans="1:3">
      <c r="A141" s="25"/>
      <c r="B141" s="53">
        <v>0.84809531802120097</v>
      </c>
      <c r="C141" s="21"/>
    </row>
    <row r="142" spans="1:3">
      <c r="A142" s="25"/>
      <c r="B142" s="53">
        <v>0.84659743816254396</v>
      </c>
      <c r="C142" s="21"/>
    </row>
    <row r="143" spans="1:3">
      <c r="A143" s="25"/>
      <c r="B143" s="53">
        <v>0.84509955830388706</v>
      </c>
      <c r="C143" s="21"/>
    </row>
    <row r="144" spans="1:3">
      <c r="A144" s="25"/>
      <c r="B144" s="53">
        <v>0.84359647703180196</v>
      </c>
      <c r="C144" s="21"/>
    </row>
    <row r="145" spans="1:3">
      <c r="A145" s="25"/>
      <c r="B145" s="53">
        <v>0.84208234275618399</v>
      </c>
      <c r="C145" s="21"/>
    </row>
    <row r="146" spans="1:3">
      <c r="A146" s="25"/>
      <c r="B146" s="53">
        <v>0.84056820848056502</v>
      </c>
      <c r="C146" s="21"/>
    </row>
    <row r="147" spans="1:3">
      <c r="A147" s="25"/>
      <c r="B147" s="53">
        <v>0.83904559010600699</v>
      </c>
      <c r="C147" s="21"/>
    </row>
    <row r="148" spans="1:3">
      <c r="A148" s="25"/>
      <c r="B148" s="53">
        <v>0.83751414134275604</v>
      </c>
      <c r="C148" s="21"/>
    </row>
    <row r="149" spans="1:3">
      <c r="A149" s="25"/>
      <c r="B149" s="53">
        <v>0.83598269257950497</v>
      </c>
      <c r="C149" s="21"/>
    </row>
    <row r="150" spans="1:3">
      <c r="A150" s="25"/>
      <c r="B150" s="53">
        <v>0.83443981625441699</v>
      </c>
      <c r="C150" s="21"/>
    </row>
    <row r="151" spans="1:3">
      <c r="A151" s="25"/>
      <c r="B151" s="53">
        <v>0.83289105300353405</v>
      </c>
      <c r="C151" s="21"/>
    </row>
    <row r="152" spans="1:3">
      <c r="A152" s="25"/>
      <c r="B152" s="53">
        <v>0.83134228975265001</v>
      </c>
      <c r="C152" s="21"/>
    </row>
    <row r="153" spans="1:3">
      <c r="A153" s="25"/>
      <c r="B153" s="53">
        <v>0.82977915547703196</v>
      </c>
      <c r="C153" s="21"/>
    </row>
    <row r="154" spans="1:3">
      <c r="A154" s="25"/>
      <c r="B154" s="53">
        <v>0.82821307773851605</v>
      </c>
      <c r="C154" s="21"/>
    </row>
    <row r="155" spans="1:3">
      <c r="A155" s="25"/>
      <c r="B155" s="53">
        <v>0.82664700000000002</v>
      </c>
      <c r="C155" s="21"/>
    </row>
    <row r="156" spans="1:3">
      <c r="A156" s="25"/>
      <c r="B156" s="53">
        <v>0.82506254770317999</v>
      </c>
      <c r="C156" s="21"/>
    </row>
    <row r="157" spans="1:3">
      <c r="A157" s="25"/>
      <c r="B157" s="53">
        <v>0.82347809540635997</v>
      </c>
      <c r="C157" s="21"/>
    </row>
    <row r="158" spans="1:3">
      <c r="A158" s="25"/>
      <c r="B158" s="53">
        <v>0.82189057950529998</v>
      </c>
      <c r="C158" s="21"/>
    </row>
    <row r="159" spans="1:3">
      <c r="A159" s="25"/>
      <c r="B159" s="53">
        <v>0.82028810600706703</v>
      </c>
      <c r="C159" s="21"/>
    </row>
    <row r="160" spans="1:3">
      <c r="A160" s="25"/>
      <c r="B160" s="53">
        <v>0.81868563250883397</v>
      </c>
      <c r="C160" s="21"/>
    </row>
    <row r="161" spans="1:3">
      <c r="A161" s="25"/>
      <c r="B161" s="53">
        <v>0.81707667137809203</v>
      </c>
      <c r="C161" s="21"/>
    </row>
    <row r="162" spans="1:3">
      <c r="A162" s="25"/>
      <c r="B162" s="53">
        <v>0.81545511660777403</v>
      </c>
      <c r="C162" s="21"/>
    </row>
    <row r="163" spans="1:3">
      <c r="A163" s="25"/>
      <c r="B163" s="53">
        <v>0.81383356183745603</v>
      </c>
      <c r="C163" s="21"/>
    </row>
    <row r="164" spans="1:3">
      <c r="A164" s="25"/>
      <c r="B164" s="53">
        <v>0.81220245583038897</v>
      </c>
      <c r="C164" s="21"/>
    </row>
    <row r="165" spans="1:3">
      <c r="A165" s="25"/>
      <c r="B165" s="53">
        <v>0.810562173144876</v>
      </c>
      <c r="C165" s="21"/>
    </row>
    <row r="166" spans="1:3">
      <c r="A166" s="25"/>
      <c r="B166" s="53">
        <v>0.80892189045936402</v>
      </c>
      <c r="C166" s="21"/>
    </row>
    <row r="167" spans="1:3">
      <c r="A167" s="25"/>
      <c r="B167" s="53">
        <v>0.80726839222614799</v>
      </c>
      <c r="C167" s="21"/>
    </row>
    <row r="168" spans="1:3">
      <c r="A168" s="25"/>
      <c r="B168" s="53">
        <v>0.80560867491166099</v>
      </c>
      <c r="C168" s="21"/>
    </row>
    <row r="169" spans="1:3">
      <c r="A169" s="25"/>
      <c r="B169" s="53">
        <v>0.803948957597173</v>
      </c>
      <c r="C169" s="21"/>
    </row>
    <row r="170" spans="1:3">
      <c r="A170" s="25"/>
      <c r="B170" s="53">
        <v>0.80227272084805601</v>
      </c>
      <c r="C170" s="21"/>
    </row>
    <row r="171" spans="1:3">
      <c r="A171" s="25"/>
      <c r="B171" s="53">
        <v>0.80059356890459399</v>
      </c>
      <c r="C171" s="21"/>
    </row>
    <row r="172" spans="1:3">
      <c r="A172" s="25"/>
      <c r="B172" s="53">
        <v>0.79891401413427598</v>
      </c>
      <c r="C172" s="21"/>
    </row>
    <row r="173" spans="1:3">
      <c r="A173" s="25"/>
      <c r="B173" s="53">
        <v>0.797214720848057</v>
      </c>
      <c r="C173" s="21"/>
    </row>
    <row r="174" spans="1:3">
      <c r="A174" s="25"/>
      <c r="B174" s="53">
        <v>0.79551542756183702</v>
      </c>
      <c r="C174" s="21"/>
    </row>
    <row r="175" spans="1:3">
      <c r="A175" s="25"/>
      <c r="B175" s="53">
        <v>0.79381224028268604</v>
      </c>
      <c r="C175" s="21"/>
    </row>
    <row r="176" spans="1:3">
      <c r="A176" s="25"/>
      <c r="B176" s="53">
        <v>0.79209245229682002</v>
      </c>
      <c r="C176" s="21"/>
    </row>
    <row r="177" spans="1:3">
      <c r="A177" s="25"/>
      <c r="B177" s="53">
        <v>0.79037266431095399</v>
      </c>
      <c r="C177" s="21"/>
    </row>
    <row r="178" spans="1:3">
      <c r="A178" s="25"/>
      <c r="B178" s="53">
        <v>0.78864549823321595</v>
      </c>
      <c r="C178" s="21"/>
    </row>
    <row r="179" spans="1:3">
      <c r="A179" s="25"/>
      <c r="B179" s="53">
        <v>0.78690521554770299</v>
      </c>
      <c r="C179" s="21"/>
    </row>
    <row r="180" spans="1:3">
      <c r="A180" s="25"/>
      <c r="B180" s="53">
        <v>0.78516493286219102</v>
      </c>
      <c r="C180" s="21"/>
    </row>
    <row r="181" spans="1:3">
      <c r="A181" s="25"/>
      <c r="B181" s="53">
        <v>0.78341378798586603</v>
      </c>
      <c r="C181" s="21"/>
    </row>
    <row r="182" spans="1:3">
      <c r="A182" s="25"/>
      <c r="B182" s="53">
        <v>0.78165301060070702</v>
      </c>
      <c r="C182" s="21"/>
    </row>
    <row r="183" spans="1:3">
      <c r="A183" s="25"/>
      <c r="B183" s="53">
        <v>0.77989223321554801</v>
      </c>
      <c r="C183" s="21"/>
    </row>
    <row r="184" spans="1:3">
      <c r="A184" s="25"/>
      <c r="B184" s="53">
        <v>0.77811636749116597</v>
      </c>
      <c r="C184" s="21"/>
    </row>
    <row r="185" spans="1:3">
      <c r="A185" s="25"/>
      <c r="B185" s="53">
        <v>0.77633403533568901</v>
      </c>
      <c r="C185" s="21"/>
    </row>
    <row r="186" spans="1:3">
      <c r="A186" s="25"/>
      <c r="B186" s="53">
        <v>0.77455170318021205</v>
      </c>
      <c r="C186" s="21"/>
    </row>
    <row r="187" spans="1:3">
      <c r="A187" s="25"/>
      <c r="B187" s="53">
        <v>0.77275123321554795</v>
      </c>
      <c r="C187" s="21"/>
    </row>
    <row r="188" spans="1:3">
      <c r="A188" s="25"/>
      <c r="B188" s="53">
        <v>0.77094805300353397</v>
      </c>
      <c r="C188" s="21"/>
    </row>
    <row r="189" spans="1:3">
      <c r="A189" s="25"/>
      <c r="B189" s="53">
        <v>0.76914399646643095</v>
      </c>
      <c r="C189" s="21"/>
    </row>
    <row r="190" spans="1:3">
      <c r="A190" s="25"/>
      <c r="B190" s="53">
        <v>0.76731890812720804</v>
      </c>
      <c r="C190" s="21"/>
    </row>
    <row r="191" spans="1:3">
      <c r="A191" s="25"/>
      <c r="B191" s="53">
        <v>0.76549381978798603</v>
      </c>
      <c r="C191" s="21"/>
    </row>
    <row r="192" spans="1:3">
      <c r="A192" s="25"/>
      <c r="B192" s="53">
        <v>0.76366413074204897</v>
      </c>
      <c r="C192" s="21"/>
    </row>
    <row r="193" spans="1:3">
      <c r="A193" s="25"/>
      <c r="B193" s="53">
        <v>0.76181713427561804</v>
      </c>
      <c r="C193" s="21"/>
    </row>
    <row r="194" spans="1:3">
      <c r="A194" s="25"/>
      <c r="B194" s="53">
        <v>0.75997013780918699</v>
      </c>
      <c r="C194" s="21"/>
    </row>
    <row r="195" spans="1:3">
      <c r="A195" s="25"/>
      <c r="B195" s="53">
        <v>0.75811495053003497</v>
      </c>
      <c r="C195" s="21"/>
    </row>
    <row r="196" spans="1:3">
      <c r="A196" s="25"/>
      <c r="B196" s="53">
        <v>0.75624639929328596</v>
      </c>
      <c r="C196" s="21"/>
    </row>
    <row r="197" spans="1:3">
      <c r="A197" s="25"/>
      <c r="B197" s="53">
        <v>0.75437784805653696</v>
      </c>
      <c r="C197" s="21"/>
    </row>
    <row r="198" spans="1:3">
      <c r="A198" s="25"/>
      <c r="B198" s="53">
        <v>0.75249705300353398</v>
      </c>
      <c r="C198" s="21"/>
    </row>
    <row r="199" spans="1:3">
      <c r="A199" s="25"/>
      <c r="B199" s="53">
        <v>0.75060624028268597</v>
      </c>
      <c r="C199" s="21"/>
    </row>
    <row r="200" spans="1:3">
      <c r="A200" s="25"/>
      <c r="B200" s="53">
        <v>0.74871542756183795</v>
      </c>
      <c r="C200" s="21"/>
    </row>
    <row r="201" spans="1:3">
      <c r="A201" s="25"/>
      <c r="B201" s="53">
        <v>0.74680833215547704</v>
      </c>
      <c r="C201" s="21"/>
    </row>
    <row r="202" spans="1:3">
      <c r="A202" s="25"/>
      <c r="B202" s="53">
        <v>0.74489490459364005</v>
      </c>
      <c r="C202" s="21"/>
    </row>
    <row r="203" spans="1:3">
      <c r="A203" s="25"/>
      <c r="B203" s="53">
        <v>0.74298147703180195</v>
      </c>
      <c r="C203" s="21"/>
    </row>
    <row r="204" spans="1:3">
      <c r="A204" s="25"/>
      <c r="B204" s="53">
        <v>0.74104823674911702</v>
      </c>
      <c r="C204" s="21"/>
    </row>
    <row r="205" spans="1:3">
      <c r="A205" s="25"/>
      <c r="B205" s="53">
        <v>0.73911254770318002</v>
      </c>
      <c r="C205" s="21"/>
    </row>
    <row r="206" spans="1:3">
      <c r="A206" s="25"/>
      <c r="B206" s="53">
        <v>0.73717550176678404</v>
      </c>
      <c r="C206" s="21"/>
    </row>
    <row r="207" spans="1:3">
      <c r="A207" s="25"/>
      <c r="B207" s="53">
        <v>0.73521719787985895</v>
      </c>
      <c r="C207" s="21"/>
    </row>
    <row r="208" spans="1:3">
      <c r="A208" s="25"/>
      <c r="B208" s="53">
        <v>0.73325889399293298</v>
      </c>
      <c r="C208" s="21"/>
    </row>
    <row r="209" spans="1:3">
      <c r="A209" s="25"/>
      <c r="B209" s="53">
        <v>0.73129530742049498</v>
      </c>
      <c r="C209" s="21"/>
    </row>
    <row r="210" spans="1:3">
      <c r="A210" s="25"/>
      <c r="B210" s="53">
        <v>0.72931403533568895</v>
      </c>
      <c r="C210" s="21"/>
    </row>
    <row r="211" spans="1:3">
      <c r="A211" s="25"/>
      <c r="B211" s="53">
        <v>0.72733276325088303</v>
      </c>
      <c r="C211" s="21"/>
    </row>
    <row r="212" spans="1:3">
      <c r="A212" s="25"/>
      <c r="B212" s="53">
        <v>0.72534244522968205</v>
      </c>
      <c r="C212" s="21"/>
    </row>
    <row r="213" spans="1:3">
      <c r="A213" s="25"/>
      <c r="B213" s="53">
        <v>0.72333855830388705</v>
      </c>
      <c r="C213" s="21"/>
    </row>
    <row r="214" spans="1:3">
      <c r="A214" s="25"/>
      <c r="B214" s="53">
        <v>0.72133467137809204</v>
      </c>
      <c r="C214" s="21"/>
    </row>
    <row r="215" spans="1:3">
      <c r="A215" s="25"/>
      <c r="B215" s="53">
        <v>0.719317893992933</v>
      </c>
      <c r="C215" s="21"/>
    </row>
    <row r="216" spans="1:3">
      <c r="A216" s="25"/>
      <c r="B216" s="53">
        <v>0.71729139222614802</v>
      </c>
      <c r="C216" s="21"/>
    </row>
    <row r="217" spans="1:3">
      <c r="A217" s="25"/>
      <c r="B217" s="53">
        <v>0.71526489045936403</v>
      </c>
      <c r="C217" s="21"/>
    </row>
    <row r="218" spans="1:3">
      <c r="A218" s="25"/>
      <c r="B218" s="53">
        <v>0.71322113074204896</v>
      </c>
      <c r="C218" s="21"/>
    </row>
    <row r="219" spans="1:3">
      <c r="A219" s="25"/>
      <c r="B219" s="53">
        <v>0.71117130742049495</v>
      </c>
      <c r="C219" s="21"/>
    </row>
    <row r="220" spans="1:3">
      <c r="A220" s="25"/>
      <c r="B220" s="53">
        <v>0.70912148409894005</v>
      </c>
      <c r="C220" s="21"/>
    </row>
    <row r="221" spans="1:3">
      <c r="A221" s="25"/>
      <c r="B221" s="53">
        <v>0.70705075971731501</v>
      </c>
      <c r="C221" s="21"/>
    </row>
    <row r="222" spans="1:3">
      <c r="A222" s="25"/>
      <c r="B222" s="53">
        <v>0.70497796819787995</v>
      </c>
      <c r="C222" s="21"/>
    </row>
    <row r="223" spans="1:3">
      <c r="A223" s="25"/>
      <c r="B223" s="53">
        <v>0.70290333922261505</v>
      </c>
      <c r="C223" s="21"/>
    </row>
    <row r="224" spans="1:3">
      <c r="A224" s="25"/>
      <c r="B224" s="53">
        <v>0.70080757950530004</v>
      </c>
      <c r="C224" s="21"/>
    </row>
    <row r="225" spans="1:3">
      <c r="A225" s="25"/>
      <c r="B225" s="53">
        <v>0.69871181978798602</v>
      </c>
      <c r="C225" s="21"/>
    </row>
    <row r="226" spans="1:3">
      <c r="A226" s="25"/>
      <c r="B226" s="53">
        <v>0.69661031802120099</v>
      </c>
      <c r="C226" s="21"/>
    </row>
    <row r="227" spans="1:3">
      <c r="A227" s="25"/>
      <c r="B227" s="53">
        <v>0.69449159010600703</v>
      </c>
      <c r="C227" s="21"/>
    </row>
    <row r="228" spans="1:3">
      <c r="A228" s="25"/>
      <c r="B228" s="53">
        <v>0.69237286219081295</v>
      </c>
      <c r="C228" s="21"/>
    </row>
    <row r="229" spans="1:3">
      <c r="A229" s="25"/>
      <c r="B229" s="53">
        <v>0.69024463604240305</v>
      </c>
      <c r="C229" s="21"/>
    </row>
    <row r="230" spans="1:3">
      <c r="A230" s="25"/>
      <c r="B230" s="53">
        <v>0.688103293286219</v>
      </c>
      <c r="C230" s="21"/>
    </row>
    <row r="231" spans="1:3">
      <c r="A231" s="25"/>
      <c r="B231" s="53">
        <v>0.68596195053003495</v>
      </c>
      <c r="C231" s="21"/>
    </row>
    <row r="232" spans="1:3">
      <c r="A232" s="25"/>
      <c r="B232" s="53">
        <v>0.68380684805653702</v>
      </c>
      <c r="C232" s="21"/>
    </row>
    <row r="233" spans="1:3">
      <c r="A233" s="25"/>
      <c r="B233" s="53">
        <v>0.68164218374558305</v>
      </c>
      <c r="C233" s="21"/>
    </row>
    <row r="234" spans="1:3">
      <c r="A234" s="25"/>
      <c r="B234" s="53">
        <v>0.67947751943462897</v>
      </c>
      <c r="C234" s="21"/>
    </row>
    <row r="235" spans="1:3">
      <c r="A235" s="25"/>
      <c r="B235" s="53">
        <v>0.677295667844523</v>
      </c>
      <c r="C235" s="21"/>
    </row>
    <row r="236" spans="1:3">
      <c r="A236" s="25"/>
      <c r="B236" s="53">
        <v>0.67510838869258005</v>
      </c>
      <c r="C236" s="21"/>
    </row>
    <row r="237" spans="1:3">
      <c r="A237" s="25"/>
      <c r="B237" s="53">
        <v>0.672921109540636</v>
      </c>
      <c r="C237" s="21"/>
    </row>
    <row r="238" spans="1:3">
      <c r="A238" s="25"/>
      <c r="B238" s="53">
        <v>0.67071246996466405</v>
      </c>
      <c r="C238" s="21"/>
    </row>
    <row r="239" spans="1:3">
      <c r="A239" s="25"/>
      <c r="B239" s="53">
        <v>0.66850222261484105</v>
      </c>
      <c r="C239" s="21"/>
    </row>
    <row r="240" spans="1:3">
      <c r="A240" s="25"/>
      <c r="B240" s="53">
        <v>0.66628974911660799</v>
      </c>
      <c r="C240" s="21"/>
    </row>
    <row r="241" spans="1:3">
      <c r="A241" s="25"/>
      <c r="B241" s="53">
        <v>0.66405724028268598</v>
      </c>
      <c r="C241" s="21"/>
    </row>
    <row r="242" spans="1:3">
      <c r="A242" s="25"/>
      <c r="B242" s="53">
        <v>0.66182473144876297</v>
      </c>
      <c r="C242" s="21"/>
    </row>
    <row r="243" spans="1:3">
      <c r="A243" s="25"/>
      <c r="B243" s="53">
        <v>0.659586116607774</v>
      </c>
      <c r="C243" s="21"/>
    </row>
    <row r="244" spans="1:3">
      <c r="A244" s="25"/>
      <c r="B244" s="53">
        <v>0.65733099293286201</v>
      </c>
      <c r="C244" s="21"/>
    </row>
    <row r="245" spans="1:3">
      <c r="A245" s="25"/>
      <c r="B245" s="53">
        <v>0.65507586925795003</v>
      </c>
      <c r="C245" s="21"/>
    </row>
    <row r="246" spans="1:3">
      <c r="A246" s="25"/>
      <c r="B246" s="53">
        <v>0.65281095053003502</v>
      </c>
    </row>
    <row r="247" spans="1:3">
      <c r="A247" s="25"/>
      <c r="B247" s="53">
        <v>0.65053356537102502</v>
      </c>
    </row>
    <row r="248" spans="1:3">
      <c r="A248" s="25"/>
      <c r="B248" s="53">
        <v>0.64825618021201403</v>
      </c>
    </row>
    <row r="249" spans="1:3">
      <c r="A249" s="25"/>
      <c r="B249" s="53">
        <v>0.64596521554770303</v>
      </c>
    </row>
    <row r="250" spans="1:3">
      <c r="A250" s="25"/>
      <c r="B250" s="53">
        <v>0.64366556890459403</v>
      </c>
    </row>
    <row r="251" spans="1:3">
      <c r="A251" s="25"/>
      <c r="B251" s="53">
        <v>0.64136592226148403</v>
      </c>
    </row>
    <row r="252" spans="1:3">
      <c r="A252" s="25"/>
      <c r="B252" s="53">
        <v>0.63904946289752695</v>
      </c>
    </row>
    <row r="253" spans="1:3">
      <c r="A253" s="25"/>
      <c r="B253" s="53">
        <v>0.636728261484099</v>
      </c>
    </row>
    <row r="254" spans="1:3">
      <c r="A254" s="25"/>
      <c r="B254" s="53">
        <v>0.63440706007067105</v>
      </c>
    </row>
    <row r="255" spans="1:3">
      <c r="A255" s="25"/>
      <c r="B255" s="53">
        <v>0.63206504593639601</v>
      </c>
    </row>
    <row r="256" spans="1:3">
      <c r="A256" s="25"/>
      <c r="B256" s="53">
        <v>0.62972193639576002</v>
      </c>
    </row>
    <row r="257" spans="1:2">
      <c r="A257" s="25"/>
      <c r="B257" s="53">
        <v>0.62737624028268502</v>
      </c>
    </row>
    <row r="258" spans="1:2">
      <c r="A258" s="25"/>
      <c r="B258" s="53">
        <v>0.62501157597173096</v>
      </c>
    </row>
    <row r="259" spans="1:2">
      <c r="A259" s="25"/>
      <c r="B259" s="53">
        <v>0.62264691166077701</v>
      </c>
    </row>
    <row r="260" spans="1:2">
      <c r="A260" s="25"/>
      <c r="B260" s="53">
        <v>0.62027620141342799</v>
      </c>
    </row>
    <row r="261" spans="1:2">
      <c r="A261" s="25"/>
      <c r="B261" s="53">
        <v>0.61789068904593603</v>
      </c>
    </row>
    <row r="262" spans="1:2">
      <c r="A262" s="25"/>
      <c r="B262" s="53">
        <v>0.61550517667844495</v>
      </c>
    </row>
    <row r="263" spans="1:2">
      <c r="A263" s="25"/>
      <c r="B263" s="53">
        <v>0.61311007420494701</v>
      </c>
    </row>
    <row r="264" spans="1:2">
      <c r="A264" s="25"/>
      <c r="B264" s="53">
        <v>0.61070371378091903</v>
      </c>
    </row>
    <row r="265" spans="1:2">
      <c r="A265" s="25"/>
      <c r="B265" s="53">
        <v>0.60829735335689095</v>
      </c>
    </row>
    <row r="266" spans="1:2">
      <c r="A266" s="25"/>
      <c r="B266" s="53">
        <v>0.60587808127208498</v>
      </c>
    </row>
    <row r="267" spans="1:2">
      <c r="A267" s="25"/>
      <c r="B267" s="53">
        <v>0.60345122614840996</v>
      </c>
    </row>
    <row r="268" spans="1:2">
      <c r="A268" s="25"/>
      <c r="B268" s="53">
        <v>0.60102437102473505</v>
      </c>
    </row>
    <row r="269" spans="1:2">
      <c r="A269" s="25"/>
      <c r="B269" s="53">
        <v>0.59858140282685501</v>
      </c>
    </row>
    <row r="270" spans="1:2">
      <c r="A270" s="25"/>
      <c r="B270" s="53">
        <v>0.59613440636042403</v>
      </c>
    </row>
    <row r="271" spans="1:2">
      <c r="A271" s="25"/>
      <c r="B271" s="53">
        <v>0.59368740989399305</v>
      </c>
    </row>
    <row r="272" spans="1:2">
      <c r="A272" s="25"/>
      <c r="B272" s="53">
        <v>0.59122121908127201</v>
      </c>
    </row>
    <row r="273" spans="1:2">
      <c r="A273" s="25"/>
      <c r="B273" s="53">
        <v>0.58875443462897503</v>
      </c>
    </row>
    <row r="274" spans="1:2">
      <c r="A274" s="25"/>
      <c r="B274" s="53">
        <v>0.58628497879858699</v>
      </c>
    </row>
    <row r="275" spans="1:2">
      <c r="A275" s="25"/>
      <c r="B275" s="53">
        <v>0.58379911307420496</v>
      </c>
    </row>
    <row r="276" spans="1:2">
      <c r="A276" s="25"/>
      <c r="B276" s="53">
        <v>0.58131324734982304</v>
      </c>
    </row>
    <row r="277" spans="1:2">
      <c r="A277" s="25"/>
      <c r="B277" s="53">
        <v>0.578821466431095</v>
      </c>
    </row>
    <row r="278" spans="1:2">
      <c r="A278" s="25"/>
      <c r="B278" s="53">
        <v>0.57631651943462903</v>
      </c>
    </row>
    <row r="279" spans="1:2">
      <c r="A279" s="25"/>
      <c r="B279" s="53">
        <v>0.57381157243816305</v>
      </c>
    </row>
    <row r="280" spans="1:2">
      <c r="A280" s="25"/>
      <c r="B280" s="53">
        <v>0.57129780565371002</v>
      </c>
    </row>
    <row r="281" spans="1:2">
      <c r="A281" s="25"/>
      <c r="B281" s="53">
        <v>0.56877448409894005</v>
      </c>
    </row>
    <row r="282" spans="1:2">
      <c r="A282" s="25"/>
      <c r="B282" s="53">
        <v>0.56625116254416996</v>
      </c>
    </row>
    <row r="283" spans="1:2">
      <c r="A283" s="25"/>
      <c r="B283" s="53">
        <v>0.56371612720848097</v>
      </c>
    </row>
    <row r="284" spans="1:2">
      <c r="A284" s="25"/>
      <c r="B284" s="53">
        <v>0.56117478445229696</v>
      </c>
    </row>
    <row r="285" spans="1:2">
      <c r="A285" s="25"/>
      <c r="B285" s="53">
        <v>0.55863344169611295</v>
      </c>
    </row>
    <row r="286" spans="1:2">
      <c r="A286" s="25"/>
      <c r="B286" s="53">
        <v>0.55607761130742095</v>
      </c>
    </row>
    <row r="287" spans="1:2">
      <c r="A287" s="25"/>
      <c r="B287" s="53">
        <v>0.55351860070671399</v>
      </c>
    </row>
    <row r="288" spans="1:2">
      <c r="A288" s="25"/>
      <c r="B288" s="53">
        <v>0.55095959010600704</v>
      </c>
    </row>
    <row r="289" spans="1:2">
      <c r="A289" s="25"/>
      <c r="B289" s="53">
        <v>0.54838413780918704</v>
      </c>
    </row>
    <row r="290" spans="1:2">
      <c r="A290" s="25"/>
      <c r="B290" s="53">
        <v>0.54580851943462905</v>
      </c>
    </row>
    <row r="291" spans="1:2">
      <c r="A291" s="25"/>
      <c r="B291" s="53">
        <v>0.54323024381625495</v>
      </c>
    </row>
    <row r="292" spans="1:2">
      <c r="A292" s="25"/>
      <c r="B292" s="53">
        <v>0.54063801766784503</v>
      </c>
    </row>
    <row r="293" spans="1:2">
      <c r="A293" s="25"/>
      <c r="B293" s="53">
        <v>0.53804579151943499</v>
      </c>
    </row>
    <row r="294" spans="1:2">
      <c r="A294" s="25"/>
      <c r="B294" s="53">
        <v>0.53544831802120096</v>
      </c>
    </row>
    <row r="295" spans="1:2">
      <c r="A295" s="25"/>
      <c r="B295" s="53">
        <v>0.53284019081272105</v>
      </c>
    </row>
    <row r="296" spans="1:2">
      <c r="A296" s="25"/>
      <c r="B296" s="53">
        <v>0.53023206360424002</v>
      </c>
    </row>
    <row r="297" spans="1:2">
      <c r="A297" s="25"/>
      <c r="B297" s="53">
        <v>0.52761633922261497</v>
      </c>
    </row>
    <row r="298" spans="1:2">
      <c r="A298" s="25"/>
      <c r="B298" s="53">
        <v>0.52499301766784401</v>
      </c>
    </row>
    <row r="299" spans="1:2">
      <c r="A299" s="25"/>
      <c r="B299" s="53">
        <v>0.52236969611307404</v>
      </c>
    </row>
    <row r="300" spans="1:2">
      <c r="A300" s="25"/>
      <c r="B300" s="53">
        <v>0.51973666784452299</v>
      </c>
    </row>
    <row r="301" spans="1:2">
      <c r="A301" s="25"/>
      <c r="B301" s="53">
        <v>0.51709885865724403</v>
      </c>
    </row>
    <row r="302" spans="1:2">
      <c r="A302" s="25"/>
      <c r="B302" s="53">
        <v>0.51446104946996496</v>
      </c>
    </row>
    <row r="303" spans="1:2">
      <c r="A303" s="25"/>
      <c r="B303" s="53">
        <v>0.51181166431095404</v>
      </c>
    </row>
    <row r="304" spans="1:2">
      <c r="A304" s="25"/>
      <c r="B304" s="53">
        <v>0.50916007420494702</v>
      </c>
    </row>
    <row r="305" spans="1:2">
      <c r="A305" s="25"/>
      <c r="B305" s="53">
        <v>0.50650834982332205</v>
      </c>
    </row>
    <row r="306" spans="1:2">
      <c r="A306" s="25"/>
      <c r="B306" s="53">
        <v>0.50384333215547705</v>
      </c>
    </row>
    <row r="307" spans="1:2">
      <c r="A307" s="25"/>
      <c r="B307" s="53">
        <v>0.50117831448763295</v>
      </c>
    </row>
    <row r="308" spans="1:2">
      <c r="A308" s="25"/>
      <c r="B308" s="53">
        <v>0.49851100706713802</v>
      </c>
    </row>
    <row r="309" spans="1:2">
      <c r="A309" s="25"/>
      <c r="B309" s="53">
        <v>0.49583326855123699</v>
      </c>
    </row>
    <row r="310" spans="1:2">
      <c r="A310" s="25"/>
      <c r="B310" s="53">
        <v>0.49315553003533602</v>
      </c>
    </row>
    <row r="311" spans="1:2">
      <c r="A311" s="25"/>
      <c r="B311" s="53">
        <v>0.490473586572438</v>
      </c>
    </row>
    <row r="312" spans="1:2">
      <c r="A312" s="25"/>
      <c r="B312" s="53">
        <v>0.48778383392226099</v>
      </c>
    </row>
    <row r="313" spans="1:2">
      <c r="A313" s="25"/>
      <c r="B313" s="53">
        <v>0.48509408127208498</v>
      </c>
    </row>
    <row r="314" spans="1:2">
      <c r="A314" s="25"/>
      <c r="B314" s="53">
        <v>0.48239863250883402</v>
      </c>
    </row>
    <row r="315" spans="1:2">
      <c r="A315" s="25"/>
      <c r="B315" s="53">
        <v>0.47969792579505299</v>
      </c>
    </row>
    <row r="316" spans="1:2">
      <c r="A316" s="25"/>
      <c r="B316" s="53">
        <v>0.47699721908127202</v>
      </c>
    </row>
    <row r="317" spans="1:2">
      <c r="A317" s="25"/>
      <c r="B317" s="53">
        <v>0.47428919787985901</v>
      </c>
    </row>
    <row r="318" spans="1:2">
      <c r="A318" s="25"/>
      <c r="B318" s="53">
        <v>0.47157789045936399</v>
      </c>
    </row>
    <row r="319" spans="1:2">
      <c r="A319" s="25"/>
      <c r="B319" s="53">
        <v>0.46886658303886902</v>
      </c>
    </row>
    <row r="320" spans="1:2">
      <c r="A320" s="25"/>
      <c r="B320" s="53">
        <v>0.46614707067137801</v>
      </c>
    </row>
    <row r="321" spans="1:2">
      <c r="A321" s="25"/>
      <c r="B321" s="53">
        <v>0.46342622261484101</v>
      </c>
    </row>
    <row r="322" spans="1:2">
      <c r="A322" s="25"/>
      <c r="B322" s="53">
        <v>0.46070510954063598</v>
      </c>
    </row>
    <row r="323" spans="1:2">
      <c r="A323" s="25"/>
      <c r="B323" s="53">
        <v>0.45797542756183801</v>
      </c>
    </row>
    <row r="324" spans="1:2">
      <c r="A324" s="25"/>
      <c r="B324" s="53">
        <v>0.45524574558303899</v>
      </c>
    </row>
    <row r="325" spans="1:2">
      <c r="A325" s="25"/>
      <c r="B325" s="53">
        <v>0.45251450883392202</v>
      </c>
    </row>
    <row r="326" spans="1:2">
      <c r="A326" s="25"/>
      <c r="B326" s="53">
        <v>0.44977705300353399</v>
      </c>
    </row>
    <row r="327" spans="1:2">
      <c r="A327" s="25"/>
      <c r="B327" s="53">
        <v>0.44703959717314501</v>
      </c>
    </row>
    <row r="328" spans="1:2">
      <c r="A328" s="25"/>
      <c r="B328" s="53">
        <v>0.444299395759717</v>
      </c>
    </row>
    <row r="329" spans="1:2">
      <c r="A329" s="25"/>
      <c r="B329" s="53">
        <v>0.44155451943462898</v>
      </c>
    </row>
    <row r="330" spans="1:2">
      <c r="A330" s="25"/>
      <c r="B330" s="53">
        <v>0.43880964310954101</v>
      </c>
    </row>
    <row r="331" spans="1:2">
      <c r="A331" s="25"/>
      <c r="B331" s="53">
        <v>0.43606133215547699</v>
      </c>
    </row>
    <row r="332" spans="1:2">
      <c r="A332" s="25"/>
      <c r="B332" s="53">
        <v>0.43331009540636001</v>
      </c>
    </row>
    <row r="333" spans="1:2">
      <c r="A333" s="25"/>
      <c r="B333" s="53">
        <v>0.43055885865724403</v>
      </c>
    </row>
    <row r="334" spans="1:2">
      <c r="A334" s="25"/>
      <c r="B334" s="53">
        <v>0.42780385865724402</v>
      </c>
    </row>
    <row r="335" spans="1:2">
      <c r="A335" s="25"/>
      <c r="B335" s="53">
        <v>0.42504732155476999</v>
      </c>
    </row>
    <row r="336" spans="1:2">
      <c r="A336" s="25"/>
      <c r="B336" s="53">
        <v>0.42229078445229701</v>
      </c>
    </row>
    <row r="337" spans="1:2">
      <c r="A337" s="25"/>
      <c r="B337" s="53">
        <v>0.419530204946997</v>
      </c>
    </row>
    <row r="338" spans="1:2">
      <c r="A338" s="25"/>
      <c r="B338" s="53">
        <v>0.41676907420494702</v>
      </c>
    </row>
    <row r="339" spans="1:2">
      <c r="A339" s="25"/>
      <c r="B339" s="53">
        <v>0.414007766784452</v>
      </c>
    </row>
    <row r="340" spans="1:2">
      <c r="A340" s="25"/>
      <c r="B340" s="53">
        <v>0.41124310247349799</v>
      </c>
    </row>
    <row r="341" spans="1:2">
      <c r="A341" s="25"/>
      <c r="B341" s="53">
        <v>0.40847843816254398</v>
      </c>
    </row>
    <row r="342" spans="1:2">
      <c r="A342" s="25"/>
      <c r="B342" s="53">
        <v>0.40571315194346302</v>
      </c>
    </row>
    <row r="343" spans="1:2">
      <c r="A343" s="25"/>
      <c r="B343" s="53">
        <v>0.40294566077738497</v>
      </c>
    </row>
    <row r="344" spans="1:2">
      <c r="A344" s="25"/>
      <c r="B344" s="53">
        <v>0.40017816961130698</v>
      </c>
    </row>
    <row r="345" spans="1:2">
      <c r="A345" s="25"/>
      <c r="B345" s="53">
        <v>0.39741012720848101</v>
      </c>
    </row>
    <row r="346" spans="1:2">
      <c r="A346" s="25"/>
      <c r="B346" s="53">
        <v>0.39464122261484103</v>
      </c>
    </row>
    <row r="347" spans="1:2">
      <c r="A347" s="25"/>
      <c r="B347" s="53">
        <v>0.39187231802120098</v>
      </c>
    </row>
    <row r="348" spans="1:2">
      <c r="A348" s="25"/>
      <c r="B348" s="53">
        <v>0.389102819787986</v>
      </c>
    </row>
    <row r="349" spans="1:2">
      <c r="A349" s="25"/>
      <c r="B349" s="53">
        <v>0.38633285512367499</v>
      </c>
    </row>
    <row r="350" spans="1:2">
      <c r="A350" s="25"/>
      <c r="B350" s="53">
        <v>0.38356289045936398</v>
      </c>
    </row>
    <row r="351" spans="1:2">
      <c r="A351" s="25"/>
      <c r="B351" s="53">
        <v>0.38079318374558302</v>
      </c>
    </row>
    <row r="352" spans="1:2">
      <c r="A352" s="25"/>
      <c r="B352" s="53">
        <v>0.37802357243816198</v>
      </c>
    </row>
    <row r="353" spans="1:2">
      <c r="A353" s="25"/>
      <c r="B353" s="53">
        <v>0.375253961130742</v>
      </c>
    </row>
    <row r="354" spans="1:2">
      <c r="A354" s="25"/>
      <c r="B354" s="53">
        <v>0.37248562190812701</v>
      </c>
    </row>
    <row r="355" spans="1:2">
      <c r="A355" s="25"/>
      <c r="B355" s="53">
        <v>0.36971742402826901</v>
      </c>
    </row>
    <row r="356" spans="1:2">
      <c r="A356" s="25"/>
      <c r="B356" s="53">
        <v>0.36694937455830401</v>
      </c>
    </row>
    <row r="357" spans="1:2">
      <c r="A357" s="25"/>
      <c r="B357" s="53">
        <v>0.364183296819788</v>
      </c>
    </row>
    <row r="358" spans="1:2">
      <c r="A358" s="25"/>
      <c r="B358" s="53">
        <v>0.361417219081272</v>
      </c>
    </row>
    <row r="359" spans="1:2">
      <c r="A359" s="25"/>
      <c r="B359" s="53">
        <v>0.35865190459363999</v>
      </c>
    </row>
    <row r="360" spans="1:2">
      <c r="A360" s="25"/>
      <c r="B360" s="53">
        <v>0.355889007067138</v>
      </c>
    </row>
    <row r="361" spans="1:2">
      <c r="A361" s="25"/>
      <c r="B361" s="53">
        <v>0.353126109540636</v>
      </c>
    </row>
    <row r="362" spans="1:2">
      <c r="A362" s="25"/>
      <c r="B362" s="53">
        <v>0.35036509540636002</v>
      </c>
    </row>
    <row r="363" spans="1:2">
      <c r="A363" s="25"/>
      <c r="B363" s="53">
        <v>0.34760679151943502</v>
      </c>
    </row>
    <row r="364" spans="1:2">
      <c r="A364" s="25"/>
      <c r="B364" s="53">
        <v>0.34484848763250903</v>
      </c>
    </row>
    <row r="365" spans="1:2">
      <c r="A365" s="25"/>
      <c r="B365" s="53">
        <v>0.34209325795053003</v>
      </c>
    </row>
    <row r="366" spans="1:2">
      <c r="A366" s="25"/>
      <c r="B366" s="53">
        <v>0.33934025441696097</v>
      </c>
    </row>
    <row r="367" spans="1:2">
      <c r="A367" s="25"/>
      <c r="B367" s="53">
        <v>0.33658725088339198</v>
      </c>
    </row>
    <row r="368" spans="1:2">
      <c r="A368" s="25"/>
      <c r="B368" s="53">
        <v>0.333839282685512</v>
      </c>
    </row>
    <row r="369" spans="1:2">
      <c r="A369" s="25"/>
      <c r="B369" s="53">
        <v>0.33109299293286198</v>
      </c>
    </row>
    <row r="370" spans="1:2">
      <c r="A370" s="25"/>
      <c r="B370" s="53">
        <v>0.32834670318021197</v>
      </c>
    </row>
    <row r="371" spans="1:2">
      <c r="A371" s="25"/>
      <c r="B371" s="53">
        <v>0.32560724028268601</v>
      </c>
    </row>
    <row r="372" spans="1:2">
      <c r="A372" s="25"/>
      <c r="B372" s="53">
        <v>0.32286837102473498</v>
      </c>
    </row>
    <row r="373" spans="1:2">
      <c r="A373" s="25"/>
      <c r="B373" s="53">
        <v>0.320130296819788</v>
      </c>
    </row>
    <row r="374" spans="1:2">
      <c r="A374" s="25"/>
      <c r="B374" s="53">
        <v>0.317400261484099</v>
      </c>
    </row>
    <row r="375" spans="1:2">
      <c r="A375" s="25"/>
      <c r="B375" s="53">
        <v>0.31467022614841</v>
      </c>
    </row>
    <row r="376" spans="1:2">
      <c r="A376" s="25"/>
      <c r="B376" s="53">
        <v>0.31194285512367498</v>
      </c>
    </row>
    <row r="377" spans="1:2">
      <c r="A377" s="25"/>
      <c r="B377" s="53">
        <v>0.309223067137809</v>
      </c>
    </row>
    <row r="378" spans="1:2">
      <c r="A378" s="25"/>
      <c r="B378" s="53">
        <v>0.30650327915194397</v>
      </c>
    </row>
    <row r="379" spans="1:2">
      <c r="A379" s="25"/>
      <c r="B379" s="53">
        <v>0.30378820141342799</v>
      </c>
    </row>
    <row r="380" spans="1:2">
      <c r="A380" s="25"/>
      <c r="B380" s="53">
        <v>0.30107936749116598</v>
      </c>
    </row>
    <row r="381" spans="1:2">
      <c r="A381" s="25"/>
      <c r="B381" s="53">
        <v>0.29837053356890503</v>
      </c>
    </row>
    <row r="382" spans="1:2">
      <c r="A382" s="25"/>
      <c r="B382" s="53">
        <v>0.29566890812720797</v>
      </c>
    </row>
    <row r="383" spans="1:2">
      <c r="A383" s="25"/>
      <c r="B383" s="53">
        <v>0.292972088339223</v>
      </c>
    </row>
    <row r="384" spans="1:2">
      <c r="A384" s="25"/>
      <c r="B384" s="53">
        <v>0.29027526855123698</v>
      </c>
    </row>
    <row r="385" spans="1:2">
      <c r="A385" s="25"/>
      <c r="B385" s="53">
        <v>0.28758851590105999</v>
      </c>
    </row>
    <row r="386" spans="1:2">
      <c r="A386" s="25"/>
      <c r="B386" s="53">
        <v>0.28490477031802097</v>
      </c>
    </row>
    <row r="387" spans="1:2">
      <c r="A387" s="25"/>
      <c r="B387" s="53">
        <v>0.28222102473498201</v>
      </c>
    </row>
    <row r="388" spans="1:2">
      <c r="A388" s="25"/>
      <c r="B388" s="53">
        <v>0.27955089752650197</v>
      </c>
    </row>
    <row r="389" spans="1:2">
      <c r="A389" s="25"/>
      <c r="B389" s="53">
        <v>0.27688163957597201</v>
      </c>
    </row>
    <row r="390" spans="1:2">
      <c r="A390" s="25"/>
      <c r="B390" s="53">
        <v>0.274214091872792</v>
      </c>
    </row>
    <row r="391" spans="1:2">
      <c r="A391" s="25"/>
      <c r="B391" s="53">
        <v>0.27156038162544199</v>
      </c>
    </row>
    <row r="392" spans="1:2">
      <c r="A392" s="25"/>
      <c r="B392" s="53">
        <v>0.26890667137809199</v>
      </c>
    </row>
    <row r="393" spans="1:2">
      <c r="A393" s="25"/>
      <c r="B393" s="53">
        <v>0.26625761130741998</v>
      </c>
    </row>
    <row r="394" spans="1:2">
      <c r="A394" s="25"/>
      <c r="B394" s="53">
        <v>0.26362050883392202</v>
      </c>
    </row>
    <row r="395" spans="1:2">
      <c r="A395" s="25"/>
      <c r="B395" s="53">
        <v>0.260983406360424</v>
      </c>
    </row>
    <row r="396" spans="1:2">
      <c r="A396" s="25"/>
      <c r="B396" s="53">
        <v>0.25835441342756199</v>
      </c>
    </row>
    <row r="397" spans="1:2">
      <c r="A397" s="25"/>
      <c r="B397" s="53">
        <v>0.255735332155477</v>
      </c>
    </row>
    <row r="398" spans="1:2">
      <c r="A398" s="25"/>
      <c r="B398" s="53">
        <v>0.25311625088339201</v>
      </c>
    </row>
    <row r="399" spans="1:2">
      <c r="A399" s="25"/>
      <c r="B399" s="53">
        <v>0.25050899999999998</v>
      </c>
    </row>
    <row r="400" spans="1:2">
      <c r="A400" s="25"/>
      <c r="B400" s="53">
        <v>0.24790899999999999</v>
      </c>
    </row>
    <row r="401" spans="1:2">
      <c r="A401" s="25"/>
      <c r="B401" s="53">
        <v>0.245309</v>
      </c>
    </row>
    <row r="402" spans="1:2">
      <c r="A402" s="25"/>
      <c r="B402" s="53">
        <v>0.24272519081272101</v>
      </c>
    </row>
    <row r="403" spans="1:2">
      <c r="A403" s="25"/>
      <c r="B403" s="53">
        <v>0.24014568551236801</v>
      </c>
    </row>
    <row r="404" spans="1:2">
      <c r="A404" s="25"/>
      <c r="B404" s="53">
        <v>0.23756618021201401</v>
      </c>
    </row>
    <row r="405" spans="1:2">
      <c r="A405" s="25"/>
      <c r="B405" s="53">
        <v>0.235006689045936</v>
      </c>
    </row>
    <row r="406" spans="1:2">
      <c r="A406" s="25"/>
      <c r="B406" s="53">
        <v>0.23244803180212001</v>
      </c>
    </row>
    <row r="407" spans="1:2">
      <c r="A407" s="25"/>
      <c r="B407" s="53">
        <v>0.229892360424028</v>
      </c>
    </row>
    <row r="408" spans="1:2">
      <c r="A408" s="25"/>
      <c r="B408" s="53">
        <v>0.22735667137809201</v>
      </c>
    </row>
    <row r="409" spans="1:2">
      <c r="A409" s="25"/>
      <c r="B409" s="53">
        <v>0.224820982332156</v>
      </c>
    </row>
    <row r="410" spans="1:2">
      <c r="A410" s="25"/>
      <c r="B410" s="53">
        <v>0.22229239575971699</v>
      </c>
    </row>
    <row r="411" spans="1:2">
      <c r="A411" s="25"/>
      <c r="B411" s="53">
        <v>0.219780381625442</v>
      </c>
    </row>
    <row r="412" spans="1:2">
      <c r="A412" s="25"/>
      <c r="B412" s="39"/>
    </row>
    <row r="413" spans="1:2">
      <c r="A413" s="25"/>
      <c r="B413" s="39"/>
    </row>
    <row r="414" spans="1:2">
      <c r="A414" s="25"/>
      <c r="B414" s="39"/>
    </row>
    <row r="415" spans="1:2">
      <c r="A415" s="25"/>
      <c r="B415" s="39"/>
    </row>
    <row r="416" spans="1:2">
      <c r="A416" s="25"/>
      <c r="B416" s="39"/>
    </row>
    <row r="417" spans="1:2">
      <c r="A417" s="25"/>
      <c r="B417" s="39"/>
    </row>
    <row r="418" spans="1:2">
      <c r="A418" s="25"/>
      <c r="B418" s="39"/>
    </row>
    <row r="419" spans="1:2">
      <c r="A419" s="25"/>
      <c r="B419" s="39"/>
    </row>
    <row r="420" spans="1:2">
      <c r="A420" s="25"/>
      <c r="B420" s="39"/>
    </row>
    <row r="421" spans="1:2">
      <c r="A421" s="25"/>
      <c r="B421" s="39"/>
    </row>
    <row r="422" spans="1:2">
      <c r="A422" s="25"/>
      <c r="B422" s="39"/>
    </row>
    <row r="423" spans="1:2">
      <c r="A423" s="25"/>
      <c r="B423" s="39"/>
    </row>
    <row r="424" spans="1:2">
      <c r="A424" s="25"/>
      <c r="B424" s="39"/>
    </row>
    <row r="425" spans="1:2">
      <c r="A425" s="25"/>
      <c r="B425" s="39"/>
    </row>
    <row r="426" spans="1:2">
      <c r="A426" s="25"/>
      <c r="B426" s="39"/>
    </row>
    <row r="427" spans="1:2">
      <c r="A427" s="25"/>
      <c r="B427" s="39"/>
    </row>
    <row r="428" spans="1:2">
      <c r="A428" s="25"/>
      <c r="B428" s="39"/>
    </row>
    <row r="429" spans="1:2">
      <c r="A429" s="25"/>
      <c r="B429" s="39"/>
    </row>
    <row r="430" spans="1:2">
      <c r="A430" s="25"/>
      <c r="B430" s="39"/>
    </row>
    <row r="431" spans="1:2">
      <c r="A431" s="25"/>
      <c r="B431" s="39"/>
    </row>
    <row r="432" spans="1:2">
      <c r="A432" s="25"/>
      <c r="B432" s="39"/>
    </row>
    <row r="433" spans="1:2">
      <c r="A433" s="25"/>
      <c r="B433" s="39"/>
    </row>
    <row r="434" spans="1:2">
      <c r="A434" s="25"/>
      <c r="B434" s="39"/>
    </row>
    <row r="435" spans="1:2">
      <c r="A435" s="25"/>
      <c r="B435" s="39"/>
    </row>
    <row r="436" spans="1:2">
      <c r="A436" s="25"/>
      <c r="B436" s="39"/>
    </row>
    <row r="437" spans="1:2">
      <c r="A437" s="25"/>
      <c r="B437" s="39"/>
    </row>
    <row r="438" spans="1:2">
      <c r="A438" s="25"/>
      <c r="B438" s="39"/>
    </row>
    <row r="439" spans="1:2">
      <c r="A439" s="25"/>
      <c r="B439" s="39"/>
    </row>
    <row r="440" spans="1:2">
      <c r="A440" s="25"/>
      <c r="B440" s="39"/>
    </row>
    <row r="441" spans="1:2">
      <c r="A441" s="25"/>
      <c r="B441" s="39"/>
    </row>
    <row r="442" spans="1:2">
      <c r="A442" s="25"/>
      <c r="B442" s="39"/>
    </row>
    <row r="443" spans="1:2">
      <c r="A443" s="25"/>
      <c r="B443" s="39"/>
    </row>
    <row r="444" spans="1:2">
      <c r="A444" s="25"/>
      <c r="B444" s="39"/>
    </row>
    <row r="445" spans="1:2">
      <c r="A445" s="25"/>
      <c r="B445" s="39"/>
    </row>
    <row r="446" spans="1:2">
      <c r="A446" s="25"/>
      <c r="B446" s="39"/>
    </row>
    <row r="447" spans="1:2">
      <c r="A447" s="25"/>
      <c r="B447" s="39"/>
    </row>
    <row r="448" spans="1:2">
      <c r="A448" s="25"/>
      <c r="B448" s="39"/>
    </row>
    <row r="449" spans="1:2">
      <c r="A449" s="25"/>
      <c r="B449" s="39"/>
    </row>
    <row r="450" spans="1:2">
      <c r="A450" s="25"/>
      <c r="B450" s="39"/>
    </row>
    <row r="451" spans="1:2">
      <c r="A451" s="25"/>
      <c r="B451" s="39"/>
    </row>
    <row r="452" spans="1:2">
      <c r="A452" s="25"/>
      <c r="B452" s="39"/>
    </row>
    <row r="453" spans="1:2">
      <c r="A453" s="25"/>
      <c r="B453" s="39"/>
    </row>
    <row r="454" spans="1:2">
      <c r="A454" s="25"/>
      <c r="B454" s="39"/>
    </row>
  </sheetData>
  <mergeCells count="1">
    <mergeCell ref="D14:I1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68"/>
  <sheetViews>
    <sheetView topLeftCell="A16" workbookViewId="0">
      <selection activeCell="H61" sqref="H61:H62"/>
    </sheetView>
  </sheetViews>
  <sheetFormatPr defaultRowHeight="12.75"/>
  <cols>
    <col min="1" max="1" width="9.140625" style="5" customWidth="1"/>
    <col min="2" max="2" width="9.85546875" style="5" customWidth="1"/>
    <col min="3" max="3" width="12.140625" style="11" customWidth="1"/>
    <col min="4" max="4" width="12.140625" style="6" customWidth="1"/>
    <col min="5" max="5" width="13.42578125" bestFit="1" customWidth="1"/>
    <col min="6" max="7" width="11.42578125" customWidth="1"/>
    <col min="8" max="8" width="22.42578125" customWidth="1"/>
    <col min="9" max="9" width="11.42578125" customWidth="1"/>
    <col min="10" max="10" width="13.5703125" customWidth="1"/>
  </cols>
  <sheetData>
    <row r="1" spans="1:15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</row>
    <row r="2" spans="1:15">
      <c r="A2" s="1"/>
      <c r="B2" s="1"/>
    </row>
    <row r="3" spans="1:15">
      <c r="A3" s="68" t="s">
        <v>65</v>
      </c>
      <c r="B3" s="69"/>
      <c r="C3" s="69"/>
      <c r="D3" s="69"/>
      <c r="E3" s="69"/>
      <c r="F3" s="69"/>
      <c r="G3" s="69"/>
      <c r="H3" s="69"/>
      <c r="I3" s="69"/>
      <c r="J3" s="69"/>
      <c r="K3" s="30" t="s">
        <v>34</v>
      </c>
      <c r="L3" s="29"/>
      <c r="M3" s="29"/>
    </row>
    <row r="4" spans="1:15">
      <c r="A4" s="1"/>
      <c r="B4" s="1"/>
    </row>
    <row r="5" spans="1:1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</row>
    <row r="6" spans="1:15">
      <c r="A6" s="69" t="s">
        <v>20</v>
      </c>
      <c r="B6" s="69"/>
      <c r="C6" s="69"/>
      <c r="D6" s="69"/>
      <c r="E6" s="69"/>
      <c r="F6" s="69"/>
      <c r="G6" s="69"/>
      <c r="H6" s="69"/>
      <c r="I6" s="69"/>
      <c r="J6" s="69"/>
    </row>
    <row r="7" spans="1:15">
      <c r="A7" s="1"/>
      <c r="B7" s="1"/>
    </row>
    <row r="8" spans="1:15">
      <c r="A8" s="2" t="s">
        <v>70</v>
      </c>
      <c r="B8" s="1"/>
      <c r="F8" s="34"/>
      <c r="G8" s="6"/>
      <c r="H8" s="6"/>
    </row>
    <row r="9" spans="1:15">
      <c r="A9" s="2" t="s">
        <v>72</v>
      </c>
      <c r="B9" s="1"/>
      <c r="D9" s="41" t="s">
        <v>73</v>
      </c>
      <c r="E9" s="42" t="s">
        <v>9</v>
      </c>
      <c r="F9" s="6"/>
      <c r="G9" s="6"/>
      <c r="H9" s="6"/>
    </row>
    <row r="10" spans="1:15">
      <c r="A10" s="2"/>
      <c r="B10" s="1"/>
      <c r="D10" s="7">
        <f>ROUND('346 Truncate'!B13, 6)</f>
        <v>0</v>
      </c>
      <c r="E10" s="47">
        <f>'[1]346'!$D$5</f>
        <v>2030.1600463573166</v>
      </c>
      <c r="F10" s="35"/>
      <c r="G10" s="6"/>
      <c r="H10" s="6"/>
    </row>
    <row r="11" spans="1:15">
      <c r="A11" s="26" t="str">
        <f>"Probable Retirement Year " &amp;ROUND('346 Truncate'!C1, 1)</f>
        <v>Probable Retirement Year 2030.2</v>
      </c>
      <c r="B11" s="1"/>
      <c r="F11" s="34"/>
      <c r="G11" s="6"/>
      <c r="H11" s="6"/>
      <c r="O11" s="29"/>
    </row>
    <row r="12" spans="1:15">
      <c r="A12" s="1"/>
      <c r="B12" s="1"/>
      <c r="L12" s="62" t="s">
        <v>26</v>
      </c>
      <c r="M12" s="62"/>
      <c r="N12" s="62"/>
      <c r="O12" s="29"/>
    </row>
    <row r="13" spans="1:15">
      <c r="A13" s="1"/>
      <c r="B13" s="1"/>
      <c r="D13" s="3" t="s">
        <v>12</v>
      </c>
      <c r="F13" s="3" t="s">
        <v>12</v>
      </c>
      <c r="G13" s="3" t="s">
        <v>10</v>
      </c>
      <c r="L13" s="30"/>
      <c r="M13" s="29"/>
      <c r="N13" s="29"/>
      <c r="O13" s="29"/>
    </row>
    <row r="14" spans="1:15">
      <c r="A14" s="2"/>
      <c r="B14" s="3" t="s">
        <v>7</v>
      </c>
      <c r="C14" s="12" t="s">
        <v>1</v>
      </c>
      <c r="D14" s="3" t="s">
        <v>10</v>
      </c>
      <c r="E14" s="3" t="s">
        <v>12</v>
      </c>
      <c r="F14" s="3" t="s">
        <v>9</v>
      </c>
      <c r="G14" s="3" t="s">
        <v>9</v>
      </c>
      <c r="L14" s="32" t="s">
        <v>35</v>
      </c>
      <c r="M14" s="33" t="s">
        <v>38</v>
      </c>
      <c r="N14" s="29"/>
      <c r="O14" s="29"/>
    </row>
    <row r="15" spans="1:15">
      <c r="A15" s="3" t="s">
        <v>2</v>
      </c>
      <c r="B15" s="14">
        <v>37256</v>
      </c>
      <c r="C15" s="12" t="s">
        <v>3</v>
      </c>
      <c r="D15" s="3" t="s">
        <v>9</v>
      </c>
      <c r="E15" s="3" t="s">
        <v>9</v>
      </c>
      <c r="F15" s="3" t="s">
        <v>13</v>
      </c>
      <c r="G15" s="3" t="s">
        <v>13</v>
      </c>
      <c r="L15" s="32" t="s">
        <v>36</v>
      </c>
      <c r="M15" s="33" t="s">
        <v>38</v>
      </c>
      <c r="N15" s="29"/>
      <c r="O15" s="29"/>
    </row>
    <row r="16" spans="1:15">
      <c r="A16" s="4" t="s">
        <v>4</v>
      </c>
      <c r="B16" s="13" t="s">
        <v>5</v>
      </c>
      <c r="C16" s="8" t="s">
        <v>6</v>
      </c>
      <c r="D16" s="4" t="s">
        <v>11</v>
      </c>
      <c r="E16" s="4" t="s">
        <v>14</v>
      </c>
      <c r="F16" s="4" t="s">
        <v>15</v>
      </c>
      <c r="G16" t="s">
        <v>16</v>
      </c>
      <c r="L16" s="32" t="s">
        <v>37</v>
      </c>
      <c r="M16" s="33" t="s">
        <v>39</v>
      </c>
      <c r="N16" s="29"/>
      <c r="O16" s="29"/>
    </row>
    <row r="17" spans="1:15">
      <c r="A17" s="4"/>
      <c r="B17" s="13"/>
      <c r="C17" s="8"/>
      <c r="D17" s="4"/>
      <c r="E17" s="4"/>
      <c r="F17" s="4"/>
      <c r="L17" s="30" t="s">
        <v>40</v>
      </c>
      <c r="M17" s="33" t="s">
        <v>41</v>
      </c>
      <c r="N17" s="29"/>
      <c r="O17" s="29"/>
    </row>
    <row r="18" spans="1:15">
      <c r="A18" s="4">
        <v>2011</v>
      </c>
      <c r="B18" s="28">
        <v>0.5</v>
      </c>
      <c r="C18" s="44">
        <v>108643.88</v>
      </c>
      <c r="D18" s="16">
        <f>'346 Truncate'!C14</f>
        <v>18.821809139468016</v>
      </c>
      <c r="E18" s="10">
        <f>E10</f>
        <v>2030.1600463573166</v>
      </c>
      <c r="F18" s="9">
        <f t="shared" ref="F18:F59" si="0">+C18/E18</f>
        <v>53.514933561488398</v>
      </c>
      <c r="G18" s="9">
        <f>+D18*F18</f>
        <v>1007.247865605646</v>
      </c>
      <c r="L18" s="30" t="s">
        <v>42</v>
      </c>
      <c r="M18" s="33" t="s">
        <v>43</v>
      </c>
      <c r="N18" s="29"/>
      <c r="O18" s="29"/>
    </row>
    <row r="19" spans="1:15">
      <c r="A19" s="4">
        <v>2010</v>
      </c>
      <c r="B19" s="28">
        <v>1.5</v>
      </c>
      <c r="C19" s="44">
        <v>26747.06</v>
      </c>
      <c r="D19" s="16">
        <f>'346 Truncate'!C15</f>
        <v>18.820819099343847</v>
      </c>
      <c r="E19" s="10">
        <f t="shared" ref="E19:E33" si="1">E18</f>
        <v>2030.1600463573166</v>
      </c>
      <c r="F19" s="9">
        <f t="shared" si="0"/>
        <v>13.174852912701056</v>
      </c>
      <c r="G19" s="9">
        <f>+D19*F19</f>
        <v>247.96152333040993</v>
      </c>
      <c r="L19" s="32" t="s">
        <v>44</v>
      </c>
      <c r="M19" s="33" t="s">
        <v>45</v>
      </c>
    </row>
    <row r="20" spans="1:15">
      <c r="A20" s="4">
        <v>2009</v>
      </c>
      <c r="B20" s="28">
        <v>2.5</v>
      </c>
      <c r="C20" s="44">
        <v>0</v>
      </c>
      <c r="D20" s="16">
        <f>'346 Truncate'!C16</f>
        <v>18.819736937310235</v>
      </c>
      <c r="E20" s="10">
        <f t="shared" si="1"/>
        <v>2030.1600463573166</v>
      </c>
      <c r="F20" s="9">
        <f t="shared" si="0"/>
        <v>0</v>
      </c>
      <c r="G20" s="9">
        <f>+D20*F20</f>
        <v>0</v>
      </c>
    </row>
    <row r="21" spans="1:15">
      <c r="A21" s="27">
        <v>2008</v>
      </c>
      <c r="B21" s="28">
        <v>3.5</v>
      </c>
      <c r="C21" s="44">
        <v>0</v>
      </c>
      <c r="D21" s="16">
        <f>'346 Truncate'!C17</f>
        <v>18.818731855841737</v>
      </c>
      <c r="E21" s="10">
        <f t="shared" si="1"/>
        <v>2030.1600463573166</v>
      </c>
      <c r="F21" s="9">
        <f t="shared" si="0"/>
        <v>0</v>
      </c>
      <c r="G21" s="9">
        <f>+D21*F21</f>
        <v>0</v>
      </c>
    </row>
    <row r="22" spans="1:15">
      <c r="A22" s="27">
        <v>2007</v>
      </c>
      <c r="B22" s="28">
        <v>4.5</v>
      </c>
      <c r="C22" s="44">
        <v>44131.659999999996</v>
      </c>
      <c r="D22" s="16">
        <f>'346 Truncate'!C18</f>
        <v>18.817715547095563</v>
      </c>
      <c r="E22" s="10">
        <f t="shared" si="1"/>
        <v>2030.1600463573166</v>
      </c>
      <c r="F22" s="9">
        <f t="shared" si="0"/>
        <v>21.738020152245987</v>
      </c>
      <c r="G22" s="9">
        <f t="shared" ref="G22:G59" si="2">+D22*F22</f>
        <v>409.05987978199596</v>
      </c>
    </row>
    <row r="23" spans="1:15">
      <c r="A23" s="27">
        <v>2006</v>
      </c>
      <c r="B23" s="28">
        <v>5.5</v>
      </c>
      <c r="C23" s="44">
        <v>15274.16</v>
      </c>
      <c r="D23" s="16">
        <f>'346 Truncate'!C19</f>
        <v>18.816606785820628</v>
      </c>
      <c r="E23" s="10">
        <f t="shared" si="1"/>
        <v>2030.1600463573166</v>
      </c>
      <c r="F23" s="9">
        <f t="shared" si="0"/>
        <v>7.5236235819960005</v>
      </c>
      <c r="G23" s="9">
        <f t="shared" si="2"/>
        <v>141.56906654694603</v>
      </c>
    </row>
    <row r="24" spans="1:15">
      <c r="A24" s="27">
        <v>2005</v>
      </c>
      <c r="B24" s="28">
        <v>6.5</v>
      </c>
      <c r="C24" s="44">
        <v>34771.67</v>
      </c>
      <c r="D24" s="16">
        <f>'346 Truncate'!C20</f>
        <v>18.815623859893805</v>
      </c>
      <c r="E24" s="10">
        <f t="shared" si="1"/>
        <v>2030.1600463573166</v>
      </c>
      <c r="F24" s="9">
        <f t="shared" si="0"/>
        <v>17.127551131936738</v>
      </c>
      <c r="G24" s="9">
        <f t="shared" si="2"/>
        <v>322.26555973962002</v>
      </c>
    </row>
    <row r="25" spans="1:15">
      <c r="A25" s="27">
        <v>2004</v>
      </c>
      <c r="B25" s="28">
        <v>7.5</v>
      </c>
      <c r="C25" s="44">
        <v>105305.55</v>
      </c>
      <c r="D25" s="16">
        <f>'346 Truncate'!C21</f>
        <v>18.814588335501533</v>
      </c>
      <c r="E25" s="10">
        <f t="shared" si="1"/>
        <v>2030.1600463573166</v>
      </c>
      <c r="F25" s="9">
        <f t="shared" si="0"/>
        <v>51.870565667444815</v>
      </c>
      <c r="G25" s="9">
        <f t="shared" si="2"/>
        <v>975.92333976257351</v>
      </c>
    </row>
    <row r="26" spans="1:15">
      <c r="A26" s="27">
        <v>2003</v>
      </c>
      <c r="B26" s="28">
        <v>8.5</v>
      </c>
      <c r="C26" s="44">
        <v>347066.4</v>
      </c>
      <c r="D26" s="16">
        <f>'346 Truncate'!C22</f>
        <v>18.813462930062116</v>
      </c>
      <c r="E26" s="10">
        <f t="shared" si="1"/>
        <v>2030.1600463573166</v>
      </c>
      <c r="F26" s="9">
        <f t="shared" si="0"/>
        <v>170.95519174595898</v>
      </c>
      <c r="G26" s="9">
        <f t="shared" si="2"/>
        <v>3216.2591626142603</v>
      </c>
    </row>
    <row r="27" spans="1:15">
      <c r="A27" s="27">
        <v>2002</v>
      </c>
      <c r="B27" s="28">
        <v>9.5</v>
      </c>
      <c r="C27" s="44">
        <v>5378</v>
      </c>
      <c r="D27" s="16">
        <f>'346 Truncate'!C23</f>
        <v>18.81249413337375</v>
      </c>
      <c r="E27" s="10">
        <f t="shared" si="1"/>
        <v>2030.1600463573166</v>
      </c>
      <c r="F27" s="9">
        <f t="shared" si="0"/>
        <v>2.6490522309557116</v>
      </c>
      <c r="G27" s="9">
        <f t="shared" si="2"/>
        <v>49.835279553854967</v>
      </c>
    </row>
    <row r="28" spans="1:15">
      <c r="A28" s="27">
        <v>2001</v>
      </c>
      <c r="B28" s="28">
        <v>10.5</v>
      </c>
      <c r="C28" s="44">
        <v>3225489.2</v>
      </c>
      <c r="D28" s="16">
        <f>'346 Truncate'!C24</f>
        <v>18.81143283928257</v>
      </c>
      <c r="E28" s="10">
        <f t="shared" si="1"/>
        <v>2030.1600463573166</v>
      </c>
      <c r="F28" s="9">
        <f t="shared" si="0"/>
        <v>1588.7856751921818</v>
      </c>
      <c r="G28" s="9">
        <f t="shared" si="2"/>
        <v>29887.335024891941</v>
      </c>
    </row>
    <row r="29" spans="1:15">
      <c r="A29" s="27">
        <v>2000</v>
      </c>
      <c r="B29" s="28">
        <v>11.5</v>
      </c>
      <c r="C29" s="44">
        <v>0</v>
      </c>
      <c r="D29" s="16">
        <f>'346 Truncate'!C25</f>
        <v>18.810325906795875</v>
      </c>
      <c r="E29" s="10">
        <f t="shared" si="1"/>
        <v>2030.1600463573166</v>
      </c>
      <c r="F29" s="9">
        <f t="shared" si="0"/>
        <v>0</v>
      </c>
      <c r="G29" s="9">
        <f t="shared" si="2"/>
        <v>0</v>
      </c>
    </row>
    <row r="30" spans="1:15">
      <c r="A30" s="27">
        <v>1999</v>
      </c>
      <c r="B30" s="28">
        <v>12.5</v>
      </c>
      <c r="C30" s="44">
        <v>41323.360000000001</v>
      </c>
      <c r="D30" s="16">
        <f>'346 Truncate'!C26</f>
        <v>18.809338394344575</v>
      </c>
      <c r="E30" s="10">
        <f t="shared" si="1"/>
        <v>2030.1600463573166</v>
      </c>
      <c r="F30" s="9">
        <f t="shared" si="0"/>
        <v>20.354730196836371</v>
      </c>
      <c r="G30" s="9">
        <f t="shared" si="2"/>
        <v>382.85900819787929</v>
      </c>
    </row>
    <row r="31" spans="1:15">
      <c r="A31" s="27">
        <v>1998</v>
      </c>
      <c r="B31" s="28">
        <v>13.5</v>
      </c>
      <c r="C31" s="44">
        <v>0</v>
      </c>
      <c r="D31" s="16">
        <f>'346 Truncate'!C27</f>
        <v>18.808258052490384</v>
      </c>
      <c r="E31" s="10">
        <f t="shared" si="1"/>
        <v>2030.1600463573166</v>
      </c>
      <c r="F31" s="9">
        <f t="shared" si="0"/>
        <v>0</v>
      </c>
      <c r="G31" s="9">
        <f t="shared" si="2"/>
        <v>0</v>
      </c>
    </row>
    <row r="32" spans="1:15">
      <c r="A32" s="27">
        <v>1997</v>
      </c>
      <c r="B32" s="28">
        <v>14.5</v>
      </c>
      <c r="C32" s="44">
        <v>21262</v>
      </c>
      <c r="D32" s="16">
        <f>'346 Truncate'!C28</f>
        <v>18.807174013049593</v>
      </c>
      <c r="E32" s="10">
        <f t="shared" si="1"/>
        <v>2030.1600463573166</v>
      </c>
      <c r="F32" s="9">
        <f t="shared" si="0"/>
        <v>10.473065923127619</v>
      </c>
      <c r="G32" s="9">
        <f t="shared" si="2"/>
        <v>196.968773266401</v>
      </c>
    </row>
    <row r="33" spans="1:7">
      <c r="A33" s="27">
        <v>1996</v>
      </c>
      <c r="B33" s="28">
        <v>15.5</v>
      </c>
      <c r="C33" s="44">
        <v>157939.53</v>
      </c>
      <c r="D33" s="16">
        <f>'346 Truncate'!C29</f>
        <v>18.806160695276731</v>
      </c>
      <c r="E33" s="10">
        <f t="shared" si="1"/>
        <v>2030.1600463573166</v>
      </c>
      <c r="F33" s="9">
        <f t="shared" si="0"/>
        <v>77.796590610374949</v>
      </c>
      <c r="G33" s="9">
        <f t="shared" si="2"/>
        <v>1463.0551845633681</v>
      </c>
    </row>
    <row r="34" spans="1:7">
      <c r="A34" s="27">
        <v>1995</v>
      </c>
      <c r="B34" s="28">
        <v>16.5</v>
      </c>
      <c r="C34" s="44">
        <v>962632.31</v>
      </c>
      <c r="D34" s="16">
        <f>'346 Truncate'!C30</f>
        <v>18.805054554923856</v>
      </c>
      <c r="E34" s="10">
        <f t="shared" ref="E34:E59" si="3">+E33</f>
        <v>2030.1600463573166</v>
      </c>
      <c r="F34" s="9">
        <f t="shared" si="0"/>
        <v>474.16572487830979</v>
      </c>
      <c r="G34" s="9">
        <f t="shared" si="2"/>
        <v>8916.7123244116319</v>
      </c>
    </row>
    <row r="35" spans="1:7">
      <c r="A35" s="27">
        <v>1994</v>
      </c>
      <c r="B35" s="28">
        <v>17.5</v>
      </c>
      <c r="C35" s="44">
        <v>231171.09</v>
      </c>
      <c r="D35" s="16">
        <f>'346 Truncate'!C31</f>
        <v>18.803988518921042</v>
      </c>
      <c r="E35" s="10">
        <f t="shared" si="3"/>
        <v>2030.1600463573166</v>
      </c>
      <c r="F35" s="9">
        <f t="shared" si="0"/>
        <v>113.86840678634502</v>
      </c>
      <c r="G35" s="9">
        <f t="shared" si="2"/>
        <v>2141.1802138782627</v>
      </c>
    </row>
    <row r="36" spans="1:7">
      <c r="A36" s="27">
        <v>1993</v>
      </c>
      <c r="B36" s="28">
        <v>18.5</v>
      </c>
      <c r="C36" s="44">
        <v>0</v>
      </c>
      <c r="D36" s="16">
        <f>'346 Truncate'!C32</f>
        <v>18.802949714379544</v>
      </c>
      <c r="E36" s="10">
        <f t="shared" si="3"/>
        <v>2030.1600463573166</v>
      </c>
      <c r="F36" s="9">
        <f t="shared" si="0"/>
        <v>0</v>
      </c>
      <c r="G36" s="9">
        <f t="shared" si="2"/>
        <v>0</v>
      </c>
    </row>
    <row r="37" spans="1:7">
      <c r="A37" s="27">
        <v>1992</v>
      </c>
      <c r="B37" s="28">
        <v>19.5</v>
      </c>
      <c r="C37" s="44">
        <v>0</v>
      </c>
      <c r="D37" s="16">
        <f>'346 Truncate'!C33</f>
        <v>18.801817369559888</v>
      </c>
      <c r="E37" s="10">
        <f t="shared" si="3"/>
        <v>2030.1600463573166</v>
      </c>
      <c r="F37" s="9">
        <f t="shared" si="0"/>
        <v>0</v>
      </c>
      <c r="G37" s="9">
        <f t="shared" si="2"/>
        <v>0</v>
      </c>
    </row>
    <row r="38" spans="1:7">
      <c r="A38" s="27">
        <v>1991</v>
      </c>
      <c r="B38" s="28">
        <v>20.5</v>
      </c>
      <c r="C38" s="44">
        <v>0</v>
      </c>
      <c r="D38" s="16">
        <f>'346 Truncate'!C34</f>
        <v>18.800773383149508</v>
      </c>
      <c r="E38" s="10">
        <f t="shared" si="3"/>
        <v>2030.1600463573166</v>
      </c>
      <c r="F38" s="9">
        <f t="shared" si="0"/>
        <v>0</v>
      </c>
      <c r="G38" s="9">
        <f t="shared" si="2"/>
        <v>0</v>
      </c>
    </row>
    <row r="39" spans="1:7">
      <c r="A39" s="27">
        <v>1990</v>
      </c>
      <c r="B39" s="28">
        <v>21.5</v>
      </c>
      <c r="C39" s="44">
        <v>0</v>
      </c>
      <c r="D39" s="16">
        <f>'346 Truncate'!C35</f>
        <v>18.799715664485472</v>
      </c>
      <c r="E39" s="10">
        <f t="shared" si="3"/>
        <v>2030.1600463573166</v>
      </c>
      <c r="F39" s="9">
        <f t="shared" si="0"/>
        <v>0</v>
      </c>
      <c r="G39" s="9">
        <f t="shared" si="2"/>
        <v>0</v>
      </c>
    </row>
    <row r="40" spans="1:7">
      <c r="A40" s="27">
        <v>1989</v>
      </c>
      <c r="B40" s="28">
        <v>22.5</v>
      </c>
      <c r="C40" s="44">
        <v>0</v>
      </c>
      <c r="D40" s="16">
        <f>'346 Truncate'!C36</f>
        <v>18.798564774286739</v>
      </c>
      <c r="E40" s="10">
        <f t="shared" si="3"/>
        <v>2030.1600463573166</v>
      </c>
      <c r="F40" s="9">
        <f t="shared" si="0"/>
        <v>0</v>
      </c>
      <c r="G40" s="9">
        <f t="shared" si="2"/>
        <v>0</v>
      </c>
    </row>
    <row r="41" spans="1:7">
      <c r="A41" s="27">
        <v>1988</v>
      </c>
      <c r="B41" s="28">
        <v>23.5</v>
      </c>
      <c r="C41" s="44">
        <v>0</v>
      </c>
      <c r="D41" s="16">
        <f>'346 Truncate'!C37</f>
        <v>18.797541350827615</v>
      </c>
      <c r="E41" s="10">
        <f t="shared" si="3"/>
        <v>2030.1600463573166</v>
      </c>
      <c r="F41" s="9">
        <f t="shared" si="0"/>
        <v>0</v>
      </c>
      <c r="G41" s="9">
        <f t="shared" si="2"/>
        <v>0</v>
      </c>
    </row>
    <row r="42" spans="1:7">
      <c r="A42" s="27">
        <v>1987</v>
      </c>
      <c r="B42" s="28">
        <v>24.5</v>
      </c>
      <c r="C42" s="44">
        <v>0</v>
      </c>
      <c r="D42" s="16">
        <f>'346 Truncate'!C38</f>
        <v>18.79645889237819</v>
      </c>
      <c r="E42" s="10">
        <f t="shared" si="3"/>
        <v>2030.1600463573166</v>
      </c>
      <c r="F42" s="9">
        <f t="shared" si="0"/>
        <v>0</v>
      </c>
      <c r="G42" s="9">
        <f t="shared" si="2"/>
        <v>0</v>
      </c>
    </row>
    <row r="43" spans="1:7">
      <c r="A43" s="27">
        <v>1986</v>
      </c>
      <c r="B43" s="28">
        <v>25.5</v>
      </c>
      <c r="C43" s="44">
        <v>0</v>
      </c>
      <c r="D43" s="16">
        <f>'346 Truncate'!C39</f>
        <v>18.795290637358342</v>
      </c>
      <c r="E43" s="10">
        <f t="shared" si="3"/>
        <v>2030.1600463573166</v>
      </c>
      <c r="F43" s="9">
        <f t="shared" si="0"/>
        <v>0</v>
      </c>
      <c r="G43" s="9">
        <f t="shared" si="2"/>
        <v>0</v>
      </c>
    </row>
    <row r="44" spans="1:7">
      <c r="A44" s="27">
        <v>1985</v>
      </c>
      <c r="B44" s="28">
        <v>26.5</v>
      </c>
      <c r="C44" s="44">
        <v>0</v>
      </c>
      <c r="D44" s="16">
        <f>'346 Truncate'!C40</f>
        <v>18.794276742666995</v>
      </c>
      <c r="E44" s="10">
        <f t="shared" si="3"/>
        <v>2030.1600463573166</v>
      </c>
      <c r="F44" s="9">
        <f t="shared" si="0"/>
        <v>0</v>
      </c>
      <c r="G44" s="9">
        <f t="shared" si="2"/>
        <v>0</v>
      </c>
    </row>
    <row r="45" spans="1:7">
      <c r="A45" s="27">
        <v>1984</v>
      </c>
      <c r="B45" s="28">
        <v>27.5</v>
      </c>
      <c r="C45" s="44">
        <v>0</v>
      </c>
      <c r="D45" s="16">
        <f>'346 Truncate'!C41</f>
        <v>18.793169225671054</v>
      </c>
      <c r="E45" s="10">
        <f t="shared" si="3"/>
        <v>2030.1600463573166</v>
      </c>
      <c r="F45" s="9">
        <f t="shared" si="0"/>
        <v>0</v>
      </c>
      <c r="G45" s="9">
        <f t="shared" si="2"/>
        <v>0</v>
      </c>
    </row>
    <row r="46" spans="1:7">
      <c r="A46" s="27">
        <v>1983</v>
      </c>
      <c r="B46" s="28">
        <v>28.5</v>
      </c>
      <c r="C46" s="44">
        <v>0</v>
      </c>
      <c r="D46" s="16">
        <f>'346 Truncate'!C42</f>
        <v>18.792019575830047</v>
      </c>
      <c r="E46" s="10">
        <f t="shared" si="3"/>
        <v>2030.1600463573166</v>
      </c>
      <c r="F46" s="9">
        <f t="shared" si="0"/>
        <v>0</v>
      </c>
      <c r="G46" s="9">
        <f t="shared" si="2"/>
        <v>0</v>
      </c>
    </row>
    <row r="47" spans="1:7">
      <c r="A47" s="27">
        <v>1982</v>
      </c>
      <c r="B47" s="28">
        <v>29.5</v>
      </c>
      <c r="C47" s="44">
        <v>0</v>
      </c>
      <c r="D47" s="16">
        <f>'346 Truncate'!C43</f>
        <v>18.790980819834189</v>
      </c>
      <c r="E47" s="10">
        <f t="shared" si="3"/>
        <v>2030.1600463573166</v>
      </c>
      <c r="F47" s="9">
        <f t="shared" si="0"/>
        <v>0</v>
      </c>
      <c r="G47" s="9">
        <f t="shared" si="2"/>
        <v>0</v>
      </c>
    </row>
    <row r="48" spans="1:7">
      <c r="A48" s="27">
        <v>1981</v>
      </c>
      <c r="B48" s="28">
        <v>30.5</v>
      </c>
      <c r="C48" s="44">
        <v>0</v>
      </c>
      <c r="D48" s="16">
        <f>'346 Truncate'!C44</f>
        <v>18.789848425669881</v>
      </c>
      <c r="E48" s="10">
        <f t="shared" si="3"/>
        <v>2030.1600463573166</v>
      </c>
      <c r="F48" s="9">
        <f t="shared" si="0"/>
        <v>0</v>
      </c>
      <c r="G48" s="9">
        <f t="shared" si="2"/>
        <v>0</v>
      </c>
    </row>
    <row r="49" spans="1:8">
      <c r="A49" s="27">
        <v>1980</v>
      </c>
      <c r="B49" s="28">
        <v>31.5</v>
      </c>
      <c r="C49" s="44">
        <v>0</v>
      </c>
      <c r="D49" s="16">
        <f>'346 Truncate'!C45</f>
        <v>18.788720858524975</v>
      </c>
      <c r="E49" s="10">
        <f t="shared" si="3"/>
        <v>2030.1600463573166</v>
      </c>
      <c r="F49" s="9">
        <f t="shared" si="0"/>
        <v>0</v>
      </c>
      <c r="G49" s="9">
        <f t="shared" si="2"/>
        <v>0</v>
      </c>
    </row>
    <row r="50" spans="1:8">
      <c r="A50" s="27">
        <v>1979</v>
      </c>
      <c r="B50" s="28">
        <v>32.5</v>
      </c>
      <c r="C50" s="44">
        <v>0</v>
      </c>
      <c r="D50" s="16">
        <f>'346 Truncate'!C46</f>
        <v>18.78766523127862</v>
      </c>
      <c r="E50" s="10">
        <f t="shared" si="3"/>
        <v>2030.1600463573166</v>
      </c>
      <c r="F50" s="9">
        <f t="shared" si="0"/>
        <v>0</v>
      </c>
      <c r="G50" s="9">
        <f t="shared" si="2"/>
        <v>0</v>
      </c>
    </row>
    <row r="51" spans="1:8">
      <c r="A51" s="27">
        <v>1978</v>
      </c>
      <c r="B51" s="28">
        <v>33.5</v>
      </c>
      <c r="C51" s="44">
        <v>0</v>
      </c>
      <c r="D51" s="16">
        <f>'346 Truncate'!C47</f>
        <v>18.786515961231732</v>
      </c>
      <c r="E51" s="10">
        <f t="shared" si="3"/>
        <v>2030.1600463573166</v>
      </c>
      <c r="F51" s="9">
        <f t="shared" si="0"/>
        <v>0</v>
      </c>
      <c r="G51" s="9">
        <f t="shared" si="2"/>
        <v>0</v>
      </c>
    </row>
    <row r="52" spans="1:8">
      <c r="A52" s="27">
        <v>1977</v>
      </c>
      <c r="B52" s="28">
        <v>34.5</v>
      </c>
      <c r="C52" s="44">
        <v>0</v>
      </c>
      <c r="D52" s="16">
        <f>'346 Truncate'!C48</f>
        <v>18.785409520204738</v>
      </c>
      <c r="E52" s="10">
        <f t="shared" si="3"/>
        <v>2030.1600463573166</v>
      </c>
      <c r="F52" s="9">
        <f t="shared" si="0"/>
        <v>0</v>
      </c>
      <c r="G52" s="9">
        <f t="shared" si="2"/>
        <v>0</v>
      </c>
    </row>
    <row r="53" spans="1:8">
      <c r="A53" s="27">
        <v>1976</v>
      </c>
      <c r="B53" s="28">
        <v>35.5</v>
      </c>
      <c r="C53" s="44">
        <v>0</v>
      </c>
      <c r="D53" s="16">
        <f>'346 Truncate'!C49</f>
        <v>18.784323306428771</v>
      </c>
      <c r="E53" s="10">
        <f t="shared" si="3"/>
        <v>2030.1600463573166</v>
      </c>
      <c r="F53" s="9">
        <f t="shared" si="0"/>
        <v>0</v>
      </c>
      <c r="G53" s="9">
        <f t="shared" si="2"/>
        <v>0</v>
      </c>
    </row>
    <row r="54" spans="1:8">
      <c r="A54" s="27">
        <v>1975</v>
      </c>
      <c r="B54" s="28">
        <v>36.5</v>
      </c>
      <c r="C54" s="44">
        <v>0</v>
      </c>
      <c r="D54" s="16">
        <f>'346 Truncate'!C50</f>
        <v>18.783143045084636</v>
      </c>
      <c r="E54" s="10">
        <f t="shared" si="3"/>
        <v>2030.1600463573166</v>
      </c>
      <c r="F54" s="9">
        <f t="shared" si="0"/>
        <v>0</v>
      </c>
      <c r="G54" s="9">
        <f t="shared" si="2"/>
        <v>0</v>
      </c>
    </row>
    <row r="55" spans="1:8">
      <c r="A55" s="27">
        <v>1974</v>
      </c>
      <c r="B55" s="28">
        <v>37.5</v>
      </c>
      <c r="C55" s="44">
        <v>0</v>
      </c>
      <c r="D55" s="16">
        <f>'346 Truncate'!C51</f>
        <v>18.782059138552182</v>
      </c>
      <c r="E55" s="10">
        <f t="shared" si="3"/>
        <v>2030.1600463573166</v>
      </c>
      <c r="F55" s="9">
        <f t="shared" si="0"/>
        <v>0</v>
      </c>
      <c r="G55" s="9">
        <f t="shared" si="2"/>
        <v>0</v>
      </c>
    </row>
    <row r="56" spans="1:8">
      <c r="A56" s="27">
        <v>1973</v>
      </c>
      <c r="B56" s="28">
        <v>38.5</v>
      </c>
      <c r="C56" s="44">
        <v>113</v>
      </c>
      <c r="D56" s="16">
        <f>'346 Truncate'!C52</f>
        <v>18.780957017902555</v>
      </c>
      <c r="E56" s="10">
        <f t="shared" si="3"/>
        <v>2030.1600463573166</v>
      </c>
      <c r="F56" s="9">
        <f t="shared" si="0"/>
        <v>5.5660636314242354E-2</v>
      </c>
      <c r="G56" s="9">
        <f t="shared" si="2"/>
        <v>1.0453600182068918</v>
      </c>
    </row>
    <row r="57" spans="1:8">
      <c r="A57" s="27">
        <v>1972</v>
      </c>
      <c r="B57" s="28">
        <v>39.5</v>
      </c>
      <c r="C57" s="44">
        <v>0</v>
      </c>
      <c r="D57" s="16">
        <f>'346 Truncate'!C53</f>
        <v>18.779761203568253</v>
      </c>
      <c r="E57" s="10">
        <f t="shared" si="3"/>
        <v>2030.1600463573166</v>
      </c>
      <c r="F57" s="9">
        <f t="shared" si="0"/>
        <v>0</v>
      </c>
      <c r="G57" s="9">
        <f t="shared" si="2"/>
        <v>0</v>
      </c>
    </row>
    <row r="58" spans="1:8">
      <c r="A58" s="27">
        <v>1971</v>
      </c>
      <c r="B58" s="28">
        <v>40.5</v>
      </c>
      <c r="C58" s="44">
        <v>5428</v>
      </c>
      <c r="D58" s="16">
        <f>'346 Truncate'!C54</f>
        <v>18.778694797033712</v>
      </c>
      <c r="E58" s="10">
        <f t="shared" si="3"/>
        <v>2030.1600463573166</v>
      </c>
      <c r="F58" s="9">
        <f t="shared" si="0"/>
        <v>2.6736808310947566</v>
      </c>
      <c r="G58" s="9">
        <f t="shared" si="2"/>
        <v>50.208236311807873</v>
      </c>
    </row>
    <row r="59" spans="1:8">
      <c r="A59" s="27">
        <v>1970</v>
      </c>
      <c r="B59" s="28">
        <v>41.5</v>
      </c>
      <c r="C59" s="44">
        <v>30264.2</v>
      </c>
      <c r="D59" s="16">
        <f>'346 Truncate'!C55</f>
        <v>18.777563614030075</v>
      </c>
      <c r="E59" s="10">
        <f t="shared" si="3"/>
        <v>2030.1600463573166</v>
      </c>
      <c r="F59" s="9">
        <f t="shared" si="0"/>
        <v>14.90729760656189</v>
      </c>
      <c r="G59" s="9">
        <f t="shared" si="2"/>
        <v>279.92272912049418</v>
      </c>
    </row>
    <row r="60" spans="1:8" ht="15.75" thickBot="1">
      <c r="D60" s="16"/>
      <c r="E60" s="10"/>
      <c r="F60" s="17"/>
      <c r="G60" s="17"/>
    </row>
    <row r="61" spans="1:8" ht="13.5" thickBot="1">
      <c r="D61"/>
      <c r="H61" s="55" t="s">
        <v>75</v>
      </c>
    </row>
    <row r="62" spans="1:8">
      <c r="C62" s="11">
        <f>SUM(C18:C59)</f>
        <v>5362941.0699999994</v>
      </c>
      <c r="D62"/>
      <c r="F62" s="9">
        <f>SUM(F18:F59)</f>
        <v>2641.6346236458739</v>
      </c>
      <c r="G62" s="9">
        <f>SUM(G18:G59)</f>
        <v>49689.408531595305</v>
      </c>
      <c r="H62" s="56">
        <f>+C62-G62</f>
        <v>5313251.6614684043</v>
      </c>
    </row>
    <row r="63" spans="1:8">
      <c r="D63"/>
    </row>
    <row r="64" spans="1:8">
      <c r="A64" s="2" t="s">
        <v>17</v>
      </c>
      <c r="B64" s="3"/>
      <c r="C64" s="19"/>
      <c r="D64" s="15"/>
      <c r="E64" s="20">
        <f>+C62/F62</f>
        <v>2030.1600463573163</v>
      </c>
      <c r="F64" s="15"/>
      <c r="G64" s="15"/>
    </row>
    <row r="65" spans="1:7">
      <c r="A65" s="2" t="s">
        <v>18</v>
      </c>
      <c r="B65" s="3"/>
      <c r="C65" s="19"/>
      <c r="D65" s="15"/>
      <c r="E65" s="20">
        <f>+G62/F62</f>
        <v>18.810098901193253</v>
      </c>
      <c r="F65" s="15"/>
      <c r="G65" s="15"/>
    </row>
    <row r="66" spans="1:7">
      <c r="A66" s="1"/>
    </row>
    <row r="68" spans="1:7">
      <c r="A68" s="63" t="s">
        <v>8</v>
      </c>
      <c r="B68" s="64"/>
      <c r="C68" s="65"/>
      <c r="D68" s="66"/>
      <c r="E68" s="67"/>
      <c r="F68" s="67"/>
    </row>
  </sheetData>
  <mergeCells count="6">
    <mergeCell ref="A68:F68"/>
    <mergeCell ref="A1:J1"/>
    <mergeCell ref="A3:J3"/>
    <mergeCell ref="A5:J5"/>
    <mergeCell ref="A6:J6"/>
    <mergeCell ref="L12:N1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54"/>
  <sheetViews>
    <sheetView tabSelected="1" topLeftCell="A7" workbookViewId="0">
      <selection activeCell="G11" sqref="G11"/>
    </sheetView>
  </sheetViews>
  <sheetFormatPr defaultRowHeight="12.75"/>
  <cols>
    <col min="2" max="2" width="23.5703125" style="37" customWidth="1"/>
    <col min="7" max="7" width="15.7109375" customWidth="1"/>
  </cols>
  <sheetData>
    <row r="1" spans="1:11">
      <c r="B1" s="15" t="s">
        <v>28</v>
      </c>
      <c r="C1">
        <f>'[1]346'!$D$5</f>
        <v>2030.1600463573166</v>
      </c>
      <c r="D1" s="30" t="s">
        <v>29</v>
      </c>
    </row>
    <row r="2" spans="1:11">
      <c r="A2" s="15"/>
      <c r="B2" s="15" t="s">
        <v>25</v>
      </c>
      <c r="C2">
        <v>2011</v>
      </c>
      <c r="D2" s="30" t="s">
        <v>30</v>
      </c>
    </row>
    <row r="3" spans="1:11">
      <c r="A3" s="15"/>
      <c r="B3" s="15" t="s">
        <v>33</v>
      </c>
      <c r="C3">
        <f>C1-C2</f>
        <v>19.16004635731656</v>
      </c>
    </row>
    <row r="4" spans="1:11">
      <c r="A4" s="15"/>
    </row>
    <row r="5" spans="1:11">
      <c r="A5" s="26" t="str">
        <f>"Projection Life Table "&amp;B8</f>
        <v xml:space="preserve">Projection Life Table </v>
      </c>
      <c r="B5" s="26"/>
      <c r="D5" s="30" t="s">
        <v>27</v>
      </c>
      <c r="E5" s="29"/>
      <c r="F5" s="29"/>
      <c r="G5" s="29"/>
      <c r="K5" s="30" t="s">
        <v>26</v>
      </c>
    </row>
    <row r="6" spans="1:11">
      <c r="A6" s="22"/>
      <c r="B6" s="31"/>
    </row>
    <row r="7" spans="1:11">
      <c r="A7" s="36" t="str">
        <f>"Interim Retirement Rate " &amp;ROUND(B13, 6)</f>
        <v>Interim Retirement Rate 0</v>
      </c>
      <c r="B7" s="31"/>
    </row>
    <row r="8" spans="1:11">
      <c r="A8" s="22"/>
      <c r="B8" s="31"/>
    </row>
    <row r="9" spans="1:11">
      <c r="A9" s="23" t="s">
        <v>21</v>
      </c>
      <c r="B9" s="23" t="s">
        <v>22</v>
      </c>
      <c r="D9" s="30" t="s">
        <v>27</v>
      </c>
      <c r="E9" s="29"/>
      <c r="F9" s="29"/>
      <c r="G9" s="29"/>
    </row>
    <row r="10" spans="1:11">
      <c r="A10" s="24"/>
      <c r="B10" s="38"/>
    </row>
    <row r="11" spans="1:11">
      <c r="A11" s="24" t="s">
        <v>23</v>
      </c>
      <c r="B11" s="38" t="s">
        <v>24</v>
      </c>
      <c r="C11" s="18" t="s">
        <v>31</v>
      </c>
      <c r="G11" s="18"/>
    </row>
    <row r="12" spans="1:11">
      <c r="A12" s="24"/>
      <c r="B12" s="38"/>
    </row>
    <row r="13" spans="1:11">
      <c r="A13" s="24"/>
      <c r="B13" s="40"/>
    </row>
    <row r="14" spans="1:11" ht="12.75" customHeight="1">
      <c r="A14" s="25">
        <v>0.5</v>
      </c>
      <c r="B14" s="53">
        <v>0.999543992932862</v>
      </c>
      <c r="C14" s="21">
        <f>SUM(B15:B33)/B14</f>
        <v>18.821809139468016</v>
      </c>
      <c r="D14" s="71" t="s">
        <v>32</v>
      </c>
      <c r="E14" s="71"/>
      <c r="F14" s="71"/>
      <c r="G14" s="71"/>
      <c r="H14" s="71"/>
      <c r="I14" s="71"/>
      <c r="J14" s="29"/>
      <c r="K14" s="29"/>
    </row>
    <row r="15" spans="1:11">
      <c r="A15" s="25">
        <v>1.5</v>
      </c>
      <c r="B15" s="53">
        <v>0.99863197879858701</v>
      </c>
      <c r="C15" s="21">
        <f t="shared" ref="C15:C65" si="0">SUM(B16:B34)/B15</f>
        <v>18.820819099343847</v>
      </c>
      <c r="D15" s="71"/>
      <c r="E15" s="71"/>
      <c r="F15" s="71"/>
      <c r="G15" s="71"/>
      <c r="H15" s="71"/>
      <c r="I15" s="71"/>
    </row>
    <row r="16" spans="1:11">
      <c r="A16" s="25">
        <v>2.5</v>
      </c>
      <c r="B16" s="53">
        <v>0.99771996466431101</v>
      </c>
      <c r="C16" s="21">
        <f t="shared" si="0"/>
        <v>18.819736937310235</v>
      </c>
      <c r="D16" s="71"/>
      <c r="E16" s="71"/>
      <c r="F16" s="71"/>
      <c r="G16" s="71"/>
      <c r="H16" s="71"/>
      <c r="I16" s="71"/>
    </row>
    <row r="17" spans="1:3">
      <c r="A17" s="25">
        <v>3.5</v>
      </c>
      <c r="B17" s="53">
        <v>0.99679942756183704</v>
      </c>
      <c r="C17" s="21">
        <f t="shared" si="0"/>
        <v>18.818731855841737</v>
      </c>
    </row>
    <row r="18" spans="1:3">
      <c r="A18" s="25">
        <v>4.5</v>
      </c>
      <c r="B18" s="53">
        <v>0.99587469257950501</v>
      </c>
      <c r="C18" s="21">
        <f t="shared" si="0"/>
        <v>18.817715547095563</v>
      </c>
    </row>
    <row r="19" spans="1:3">
      <c r="A19" s="25">
        <v>5.5</v>
      </c>
      <c r="B19" s="53">
        <v>0.99494995759717297</v>
      </c>
      <c r="C19" s="21">
        <f t="shared" si="0"/>
        <v>18.816606785820628</v>
      </c>
    </row>
    <row r="20" spans="1:3">
      <c r="A20" s="25">
        <v>6.5</v>
      </c>
      <c r="B20" s="53">
        <v>0.99401424028268504</v>
      </c>
      <c r="C20" s="21">
        <f t="shared" si="0"/>
        <v>18.815623859893805</v>
      </c>
    </row>
    <row r="21" spans="1:3">
      <c r="A21" s="25">
        <v>7.5</v>
      </c>
      <c r="B21" s="53">
        <v>0.993076431095406</v>
      </c>
      <c r="C21" s="21">
        <f t="shared" si="0"/>
        <v>18.814588335501533</v>
      </c>
    </row>
    <row r="22" spans="1:3">
      <c r="A22" s="25">
        <v>8.5</v>
      </c>
      <c r="B22" s="53">
        <v>0.99213849469964699</v>
      </c>
      <c r="C22" s="21">
        <f t="shared" si="0"/>
        <v>18.813462930062116</v>
      </c>
    </row>
    <row r="23" spans="1:3">
      <c r="A23" s="25">
        <v>9.5</v>
      </c>
      <c r="B23" s="53">
        <v>0.99118796466431103</v>
      </c>
      <c r="C23" s="21">
        <f t="shared" si="0"/>
        <v>18.81249413337375</v>
      </c>
    </row>
    <row r="24" spans="1:3">
      <c r="A24" s="25">
        <v>10.5</v>
      </c>
      <c r="B24" s="53">
        <v>0.99023743462897496</v>
      </c>
      <c r="C24" s="21">
        <f t="shared" si="0"/>
        <v>18.81143283928257</v>
      </c>
    </row>
    <row r="25" spans="1:3">
      <c r="A25" s="25">
        <v>11.5</v>
      </c>
      <c r="B25" s="53">
        <v>0.98928455123674897</v>
      </c>
      <c r="C25" s="21">
        <f t="shared" si="0"/>
        <v>18.810325906795875</v>
      </c>
    </row>
    <row r="26" spans="1:3">
      <c r="A26" s="25">
        <v>12.5</v>
      </c>
      <c r="B26" s="53">
        <v>0.988320946996466</v>
      </c>
      <c r="C26" s="21">
        <f t="shared" si="0"/>
        <v>18.809338394344575</v>
      </c>
    </row>
    <row r="27" spans="1:3">
      <c r="A27" s="25">
        <v>13.5</v>
      </c>
      <c r="B27" s="53">
        <v>0.98735734275618403</v>
      </c>
      <c r="C27" s="21">
        <f t="shared" si="0"/>
        <v>18.808258052490384</v>
      </c>
    </row>
    <row r="28" spans="1:3">
      <c r="A28" s="25">
        <v>14.5</v>
      </c>
      <c r="B28" s="53">
        <v>0.98638928621908095</v>
      </c>
      <c r="C28" s="21">
        <f t="shared" si="0"/>
        <v>18.807174013049593</v>
      </c>
    </row>
    <row r="29" spans="1:3">
      <c r="A29" s="25">
        <v>15.5</v>
      </c>
      <c r="B29" s="53">
        <v>0.98541296113074195</v>
      </c>
      <c r="C29" s="21">
        <f t="shared" si="0"/>
        <v>18.806160695276731</v>
      </c>
    </row>
    <row r="30" spans="1:3">
      <c r="A30" s="25">
        <v>16.5</v>
      </c>
      <c r="B30" s="53">
        <v>0.98443663604240295</v>
      </c>
      <c r="C30" s="21">
        <f t="shared" si="0"/>
        <v>18.805054554923856</v>
      </c>
    </row>
    <row r="31" spans="1:3">
      <c r="A31" s="25">
        <v>17.5</v>
      </c>
      <c r="B31" s="53">
        <v>0.98345369611307398</v>
      </c>
      <c r="C31" s="21">
        <f t="shared" si="0"/>
        <v>18.803988518921042</v>
      </c>
    </row>
    <row r="32" spans="1:3">
      <c r="A32" s="25">
        <v>18.5</v>
      </c>
      <c r="B32" s="53">
        <v>0.98246465017667794</v>
      </c>
      <c r="C32" s="21">
        <f t="shared" si="0"/>
        <v>18.802949714379544</v>
      </c>
    </row>
    <row r="33" spans="1:5">
      <c r="A33" s="25">
        <v>19.5</v>
      </c>
      <c r="B33" s="53">
        <v>0.98147560424028302</v>
      </c>
      <c r="C33" s="21">
        <f t="shared" si="0"/>
        <v>18.801817369559888</v>
      </c>
      <c r="E33" s="59">
        <f>+(1-B33)</f>
        <v>1.8524395759716983E-2</v>
      </c>
    </row>
    <row r="34" spans="1:5">
      <c r="A34" s="25">
        <v>20.5</v>
      </c>
      <c r="B34" s="53">
        <v>0.98047753710247298</v>
      </c>
      <c r="C34" s="21">
        <f t="shared" si="0"/>
        <v>18.800773383149508</v>
      </c>
    </row>
    <row r="35" spans="1:5">
      <c r="A35" s="25">
        <v>21.5</v>
      </c>
      <c r="B35" s="53">
        <v>0.97947541696113105</v>
      </c>
      <c r="C35" s="21">
        <f t="shared" si="0"/>
        <v>18.799715664485472</v>
      </c>
    </row>
    <row r="36" spans="1:5">
      <c r="A36" s="25">
        <v>22.5</v>
      </c>
      <c r="B36" s="53">
        <v>0.97847329681978801</v>
      </c>
      <c r="C36" s="21">
        <f t="shared" si="0"/>
        <v>18.798564774286739</v>
      </c>
    </row>
    <row r="37" spans="1:5">
      <c r="A37" s="25">
        <v>23.5</v>
      </c>
      <c r="B37" s="53">
        <v>0.97746023674911697</v>
      </c>
      <c r="C37" s="21">
        <f t="shared" si="0"/>
        <v>18.797541350827615</v>
      </c>
    </row>
    <row r="38" spans="1:5">
      <c r="A38" s="25">
        <v>24.5</v>
      </c>
      <c r="B38" s="53">
        <v>0.97644539575971701</v>
      </c>
      <c r="C38" s="21">
        <f t="shared" si="0"/>
        <v>18.79645889237819</v>
      </c>
    </row>
    <row r="39" spans="1:5">
      <c r="A39" s="25">
        <v>25.5</v>
      </c>
      <c r="B39" s="53">
        <v>0.97543017314487601</v>
      </c>
      <c r="C39" s="21">
        <f t="shared" si="0"/>
        <v>18.795290637358342</v>
      </c>
    </row>
    <row r="40" spans="1:5">
      <c r="A40" s="25">
        <v>26.5</v>
      </c>
      <c r="B40" s="53">
        <v>0.97440261130742101</v>
      </c>
      <c r="C40" s="21">
        <f t="shared" si="0"/>
        <v>18.794276742666995</v>
      </c>
    </row>
    <row r="41" spans="1:5">
      <c r="A41" s="25">
        <v>27.5</v>
      </c>
      <c r="B41" s="53">
        <v>0.973375049469965</v>
      </c>
      <c r="C41" s="21">
        <f t="shared" si="0"/>
        <v>18.793169225671054</v>
      </c>
    </row>
    <row r="42" spans="1:5">
      <c r="A42" s="25">
        <v>28.5</v>
      </c>
      <c r="B42" s="53">
        <v>0.97234494346289801</v>
      </c>
      <c r="C42" s="21">
        <f t="shared" si="0"/>
        <v>18.792019575830047</v>
      </c>
    </row>
    <row r="43" spans="1:5">
      <c r="A43" s="25">
        <v>29.5</v>
      </c>
      <c r="B43" s="53">
        <v>0.97130466077738498</v>
      </c>
      <c r="C43" s="21">
        <f t="shared" si="0"/>
        <v>18.790980819834189</v>
      </c>
    </row>
    <row r="44" spans="1:5">
      <c r="A44" s="25">
        <v>30.5</v>
      </c>
      <c r="B44" s="53">
        <v>0.97026437809187305</v>
      </c>
      <c r="C44" s="21">
        <f t="shared" si="0"/>
        <v>18.789848425669881</v>
      </c>
    </row>
    <row r="45" spans="1:5">
      <c r="A45" s="25">
        <v>31.5</v>
      </c>
      <c r="B45" s="53">
        <v>0.96921925795052999</v>
      </c>
      <c r="C45" s="21">
        <f t="shared" si="0"/>
        <v>18.788720858524975</v>
      </c>
    </row>
    <row r="46" spans="1:5">
      <c r="A46" s="25">
        <v>32.5</v>
      </c>
      <c r="B46" s="53">
        <v>0.96816590106007105</v>
      </c>
      <c r="C46" s="21">
        <f t="shared" si="0"/>
        <v>18.78766523127862</v>
      </c>
    </row>
    <row r="47" spans="1:5">
      <c r="A47" s="25">
        <v>33.5</v>
      </c>
      <c r="B47" s="53">
        <v>0.96711254416961101</v>
      </c>
      <c r="C47" s="21">
        <f t="shared" si="0"/>
        <v>18.786515961231732</v>
      </c>
    </row>
    <row r="48" spans="1:5">
      <c r="A48" s="25">
        <v>34.5</v>
      </c>
      <c r="B48" s="53">
        <v>0.96605250883392202</v>
      </c>
      <c r="C48" s="21">
        <f t="shared" si="0"/>
        <v>18.785409520204738</v>
      </c>
    </row>
    <row r="49" spans="1:3">
      <c r="A49" s="25">
        <v>35.5</v>
      </c>
      <c r="B49" s="53">
        <v>0.96498678445229702</v>
      </c>
      <c r="C49" s="21">
        <f t="shared" si="0"/>
        <v>18.784323306428771</v>
      </c>
    </row>
    <row r="50" spans="1:3">
      <c r="A50" s="25">
        <v>36.5</v>
      </c>
      <c r="B50" s="53">
        <v>0.96392106007067102</v>
      </c>
      <c r="C50" s="21">
        <f t="shared" si="0"/>
        <v>18.783143045084636</v>
      </c>
    </row>
    <row r="51" spans="1:3">
      <c r="A51" s="25">
        <v>37.5</v>
      </c>
      <c r="B51" s="53">
        <v>0.96284605300353399</v>
      </c>
      <c r="C51" s="21">
        <f t="shared" si="0"/>
        <v>18.782059138552182</v>
      </c>
    </row>
    <row r="52" spans="1:3">
      <c r="A52" s="25">
        <v>38.5</v>
      </c>
      <c r="B52" s="53">
        <v>0.96176725441696098</v>
      </c>
      <c r="C52" s="21">
        <f t="shared" si="0"/>
        <v>18.780957017902555</v>
      </c>
    </row>
    <row r="53" spans="1:3">
      <c r="A53" s="25">
        <v>39.5</v>
      </c>
      <c r="B53" s="53">
        <v>0.96068845583038898</v>
      </c>
      <c r="C53" s="21">
        <f t="shared" si="0"/>
        <v>18.779761203568253</v>
      </c>
    </row>
    <row r="54" spans="1:3">
      <c r="A54" s="25">
        <v>40.5</v>
      </c>
      <c r="B54" s="53">
        <v>0.95959877385158998</v>
      </c>
      <c r="C54" s="21">
        <f t="shared" si="0"/>
        <v>18.778694797033712</v>
      </c>
    </row>
    <row r="55" spans="1:3">
      <c r="A55" s="25">
        <v>41.5</v>
      </c>
      <c r="B55" s="53">
        <v>0.95850760777385202</v>
      </c>
      <c r="C55" s="21">
        <f t="shared" si="0"/>
        <v>18.777563614030075</v>
      </c>
    </row>
    <row r="56" spans="1:3">
      <c r="A56" s="25">
        <v>42.5</v>
      </c>
      <c r="B56" s="53">
        <v>0.95741580565370998</v>
      </c>
      <c r="C56" s="21">
        <f t="shared" si="0"/>
        <v>18.776351460484921</v>
      </c>
    </row>
    <row r="57" spans="1:3">
      <c r="A57" s="25">
        <v>43.5</v>
      </c>
      <c r="B57" s="53">
        <v>0.95631191872791499</v>
      </c>
      <c r="C57" s="21">
        <f t="shared" si="0"/>
        <v>18.775292272074704</v>
      </c>
    </row>
    <row r="58" spans="1:3">
      <c r="A58" s="25">
        <v>44.5</v>
      </c>
      <c r="B58" s="53">
        <v>0.95520803180211999</v>
      </c>
      <c r="C58" s="21">
        <f t="shared" si="0"/>
        <v>18.774138893755786</v>
      </c>
    </row>
    <row r="59" spans="1:3">
      <c r="A59" s="25">
        <v>45.5</v>
      </c>
      <c r="B59" s="53">
        <v>0.95410134628975296</v>
      </c>
      <c r="C59" s="21">
        <f t="shared" si="0"/>
        <v>18.772948996784304</v>
      </c>
    </row>
    <row r="60" spans="1:3">
      <c r="A60" s="25">
        <v>46.5</v>
      </c>
      <c r="B60" s="53">
        <v>0.95298473851590104</v>
      </c>
      <c r="C60" s="21">
        <f t="shared" si="0"/>
        <v>18.771868007289321</v>
      </c>
    </row>
    <row r="61" spans="1:3">
      <c r="A61" s="25">
        <v>47.5</v>
      </c>
      <c r="B61" s="53">
        <v>0.95186813074204901</v>
      </c>
      <c r="C61" s="21">
        <f t="shared" si="0"/>
        <v>18.770693160384141</v>
      </c>
    </row>
    <row r="62" spans="1:3">
      <c r="A62" s="25">
        <v>48.5</v>
      </c>
      <c r="B62" s="53">
        <v>0.95074669964664305</v>
      </c>
      <c r="C62" s="21">
        <f t="shared" si="0"/>
        <v>18.769524419482138</v>
      </c>
    </row>
    <row r="63" spans="1:3">
      <c r="A63" s="25">
        <v>49.5</v>
      </c>
      <c r="B63" s="53">
        <v>0.94961772438162495</v>
      </c>
      <c r="C63" s="21">
        <f t="shared" si="0"/>
        <v>18.768416170113262</v>
      </c>
    </row>
    <row r="64" spans="1:3">
      <c r="A64" s="25">
        <v>50.5</v>
      </c>
      <c r="B64" s="53">
        <v>0.94848874911660797</v>
      </c>
      <c r="C64" s="21">
        <f t="shared" si="0"/>
        <v>18.767214008391164</v>
      </c>
    </row>
    <row r="65" spans="1:3">
      <c r="A65" s="25">
        <v>51.5</v>
      </c>
      <c r="B65" s="53">
        <v>0.94735265017667802</v>
      </c>
      <c r="C65" s="21">
        <f t="shared" si="0"/>
        <v>18.766066229567397</v>
      </c>
    </row>
    <row r="66" spans="1:3">
      <c r="A66" s="25"/>
      <c r="B66" s="53">
        <v>0.946210954063604</v>
      </c>
      <c r="C66" s="21"/>
    </row>
    <row r="67" spans="1:3">
      <c r="A67" s="25"/>
      <c r="B67" s="53">
        <v>0.94506925795052998</v>
      </c>
      <c r="C67" s="21"/>
    </row>
    <row r="68" spans="1:3">
      <c r="A68" s="25"/>
      <c r="B68" s="53">
        <v>0.94391853356890498</v>
      </c>
      <c r="C68" s="21"/>
    </row>
    <row r="69" spans="1:3">
      <c r="A69" s="25"/>
      <c r="B69" s="53">
        <v>0.94276446996466401</v>
      </c>
      <c r="C69" s="21"/>
    </row>
    <row r="70" spans="1:3">
      <c r="A70" s="25"/>
      <c r="B70" s="53">
        <v>0.94161040636042403</v>
      </c>
      <c r="C70" s="21"/>
    </row>
    <row r="71" spans="1:3">
      <c r="A71" s="25"/>
      <c r="B71" s="53">
        <v>0.940445212014134</v>
      </c>
      <c r="C71" s="21"/>
    </row>
    <row r="72" spans="1:3">
      <c r="A72" s="25"/>
      <c r="B72" s="53">
        <v>0.93927878091872796</v>
      </c>
      <c r="C72" s="21"/>
    </row>
    <row r="73" spans="1:3">
      <c r="A73" s="25"/>
      <c r="B73" s="53">
        <v>0.93811148409893996</v>
      </c>
      <c r="C73" s="21"/>
    </row>
    <row r="74" spans="1:3">
      <c r="A74" s="25"/>
      <c r="B74" s="53">
        <v>0.93693268551236697</v>
      </c>
      <c r="C74" s="21"/>
    </row>
    <row r="75" spans="1:3">
      <c r="A75" s="25"/>
      <c r="B75" s="53">
        <v>0.93575388692579498</v>
      </c>
      <c r="C75" s="21"/>
    </row>
    <row r="76" spans="1:3">
      <c r="A76" s="25"/>
      <c r="B76" s="53">
        <v>0.934572035335689</v>
      </c>
      <c r="C76" s="21"/>
    </row>
    <row r="77" spans="1:3">
      <c r="A77" s="25"/>
      <c r="B77" s="53">
        <v>0.93338051590105997</v>
      </c>
      <c r="C77" s="21"/>
    </row>
    <row r="78" spans="1:3">
      <c r="A78" s="25"/>
      <c r="B78" s="53">
        <v>0.93218899646643105</v>
      </c>
      <c r="C78" s="21"/>
    </row>
    <row r="79" spans="1:3">
      <c r="A79" s="25"/>
      <c r="B79" s="53">
        <v>0.93099255123674896</v>
      </c>
      <c r="C79" s="21"/>
    </row>
    <row r="80" spans="1:3">
      <c r="A80" s="25"/>
      <c r="B80" s="53">
        <v>0.92978901766784505</v>
      </c>
      <c r="C80" s="21"/>
    </row>
    <row r="81" spans="1:3">
      <c r="A81" s="25"/>
      <c r="B81" s="53">
        <v>0.92858548409894004</v>
      </c>
      <c r="C81" s="21"/>
    </row>
    <row r="82" spans="1:3">
      <c r="A82" s="25"/>
      <c r="B82" s="53">
        <v>0.92737498233215598</v>
      </c>
      <c r="C82" s="21"/>
    </row>
    <row r="83" spans="1:3">
      <c r="A83" s="25"/>
      <c r="B83" s="53">
        <v>0.92615943462897499</v>
      </c>
      <c r="C83" s="21"/>
    </row>
    <row r="84" spans="1:3">
      <c r="A84" s="25"/>
      <c r="B84" s="53">
        <v>0.92494388692579499</v>
      </c>
      <c r="C84" s="21"/>
    </row>
    <row r="85" spans="1:3">
      <c r="A85" s="25"/>
      <c r="B85" s="53">
        <v>0.92371879858657202</v>
      </c>
      <c r="C85" s="21"/>
    </row>
    <row r="86" spans="1:3">
      <c r="A86" s="25"/>
      <c r="B86" s="53">
        <v>0.92249053003533599</v>
      </c>
      <c r="C86" s="21"/>
    </row>
    <row r="87" spans="1:3">
      <c r="A87" s="25"/>
      <c r="B87" s="53">
        <v>0.92126226148409895</v>
      </c>
      <c r="C87" s="21"/>
    </row>
    <row r="88" spans="1:3">
      <c r="A88" s="25"/>
      <c r="B88" s="53">
        <v>0.92002326501766796</v>
      </c>
      <c r="C88" s="21"/>
    </row>
    <row r="89" spans="1:3">
      <c r="A89" s="25"/>
      <c r="B89" s="53">
        <v>0.91878333568904602</v>
      </c>
      <c r="C89" s="21"/>
    </row>
    <row r="90" spans="1:3">
      <c r="A90" s="25"/>
      <c r="B90" s="53">
        <v>0.91754229328621895</v>
      </c>
      <c r="C90" s="21"/>
    </row>
    <row r="91" spans="1:3">
      <c r="A91" s="25"/>
      <c r="B91" s="53">
        <v>0.91628999646643094</v>
      </c>
      <c r="C91" s="21"/>
    </row>
    <row r="92" spans="1:3">
      <c r="A92" s="25"/>
      <c r="B92" s="53">
        <v>0.91503769964664305</v>
      </c>
      <c r="C92" s="21"/>
    </row>
    <row r="93" spans="1:3">
      <c r="A93" s="25"/>
      <c r="B93" s="53">
        <v>0.91378237102473503</v>
      </c>
      <c r="C93" s="21"/>
    </row>
    <row r="94" spans="1:3">
      <c r="A94" s="25"/>
      <c r="B94" s="53">
        <v>0.91251841342756201</v>
      </c>
      <c r="C94" s="21"/>
    </row>
    <row r="95" spans="1:3">
      <c r="A95" s="25"/>
      <c r="B95" s="53">
        <v>0.911254455830389</v>
      </c>
      <c r="C95" s="21"/>
    </row>
    <row r="96" spans="1:3">
      <c r="A96" s="25"/>
      <c r="B96" s="53">
        <v>0.90998518021201402</v>
      </c>
      <c r="C96" s="21"/>
    </row>
    <row r="97" spans="1:3">
      <c r="A97" s="25"/>
      <c r="B97" s="53">
        <v>0.90870885512367505</v>
      </c>
      <c r="C97" s="21"/>
    </row>
    <row r="98" spans="1:3">
      <c r="A98" s="25"/>
      <c r="B98" s="53">
        <v>0.90743253003533597</v>
      </c>
      <c r="C98" s="21"/>
    </row>
    <row r="99" spans="1:3">
      <c r="A99" s="25"/>
      <c r="B99" s="53">
        <v>0.90614920848056502</v>
      </c>
      <c r="C99" s="21"/>
    </row>
    <row r="100" spans="1:3">
      <c r="A100" s="25"/>
      <c r="B100" s="53">
        <v>0.90486122261484103</v>
      </c>
      <c r="C100" s="21"/>
    </row>
    <row r="101" spans="1:3">
      <c r="A101" s="25"/>
      <c r="B101" s="53">
        <v>0.90357323674911705</v>
      </c>
      <c r="C101" s="21"/>
    </row>
    <row r="102" spans="1:3">
      <c r="A102" s="25"/>
      <c r="B102" s="53">
        <v>0.90227572791519395</v>
      </c>
      <c r="C102" s="21"/>
    </row>
    <row r="103" spans="1:3">
      <c r="A103" s="25"/>
      <c r="B103" s="53">
        <v>0.90097537455830401</v>
      </c>
      <c r="C103" s="21"/>
    </row>
    <row r="104" spans="1:3">
      <c r="A104" s="25"/>
      <c r="B104" s="53">
        <v>0.89967502120141296</v>
      </c>
      <c r="C104" s="21"/>
    </row>
    <row r="105" spans="1:3">
      <c r="A105" s="25"/>
      <c r="B105" s="53">
        <v>0.89836304240282705</v>
      </c>
      <c r="C105" s="21"/>
    </row>
    <row r="106" spans="1:3">
      <c r="A106" s="25"/>
      <c r="B106" s="53">
        <v>0.89705032155477005</v>
      </c>
      <c r="C106" s="21"/>
    </row>
    <row r="107" spans="1:3">
      <c r="A107" s="25"/>
      <c r="B107" s="53">
        <v>0.89573620141342702</v>
      </c>
      <c r="C107" s="21"/>
    </row>
    <row r="108" spans="1:3">
      <c r="A108" s="25"/>
      <c r="B108" s="53">
        <v>0.89441075971731399</v>
      </c>
      <c r="C108" s="21"/>
    </row>
    <row r="109" spans="1:3">
      <c r="A109" s="25"/>
      <c r="B109" s="53">
        <v>0.89308531802120095</v>
      </c>
      <c r="C109" s="21"/>
    </row>
    <row r="110" spans="1:3">
      <c r="A110" s="25"/>
      <c r="B110" s="53">
        <v>0.89175641342756196</v>
      </c>
      <c r="C110" s="21"/>
    </row>
    <row r="111" spans="1:3">
      <c r="A111" s="25"/>
      <c r="B111" s="53">
        <v>0.89041860424028296</v>
      </c>
      <c r="C111" s="21"/>
    </row>
    <row r="112" spans="1:3">
      <c r="A112" s="25"/>
      <c r="B112" s="53">
        <v>0.88908079505300397</v>
      </c>
      <c r="C112" s="21"/>
    </row>
    <row r="113" spans="1:3">
      <c r="A113" s="25"/>
      <c r="B113" s="53">
        <v>0.88773710247349802</v>
      </c>
      <c r="C113" s="21"/>
    </row>
    <row r="114" spans="1:3">
      <c r="A114" s="25"/>
      <c r="B114" s="53">
        <v>0.88638621908127202</v>
      </c>
      <c r="C114" s="21"/>
    </row>
    <row r="115" spans="1:3">
      <c r="A115" s="25"/>
      <c r="B115" s="53">
        <v>0.88503533568904602</v>
      </c>
      <c r="C115" s="21"/>
    </row>
    <row r="116" spans="1:3">
      <c r="A116" s="25"/>
      <c r="B116" s="53">
        <v>0.88367612720848099</v>
      </c>
      <c r="C116" s="21"/>
    </row>
    <row r="117" spans="1:3">
      <c r="A117" s="25"/>
      <c r="B117" s="53">
        <v>0.88231181625441701</v>
      </c>
      <c r="C117" s="21"/>
    </row>
    <row r="118" spans="1:3">
      <c r="A118" s="25"/>
      <c r="B118" s="53">
        <v>0.88094750530035304</v>
      </c>
      <c r="C118" s="21"/>
    </row>
    <row r="119" spans="1:3">
      <c r="A119" s="25"/>
      <c r="B119" s="53">
        <v>0.87957258657243798</v>
      </c>
      <c r="C119" s="21"/>
    </row>
    <row r="120" spans="1:3">
      <c r="A120" s="25"/>
      <c r="B120" s="53">
        <v>0.87819484805653703</v>
      </c>
      <c r="C120" s="21"/>
    </row>
    <row r="121" spans="1:3">
      <c r="A121" s="25"/>
      <c r="B121" s="53">
        <v>0.87681710954063596</v>
      </c>
      <c r="C121" s="21"/>
    </row>
    <row r="122" spans="1:3">
      <c r="A122" s="25"/>
      <c r="B122" s="53">
        <v>0.87542614134275598</v>
      </c>
      <c r="C122" s="21"/>
    </row>
    <row r="123" spans="1:3">
      <c r="A123" s="25"/>
      <c r="B123" s="53">
        <v>0.87403462190812697</v>
      </c>
      <c r="C123" s="21"/>
    </row>
    <row r="124" spans="1:3">
      <c r="A124" s="25"/>
      <c r="B124" s="53">
        <v>0.87264121908127201</v>
      </c>
      <c r="C124" s="21"/>
    </row>
    <row r="125" spans="1:3">
      <c r="A125" s="25"/>
      <c r="B125" s="53">
        <v>0.87123521201413401</v>
      </c>
      <c r="C125" s="21"/>
    </row>
    <row r="126" spans="1:3">
      <c r="A126" s="25"/>
      <c r="B126" s="53">
        <v>0.869829204946996</v>
      </c>
      <c r="C126" s="21"/>
    </row>
    <row r="127" spans="1:3">
      <c r="A127" s="25"/>
      <c r="B127" s="53">
        <v>0.86841895759717302</v>
      </c>
      <c r="C127" s="21"/>
    </row>
    <row r="128" spans="1:3">
      <c r="A128" s="25"/>
      <c r="B128" s="53">
        <v>0.86699881625441699</v>
      </c>
      <c r="C128" s="21"/>
    </row>
    <row r="129" spans="1:3">
      <c r="A129" s="25"/>
      <c r="B129" s="53">
        <v>0.86557867491166096</v>
      </c>
      <c r="C129" s="21"/>
    </row>
    <row r="130" spans="1:3">
      <c r="A130" s="25"/>
      <c r="B130" s="53">
        <v>0.86415155830388701</v>
      </c>
      <c r="C130" s="21"/>
    </row>
    <row r="131" spans="1:3">
      <c r="A131" s="25"/>
      <c r="B131" s="53">
        <v>0.86271657597173101</v>
      </c>
      <c r="C131" s="21"/>
    </row>
    <row r="132" spans="1:3">
      <c r="A132" s="25"/>
      <c r="B132" s="53">
        <v>0.86128159363957602</v>
      </c>
      <c r="C132" s="21"/>
    </row>
    <row r="133" spans="1:3">
      <c r="A133" s="25"/>
      <c r="B133" s="53">
        <v>0.85983688692579496</v>
      </c>
      <c r="C133" s="21"/>
    </row>
    <row r="134" spans="1:3">
      <c r="A134" s="25"/>
      <c r="B134" s="53">
        <v>0.85838671024735003</v>
      </c>
      <c r="C134" s="21"/>
    </row>
    <row r="135" spans="1:3">
      <c r="A135" s="25"/>
      <c r="B135" s="53">
        <v>0.85693653356890498</v>
      </c>
      <c r="C135" s="21"/>
    </row>
    <row r="136" spans="1:3">
      <c r="A136" s="25"/>
      <c r="B136" s="53">
        <v>0.85547376325088298</v>
      </c>
      <c r="C136" s="21"/>
    </row>
    <row r="137" spans="1:3">
      <c r="A137" s="25"/>
      <c r="B137" s="53">
        <v>0.85400803886925802</v>
      </c>
      <c r="C137" s="21"/>
    </row>
    <row r="138" spans="1:3">
      <c r="A138" s="25"/>
      <c r="B138" s="53">
        <v>0.85254231448763296</v>
      </c>
      <c r="C138" s="21"/>
    </row>
    <row r="139" spans="1:3">
      <c r="A139" s="25"/>
      <c r="B139" s="53">
        <v>0.85106100706713805</v>
      </c>
      <c r="C139" s="21"/>
    </row>
    <row r="140" spans="1:3">
      <c r="A140" s="25"/>
      <c r="B140" s="53">
        <v>0.849579381625442</v>
      </c>
      <c r="C140" s="21"/>
    </row>
    <row r="141" spans="1:3">
      <c r="A141" s="25"/>
      <c r="B141" s="53">
        <v>0.84809531802120097</v>
      </c>
      <c r="C141" s="21"/>
    </row>
    <row r="142" spans="1:3">
      <c r="A142" s="25"/>
      <c r="B142" s="53">
        <v>0.84659743816254396</v>
      </c>
      <c r="C142" s="21"/>
    </row>
    <row r="143" spans="1:3">
      <c r="A143" s="25"/>
      <c r="B143" s="53">
        <v>0.84509955830388706</v>
      </c>
      <c r="C143" s="21"/>
    </row>
    <row r="144" spans="1:3">
      <c r="A144" s="25"/>
      <c r="B144" s="53">
        <v>0.84359647703180196</v>
      </c>
      <c r="C144" s="21"/>
    </row>
    <row r="145" spans="1:3">
      <c r="A145" s="25"/>
      <c r="B145" s="53">
        <v>0.84208234275618399</v>
      </c>
      <c r="C145" s="21"/>
    </row>
    <row r="146" spans="1:3">
      <c r="A146" s="25"/>
      <c r="B146" s="53">
        <v>0.84056820848056502</v>
      </c>
      <c r="C146" s="21"/>
    </row>
    <row r="147" spans="1:3">
      <c r="A147" s="25"/>
      <c r="B147" s="53">
        <v>0.83904559010600699</v>
      </c>
      <c r="C147" s="21"/>
    </row>
    <row r="148" spans="1:3">
      <c r="A148" s="25"/>
      <c r="B148" s="53">
        <v>0.83751414134275604</v>
      </c>
      <c r="C148" s="21"/>
    </row>
    <row r="149" spans="1:3">
      <c r="A149" s="25"/>
      <c r="B149" s="53">
        <v>0.83598269257950497</v>
      </c>
      <c r="C149" s="21"/>
    </row>
    <row r="150" spans="1:3">
      <c r="A150" s="25"/>
      <c r="B150" s="53">
        <v>0.83443981625441699</v>
      </c>
      <c r="C150" s="21"/>
    </row>
    <row r="151" spans="1:3">
      <c r="A151" s="25"/>
      <c r="B151" s="53">
        <v>0.83289105300353405</v>
      </c>
      <c r="C151" s="21"/>
    </row>
    <row r="152" spans="1:3">
      <c r="A152" s="25"/>
      <c r="B152" s="53">
        <v>0.83134228975265001</v>
      </c>
      <c r="C152" s="21"/>
    </row>
    <row r="153" spans="1:3">
      <c r="A153" s="25"/>
      <c r="B153" s="53">
        <v>0.82977915547703196</v>
      </c>
      <c r="C153" s="21"/>
    </row>
    <row r="154" spans="1:3">
      <c r="A154" s="25"/>
      <c r="B154" s="53">
        <v>0.82821307773851605</v>
      </c>
      <c r="C154" s="21"/>
    </row>
    <row r="155" spans="1:3">
      <c r="A155" s="25"/>
      <c r="B155" s="53">
        <v>0.82664700000000002</v>
      </c>
      <c r="C155" s="21"/>
    </row>
    <row r="156" spans="1:3">
      <c r="A156" s="25"/>
      <c r="B156" s="53">
        <v>0.82506254770317999</v>
      </c>
      <c r="C156" s="21"/>
    </row>
    <row r="157" spans="1:3">
      <c r="A157" s="25"/>
      <c r="B157" s="53">
        <v>0.82347809540635997</v>
      </c>
      <c r="C157" s="21"/>
    </row>
    <row r="158" spans="1:3">
      <c r="A158" s="25"/>
      <c r="B158" s="53">
        <v>0.82189057950529998</v>
      </c>
      <c r="C158" s="21"/>
    </row>
    <row r="159" spans="1:3">
      <c r="A159" s="25"/>
      <c r="B159" s="53">
        <v>0.82028810600706703</v>
      </c>
      <c r="C159" s="21"/>
    </row>
    <row r="160" spans="1:3">
      <c r="A160" s="25"/>
      <c r="B160" s="53">
        <v>0.81868563250883397</v>
      </c>
      <c r="C160" s="21"/>
    </row>
    <row r="161" spans="1:3">
      <c r="A161" s="25"/>
      <c r="B161" s="53">
        <v>0.81707667137809203</v>
      </c>
      <c r="C161" s="21"/>
    </row>
    <row r="162" spans="1:3">
      <c r="A162" s="25"/>
      <c r="B162" s="53">
        <v>0.81545511660777403</v>
      </c>
      <c r="C162" s="21"/>
    </row>
    <row r="163" spans="1:3">
      <c r="A163" s="25"/>
      <c r="B163" s="53">
        <v>0.81383356183745603</v>
      </c>
      <c r="C163" s="21"/>
    </row>
    <row r="164" spans="1:3">
      <c r="A164" s="25"/>
      <c r="B164" s="53">
        <v>0.81220245583038897</v>
      </c>
      <c r="C164" s="21"/>
    </row>
    <row r="165" spans="1:3">
      <c r="A165" s="25"/>
      <c r="B165" s="53">
        <v>0.810562173144876</v>
      </c>
      <c r="C165" s="21"/>
    </row>
    <row r="166" spans="1:3">
      <c r="A166" s="25"/>
      <c r="B166" s="53">
        <v>0.80892189045936402</v>
      </c>
      <c r="C166" s="21"/>
    </row>
    <row r="167" spans="1:3">
      <c r="A167" s="25"/>
      <c r="B167" s="53">
        <v>0.80726839222614799</v>
      </c>
      <c r="C167" s="21"/>
    </row>
    <row r="168" spans="1:3">
      <c r="A168" s="25"/>
      <c r="B168" s="53">
        <v>0.80560867491166099</v>
      </c>
      <c r="C168" s="21"/>
    </row>
    <row r="169" spans="1:3">
      <c r="A169" s="25"/>
      <c r="B169" s="53">
        <v>0.803948957597173</v>
      </c>
      <c r="C169" s="21"/>
    </row>
    <row r="170" spans="1:3">
      <c r="A170" s="25"/>
      <c r="B170" s="53">
        <v>0.80227272084805601</v>
      </c>
      <c r="C170" s="21"/>
    </row>
    <row r="171" spans="1:3">
      <c r="A171" s="25"/>
      <c r="B171" s="53">
        <v>0.80059356890459399</v>
      </c>
      <c r="C171" s="21"/>
    </row>
    <row r="172" spans="1:3">
      <c r="A172" s="25"/>
      <c r="B172" s="53">
        <v>0.79891401413427598</v>
      </c>
      <c r="C172" s="21"/>
    </row>
    <row r="173" spans="1:3">
      <c r="A173" s="25"/>
      <c r="B173" s="53">
        <v>0.797214720848057</v>
      </c>
      <c r="C173" s="21"/>
    </row>
    <row r="174" spans="1:3">
      <c r="A174" s="25"/>
      <c r="B174" s="53">
        <v>0.79551542756183702</v>
      </c>
      <c r="C174" s="21"/>
    </row>
    <row r="175" spans="1:3">
      <c r="A175" s="25"/>
      <c r="B175" s="53">
        <v>0.79381224028268604</v>
      </c>
      <c r="C175" s="21"/>
    </row>
    <row r="176" spans="1:3">
      <c r="A176" s="25"/>
      <c r="B176" s="53">
        <v>0.79209245229682002</v>
      </c>
      <c r="C176" s="21"/>
    </row>
    <row r="177" spans="1:3">
      <c r="A177" s="25"/>
      <c r="B177" s="53">
        <v>0.79037266431095399</v>
      </c>
      <c r="C177" s="21"/>
    </row>
    <row r="178" spans="1:3">
      <c r="A178" s="25"/>
      <c r="B178" s="53">
        <v>0.78864549823321595</v>
      </c>
      <c r="C178" s="21"/>
    </row>
    <row r="179" spans="1:3">
      <c r="A179" s="25"/>
      <c r="B179" s="53">
        <v>0.78690521554770299</v>
      </c>
      <c r="C179" s="21"/>
    </row>
    <row r="180" spans="1:3">
      <c r="A180" s="25"/>
      <c r="B180" s="53">
        <v>0.78516493286219102</v>
      </c>
      <c r="C180" s="21"/>
    </row>
    <row r="181" spans="1:3">
      <c r="A181" s="25"/>
      <c r="B181" s="53">
        <v>0.78341378798586603</v>
      </c>
      <c r="C181" s="21"/>
    </row>
    <row r="182" spans="1:3">
      <c r="A182" s="25"/>
      <c r="B182" s="53">
        <v>0.78165301060070702</v>
      </c>
      <c r="C182" s="21"/>
    </row>
    <row r="183" spans="1:3">
      <c r="A183" s="25"/>
      <c r="B183" s="53">
        <v>0.77989223321554801</v>
      </c>
      <c r="C183" s="21"/>
    </row>
    <row r="184" spans="1:3">
      <c r="A184" s="25"/>
      <c r="B184" s="53">
        <v>0.77811636749116597</v>
      </c>
      <c r="C184" s="21"/>
    </row>
    <row r="185" spans="1:3">
      <c r="A185" s="25"/>
      <c r="B185" s="53">
        <v>0.77633403533568901</v>
      </c>
      <c r="C185" s="21"/>
    </row>
    <row r="186" spans="1:3">
      <c r="A186" s="25"/>
      <c r="B186" s="53">
        <v>0.77455170318021205</v>
      </c>
      <c r="C186" s="21"/>
    </row>
    <row r="187" spans="1:3">
      <c r="A187" s="25"/>
      <c r="B187" s="53">
        <v>0.77275123321554795</v>
      </c>
      <c r="C187" s="21"/>
    </row>
    <row r="188" spans="1:3">
      <c r="A188" s="25"/>
      <c r="B188" s="53">
        <v>0.77094805300353397</v>
      </c>
      <c r="C188" s="21"/>
    </row>
    <row r="189" spans="1:3">
      <c r="A189" s="25"/>
      <c r="B189" s="53">
        <v>0.76914399646643095</v>
      </c>
      <c r="C189" s="21"/>
    </row>
    <row r="190" spans="1:3">
      <c r="A190" s="25"/>
      <c r="B190" s="53">
        <v>0.76731890812720804</v>
      </c>
      <c r="C190" s="21"/>
    </row>
    <row r="191" spans="1:3">
      <c r="A191" s="25"/>
      <c r="B191" s="53">
        <v>0.76549381978798603</v>
      </c>
      <c r="C191" s="21"/>
    </row>
    <row r="192" spans="1:3">
      <c r="A192" s="25"/>
      <c r="B192" s="53">
        <v>0.76366413074204897</v>
      </c>
      <c r="C192" s="21"/>
    </row>
    <row r="193" spans="1:3">
      <c r="A193" s="25"/>
      <c r="B193" s="53">
        <v>0.76181713427561804</v>
      </c>
      <c r="C193" s="21"/>
    </row>
    <row r="194" spans="1:3">
      <c r="A194" s="25"/>
      <c r="B194" s="53">
        <v>0.75997013780918699</v>
      </c>
      <c r="C194" s="21"/>
    </row>
    <row r="195" spans="1:3">
      <c r="A195" s="25"/>
      <c r="B195" s="53">
        <v>0.75811495053003497</v>
      </c>
      <c r="C195" s="21"/>
    </row>
    <row r="196" spans="1:3">
      <c r="A196" s="25"/>
      <c r="B196" s="53">
        <v>0.75624639929328596</v>
      </c>
      <c r="C196" s="21"/>
    </row>
    <row r="197" spans="1:3">
      <c r="A197" s="25"/>
      <c r="B197" s="53">
        <v>0.75437784805653696</v>
      </c>
      <c r="C197" s="21"/>
    </row>
    <row r="198" spans="1:3">
      <c r="A198" s="25"/>
      <c r="B198" s="53">
        <v>0.75249705300353398</v>
      </c>
      <c r="C198" s="21"/>
    </row>
    <row r="199" spans="1:3">
      <c r="A199" s="25"/>
      <c r="B199" s="53">
        <v>0.75060624028268597</v>
      </c>
      <c r="C199" s="21"/>
    </row>
    <row r="200" spans="1:3">
      <c r="A200" s="25"/>
      <c r="B200" s="53">
        <v>0.74871542756183795</v>
      </c>
      <c r="C200" s="21"/>
    </row>
    <row r="201" spans="1:3">
      <c r="A201" s="25"/>
      <c r="B201" s="53">
        <v>0.74680833215547704</v>
      </c>
      <c r="C201" s="21"/>
    </row>
    <row r="202" spans="1:3">
      <c r="A202" s="25"/>
      <c r="B202" s="53">
        <v>0.74489490459364005</v>
      </c>
      <c r="C202" s="21"/>
    </row>
    <row r="203" spans="1:3">
      <c r="A203" s="25"/>
      <c r="B203" s="53">
        <v>0.74298147703180195</v>
      </c>
      <c r="C203" s="21"/>
    </row>
    <row r="204" spans="1:3">
      <c r="A204" s="25"/>
      <c r="B204" s="53">
        <v>0.74104823674911702</v>
      </c>
      <c r="C204" s="21"/>
    </row>
    <row r="205" spans="1:3">
      <c r="A205" s="25"/>
      <c r="B205" s="53">
        <v>0.73911254770318002</v>
      </c>
      <c r="C205" s="21"/>
    </row>
    <row r="206" spans="1:3">
      <c r="A206" s="25"/>
      <c r="B206" s="53">
        <v>0.73717550176678404</v>
      </c>
      <c r="C206" s="21"/>
    </row>
    <row r="207" spans="1:3">
      <c r="A207" s="25"/>
      <c r="B207" s="53">
        <v>0.73521719787985895</v>
      </c>
      <c r="C207" s="21"/>
    </row>
    <row r="208" spans="1:3">
      <c r="A208" s="25"/>
      <c r="B208" s="53">
        <v>0.73325889399293298</v>
      </c>
      <c r="C208" s="21"/>
    </row>
    <row r="209" spans="1:3">
      <c r="A209" s="25"/>
      <c r="B209" s="53">
        <v>0.73129530742049498</v>
      </c>
      <c r="C209" s="21"/>
    </row>
    <row r="210" spans="1:3">
      <c r="A210" s="25"/>
      <c r="B210" s="53">
        <v>0.72931403533568895</v>
      </c>
      <c r="C210" s="21"/>
    </row>
    <row r="211" spans="1:3">
      <c r="A211" s="25"/>
      <c r="B211" s="53">
        <v>0.72733276325088303</v>
      </c>
      <c r="C211" s="21"/>
    </row>
    <row r="212" spans="1:3">
      <c r="A212" s="25"/>
      <c r="B212" s="53">
        <v>0.72534244522968205</v>
      </c>
      <c r="C212" s="21"/>
    </row>
    <row r="213" spans="1:3">
      <c r="A213" s="25"/>
      <c r="B213" s="53">
        <v>0.72333855830388705</v>
      </c>
      <c r="C213" s="21"/>
    </row>
    <row r="214" spans="1:3">
      <c r="A214" s="25"/>
      <c r="B214" s="53">
        <v>0.72133467137809204</v>
      </c>
      <c r="C214" s="21"/>
    </row>
    <row r="215" spans="1:3">
      <c r="A215" s="25"/>
      <c r="B215" s="53">
        <v>0.719317893992933</v>
      </c>
      <c r="C215" s="21"/>
    </row>
    <row r="216" spans="1:3">
      <c r="A216" s="25"/>
      <c r="B216" s="53">
        <v>0.71729139222614802</v>
      </c>
      <c r="C216" s="21"/>
    </row>
    <row r="217" spans="1:3">
      <c r="A217" s="25"/>
      <c r="B217" s="53">
        <v>0.71526489045936403</v>
      </c>
      <c r="C217" s="21"/>
    </row>
    <row r="218" spans="1:3">
      <c r="A218" s="25"/>
      <c r="B218" s="53">
        <v>0.71322113074204896</v>
      </c>
      <c r="C218" s="21"/>
    </row>
    <row r="219" spans="1:3">
      <c r="A219" s="25"/>
      <c r="B219" s="53">
        <v>0.71117130742049495</v>
      </c>
      <c r="C219" s="21"/>
    </row>
    <row r="220" spans="1:3">
      <c r="A220" s="25"/>
      <c r="B220" s="53">
        <v>0.70912148409894005</v>
      </c>
      <c r="C220" s="21"/>
    </row>
    <row r="221" spans="1:3">
      <c r="A221" s="25"/>
      <c r="B221" s="53">
        <v>0.70705075971731501</v>
      </c>
      <c r="C221" s="21"/>
    </row>
    <row r="222" spans="1:3">
      <c r="A222" s="25"/>
      <c r="B222" s="53">
        <v>0.70497796819787995</v>
      </c>
      <c r="C222" s="21"/>
    </row>
    <row r="223" spans="1:3">
      <c r="A223" s="25"/>
      <c r="B223" s="53">
        <v>0.70290333922261505</v>
      </c>
      <c r="C223" s="21"/>
    </row>
    <row r="224" spans="1:3">
      <c r="A224" s="25"/>
      <c r="B224" s="53">
        <v>0.70080757950530004</v>
      </c>
      <c r="C224" s="21"/>
    </row>
    <row r="225" spans="1:3">
      <c r="A225" s="25"/>
      <c r="B225" s="53">
        <v>0.69871181978798602</v>
      </c>
      <c r="C225" s="21"/>
    </row>
    <row r="226" spans="1:3">
      <c r="A226" s="25"/>
      <c r="B226" s="53">
        <v>0.69661031802120099</v>
      </c>
      <c r="C226" s="21"/>
    </row>
    <row r="227" spans="1:3">
      <c r="A227" s="25"/>
      <c r="B227" s="53">
        <v>0.69449159010600703</v>
      </c>
      <c r="C227" s="21"/>
    </row>
    <row r="228" spans="1:3">
      <c r="A228" s="25"/>
      <c r="B228" s="53">
        <v>0.69237286219081295</v>
      </c>
      <c r="C228" s="21"/>
    </row>
    <row r="229" spans="1:3">
      <c r="A229" s="25"/>
      <c r="B229" s="53">
        <v>0.69024463604240305</v>
      </c>
      <c r="C229" s="21"/>
    </row>
    <row r="230" spans="1:3">
      <c r="A230" s="25"/>
      <c r="B230" s="53">
        <v>0.688103293286219</v>
      </c>
      <c r="C230" s="21"/>
    </row>
    <row r="231" spans="1:3">
      <c r="A231" s="25"/>
      <c r="B231" s="53">
        <v>0.68596195053003495</v>
      </c>
      <c r="C231" s="21"/>
    </row>
    <row r="232" spans="1:3">
      <c r="A232" s="25"/>
      <c r="B232" s="53">
        <v>0.68380684805653702</v>
      </c>
      <c r="C232" s="21"/>
    </row>
    <row r="233" spans="1:3">
      <c r="A233" s="25"/>
      <c r="B233" s="53">
        <v>0.68164218374558305</v>
      </c>
      <c r="C233" s="21"/>
    </row>
    <row r="234" spans="1:3">
      <c r="A234" s="25"/>
      <c r="B234" s="53">
        <v>0.67947751943462897</v>
      </c>
      <c r="C234" s="21"/>
    </row>
    <row r="235" spans="1:3">
      <c r="A235" s="25"/>
      <c r="B235" s="53">
        <v>0.677295667844523</v>
      </c>
      <c r="C235" s="21"/>
    </row>
    <row r="236" spans="1:3">
      <c r="A236" s="25"/>
      <c r="B236" s="53">
        <v>0.67510838869258005</v>
      </c>
      <c r="C236" s="21"/>
    </row>
    <row r="237" spans="1:3">
      <c r="A237" s="25"/>
      <c r="B237" s="53">
        <v>0.672921109540636</v>
      </c>
      <c r="C237" s="21"/>
    </row>
    <row r="238" spans="1:3">
      <c r="A238" s="25"/>
      <c r="B238" s="53">
        <v>0.67071246996466405</v>
      </c>
      <c r="C238" s="21"/>
    </row>
    <row r="239" spans="1:3">
      <c r="A239" s="25"/>
      <c r="B239" s="53">
        <v>0.66850222261484105</v>
      </c>
      <c r="C239" s="21"/>
    </row>
    <row r="240" spans="1:3">
      <c r="A240" s="25"/>
      <c r="B240" s="53">
        <v>0.66628974911660799</v>
      </c>
      <c r="C240" s="21"/>
    </row>
    <row r="241" spans="1:3">
      <c r="A241" s="25"/>
      <c r="B241" s="53">
        <v>0.66405724028268598</v>
      </c>
      <c r="C241" s="21"/>
    </row>
    <row r="242" spans="1:3">
      <c r="A242" s="25"/>
      <c r="B242" s="53">
        <v>0.66182473144876297</v>
      </c>
      <c r="C242" s="21"/>
    </row>
    <row r="243" spans="1:3">
      <c r="A243" s="25"/>
      <c r="B243" s="53">
        <v>0.659586116607774</v>
      </c>
      <c r="C243" s="21"/>
    </row>
    <row r="244" spans="1:3">
      <c r="A244" s="25"/>
      <c r="B244" s="53">
        <v>0.65733099293286201</v>
      </c>
      <c r="C244" s="21"/>
    </row>
    <row r="245" spans="1:3">
      <c r="A245" s="25"/>
      <c r="B245" s="53">
        <v>0.65507586925795003</v>
      </c>
      <c r="C245" s="21"/>
    </row>
    <row r="246" spans="1:3">
      <c r="A246" s="25"/>
      <c r="B246" s="53">
        <v>0.65281095053003502</v>
      </c>
    </row>
    <row r="247" spans="1:3">
      <c r="A247" s="25"/>
      <c r="B247" s="53">
        <v>0.65053356537102502</v>
      </c>
    </row>
    <row r="248" spans="1:3">
      <c r="A248" s="25"/>
      <c r="B248" s="53">
        <v>0.64825618021201403</v>
      </c>
    </row>
    <row r="249" spans="1:3">
      <c r="A249" s="25"/>
      <c r="B249" s="53">
        <v>0.64596521554770303</v>
      </c>
    </row>
    <row r="250" spans="1:3">
      <c r="A250" s="25"/>
      <c r="B250" s="53">
        <v>0.64366556890459403</v>
      </c>
    </row>
    <row r="251" spans="1:3">
      <c r="A251" s="25"/>
      <c r="B251" s="53">
        <v>0.64136592226148403</v>
      </c>
    </row>
    <row r="252" spans="1:3">
      <c r="A252" s="25"/>
      <c r="B252" s="53">
        <v>0.63904946289752695</v>
      </c>
    </row>
    <row r="253" spans="1:3">
      <c r="A253" s="25"/>
      <c r="B253" s="53">
        <v>0.636728261484099</v>
      </c>
    </row>
    <row r="254" spans="1:3">
      <c r="A254" s="25"/>
      <c r="B254" s="53">
        <v>0.63440706007067105</v>
      </c>
    </row>
    <row r="255" spans="1:3">
      <c r="A255" s="25"/>
      <c r="B255" s="53">
        <v>0.63206504593639601</v>
      </c>
    </row>
    <row r="256" spans="1:3">
      <c r="A256" s="25"/>
      <c r="B256" s="53">
        <v>0.62972193639576002</v>
      </c>
    </row>
    <row r="257" spans="1:2">
      <c r="A257" s="25"/>
      <c r="B257" s="53">
        <v>0.62737624028268502</v>
      </c>
    </row>
    <row r="258" spans="1:2">
      <c r="A258" s="25"/>
      <c r="B258" s="53">
        <v>0.62501157597173096</v>
      </c>
    </row>
    <row r="259" spans="1:2">
      <c r="A259" s="25"/>
      <c r="B259" s="53">
        <v>0.62264691166077701</v>
      </c>
    </row>
    <row r="260" spans="1:2">
      <c r="A260" s="25"/>
      <c r="B260" s="53">
        <v>0.62027620141342799</v>
      </c>
    </row>
    <row r="261" spans="1:2">
      <c r="A261" s="25"/>
      <c r="B261" s="53">
        <v>0.61789068904593603</v>
      </c>
    </row>
    <row r="262" spans="1:2">
      <c r="A262" s="25"/>
      <c r="B262" s="53">
        <v>0.61550517667844495</v>
      </c>
    </row>
    <row r="263" spans="1:2">
      <c r="A263" s="25"/>
      <c r="B263" s="53">
        <v>0.61311007420494701</v>
      </c>
    </row>
    <row r="264" spans="1:2">
      <c r="A264" s="25"/>
      <c r="B264" s="53">
        <v>0.61070371378091903</v>
      </c>
    </row>
    <row r="265" spans="1:2">
      <c r="A265" s="25"/>
      <c r="B265" s="53">
        <v>0.60829735335689095</v>
      </c>
    </row>
    <row r="266" spans="1:2">
      <c r="A266" s="25"/>
      <c r="B266" s="53">
        <v>0.60587808127208498</v>
      </c>
    </row>
    <row r="267" spans="1:2">
      <c r="A267" s="25"/>
      <c r="B267" s="53">
        <v>0.60345122614840996</v>
      </c>
    </row>
    <row r="268" spans="1:2">
      <c r="A268" s="25"/>
      <c r="B268" s="53">
        <v>0.60102437102473505</v>
      </c>
    </row>
    <row r="269" spans="1:2">
      <c r="A269" s="25"/>
      <c r="B269" s="53">
        <v>0.59858140282685501</v>
      </c>
    </row>
    <row r="270" spans="1:2">
      <c r="A270" s="25"/>
      <c r="B270" s="53">
        <v>0.59613440636042403</v>
      </c>
    </row>
    <row r="271" spans="1:2">
      <c r="A271" s="25"/>
      <c r="B271" s="53">
        <v>0.59368740989399305</v>
      </c>
    </row>
    <row r="272" spans="1:2">
      <c r="A272" s="25"/>
      <c r="B272" s="53">
        <v>0.59122121908127201</v>
      </c>
    </row>
    <row r="273" spans="1:2">
      <c r="A273" s="25"/>
      <c r="B273" s="53">
        <v>0.58875443462897503</v>
      </c>
    </row>
    <row r="274" spans="1:2">
      <c r="A274" s="25"/>
      <c r="B274" s="53">
        <v>0.58628497879858699</v>
      </c>
    </row>
    <row r="275" spans="1:2">
      <c r="A275" s="25"/>
      <c r="B275" s="53">
        <v>0.58379911307420496</v>
      </c>
    </row>
    <row r="276" spans="1:2">
      <c r="A276" s="25"/>
      <c r="B276" s="53">
        <v>0.58131324734982304</v>
      </c>
    </row>
    <row r="277" spans="1:2">
      <c r="A277" s="25"/>
      <c r="B277" s="53">
        <v>0.578821466431095</v>
      </c>
    </row>
    <row r="278" spans="1:2">
      <c r="A278" s="25"/>
      <c r="B278" s="53">
        <v>0.57631651943462903</v>
      </c>
    </row>
    <row r="279" spans="1:2">
      <c r="A279" s="25"/>
      <c r="B279" s="53">
        <v>0.57381157243816305</v>
      </c>
    </row>
    <row r="280" spans="1:2">
      <c r="A280" s="25"/>
      <c r="B280" s="53">
        <v>0.57129780565371002</v>
      </c>
    </row>
    <row r="281" spans="1:2">
      <c r="A281" s="25"/>
      <c r="B281" s="53">
        <v>0.56877448409894005</v>
      </c>
    </row>
    <row r="282" spans="1:2">
      <c r="A282" s="25"/>
      <c r="B282" s="53">
        <v>0.56625116254416996</v>
      </c>
    </row>
    <row r="283" spans="1:2">
      <c r="A283" s="25"/>
      <c r="B283" s="53">
        <v>0.56371612720848097</v>
      </c>
    </row>
    <row r="284" spans="1:2">
      <c r="A284" s="25"/>
      <c r="B284" s="53">
        <v>0.56117478445229696</v>
      </c>
    </row>
    <row r="285" spans="1:2">
      <c r="A285" s="25"/>
      <c r="B285" s="53">
        <v>0.55863344169611295</v>
      </c>
    </row>
    <row r="286" spans="1:2">
      <c r="A286" s="25"/>
      <c r="B286" s="53">
        <v>0.55607761130742095</v>
      </c>
    </row>
    <row r="287" spans="1:2">
      <c r="A287" s="25"/>
      <c r="B287" s="53">
        <v>0.55351860070671399</v>
      </c>
    </row>
    <row r="288" spans="1:2">
      <c r="A288" s="25"/>
      <c r="B288" s="53">
        <v>0.55095959010600704</v>
      </c>
    </row>
    <row r="289" spans="1:2">
      <c r="A289" s="25"/>
      <c r="B289" s="53">
        <v>0.54838413780918704</v>
      </c>
    </row>
    <row r="290" spans="1:2">
      <c r="A290" s="25"/>
      <c r="B290" s="53">
        <v>0.54580851943462905</v>
      </c>
    </row>
    <row r="291" spans="1:2">
      <c r="A291" s="25"/>
      <c r="B291" s="53">
        <v>0.54323024381625495</v>
      </c>
    </row>
    <row r="292" spans="1:2">
      <c r="A292" s="25"/>
      <c r="B292" s="53">
        <v>0.54063801766784503</v>
      </c>
    </row>
    <row r="293" spans="1:2">
      <c r="A293" s="25"/>
      <c r="B293" s="53">
        <v>0.53804579151943499</v>
      </c>
    </row>
    <row r="294" spans="1:2">
      <c r="A294" s="25"/>
      <c r="B294" s="53">
        <v>0.53544831802120096</v>
      </c>
    </row>
    <row r="295" spans="1:2">
      <c r="A295" s="25"/>
      <c r="B295" s="53">
        <v>0.53284019081272105</v>
      </c>
    </row>
    <row r="296" spans="1:2">
      <c r="A296" s="25"/>
      <c r="B296" s="53">
        <v>0.53023206360424002</v>
      </c>
    </row>
    <row r="297" spans="1:2">
      <c r="A297" s="25"/>
      <c r="B297" s="53">
        <v>0.52761633922261497</v>
      </c>
    </row>
    <row r="298" spans="1:2">
      <c r="A298" s="25"/>
      <c r="B298" s="53">
        <v>0.52499301766784401</v>
      </c>
    </row>
    <row r="299" spans="1:2">
      <c r="A299" s="25"/>
      <c r="B299" s="53">
        <v>0.52236969611307404</v>
      </c>
    </row>
    <row r="300" spans="1:2">
      <c r="A300" s="25"/>
      <c r="B300" s="53">
        <v>0.51973666784452299</v>
      </c>
    </row>
    <row r="301" spans="1:2">
      <c r="A301" s="25"/>
      <c r="B301" s="53">
        <v>0.51709885865724403</v>
      </c>
    </row>
    <row r="302" spans="1:2">
      <c r="A302" s="25"/>
      <c r="B302" s="53">
        <v>0.51446104946996496</v>
      </c>
    </row>
    <row r="303" spans="1:2">
      <c r="A303" s="25"/>
      <c r="B303" s="53">
        <v>0.51181166431095404</v>
      </c>
    </row>
    <row r="304" spans="1:2">
      <c r="A304" s="25"/>
      <c r="B304" s="53">
        <v>0.50916007420494702</v>
      </c>
    </row>
    <row r="305" spans="1:2">
      <c r="A305" s="25"/>
      <c r="B305" s="53">
        <v>0.50650834982332205</v>
      </c>
    </row>
    <row r="306" spans="1:2">
      <c r="A306" s="25"/>
      <c r="B306" s="53">
        <v>0.50384333215547705</v>
      </c>
    </row>
    <row r="307" spans="1:2">
      <c r="A307" s="25"/>
      <c r="B307" s="53">
        <v>0.50117831448763295</v>
      </c>
    </row>
    <row r="308" spans="1:2">
      <c r="A308" s="25"/>
      <c r="B308" s="53">
        <v>0.49851100706713802</v>
      </c>
    </row>
    <row r="309" spans="1:2">
      <c r="A309" s="25"/>
      <c r="B309" s="53">
        <v>0.49583326855123699</v>
      </c>
    </row>
    <row r="310" spans="1:2">
      <c r="A310" s="25"/>
      <c r="B310" s="53">
        <v>0.49315553003533602</v>
      </c>
    </row>
    <row r="311" spans="1:2">
      <c r="A311" s="25"/>
      <c r="B311" s="53">
        <v>0.490473586572438</v>
      </c>
    </row>
    <row r="312" spans="1:2">
      <c r="A312" s="25"/>
      <c r="B312" s="53">
        <v>0.48778383392226099</v>
      </c>
    </row>
    <row r="313" spans="1:2">
      <c r="A313" s="25"/>
      <c r="B313" s="53">
        <v>0.48509408127208498</v>
      </c>
    </row>
    <row r="314" spans="1:2">
      <c r="A314" s="25"/>
      <c r="B314" s="53">
        <v>0.48239863250883402</v>
      </c>
    </row>
    <row r="315" spans="1:2">
      <c r="A315" s="25"/>
      <c r="B315" s="53">
        <v>0.47969792579505299</v>
      </c>
    </row>
    <row r="316" spans="1:2">
      <c r="A316" s="25"/>
      <c r="B316" s="53">
        <v>0.47699721908127202</v>
      </c>
    </row>
    <row r="317" spans="1:2">
      <c r="A317" s="25"/>
      <c r="B317" s="53">
        <v>0.47428919787985901</v>
      </c>
    </row>
    <row r="318" spans="1:2">
      <c r="A318" s="25"/>
      <c r="B318" s="53">
        <v>0.47157789045936399</v>
      </c>
    </row>
    <row r="319" spans="1:2">
      <c r="A319" s="25"/>
      <c r="B319" s="53">
        <v>0.46886658303886902</v>
      </c>
    </row>
    <row r="320" spans="1:2">
      <c r="A320" s="25"/>
      <c r="B320" s="53">
        <v>0.46614707067137801</v>
      </c>
    </row>
    <row r="321" spans="1:2">
      <c r="A321" s="25"/>
      <c r="B321" s="53">
        <v>0.46342622261484101</v>
      </c>
    </row>
    <row r="322" spans="1:2">
      <c r="A322" s="25"/>
      <c r="B322" s="53">
        <v>0.46070510954063598</v>
      </c>
    </row>
    <row r="323" spans="1:2">
      <c r="A323" s="25"/>
      <c r="B323" s="53">
        <v>0.45797542756183801</v>
      </c>
    </row>
    <row r="324" spans="1:2">
      <c r="A324" s="25"/>
      <c r="B324" s="53">
        <v>0.45524574558303899</v>
      </c>
    </row>
    <row r="325" spans="1:2">
      <c r="A325" s="25"/>
      <c r="B325" s="53">
        <v>0.45251450883392202</v>
      </c>
    </row>
    <row r="326" spans="1:2">
      <c r="A326" s="25"/>
      <c r="B326" s="53">
        <v>0.44977705300353399</v>
      </c>
    </row>
    <row r="327" spans="1:2">
      <c r="A327" s="25"/>
      <c r="B327" s="53">
        <v>0.44703959717314501</v>
      </c>
    </row>
    <row r="328" spans="1:2">
      <c r="A328" s="25"/>
      <c r="B328" s="53">
        <v>0.444299395759717</v>
      </c>
    </row>
    <row r="329" spans="1:2">
      <c r="A329" s="25"/>
      <c r="B329" s="53">
        <v>0.44155451943462898</v>
      </c>
    </row>
    <row r="330" spans="1:2">
      <c r="A330" s="25"/>
      <c r="B330" s="53">
        <v>0.43880964310954101</v>
      </c>
    </row>
    <row r="331" spans="1:2">
      <c r="A331" s="25"/>
      <c r="B331" s="53">
        <v>0.43606133215547699</v>
      </c>
    </row>
    <row r="332" spans="1:2">
      <c r="A332" s="25"/>
      <c r="B332" s="53">
        <v>0.43331009540636001</v>
      </c>
    </row>
    <row r="333" spans="1:2">
      <c r="A333" s="25"/>
      <c r="B333" s="53">
        <v>0.43055885865724403</v>
      </c>
    </row>
    <row r="334" spans="1:2">
      <c r="A334" s="25"/>
      <c r="B334" s="53">
        <v>0.42780385865724402</v>
      </c>
    </row>
    <row r="335" spans="1:2">
      <c r="A335" s="25"/>
      <c r="B335" s="53">
        <v>0.42504732155476999</v>
      </c>
    </row>
    <row r="336" spans="1:2">
      <c r="A336" s="25"/>
      <c r="B336" s="53">
        <v>0.42229078445229701</v>
      </c>
    </row>
    <row r="337" spans="1:2">
      <c r="A337" s="25"/>
      <c r="B337" s="53">
        <v>0.419530204946997</v>
      </c>
    </row>
    <row r="338" spans="1:2">
      <c r="A338" s="25"/>
      <c r="B338" s="53">
        <v>0.41676907420494702</v>
      </c>
    </row>
    <row r="339" spans="1:2">
      <c r="A339" s="25"/>
      <c r="B339" s="53">
        <v>0.414007766784452</v>
      </c>
    </row>
    <row r="340" spans="1:2">
      <c r="A340" s="25"/>
      <c r="B340" s="53">
        <v>0.41124310247349799</v>
      </c>
    </row>
    <row r="341" spans="1:2">
      <c r="A341" s="25"/>
      <c r="B341" s="53">
        <v>0.40847843816254398</v>
      </c>
    </row>
    <row r="342" spans="1:2">
      <c r="A342" s="25"/>
      <c r="B342" s="53">
        <v>0.40571315194346302</v>
      </c>
    </row>
    <row r="343" spans="1:2">
      <c r="A343" s="25"/>
      <c r="B343" s="53">
        <v>0.40294566077738497</v>
      </c>
    </row>
    <row r="344" spans="1:2">
      <c r="A344" s="25"/>
      <c r="B344" s="53">
        <v>0.40017816961130698</v>
      </c>
    </row>
    <row r="345" spans="1:2">
      <c r="A345" s="25"/>
      <c r="B345" s="53">
        <v>0.39741012720848101</v>
      </c>
    </row>
    <row r="346" spans="1:2">
      <c r="A346" s="25"/>
      <c r="B346" s="53">
        <v>0.39464122261484103</v>
      </c>
    </row>
    <row r="347" spans="1:2">
      <c r="A347" s="25"/>
      <c r="B347" s="53">
        <v>0.39187231802120098</v>
      </c>
    </row>
    <row r="348" spans="1:2">
      <c r="A348" s="25"/>
      <c r="B348" s="53">
        <v>0.389102819787986</v>
      </c>
    </row>
    <row r="349" spans="1:2">
      <c r="A349" s="25"/>
      <c r="B349" s="53">
        <v>0.38633285512367499</v>
      </c>
    </row>
    <row r="350" spans="1:2">
      <c r="A350" s="25"/>
      <c r="B350" s="53">
        <v>0.38356289045936398</v>
      </c>
    </row>
    <row r="351" spans="1:2">
      <c r="A351" s="25"/>
      <c r="B351" s="53">
        <v>0.38079318374558302</v>
      </c>
    </row>
    <row r="352" spans="1:2">
      <c r="A352" s="25"/>
      <c r="B352" s="53">
        <v>0.37802357243816198</v>
      </c>
    </row>
    <row r="353" spans="1:2">
      <c r="A353" s="25"/>
      <c r="B353" s="53">
        <v>0.375253961130742</v>
      </c>
    </row>
    <row r="354" spans="1:2">
      <c r="A354" s="25"/>
      <c r="B354" s="53">
        <v>0.37248562190812701</v>
      </c>
    </row>
    <row r="355" spans="1:2">
      <c r="A355" s="25"/>
      <c r="B355" s="53">
        <v>0.36971742402826901</v>
      </c>
    </row>
    <row r="356" spans="1:2">
      <c r="A356" s="25"/>
      <c r="B356" s="53">
        <v>0.36694937455830401</v>
      </c>
    </row>
    <row r="357" spans="1:2">
      <c r="A357" s="25"/>
      <c r="B357" s="53">
        <v>0.364183296819788</v>
      </c>
    </row>
    <row r="358" spans="1:2">
      <c r="A358" s="25"/>
      <c r="B358" s="53">
        <v>0.361417219081272</v>
      </c>
    </row>
    <row r="359" spans="1:2">
      <c r="A359" s="25"/>
      <c r="B359" s="53">
        <v>0.35865190459363999</v>
      </c>
    </row>
    <row r="360" spans="1:2">
      <c r="A360" s="25"/>
      <c r="B360" s="53">
        <v>0.355889007067138</v>
      </c>
    </row>
    <row r="361" spans="1:2">
      <c r="A361" s="25"/>
      <c r="B361" s="53">
        <v>0.353126109540636</v>
      </c>
    </row>
    <row r="362" spans="1:2">
      <c r="A362" s="25"/>
      <c r="B362" s="53">
        <v>0.35036509540636002</v>
      </c>
    </row>
    <row r="363" spans="1:2">
      <c r="A363" s="25"/>
      <c r="B363" s="53">
        <v>0.34760679151943502</v>
      </c>
    </row>
    <row r="364" spans="1:2">
      <c r="A364" s="25"/>
      <c r="B364" s="53">
        <v>0.34484848763250903</v>
      </c>
    </row>
    <row r="365" spans="1:2">
      <c r="A365" s="25"/>
      <c r="B365" s="53">
        <v>0.34209325795053003</v>
      </c>
    </row>
    <row r="366" spans="1:2">
      <c r="A366" s="25"/>
      <c r="B366" s="53">
        <v>0.33934025441696097</v>
      </c>
    </row>
    <row r="367" spans="1:2">
      <c r="A367" s="25"/>
      <c r="B367" s="53">
        <v>0.33658725088339198</v>
      </c>
    </row>
    <row r="368" spans="1:2">
      <c r="A368" s="25"/>
      <c r="B368" s="53">
        <v>0.333839282685512</v>
      </c>
    </row>
    <row r="369" spans="1:2">
      <c r="A369" s="25"/>
      <c r="B369" s="53">
        <v>0.33109299293286198</v>
      </c>
    </row>
    <row r="370" spans="1:2">
      <c r="A370" s="25"/>
      <c r="B370" s="53">
        <v>0.32834670318021197</v>
      </c>
    </row>
    <row r="371" spans="1:2">
      <c r="A371" s="25"/>
      <c r="B371" s="53">
        <v>0.32560724028268601</v>
      </c>
    </row>
    <row r="372" spans="1:2">
      <c r="A372" s="25"/>
      <c r="B372" s="53">
        <v>0.32286837102473498</v>
      </c>
    </row>
    <row r="373" spans="1:2">
      <c r="A373" s="25"/>
      <c r="B373" s="53">
        <v>0.320130296819788</v>
      </c>
    </row>
    <row r="374" spans="1:2">
      <c r="A374" s="25"/>
      <c r="B374" s="53">
        <v>0.317400261484099</v>
      </c>
    </row>
    <row r="375" spans="1:2">
      <c r="A375" s="25"/>
      <c r="B375" s="53">
        <v>0.31467022614841</v>
      </c>
    </row>
    <row r="376" spans="1:2">
      <c r="A376" s="25"/>
      <c r="B376" s="53">
        <v>0.31194285512367498</v>
      </c>
    </row>
    <row r="377" spans="1:2">
      <c r="A377" s="25"/>
      <c r="B377" s="53">
        <v>0.309223067137809</v>
      </c>
    </row>
    <row r="378" spans="1:2">
      <c r="A378" s="25"/>
      <c r="B378" s="53">
        <v>0.30650327915194397</v>
      </c>
    </row>
    <row r="379" spans="1:2">
      <c r="A379" s="25"/>
      <c r="B379" s="53">
        <v>0.30378820141342799</v>
      </c>
    </row>
    <row r="380" spans="1:2">
      <c r="A380" s="25"/>
      <c r="B380" s="53">
        <v>0.30107936749116598</v>
      </c>
    </row>
    <row r="381" spans="1:2">
      <c r="A381" s="25"/>
      <c r="B381" s="53">
        <v>0.29837053356890503</v>
      </c>
    </row>
    <row r="382" spans="1:2">
      <c r="A382" s="25"/>
      <c r="B382" s="53">
        <v>0.29566890812720797</v>
      </c>
    </row>
    <row r="383" spans="1:2">
      <c r="A383" s="25"/>
      <c r="B383" s="53">
        <v>0.292972088339223</v>
      </c>
    </row>
    <row r="384" spans="1:2">
      <c r="A384" s="25"/>
      <c r="B384" s="53">
        <v>0.29027526855123698</v>
      </c>
    </row>
    <row r="385" spans="1:2">
      <c r="A385" s="25"/>
      <c r="B385" s="53">
        <v>0.28758851590105999</v>
      </c>
    </row>
    <row r="386" spans="1:2">
      <c r="A386" s="25"/>
      <c r="B386" s="53">
        <v>0.28490477031802097</v>
      </c>
    </row>
    <row r="387" spans="1:2">
      <c r="A387" s="25"/>
      <c r="B387" s="53">
        <v>0.28222102473498201</v>
      </c>
    </row>
    <row r="388" spans="1:2">
      <c r="A388" s="25"/>
      <c r="B388" s="53">
        <v>0.27955089752650197</v>
      </c>
    </row>
    <row r="389" spans="1:2">
      <c r="A389" s="25"/>
      <c r="B389" s="53">
        <v>0.27688163957597201</v>
      </c>
    </row>
    <row r="390" spans="1:2">
      <c r="A390" s="25"/>
      <c r="B390" s="53">
        <v>0.274214091872792</v>
      </c>
    </row>
    <row r="391" spans="1:2">
      <c r="A391" s="25"/>
      <c r="B391" s="53">
        <v>0.27156038162544199</v>
      </c>
    </row>
    <row r="392" spans="1:2">
      <c r="A392" s="25"/>
      <c r="B392" s="53">
        <v>0.26890667137809199</v>
      </c>
    </row>
    <row r="393" spans="1:2">
      <c r="A393" s="25"/>
      <c r="B393" s="53">
        <v>0.26625761130741998</v>
      </c>
    </row>
    <row r="394" spans="1:2">
      <c r="A394" s="25"/>
      <c r="B394" s="53">
        <v>0.26362050883392202</v>
      </c>
    </row>
    <row r="395" spans="1:2">
      <c r="A395" s="25"/>
      <c r="B395" s="53">
        <v>0.260983406360424</v>
      </c>
    </row>
    <row r="396" spans="1:2">
      <c r="A396" s="25"/>
      <c r="B396" s="53">
        <v>0.25835441342756199</v>
      </c>
    </row>
    <row r="397" spans="1:2">
      <c r="A397" s="25"/>
      <c r="B397" s="53">
        <v>0.255735332155477</v>
      </c>
    </row>
    <row r="398" spans="1:2">
      <c r="A398" s="25"/>
      <c r="B398" s="53">
        <v>0.25311625088339201</v>
      </c>
    </row>
    <row r="399" spans="1:2">
      <c r="A399" s="25"/>
      <c r="B399" s="53">
        <v>0.25050899999999998</v>
      </c>
    </row>
    <row r="400" spans="1:2">
      <c r="A400" s="25"/>
      <c r="B400" s="53">
        <v>0.24790899999999999</v>
      </c>
    </row>
    <row r="401" spans="1:2">
      <c r="A401" s="25"/>
      <c r="B401" s="53">
        <v>0.245309</v>
      </c>
    </row>
    <row r="402" spans="1:2">
      <c r="A402" s="25"/>
      <c r="B402" s="53">
        <v>0.24272519081272101</v>
      </c>
    </row>
    <row r="403" spans="1:2">
      <c r="A403" s="25"/>
      <c r="B403" s="53">
        <v>0.24014568551236801</v>
      </c>
    </row>
    <row r="404" spans="1:2">
      <c r="A404" s="25"/>
      <c r="B404" s="53">
        <v>0.23756618021201401</v>
      </c>
    </row>
    <row r="405" spans="1:2">
      <c r="A405" s="25"/>
      <c r="B405" s="53">
        <v>0.235006689045936</v>
      </c>
    </row>
    <row r="406" spans="1:2">
      <c r="A406" s="25"/>
      <c r="B406" s="53">
        <v>0.23244803180212001</v>
      </c>
    </row>
    <row r="407" spans="1:2">
      <c r="A407" s="25"/>
      <c r="B407" s="53">
        <v>0.229892360424028</v>
      </c>
    </row>
    <row r="408" spans="1:2">
      <c r="A408" s="25"/>
      <c r="B408" s="53">
        <v>0.22735667137809201</v>
      </c>
    </row>
    <row r="409" spans="1:2">
      <c r="A409" s="25"/>
      <c r="B409" s="53">
        <v>0.224820982332156</v>
      </c>
    </row>
    <row r="410" spans="1:2">
      <c r="A410" s="25"/>
      <c r="B410" s="53">
        <v>0.22229239575971699</v>
      </c>
    </row>
    <row r="411" spans="1:2">
      <c r="A411" s="25"/>
      <c r="B411" s="53">
        <v>0.219780381625442</v>
      </c>
    </row>
    <row r="412" spans="1:2">
      <c r="A412" s="25"/>
      <c r="B412" s="39"/>
    </row>
    <row r="413" spans="1:2">
      <c r="A413" s="25"/>
      <c r="B413" s="39"/>
    </row>
    <row r="414" spans="1:2">
      <c r="A414" s="25"/>
      <c r="B414" s="39"/>
    </row>
    <row r="415" spans="1:2">
      <c r="A415" s="25"/>
      <c r="B415" s="39"/>
    </row>
    <row r="416" spans="1:2">
      <c r="A416" s="25"/>
      <c r="B416" s="39"/>
    </row>
    <row r="417" spans="1:2">
      <c r="A417" s="25"/>
      <c r="B417" s="39"/>
    </row>
    <row r="418" spans="1:2">
      <c r="A418" s="25"/>
      <c r="B418" s="39"/>
    </row>
    <row r="419" spans="1:2">
      <c r="A419" s="25"/>
      <c r="B419" s="39"/>
    </row>
    <row r="420" spans="1:2">
      <c r="A420" s="25"/>
      <c r="B420" s="39"/>
    </row>
    <row r="421" spans="1:2">
      <c r="A421" s="25"/>
      <c r="B421" s="39"/>
    </row>
    <row r="422" spans="1:2">
      <c r="A422" s="25"/>
      <c r="B422" s="39"/>
    </row>
    <row r="423" spans="1:2">
      <c r="A423" s="25"/>
      <c r="B423" s="39"/>
    </row>
    <row r="424" spans="1:2">
      <c r="A424" s="25"/>
      <c r="B424" s="39"/>
    </row>
    <row r="425" spans="1:2">
      <c r="A425" s="25"/>
      <c r="B425" s="39"/>
    </row>
    <row r="426" spans="1:2">
      <c r="A426" s="25"/>
      <c r="B426" s="39"/>
    </row>
    <row r="427" spans="1:2">
      <c r="A427" s="25"/>
      <c r="B427" s="39"/>
    </row>
    <row r="428" spans="1:2">
      <c r="A428" s="25"/>
      <c r="B428" s="39"/>
    </row>
    <row r="429" spans="1:2">
      <c r="A429" s="25"/>
      <c r="B429" s="39"/>
    </row>
    <row r="430" spans="1:2">
      <c r="A430" s="25"/>
      <c r="B430" s="39"/>
    </row>
    <row r="431" spans="1:2">
      <c r="A431" s="25"/>
      <c r="B431" s="39"/>
    </row>
    <row r="432" spans="1:2">
      <c r="A432" s="25"/>
      <c r="B432" s="39"/>
    </row>
    <row r="433" spans="1:2">
      <c r="A433" s="25"/>
      <c r="B433" s="39"/>
    </row>
    <row r="434" spans="1:2">
      <c r="A434" s="25"/>
      <c r="B434" s="39"/>
    </row>
    <row r="435" spans="1:2">
      <c r="A435" s="25"/>
      <c r="B435" s="39"/>
    </row>
    <row r="436" spans="1:2">
      <c r="A436" s="25"/>
      <c r="B436" s="39"/>
    </row>
    <row r="437" spans="1:2">
      <c r="A437" s="25"/>
      <c r="B437" s="39"/>
    </row>
    <row r="438" spans="1:2">
      <c r="A438" s="25"/>
      <c r="B438" s="39"/>
    </row>
    <row r="439" spans="1:2">
      <c r="A439" s="25"/>
      <c r="B439" s="39"/>
    </row>
    <row r="440" spans="1:2">
      <c r="A440" s="25"/>
      <c r="B440" s="39"/>
    </row>
    <row r="441" spans="1:2">
      <c r="A441" s="25"/>
      <c r="B441" s="39"/>
    </row>
    <row r="442" spans="1:2">
      <c r="A442" s="25"/>
      <c r="B442" s="39"/>
    </row>
    <row r="443" spans="1:2">
      <c r="A443" s="25"/>
      <c r="B443" s="39"/>
    </row>
    <row r="444" spans="1:2">
      <c r="A444" s="25"/>
      <c r="B444" s="39"/>
    </row>
    <row r="445" spans="1:2">
      <c r="A445" s="25"/>
      <c r="B445" s="39"/>
    </row>
    <row r="446" spans="1:2">
      <c r="A446" s="25"/>
      <c r="B446" s="39"/>
    </row>
    <row r="447" spans="1:2">
      <c r="A447" s="25"/>
      <c r="B447" s="39"/>
    </row>
    <row r="448" spans="1:2">
      <c r="A448" s="25"/>
      <c r="B448" s="39"/>
    </row>
    <row r="449" spans="1:2">
      <c r="A449" s="25"/>
      <c r="B449" s="39"/>
    </row>
    <row r="450" spans="1:2">
      <c r="A450" s="25"/>
      <c r="B450" s="39"/>
    </row>
    <row r="451" spans="1:2">
      <c r="A451" s="25"/>
      <c r="B451" s="39"/>
    </row>
    <row r="452" spans="1:2">
      <c r="A452" s="25"/>
      <c r="B452" s="39"/>
    </row>
    <row r="453" spans="1:2">
      <c r="A453" s="25"/>
      <c r="B453" s="39"/>
    </row>
    <row r="454" spans="1:2">
      <c r="A454" s="25"/>
      <c r="B454" s="39"/>
    </row>
  </sheetData>
  <mergeCells count="1">
    <mergeCell ref="D14:I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4"/>
  <sheetViews>
    <sheetView topLeftCell="A16" workbookViewId="0">
      <selection activeCell="E44" sqref="E44"/>
    </sheetView>
  </sheetViews>
  <sheetFormatPr defaultRowHeight="12.75"/>
  <cols>
    <col min="2" max="2" width="23.5703125" style="37" customWidth="1"/>
    <col min="4" max="4" width="1.7109375" customWidth="1"/>
    <col min="5" max="5" width="15.85546875" customWidth="1"/>
    <col min="7" max="7" width="15.7109375" customWidth="1"/>
  </cols>
  <sheetData>
    <row r="1" spans="1:11">
      <c r="B1" s="15" t="s">
        <v>28</v>
      </c>
      <c r="C1">
        <f>'[1]312'!$D$5</f>
        <v>2041.8773768289573</v>
      </c>
      <c r="D1" s="30" t="s">
        <v>29</v>
      </c>
    </row>
    <row r="2" spans="1:11">
      <c r="A2" s="15"/>
      <c r="B2" s="15" t="s">
        <v>25</v>
      </c>
      <c r="C2">
        <v>2011</v>
      </c>
      <c r="D2" s="30" t="s">
        <v>30</v>
      </c>
    </row>
    <row r="3" spans="1:11">
      <c r="A3" s="15"/>
      <c r="B3" s="15" t="s">
        <v>33</v>
      </c>
      <c r="C3">
        <f>C1-C2</f>
        <v>30.877376828957267</v>
      </c>
    </row>
    <row r="4" spans="1:11">
      <c r="A4" s="15"/>
    </row>
    <row r="5" spans="1:11">
      <c r="A5" s="26" t="str">
        <f>"Projection Life Table "&amp;B8</f>
        <v xml:space="preserve">Projection Life Table </v>
      </c>
      <c r="B5" s="26"/>
      <c r="D5" s="30" t="s">
        <v>27</v>
      </c>
      <c r="E5" s="29"/>
      <c r="F5" s="29"/>
      <c r="G5" s="29"/>
      <c r="K5" s="30" t="s">
        <v>26</v>
      </c>
    </row>
    <row r="6" spans="1:11">
      <c r="A6" s="22"/>
      <c r="B6" s="31"/>
    </row>
    <row r="7" spans="1:11">
      <c r="A7" s="36" t="str">
        <f>"Interim Retirement Rate " &amp;ROUND(B13, 6)</f>
        <v>Interim Retirement Rate 0</v>
      </c>
      <c r="B7" s="31"/>
    </row>
    <row r="8" spans="1:11">
      <c r="A8" s="22"/>
      <c r="B8" s="31"/>
    </row>
    <row r="9" spans="1:11">
      <c r="A9" s="23" t="s">
        <v>21</v>
      </c>
      <c r="B9" s="23" t="s">
        <v>22</v>
      </c>
      <c r="D9" s="30" t="s">
        <v>27</v>
      </c>
      <c r="E9" s="29"/>
      <c r="F9" s="29"/>
      <c r="G9" s="29"/>
    </row>
    <row r="10" spans="1:11">
      <c r="A10" s="24"/>
      <c r="B10" s="38"/>
    </row>
    <row r="11" spans="1:11">
      <c r="A11" s="24" t="s">
        <v>23</v>
      </c>
      <c r="B11" s="38" t="s">
        <v>24</v>
      </c>
      <c r="C11" s="18" t="s">
        <v>31</v>
      </c>
      <c r="G11" s="18"/>
    </row>
    <row r="12" spans="1:11">
      <c r="A12" s="24"/>
      <c r="B12" s="38"/>
    </row>
    <row r="13" spans="1:11">
      <c r="A13" s="24"/>
      <c r="B13" s="40"/>
    </row>
    <row r="14" spans="1:11" ht="12.75" customHeight="1">
      <c r="A14" s="25">
        <v>0.5</v>
      </c>
      <c r="B14" s="53">
        <v>0.99993116883116895</v>
      </c>
      <c r="C14" s="21">
        <f>SUM(B15:B44)/B14</f>
        <v>29.00886081769265</v>
      </c>
      <c r="D14" s="71" t="s">
        <v>32</v>
      </c>
      <c r="E14" s="71"/>
      <c r="F14" s="71"/>
      <c r="G14" s="71"/>
      <c r="H14" s="71"/>
      <c r="I14" s="71"/>
      <c r="J14" s="29"/>
      <c r="K14" s="29"/>
    </row>
    <row r="15" spans="1:11">
      <c r="A15" s="25">
        <v>1.5</v>
      </c>
      <c r="B15" s="53">
        <v>0.99965035064935104</v>
      </c>
      <c r="C15" s="21">
        <f t="shared" ref="C15:C75" si="0">SUM(B16:B45)/B15</f>
        <v>28.920509336011076</v>
      </c>
      <c r="D15" s="71"/>
      <c r="E15" s="71"/>
      <c r="F15" s="71"/>
      <c r="G15" s="71"/>
      <c r="H15" s="71"/>
      <c r="I15" s="71"/>
    </row>
    <row r="16" spans="1:11">
      <c r="A16" s="25">
        <v>2.5</v>
      </c>
      <c r="B16" s="53">
        <v>0.99912912987013003</v>
      </c>
      <c r="C16" s="21">
        <f t="shared" si="0"/>
        <v>28.833508773998158</v>
      </c>
      <c r="D16" s="71"/>
      <c r="E16" s="71"/>
      <c r="F16" s="71"/>
      <c r="G16" s="71"/>
      <c r="H16" s="71"/>
      <c r="I16" s="71"/>
    </row>
    <row r="17" spans="1:3">
      <c r="A17" s="25">
        <v>3.5</v>
      </c>
      <c r="B17" s="53">
        <v>0.99841445454545497</v>
      </c>
      <c r="C17" s="21">
        <f t="shared" si="0"/>
        <v>28.746468885022921</v>
      </c>
    </row>
    <row r="18" spans="1:3">
      <c r="A18" s="25">
        <v>4.5</v>
      </c>
      <c r="B18" s="53">
        <v>0.99751945454545499</v>
      </c>
      <c r="C18" s="21">
        <f t="shared" si="0"/>
        <v>28.658981568800041</v>
      </c>
    </row>
    <row r="19" spans="1:3">
      <c r="A19" s="25">
        <v>5.5</v>
      </c>
      <c r="B19" s="53">
        <v>0.99643057142857105</v>
      </c>
      <c r="C19" s="21">
        <f t="shared" si="0"/>
        <v>28.571411430467784</v>
      </c>
    </row>
    <row r="20" spans="1:3">
      <c r="A20" s="25">
        <v>6.5</v>
      </c>
      <c r="B20" s="53">
        <v>0.995151272727273</v>
      </c>
      <c r="C20" s="21">
        <f t="shared" si="0"/>
        <v>28.483622629558319</v>
      </c>
    </row>
    <row r="21" spans="1:3">
      <c r="A21" s="25">
        <v>7.5</v>
      </c>
      <c r="B21" s="53">
        <v>0.99369711688311702</v>
      </c>
      <c r="C21" s="21">
        <f t="shared" si="0"/>
        <v>28.395140707512354</v>
      </c>
    </row>
    <row r="22" spans="1:3">
      <c r="A22" s="25">
        <v>8.5</v>
      </c>
      <c r="B22" s="53">
        <v>0.99206507792207799</v>
      </c>
      <c r="C22" s="21">
        <f t="shared" si="0"/>
        <v>28.306028507163159</v>
      </c>
    </row>
    <row r="23" spans="1:3">
      <c r="A23" s="25">
        <v>9.5</v>
      </c>
      <c r="B23" s="53">
        <v>0.99023087012986999</v>
      </c>
      <c r="C23" s="21">
        <f t="shared" si="0"/>
        <v>28.216951374202036</v>
      </c>
    </row>
    <row r="24" spans="1:3">
      <c r="A24" s="25">
        <v>10.5</v>
      </c>
      <c r="B24" s="53">
        <v>0.98822190909090901</v>
      </c>
      <c r="C24" s="21">
        <f t="shared" si="0"/>
        <v>28.127103832704286</v>
      </c>
    </row>
    <row r="25" spans="1:3">
      <c r="A25" s="25">
        <v>11.5</v>
      </c>
      <c r="B25" s="53">
        <v>0.98603816883116902</v>
      </c>
      <c r="C25" s="21">
        <f t="shared" si="0"/>
        <v>28.036465593999353</v>
      </c>
    </row>
    <row r="26" spans="1:3">
      <c r="A26" s="25">
        <v>12.5</v>
      </c>
      <c r="B26" s="53">
        <v>0.98365236363636399</v>
      </c>
      <c r="C26" s="21">
        <f t="shared" si="0"/>
        <v>27.945802716808185</v>
      </c>
    </row>
    <row r="27" spans="1:3">
      <c r="A27" s="25">
        <v>13.5</v>
      </c>
      <c r="B27" s="53">
        <v>0.981084168831169</v>
      </c>
      <c r="C27" s="21">
        <f t="shared" si="0"/>
        <v>27.854536316641269</v>
      </c>
    </row>
    <row r="28" spans="1:3">
      <c r="A28" s="25">
        <v>14.5</v>
      </c>
      <c r="B28" s="53">
        <v>0.97833949350649396</v>
      </c>
      <c r="C28" s="21">
        <f t="shared" si="0"/>
        <v>27.762485324823025</v>
      </c>
    </row>
    <row r="29" spans="1:3">
      <c r="A29" s="25">
        <v>15.5</v>
      </c>
      <c r="B29" s="53">
        <v>0.975403688311688</v>
      </c>
      <c r="C29" s="21">
        <f t="shared" si="0"/>
        <v>27.670061788869205</v>
      </c>
    </row>
    <row r="30" spans="1:3">
      <c r="A30" s="25">
        <v>16.5</v>
      </c>
      <c r="B30" s="53">
        <v>0.97227257142857104</v>
      </c>
      <c r="C30" s="21">
        <f t="shared" si="0"/>
        <v>27.577377117859168</v>
      </c>
    </row>
    <row r="31" spans="1:3">
      <c r="A31" s="25">
        <v>17.5</v>
      </c>
      <c r="B31" s="53">
        <v>0.96896400000000005</v>
      </c>
      <c r="C31" s="21">
        <f t="shared" si="0"/>
        <v>27.483920314517739</v>
      </c>
    </row>
    <row r="32" spans="1:3">
      <c r="A32" s="25">
        <v>18.5</v>
      </c>
      <c r="B32" s="53">
        <v>0.96547577922077898</v>
      </c>
      <c r="C32" s="21">
        <f t="shared" si="0"/>
        <v>27.389753480670702</v>
      </c>
    </row>
    <row r="33" spans="1:5">
      <c r="A33" s="25">
        <v>19.5</v>
      </c>
      <c r="B33" s="53">
        <v>0.96177902597402598</v>
      </c>
      <c r="C33" s="21">
        <f t="shared" si="0"/>
        <v>27.295706029620305</v>
      </c>
    </row>
    <row r="34" spans="1:5">
      <c r="A34" s="25">
        <v>20.5</v>
      </c>
      <c r="B34" s="53">
        <v>0.95790593506493504</v>
      </c>
      <c r="C34" s="21">
        <f t="shared" si="0"/>
        <v>27.200867294984381</v>
      </c>
    </row>
    <row r="35" spans="1:5">
      <c r="A35" s="25">
        <v>21.5</v>
      </c>
      <c r="B35" s="53">
        <v>0.95385645454545498</v>
      </c>
      <c r="C35" s="21">
        <f t="shared" si="0"/>
        <v>27.105244388170405</v>
      </c>
    </row>
    <row r="36" spans="1:5">
      <c r="A36" s="25">
        <v>22.5</v>
      </c>
      <c r="B36" s="53">
        <v>0.94960597402597402</v>
      </c>
      <c r="C36" s="21">
        <f t="shared" si="0"/>
        <v>27.009558359543796</v>
      </c>
    </row>
    <row r="37" spans="1:5">
      <c r="A37" s="25">
        <v>23.5</v>
      </c>
      <c r="B37" s="53">
        <v>0.94517168831168796</v>
      </c>
      <c r="C37" s="21">
        <f t="shared" si="0"/>
        <v>26.913333893024603</v>
      </c>
    </row>
    <row r="38" spans="1:5">
      <c r="A38" s="25">
        <v>24.5</v>
      </c>
      <c r="B38" s="53">
        <v>0.94056172727272702</v>
      </c>
      <c r="C38" s="21">
        <f t="shared" si="0"/>
        <v>26.816354866026256</v>
      </c>
    </row>
    <row r="39" spans="1:5">
      <c r="A39" s="25">
        <v>25.5</v>
      </c>
      <c r="B39" s="53">
        <v>0.93576602597402603</v>
      </c>
      <c r="C39" s="21">
        <f t="shared" si="0"/>
        <v>26.718933487425204</v>
      </c>
    </row>
    <row r="40" spans="1:5">
      <c r="A40" s="25">
        <v>26.5</v>
      </c>
      <c r="B40" s="53">
        <v>0.93077698701298694</v>
      </c>
      <c r="C40" s="21">
        <f t="shared" si="0"/>
        <v>26.621315332304135</v>
      </c>
    </row>
    <row r="41" spans="1:5">
      <c r="A41" s="25">
        <v>27.5</v>
      </c>
      <c r="B41" s="53">
        <v>0.925616142857143</v>
      </c>
      <c r="C41" s="21">
        <f t="shared" si="0"/>
        <v>26.522908734866849</v>
      </c>
    </row>
    <row r="42" spans="1:5">
      <c r="A42" s="25">
        <v>28.5</v>
      </c>
      <c r="B42" s="53">
        <v>0.92028299999999996</v>
      </c>
      <c r="C42" s="21">
        <f t="shared" si="0"/>
        <v>26.423753359550286</v>
      </c>
    </row>
    <row r="43" spans="1:5">
      <c r="A43" s="25">
        <v>29.5</v>
      </c>
      <c r="B43" s="53">
        <v>0.91475027272727305</v>
      </c>
      <c r="C43" s="21">
        <f t="shared" si="0"/>
        <v>26.324680779031997</v>
      </c>
    </row>
    <row r="44" spans="1:5">
      <c r="A44" s="25">
        <v>30.5</v>
      </c>
      <c r="B44" s="53">
        <v>0.90905042857142904</v>
      </c>
      <c r="C44" s="21">
        <f t="shared" si="0"/>
        <v>26.224789266687758</v>
      </c>
      <c r="E44" s="59">
        <f>+(1-B44)</f>
        <v>9.0949571428570963E-2</v>
      </c>
    </row>
    <row r="45" spans="1:5">
      <c r="A45" s="25">
        <v>31.5</v>
      </c>
      <c r="B45" s="53">
        <v>0.90318354545454504</v>
      </c>
      <c r="C45" s="21">
        <f t="shared" si="0"/>
        <v>26.124109360751401</v>
      </c>
    </row>
    <row r="46" spans="1:5">
      <c r="A46" s="25">
        <v>32.5</v>
      </c>
      <c r="B46" s="53">
        <v>0.897130363636364</v>
      </c>
      <c r="C46" s="21">
        <f t="shared" si="0"/>
        <v>26.023250627780882</v>
      </c>
    </row>
    <row r="47" spans="1:5">
      <c r="A47" s="25">
        <v>33.5</v>
      </c>
      <c r="B47" s="53">
        <v>0.89090597402597405</v>
      </c>
      <c r="C47" s="21">
        <f t="shared" si="0"/>
        <v>25.921821767306472</v>
      </c>
    </row>
    <row r="48" spans="1:5">
      <c r="A48" s="25">
        <v>34.5</v>
      </c>
      <c r="B48" s="53">
        <v>0.88452106493506499</v>
      </c>
      <c r="C48" s="21">
        <f t="shared" si="0"/>
        <v>25.819553488789492</v>
      </c>
    </row>
    <row r="49" spans="1:3">
      <c r="A49" s="25">
        <v>35.5</v>
      </c>
      <c r="B49" s="53">
        <v>0.87796672727272695</v>
      </c>
      <c r="C49" s="21">
        <f t="shared" si="0"/>
        <v>25.716759804434808</v>
      </c>
    </row>
    <row r="50" spans="1:3">
      <c r="A50" s="25">
        <v>36.5</v>
      </c>
      <c r="B50" s="53">
        <v>0.871236766233766</v>
      </c>
      <c r="C50" s="21">
        <f t="shared" si="0"/>
        <v>25.613684210165431</v>
      </c>
    </row>
    <row r="51" spans="1:3">
      <c r="A51" s="25">
        <v>37.5</v>
      </c>
      <c r="B51" s="53">
        <v>0.86435325974026</v>
      </c>
      <c r="C51" s="21">
        <f t="shared" si="0"/>
        <v>25.5097294199442</v>
      </c>
    </row>
    <row r="52" spans="1:3">
      <c r="A52" s="25">
        <v>38.5</v>
      </c>
      <c r="B52" s="53">
        <v>0.85731800000000002</v>
      </c>
      <c r="C52" s="21">
        <f t="shared" si="0"/>
        <v>25.40489237305238</v>
      </c>
    </row>
    <row r="53" spans="1:3">
      <c r="A53" s="25">
        <v>39.5</v>
      </c>
      <c r="B53" s="53">
        <v>0.85010480519480502</v>
      </c>
      <c r="C53" s="21">
        <f t="shared" si="0"/>
        <v>25.300030890003331</v>
      </c>
    </row>
    <row r="54" spans="1:3">
      <c r="A54" s="25">
        <v>40.5</v>
      </c>
      <c r="B54" s="53">
        <v>0.84274584415584397</v>
      </c>
      <c r="C54" s="21">
        <f t="shared" si="0"/>
        <v>25.194248331405245</v>
      </c>
    </row>
    <row r="55" spans="1:3">
      <c r="A55" s="25">
        <v>41.5</v>
      </c>
      <c r="B55" s="53">
        <v>0.83524311688311703</v>
      </c>
      <c r="C55" s="21">
        <f t="shared" si="0"/>
        <v>25.087542735826819</v>
      </c>
    </row>
    <row r="56" spans="1:3">
      <c r="A56" s="25">
        <v>42.5</v>
      </c>
      <c r="B56" s="53">
        <v>0.82758206493506503</v>
      </c>
      <c r="C56" s="21">
        <f t="shared" si="0"/>
        <v>24.980431477278536</v>
      </c>
    </row>
    <row r="57" spans="1:3">
      <c r="A57" s="25">
        <v>43.5</v>
      </c>
      <c r="B57" s="53">
        <v>0.81977388311688304</v>
      </c>
      <c r="C57" s="21">
        <f t="shared" si="0"/>
        <v>24.872652704406661</v>
      </c>
    </row>
    <row r="58" spans="1:3">
      <c r="A58" s="25">
        <v>44.5</v>
      </c>
      <c r="B58" s="53">
        <v>0.81183071428571396</v>
      </c>
      <c r="C58" s="21">
        <f t="shared" si="0"/>
        <v>24.763905564407782</v>
      </c>
    </row>
    <row r="59" spans="1:3">
      <c r="A59" s="25">
        <v>45.5</v>
      </c>
      <c r="B59" s="53">
        <v>0.80374818181818197</v>
      </c>
      <c r="C59" s="21">
        <f t="shared" si="0"/>
        <v>24.654399347472815</v>
      </c>
    </row>
    <row r="60" spans="1:3">
      <c r="A60" s="25">
        <v>46.5</v>
      </c>
      <c r="B60" s="53">
        <v>0.79551961038961005</v>
      </c>
      <c r="C60" s="21">
        <f t="shared" si="0"/>
        <v>24.544433573678305</v>
      </c>
    </row>
    <row r="61" spans="1:3">
      <c r="A61" s="25">
        <v>47.5</v>
      </c>
      <c r="B61" s="53">
        <v>0.78716600000000003</v>
      </c>
      <c r="C61" s="21">
        <f t="shared" si="0"/>
        <v>24.43343639030444</v>
      </c>
    </row>
    <row r="62" spans="1:3">
      <c r="A62" s="25">
        <v>48.5</v>
      </c>
      <c r="B62" s="53">
        <v>0.77868999999999999</v>
      </c>
      <c r="C62" s="21">
        <f t="shared" si="0"/>
        <v>24.321398375860358</v>
      </c>
    </row>
    <row r="63" spans="1:3">
      <c r="A63" s="25">
        <v>49.5</v>
      </c>
      <c r="B63" s="53">
        <v>0.77007300000000001</v>
      </c>
      <c r="C63" s="21">
        <f t="shared" si="0"/>
        <v>24.209009970567646</v>
      </c>
    </row>
    <row r="64" spans="1:3">
      <c r="A64" s="25">
        <v>50.5</v>
      </c>
      <c r="B64" s="53">
        <v>0.76134059740259696</v>
      </c>
      <c r="C64" s="21">
        <f t="shared" si="0"/>
        <v>24.095553936250472</v>
      </c>
    </row>
    <row r="65" spans="1:3">
      <c r="A65" s="25">
        <v>51.5</v>
      </c>
      <c r="B65" s="53">
        <v>0.75249654545454503</v>
      </c>
      <c r="C65" s="21">
        <f t="shared" si="0"/>
        <v>23.980991136793261</v>
      </c>
    </row>
    <row r="66" spans="1:3">
      <c r="A66" s="25">
        <v>52.5</v>
      </c>
      <c r="B66" s="53">
        <v>0.74353163636363595</v>
      </c>
      <c r="C66" s="21">
        <f t="shared" si="0"/>
        <v>23.865717414342129</v>
      </c>
    </row>
    <row r="67" spans="1:3">
      <c r="A67" s="25">
        <v>53.5</v>
      </c>
      <c r="B67" s="53">
        <v>0.734454948051948</v>
      </c>
      <c r="C67" s="21">
        <f t="shared" si="0"/>
        <v>23.749546421304998</v>
      </c>
    </row>
    <row r="68" spans="1:3">
      <c r="A68" s="25">
        <v>54.5</v>
      </c>
      <c r="B68" s="53">
        <v>0.72527754545454504</v>
      </c>
      <c r="C68" s="21">
        <f t="shared" si="0"/>
        <v>23.632208563740004</v>
      </c>
    </row>
    <row r="69" spans="1:3">
      <c r="A69" s="25">
        <v>55.5</v>
      </c>
      <c r="B69" s="53">
        <v>0.71599918181818201</v>
      </c>
      <c r="C69" s="21">
        <f t="shared" si="0"/>
        <v>23.513806616299377</v>
      </c>
    </row>
    <row r="70" spans="1:3">
      <c r="A70" s="25">
        <v>56.5</v>
      </c>
      <c r="B70" s="53">
        <v>0.70661445454545502</v>
      </c>
      <c r="C70" s="21">
        <f t="shared" si="0"/>
        <v>23.394640601324987</v>
      </c>
    </row>
    <row r="71" spans="1:3">
      <c r="A71" s="25">
        <v>57.5</v>
      </c>
      <c r="B71" s="53">
        <v>0.69714094805194804</v>
      </c>
      <c r="C71" s="21">
        <f t="shared" si="0"/>
        <v>23.274226794175473</v>
      </c>
    </row>
    <row r="72" spans="1:3">
      <c r="A72" s="25">
        <v>58.5</v>
      </c>
      <c r="B72" s="53">
        <v>0.68758153246753195</v>
      </c>
      <c r="C72" s="21">
        <f t="shared" si="0"/>
        <v>23.152563045274203</v>
      </c>
    </row>
    <row r="73" spans="1:3">
      <c r="A73" s="25">
        <v>59.5</v>
      </c>
      <c r="B73" s="53">
        <v>0.67792818181818204</v>
      </c>
      <c r="C73" s="21">
        <f t="shared" si="0"/>
        <v>23.030049307985159</v>
      </c>
    </row>
    <row r="74" spans="1:3">
      <c r="A74" s="25">
        <v>60.5</v>
      </c>
      <c r="B74" s="53">
        <v>0.66819742857142905</v>
      </c>
      <c r="C74" s="21">
        <f t="shared" si="0"/>
        <v>22.906232239239031</v>
      </c>
    </row>
    <row r="75" spans="1:3">
      <c r="A75" s="25">
        <v>61.5</v>
      </c>
      <c r="B75" s="53">
        <v>0.65839333766233799</v>
      </c>
      <c r="C75" s="21">
        <f t="shared" si="0"/>
        <v>22.781072250912572</v>
      </c>
    </row>
    <row r="76" spans="1:3">
      <c r="A76" s="25"/>
      <c r="B76" s="53">
        <v>0.64851294805194803</v>
      </c>
      <c r="C76" s="21"/>
    </row>
    <row r="77" spans="1:3">
      <c r="A77" s="25"/>
      <c r="B77" s="53">
        <v>0.63856354545454597</v>
      </c>
      <c r="C77" s="21"/>
    </row>
    <row r="78" spans="1:3">
      <c r="A78" s="25"/>
      <c r="B78" s="53">
        <v>0.62855414285714295</v>
      </c>
      <c r="C78" s="21"/>
    </row>
    <row r="79" spans="1:3">
      <c r="A79" s="25"/>
      <c r="B79" s="53">
        <v>0.61848722077922103</v>
      </c>
      <c r="C79" s="21"/>
    </row>
    <row r="80" spans="1:3">
      <c r="A80" s="25"/>
      <c r="B80" s="53">
        <v>0.60836072727272705</v>
      </c>
      <c r="C80" s="21"/>
    </row>
    <row r="81" spans="1:3">
      <c r="A81" s="25"/>
      <c r="B81" s="53">
        <v>0.59818763636363603</v>
      </c>
      <c r="C81" s="21"/>
    </row>
    <row r="82" spans="1:3">
      <c r="A82" s="25"/>
      <c r="B82" s="53">
        <v>0.58797174025973997</v>
      </c>
      <c r="C82" s="21"/>
    </row>
    <row r="83" spans="1:3">
      <c r="A83" s="25"/>
      <c r="B83" s="53">
        <v>0.57771111688311705</v>
      </c>
      <c r="C83" s="21"/>
    </row>
    <row r="84" spans="1:3">
      <c r="A84" s="25"/>
      <c r="B84" s="53">
        <v>0.56741609090909095</v>
      </c>
      <c r="C84" s="21"/>
    </row>
    <row r="85" spans="1:3">
      <c r="A85" s="25"/>
      <c r="B85" s="53">
        <v>0.55709242857142904</v>
      </c>
      <c r="C85" s="21"/>
    </row>
    <row r="86" spans="1:3">
      <c r="A86" s="25"/>
      <c r="B86" s="53">
        <v>0.54674174025973998</v>
      </c>
      <c r="C86" s="21"/>
    </row>
    <row r="87" spans="1:3">
      <c r="A87" s="25"/>
      <c r="B87" s="53">
        <v>0.53636790909090903</v>
      </c>
      <c r="C87" s="21"/>
    </row>
    <row r="88" spans="1:3">
      <c r="A88" s="25"/>
      <c r="B88" s="53">
        <v>0.52597876623376605</v>
      </c>
      <c r="C88" s="21"/>
    </row>
    <row r="89" spans="1:3">
      <c r="A89" s="25"/>
      <c r="B89" s="53">
        <v>0.51557768831168804</v>
      </c>
      <c r="C89" s="21"/>
    </row>
    <row r="90" spans="1:3">
      <c r="A90" s="25"/>
      <c r="B90" s="53">
        <v>0.50516919480519495</v>
      </c>
      <c r="C90" s="21"/>
    </row>
    <row r="91" spans="1:3">
      <c r="A91" s="25"/>
      <c r="B91" s="53">
        <v>0.494758155844156</v>
      </c>
      <c r="C91" s="21"/>
    </row>
    <row r="92" spans="1:3">
      <c r="A92" s="25"/>
      <c r="B92" s="53">
        <v>0.48434931168831202</v>
      </c>
      <c r="C92" s="21"/>
    </row>
    <row r="93" spans="1:3">
      <c r="A93" s="25"/>
      <c r="B93" s="53">
        <v>0.47394823376623402</v>
      </c>
      <c r="C93" s="21"/>
    </row>
    <row r="94" spans="1:3">
      <c r="A94" s="25"/>
      <c r="B94" s="53">
        <v>0.46355909090909098</v>
      </c>
      <c r="C94" s="21"/>
    </row>
    <row r="95" spans="1:3">
      <c r="A95" s="25"/>
      <c r="B95" s="53">
        <v>0.45318610389610398</v>
      </c>
      <c r="C95" s="21"/>
    </row>
    <row r="96" spans="1:3">
      <c r="A96" s="25"/>
      <c r="B96" s="53">
        <v>0.44283457142857102</v>
      </c>
      <c r="C96" s="21"/>
    </row>
    <row r="97" spans="1:3">
      <c r="A97" s="25"/>
      <c r="B97" s="53">
        <v>0.432510909090909</v>
      </c>
      <c r="C97" s="21"/>
    </row>
    <row r="98" spans="1:3">
      <c r="A98" s="25"/>
      <c r="B98" s="53">
        <v>0.42221588311688302</v>
      </c>
      <c r="C98" s="21"/>
    </row>
    <row r="99" spans="1:3">
      <c r="A99" s="25"/>
      <c r="B99" s="53">
        <v>0.41195525974025998</v>
      </c>
      <c r="C99" s="21"/>
    </row>
    <row r="100" spans="1:3">
      <c r="A100" s="25"/>
      <c r="B100" s="53">
        <v>0.40173936363636398</v>
      </c>
      <c r="C100" s="21"/>
    </row>
    <row r="101" spans="1:3">
      <c r="A101" s="25"/>
      <c r="B101" s="53">
        <v>0.39156627272727301</v>
      </c>
      <c r="C101" s="21"/>
    </row>
    <row r="102" spans="1:3">
      <c r="A102" s="25"/>
      <c r="B102" s="53">
        <v>0.38143977922077899</v>
      </c>
      <c r="C102" s="21"/>
    </row>
    <row r="103" spans="1:3">
      <c r="A103" s="25"/>
      <c r="B103" s="53">
        <v>0.371372857142857</v>
      </c>
      <c r="C103" s="21"/>
    </row>
    <row r="104" spans="1:3">
      <c r="A104" s="25"/>
      <c r="B104" s="53">
        <v>0.36136345454545399</v>
      </c>
      <c r="C104" s="21"/>
    </row>
    <row r="105" spans="1:3">
      <c r="A105" s="25"/>
      <c r="B105" s="53">
        <v>0.35141405194805198</v>
      </c>
      <c r="C105" s="21"/>
    </row>
    <row r="106" spans="1:3">
      <c r="A106" s="25"/>
      <c r="B106" s="53">
        <v>0.34153379220779201</v>
      </c>
      <c r="C106" s="21"/>
    </row>
    <row r="107" spans="1:3">
      <c r="A107" s="25"/>
      <c r="B107" s="53">
        <v>0.33173057142857199</v>
      </c>
      <c r="C107" s="21"/>
    </row>
    <row r="108" spans="1:3">
      <c r="A108" s="25"/>
      <c r="B108" s="53">
        <v>0.32200054545454498</v>
      </c>
      <c r="C108" s="21"/>
    </row>
    <row r="109" spans="1:3">
      <c r="A109" s="25"/>
      <c r="B109" s="53">
        <v>0.31234749350649399</v>
      </c>
      <c r="C109" s="21"/>
    </row>
    <row r="110" spans="1:3">
      <c r="A110" s="25"/>
      <c r="B110" s="53">
        <v>0.30278937662337702</v>
      </c>
      <c r="C110" s="21"/>
    </row>
    <row r="111" spans="1:3">
      <c r="A111" s="25"/>
      <c r="B111" s="53">
        <v>0.293316545454546</v>
      </c>
      <c r="C111" s="21"/>
    </row>
    <row r="112" spans="1:3">
      <c r="A112" s="25"/>
      <c r="B112" s="53">
        <v>0.28393274025974002</v>
      </c>
      <c r="C112" s="21"/>
    </row>
    <row r="113" spans="1:3">
      <c r="A113" s="25"/>
      <c r="B113" s="53">
        <v>0.27465545454545498</v>
      </c>
      <c r="C113" s="21"/>
    </row>
    <row r="114" spans="1:3">
      <c r="A114" s="25"/>
      <c r="B114" s="53">
        <v>0.26547857142857101</v>
      </c>
      <c r="C114" s="21"/>
    </row>
    <row r="115" spans="1:3">
      <c r="A115" s="25"/>
      <c r="B115" s="53">
        <v>0.256403181818182</v>
      </c>
      <c r="C115" s="21"/>
    </row>
    <row r="116" spans="1:3">
      <c r="A116" s="25"/>
      <c r="B116" s="53">
        <v>0.24743957142857101</v>
      </c>
      <c r="C116" s="21"/>
    </row>
    <row r="117" spans="1:3">
      <c r="A117" s="25"/>
      <c r="B117" s="53">
        <v>0.23859681818181799</v>
      </c>
      <c r="C117" s="21"/>
    </row>
    <row r="118" spans="1:3">
      <c r="A118" s="25"/>
      <c r="B118" s="53">
        <v>0.22986571428571401</v>
      </c>
      <c r="C118" s="21"/>
    </row>
    <row r="119" spans="1:3">
      <c r="A119" s="25"/>
      <c r="B119" s="53">
        <v>0.221250012987013</v>
      </c>
      <c r="C119" s="21"/>
    </row>
    <row r="120" spans="1:3">
      <c r="A120" s="25"/>
      <c r="B120" s="53">
        <v>0.21277499999999999</v>
      </c>
      <c r="C120" s="21"/>
    </row>
    <row r="121" spans="1:3">
      <c r="A121" s="25"/>
      <c r="B121" s="53">
        <v>0.20442261038960999</v>
      </c>
      <c r="C121" s="21"/>
    </row>
    <row r="122" spans="1:3">
      <c r="A122" s="25"/>
      <c r="B122" s="53">
        <v>0.19619572727272699</v>
      </c>
      <c r="C122" s="21"/>
    </row>
    <row r="123" spans="1:3">
      <c r="A123" s="25"/>
      <c r="B123" s="53">
        <v>0.18811428571428601</v>
      </c>
      <c r="C123" s="21"/>
    </row>
    <row r="124" spans="1:3">
      <c r="A124" s="25"/>
      <c r="B124" s="53">
        <v>0.18017162337662301</v>
      </c>
      <c r="C124" s="21"/>
    </row>
    <row r="125" spans="1:3">
      <c r="A125" s="25"/>
      <c r="B125" s="53">
        <v>0.17236474025974</v>
      </c>
      <c r="C125" s="21"/>
    </row>
    <row r="126" spans="1:3">
      <c r="A126" s="25"/>
      <c r="B126" s="53">
        <v>0.164704987012987</v>
      </c>
      <c r="C126" s="21"/>
    </row>
    <row r="127" spans="1:3">
      <c r="A127" s="25"/>
      <c r="B127" s="53">
        <v>0.15720315584415601</v>
      </c>
      <c r="C127" s="21"/>
    </row>
    <row r="128" spans="1:3">
      <c r="A128" s="25"/>
      <c r="B128" s="53">
        <v>0.14984489610389601</v>
      </c>
      <c r="C128" s="21"/>
    </row>
    <row r="129" spans="1:3">
      <c r="A129" s="25"/>
      <c r="B129" s="53">
        <v>0.14263400000000001</v>
      </c>
      <c r="C129" s="21"/>
    </row>
    <row r="130" spans="1:3">
      <c r="A130" s="25"/>
      <c r="B130" s="53">
        <v>0.13559974025974</v>
      </c>
      <c r="C130" s="21"/>
    </row>
    <row r="131" spans="1:3">
      <c r="A131" s="25"/>
      <c r="B131" s="53">
        <v>0.12871683116883101</v>
      </c>
      <c r="C131" s="21"/>
    </row>
    <row r="132" spans="1:3">
      <c r="A132" s="25"/>
      <c r="B132" s="53">
        <v>0.121988168831169</v>
      </c>
      <c r="C132" s="21"/>
    </row>
    <row r="133" spans="1:3">
      <c r="A133" s="25"/>
      <c r="B133" s="53">
        <v>0.115434935064935</v>
      </c>
      <c r="C133" s="21"/>
    </row>
    <row r="134" spans="1:3">
      <c r="A134" s="25"/>
      <c r="B134" s="53">
        <v>0.10905051948052</v>
      </c>
      <c r="C134" s="21"/>
    </row>
    <row r="135" spans="1:3">
      <c r="A135" s="25"/>
      <c r="B135" s="53">
        <v>0.102826636363636</v>
      </c>
      <c r="C135" s="21"/>
    </row>
    <row r="136" spans="1:3">
      <c r="A136" s="25"/>
      <c r="B136" s="53">
        <v>9.6774646363636405E-2</v>
      </c>
      <c r="C136" s="21"/>
    </row>
    <row r="137" spans="1:3">
      <c r="A137" s="25"/>
      <c r="B137" s="53">
        <v>9.0909577532467506E-2</v>
      </c>
      <c r="C137" s="21"/>
    </row>
    <row r="138" spans="1:3">
      <c r="A138" s="25"/>
      <c r="B138" s="53">
        <v>8.5209727272727298E-2</v>
      </c>
      <c r="C138" s="21"/>
    </row>
    <row r="139" spans="1:3">
      <c r="A139" s="25"/>
      <c r="B139" s="53">
        <v>7.9677987012987006E-2</v>
      </c>
      <c r="C139" s="21"/>
    </row>
    <row r="140" spans="1:3">
      <c r="A140" s="25"/>
      <c r="B140" s="53">
        <v>7.4346142857142902E-2</v>
      </c>
      <c r="C140" s="21"/>
    </row>
    <row r="141" spans="1:3">
      <c r="A141" s="25"/>
      <c r="B141" s="53">
        <v>6.91871818181818E-2</v>
      </c>
      <c r="C141" s="21"/>
    </row>
    <row r="142" spans="1:3">
      <c r="A142" s="25"/>
      <c r="B142" s="53">
        <v>6.4200740259740194E-2</v>
      </c>
      <c r="C142" s="21"/>
    </row>
    <row r="143" spans="1:3">
      <c r="A143" s="25"/>
      <c r="B143" s="53">
        <v>5.9405636363636299E-2</v>
      </c>
      <c r="C143" s="21"/>
    </row>
    <row r="144" spans="1:3">
      <c r="A144" s="25"/>
      <c r="B144" s="53">
        <v>5.4797792207792198E-2</v>
      </c>
      <c r="C144" s="21"/>
    </row>
    <row r="145" spans="1:3">
      <c r="A145" s="25"/>
      <c r="B145" s="53">
        <v>5.0364805194805198E-2</v>
      </c>
      <c r="C145" s="21"/>
    </row>
    <row r="146" spans="1:3">
      <c r="A146" s="25"/>
      <c r="B146" s="53">
        <v>4.6115623376623401E-2</v>
      </c>
      <c r="C146" s="21"/>
    </row>
    <row r="147" spans="1:3">
      <c r="A147" s="25"/>
      <c r="B147" s="53">
        <v>4.2067818181818199E-2</v>
      </c>
      <c r="C147" s="21"/>
    </row>
    <row r="148" spans="1:3">
      <c r="A148" s="25"/>
      <c r="B148" s="53">
        <v>3.8195974025974001E-2</v>
      </c>
      <c r="C148" s="21"/>
    </row>
    <row r="149" spans="1:3">
      <c r="A149" s="25"/>
      <c r="B149" s="53">
        <v>3.4501168831168799E-2</v>
      </c>
      <c r="C149" s="21"/>
    </row>
    <row r="150" spans="1:3">
      <c r="A150" s="25"/>
      <c r="B150" s="53">
        <v>3.1014E-2</v>
      </c>
      <c r="C150" s="21"/>
    </row>
    <row r="151" spans="1:3">
      <c r="A151" s="25"/>
      <c r="B151" s="53">
        <v>2.7706000000000001E-2</v>
      </c>
      <c r="C151" s="21"/>
    </row>
    <row r="152" spans="1:3">
      <c r="A152" s="25"/>
      <c r="B152" s="53">
        <v>2.4576181818181799E-2</v>
      </c>
      <c r="C152" s="21"/>
    </row>
    <row r="153" spans="1:3">
      <c r="A153" s="25"/>
      <c r="B153" s="53">
        <v>2.16416753246753E-2</v>
      </c>
      <c r="C153" s="21"/>
    </row>
    <row r="154" spans="1:3">
      <c r="A154" s="25"/>
      <c r="B154" s="53">
        <v>1.8898298701298701E-2</v>
      </c>
      <c r="C154" s="21"/>
    </row>
    <row r="155" spans="1:3">
      <c r="A155" s="25"/>
      <c r="B155" s="53">
        <v>1.6331402597402601E-2</v>
      </c>
      <c r="C155" s="21"/>
    </row>
    <row r="156" spans="1:3">
      <c r="A156" s="25"/>
      <c r="B156" s="53">
        <v>1.39478311688312E-2</v>
      </c>
      <c r="C156" s="21"/>
    </row>
    <row r="157" spans="1:3">
      <c r="A157" s="25"/>
      <c r="B157" s="53">
        <v>1.17644545454546E-2</v>
      </c>
      <c r="C157" s="21"/>
    </row>
    <row r="158" spans="1:3">
      <c r="A158" s="25"/>
      <c r="B158" s="53">
        <v>9.7567922077921899E-3</v>
      </c>
      <c r="C158" s="21"/>
    </row>
    <row r="159" spans="1:3">
      <c r="A159" s="25"/>
      <c r="B159" s="53">
        <v>7.9238831168831295E-3</v>
      </c>
      <c r="C159" s="21"/>
    </row>
    <row r="160" spans="1:3">
      <c r="A160" s="25"/>
      <c r="B160" s="53">
        <v>6.2924025974026004E-3</v>
      </c>
      <c r="C160" s="21"/>
    </row>
    <row r="161" spans="1:3">
      <c r="A161" s="25"/>
      <c r="B161" s="53">
        <v>4.8402857142857102E-3</v>
      </c>
      <c r="C161" s="21"/>
    </row>
    <row r="162" spans="1:3">
      <c r="A162" s="25"/>
      <c r="B162" s="53">
        <v>3.56142857142857E-3</v>
      </c>
      <c r="C162" s="21"/>
    </row>
    <row r="163" spans="1:3">
      <c r="A163" s="25"/>
      <c r="B163" s="53">
        <v>2.4755454545454698E-3</v>
      </c>
      <c r="C163" s="21"/>
    </row>
    <row r="164" spans="1:3">
      <c r="A164" s="25"/>
      <c r="B164" s="53">
        <v>1.58145454545454E-3</v>
      </c>
      <c r="C164" s="21"/>
    </row>
    <row r="165" spans="1:3">
      <c r="A165" s="25"/>
      <c r="B165" s="53">
        <v>8.6787012987013501E-4</v>
      </c>
      <c r="C165" s="21"/>
    </row>
    <row r="166" spans="1:3">
      <c r="A166" s="25"/>
      <c r="B166" s="53">
        <v>3.4770129870129998E-4</v>
      </c>
      <c r="C166" s="21"/>
    </row>
    <row r="167" spans="1:3">
      <c r="A167" s="25"/>
      <c r="B167" s="53">
        <v>6.8181818181818401E-5</v>
      </c>
      <c r="C167" s="21"/>
    </row>
    <row r="168" spans="1:3">
      <c r="A168" s="25"/>
      <c r="B168" s="40"/>
      <c r="C168" s="21"/>
    </row>
    <row r="169" spans="1:3">
      <c r="A169" s="25"/>
      <c r="B169" s="40"/>
      <c r="C169" s="21"/>
    </row>
    <row r="170" spans="1:3">
      <c r="A170" s="25"/>
      <c r="B170" s="40"/>
      <c r="C170" s="21"/>
    </row>
    <row r="171" spans="1:3">
      <c r="A171" s="25"/>
      <c r="B171" s="40"/>
      <c r="C171" s="21"/>
    </row>
    <row r="172" spans="1:3">
      <c r="A172" s="25"/>
      <c r="B172" s="40"/>
      <c r="C172" s="21"/>
    </row>
    <row r="173" spans="1:3">
      <c r="A173" s="25"/>
      <c r="B173" s="40"/>
      <c r="C173" s="21"/>
    </row>
    <row r="174" spans="1:3">
      <c r="A174" s="25"/>
      <c r="B174" s="40"/>
      <c r="C174" s="21"/>
    </row>
    <row r="175" spans="1:3">
      <c r="A175" s="25"/>
      <c r="B175" s="40"/>
      <c r="C175" s="21"/>
    </row>
    <row r="176" spans="1:3">
      <c r="A176" s="25"/>
      <c r="B176" s="40"/>
      <c r="C176" s="21"/>
    </row>
    <row r="177" spans="1:3">
      <c r="A177" s="25"/>
      <c r="B177" s="40"/>
      <c r="C177" s="21"/>
    </row>
    <row r="178" spans="1:3">
      <c r="A178" s="25"/>
      <c r="B178" s="40"/>
      <c r="C178" s="21"/>
    </row>
    <row r="179" spans="1:3">
      <c r="A179" s="25"/>
      <c r="B179" s="40"/>
      <c r="C179" s="21"/>
    </row>
    <row r="180" spans="1:3">
      <c r="A180" s="25"/>
      <c r="B180" s="40"/>
      <c r="C180" s="21"/>
    </row>
    <row r="181" spans="1:3">
      <c r="A181" s="25"/>
      <c r="B181" s="40"/>
      <c r="C181" s="21"/>
    </row>
    <row r="182" spans="1:3">
      <c r="A182" s="25"/>
      <c r="B182" s="40"/>
      <c r="C182" s="21"/>
    </row>
    <row r="183" spans="1:3">
      <c r="A183" s="25"/>
      <c r="B183" s="40"/>
      <c r="C183" s="21"/>
    </row>
    <row r="184" spans="1:3">
      <c r="A184" s="25"/>
      <c r="B184" s="40"/>
      <c r="C184" s="21"/>
    </row>
    <row r="185" spans="1:3">
      <c r="A185" s="25"/>
      <c r="B185" s="40"/>
      <c r="C185" s="21"/>
    </row>
    <row r="186" spans="1:3">
      <c r="A186" s="25"/>
      <c r="B186" s="40"/>
      <c r="C186" s="21"/>
    </row>
    <row r="187" spans="1:3">
      <c r="A187" s="25"/>
      <c r="B187" s="40"/>
      <c r="C187" s="21"/>
    </row>
    <row r="188" spans="1:3">
      <c r="A188" s="25"/>
      <c r="B188" s="40"/>
      <c r="C188" s="21"/>
    </row>
    <row r="189" spans="1:3">
      <c r="A189" s="25"/>
      <c r="B189" s="40"/>
      <c r="C189" s="21"/>
    </row>
    <row r="190" spans="1:3">
      <c r="A190" s="25"/>
      <c r="B190" s="40"/>
      <c r="C190" s="21"/>
    </row>
    <row r="191" spans="1:3">
      <c r="A191" s="25"/>
      <c r="B191" s="40"/>
      <c r="C191" s="21"/>
    </row>
    <row r="192" spans="1:3">
      <c r="A192" s="25"/>
      <c r="B192" s="40"/>
      <c r="C192" s="21"/>
    </row>
    <row r="193" spans="1:3">
      <c r="A193" s="25"/>
      <c r="B193" s="40"/>
      <c r="C193" s="21"/>
    </row>
    <row r="194" spans="1:3">
      <c r="A194" s="25"/>
      <c r="B194" s="40"/>
      <c r="C194" s="21"/>
    </row>
    <row r="195" spans="1:3">
      <c r="A195" s="25"/>
      <c r="B195" s="40"/>
      <c r="C195" s="21"/>
    </row>
    <row r="196" spans="1:3">
      <c r="A196" s="25"/>
      <c r="B196" s="40"/>
      <c r="C196" s="21"/>
    </row>
    <row r="197" spans="1:3">
      <c r="A197" s="25"/>
      <c r="B197" s="40"/>
      <c r="C197" s="21"/>
    </row>
    <row r="198" spans="1:3">
      <c r="A198" s="25"/>
      <c r="B198" s="40"/>
      <c r="C198" s="21"/>
    </row>
    <row r="199" spans="1:3">
      <c r="A199" s="25"/>
      <c r="B199" s="40"/>
      <c r="C199" s="21"/>
    </row>
    <row r="200" spans="1:3">
      <c r="A200" s="25"/>
      <c r="B200" s="40"/>
      <c r="C200" s="21"/>
    </row>
    <row r="201" spans="1:3">
      <c r="A201" s="25"/>
      <c r="B201" s="40"/>
      <c r="C201" s="21"/>
    </row>
    <row r="202" spans="1:3">
      <c r="A202" s="25"/>
      <c r="B202" s="40"/>
      <c r="C202" s="21"/>
    </row>
    <row r="203" spans="1:3">
      <c r="A203" s="25"/>
      <c r="B203" s="40"/>
      <c r="C203" s="21"/>
    </row>
    <row r="204" spans="1:3">
      <c r="A204" s="25"/>
      <c r="B204" s="40"/>
      <c r="C204" s="21"/>
    </row>
    <row r="205" spans="1:3">
      <c r="A205" s="25"/>
      <c r="B205" s="40"/>
      <c r="C205" s="21"/>
    </row>
    <row r="206" spans="1:3">
      <c r="A206" s="25"/>
      <c r="B206" s="40"/>
      <c r="C206" s="21"/>
    </row>
    <row r="207" spans="1:3">
      <c r="A207" s="25"/>
      <c r="B207" s="40"/>
      <c r="C207" s="21"/>
    </row>
    <row r="208" spans="1:3">
      <c r="A208" s="25"/>
      <c r="B208" s="40"/>
      <c r="C208" s="21"/>
    </row>
    <row r="209" spans="1:3">
      <c r="A209" s="25"/>
      <c r="B209" s="40"/>
      <c r="C209" s="21"/>
    </row>
    <row r="210" spans="1:3">
      <c r="A210" s="25"/>
      <c r="B210" s="40"/>
      <c r="C210" s="21"/>
    </row>
    <row r="211" spans="1:3">
      <c r="A211" s="25"/>
      <c r="B211" s="40"/>
      <c r="C211" s="21"/>
    </row>
    <row r="212" spans="1:3">
      <c r="A212" s="25"/>
      <c r="B212" s="40"/>
      <c r="C212" s="21"/>
    </row>
    <row r="213" spans="1:3">
      <c r="A213" s="25"/>
      <c r="B213" s="40"/>
      <c r="C213" s="21"/>
    </row>
    <row r="214" spans="1:3">
      <c r="A214" s="25"/>
      <c r="B214" s="40"/>
      <c r="C214" s="21"/>
    </row>
    <row r="215" spans="1:3">
      <c r="A215" s="25"/>
      <c r="B215" s="40"/>
      <c r="C215" s="21"/>
    </row>
    <row r="216" spans="1:3">
      <c r="A216" s="25"/>
      <c r="B216" s="40"/>
      <c r="C216" s="21"/>
    </row>
    <row r="217" spans="1:3">
      <c r="A217" s="25"/>
      <c r="B217" s="40"/>
      <c r="C217" s="21"/>
    </row>
    <row r="218" spans="1:3">
      <c r="A218" s="25"/>
      <c r="B218" s="40"/>
      <c r="C218" s="21"/>
    </row>
    <row r="219" spans="1:3">
      <c r="A219" s="25"/>
      <c r="B219" s="40"/>
      <c r="C219" s="21"/>
    </row>
    <row r="220" spans="1:3">
      <c r="A220" s="25"/>
      <c r="B220" s="40"/>
      <c r="C220" s="21"/>
    </row>
    <row r="221" spans="1:3">
      <c r="A221" s="25"/>
      <c r="B221" s="40"/>
      <c r="C221" s="21"/>
    </row>
    <row r="222" spans="1:3">
      <c r="A222" s="25"/>
      <c r="B222" s="40"/>
      <c r="C222" s="21"/>
    </row>
    <row r="223" spans="1:3">
      <c r="A223" s="25"/>
      <c r="B223" s="40"/>
      <c r="C223" s="21"/>
    </row>
    <row r="224" spans="1:3">
      <c r="A224" s="25"/>
      <c r="B224" s="40"/>
      <c r="C224" s="21"/>
    </row>
    <row r="225" spans="1:3">
      <c r="A225" s="25"/>
      <c r="B225" s="40"/>
      <c r="C225" s="21"/>
    </row>
    <row r="226" spans="1:3">
      <c r="A226" s="25"/>
      <c r="B226" s="40"/>
      <c r="C226" s="21"/>
    </row>
    <row r="227" spans="1:3">
      <c r="A227" s="25"/>
      <c r="B227" s="40"/>
      <c r="C227" s="21"/>
    </row>
    <row r="228" spans="1:3">
      <c r="A228" s="25"/>
      <c r="B228" s="40"/>
      <c r="C228" s="21"/>
    </row>
    <row r="229" spans="1:3">
      <c r="A229" s="25"/>
      <c r="B229" s="40"/>
      <c r="C229" s="21"/>
    </row>
    <row r="230" spans="1:3">
      <c r="A230" s="25"/>
      <c r="B230" s="40"/>
      <c r="C230" s="21"/>
    </row>
    <row r="231" spans="1:3">
      <c r="A231" s="25"/>
      <c r="B231" s="40"/>
      <c r="C231" s="21"/>
    </row>
    <row r="232" spans="1:3">
      <c r="A232" s="25"/>
      <c r="B232" s="40"/>
      <c r="C232" s="21"/>
    </row>
    <row r="233" spans="1:3">
      <c r="A233" s="25"/>
      <c r="B233" s="40"/>
      <c r="C233" s="21"/>
    </row>
    <row r="234" spans="1:3">
      <c r="A234" s="25"/>
      <c r="B234" s="40"/>
      <c r="C234" s="21"/>
    </row>
    <row r="235" spans="1:3">
      <c r="A235" s="25"/>
      <c r="B235" s="40"/>
      <c r="C235" s="21"/>
    </row>
    <row r="236" spans="1:3">
      <c r="A236" s="25"/>
      <c r="B236" s="40"/>
      <c r="C236" s="21"/>
    </row>
    <row r="237" spans="1:3">
      <c r="A237" s="25"/>
      <c r="B237" s="40"/>
      <c r="C237" s="21"/>
    </row>
    <row r="238" spans="1:3">
      <c r="A238" s="25"/>
      <c r="B238" s="40"/>
      <c r="C238" s="21"/>
    </row>
    <row r="239" spans="1:3">
      <c r="A239" s="25"/>
      <c r="B239" s="40"/>
      <c r="C239" s="21"/>
    </row>
    <row r="240" spans="1:3">
      <c r="A240" s="25"/>
      <c r="B240" s="40"/>
      <c r="C240" s="21"/>
    </row>
    <row r="241" spans="1:3">
      <c r="A241" s="25"/>
      <c r="B241" s="40"/>
      <c r="C241" s="21"/>
    </row>
    <row r="242" spans="1:3">
      <c r="A242" s="25"/>
      <c r="B242" s="40"/>
      <c r="C242" s="21"/>
    </row>
    <row r="243" spans="1:3">
      <c r="A243" s="25"/>
      <c r="B243" s="40"/>
      <c r="C243" s="21"/>
    </row>
    <row r="244" spans="1:3">
      <c r="A244" s="25"/>
      <c r="B244" s="40"/>
      <c r="C244" s="21"/>
    </row>
    <row r="245" spans="1:3">
      <c r="A245" s="25"/>
      <c r="B245" s="40"/>
      <c r="C245" s="21"/>
    </row>
    <row r="246" spans="1:3">
      <c r="A246" s="25"/>
      <c r="B246" s="40"/>
    </row>
    <row r="247" spans="1:3">
      <c r="A247" s="25"/>
      <c r="B247" s="40"/>
    </row>
    <row r="248" spans="1:3">
      <c r="A248" s="25"/>
      <c r="B248" s="40"/>
    </row>
    <row r="249" spans="1:3">
      <c r="A249" s="25"/>
      <c r="B249" s="40"/>
    </row>
    <row r="250" spans="1:3">
      <c r="A250" s="25"/>
      <c r="B250" s="40"/>
    </row>
    <row r="251" spans="1:3">
      <c r="A251" s="25"/>
      <c r="B251" s="40"/>
    </row>
    <row r="252" spans="1:3">
      <c r="A252" s="25"/>
      <c r="B252" s="40"/>
    </row>
    <row r="253" spans="1:3">
      <c r="A253" s="25"/>
      <c r="B253" s="40"/>
    </row>
    <row r="254" spans="1:3">
      <c r="A254" s="25"/>
      <c r="B254" s="40"/>
    </row>
    <row r="255" spans="1:3">
      <c r="A255" s="25"/>
      <c r="B255" s="40"/>
    </row>
    <row r="256" spans="1:3">
      <c r="A256" s="25"/>
      <c r="B256" s="40"/>
    </row>
    <row r="257" spans="1:2">
      <c r="A257" s="25"/>
      <c r="B257" s="40"/>
    </row>
    <row r="258" spans="1:2">
      <c r="A258" s="25"/>
      <c r="B258" s="40"/>
    </row>
    <row r="259" spans="1:2">
      <c r="A259" s="25"/>
      <c r="B259" s="40"/>
    </row>
    <row r="260" spans="1:2">
      <c r="A260" s="25"/>
      <c r="B260" s="40"/>
    </row>
    <row r="261" spans="1:2">
      <c r="A261" s="25"/>
      <c r="B261" s="40"/>
    </row>
    <row r="262" spans="1:2">
      <c r="A262" s="25"/>
      <c r="B262" s="40"/>
    </row>
    <row r="263" spans="1:2">
      <c r="A263" s="25"/>
      <c r="B263" s="40"/>
    </row>
    <row r="264" spans="1:2">
      <c r="A264" s="25"/>
      <c r="B264" s="40"/>
    </row>
    <row r="265" spans="1:2">
      <c r="A265" s="25"/>
      <c r="B265" s="40"/>
    </row>
    <row r="266" spans="1:2">
      <c r="A266" s="25"/>
      <c r="B266" s="40"/>
    </row>
    <row r="267" spans="1:2">
      <c r="A267" s="25"/>
      <c r="B267" s="40"/>
    </row>
    <row r="268" spans="1:2">
      <c r="A268" s="25"/>
      <c r="B268" s="40"/>
    </row>
    <row r="269" spans="1:2">
      <c r="A269" s="25"/>
      <c r="B269" s="40"/>
    </row>
    <row r="270" spans="1:2">
      <c r="A270" s="25"/>
      <c r="B270" s="40"/>
    </row>
    <row r="271" spans="1:2">
      <c r="A271" s="25"/>
      <c r="B271" s="39"/>
    </row>
    <row r="272" spans="1:2">
      <c r="A272" s="25"/>
      <c r="B272" s="39"/>
    </row>
    <row r="273" spans="1:2">
      <c r="A273" s="25"/>
      <c r="B273" s="39"/>
    </row>
    <row r="274" spans="1:2">
      <c r="A274" s="25"/>
      <c r="B274" s="39"/>
    </row>
    <row r="275" spans="1:2">
      <c r="A275" s="25"/>
      <c r="B275" s="39"/>
    </row>
    <row r="276" spans="1:2">
      <c r="A276" s="25"/>
      <c r="B276" s="39"/>
    </row>
    <row r="277" spans="1:2">
      <c r="A277" s="25"/>
      <c r="B277" s="39"/>
    </row>
    <row r="278" spans="1:2">
      <c r="A278" s="25"/>
      <c r="B278" s="39"/>
    </row>
    <row r="279" spans="1:2">
      <c r="A279" s="25"/>
      <c r="B279" s="39"/>
    </row>
    <row r="280" spans="1:2">
      <c r="A280" s="25"/>
      <c r="B280" s="39"/>
    </row>
    <row r="281" spans="1:2">
      <c r="A281" s="25"/>
      <c r="B281" s="39"/>
    </row>
    <row r="282" spans="1:2">
      <c r="A282" s="25"/>
      <c r="B282" s="39"/>
    </row>
    <row r="283" spans="1:2">
      <c r="A283" s="25"/>
      <c r="B283" s="39"/>
    </row>
    <row r="284" spans="1:2">
      <c r="A284" s="25"/>
      <c r="B284" s="39"/>
    </row>
    <row r="285" spans="1:2">
      <c r="A285" s="25"/>
      <c r="B285" s="39"/>
    </row>
    <row r="286" spans="1:2">
      <c r="A286" s="25"/>
      <c r="B286" s="39"/>
    </row>
    <row r="287" spans="1:2">
      <c r="A287" s="25"/>
      <c r="B287" s="39"/>
    </row>
    <row r="288" spans="1:2">
      <c r="A288" s="25"/>
      <c r="B288" s="39"/>
    </row>
    <row r="289" spans="1:2">
      <c r="A289" s="25"/>
      <c r="B289" s="39"/>
    </row>
    <row r="290" spans="1:2">
      <c r="A290" s="25"/>
      <c r="B290" s="39"/>
    </row>
    <row r="291" spans="1:2">
      <c r="A291" s="25"/>
      <c r="B291" s="39"/>
    </row>
    <row r="292" spans="1:2">
      <c r="A292" s="25"/>
      <c r="B292" s="39"/>
    </row>
    <row r="293" spans="1:2">
      <c r="A293" s="25"/>
      <c r="B293" s="39"/>
    </row>
    <row r="294" spans="1:2">
      <c r="A294" s="25"/>
      <c r="B294" s="39"/>
    </row>
    <row r="295" spans="1:2">
      <c r="A295" s="25"/>
      <c r="B295" s="39"/>
    </row>
    <row r="296" spans="1:2">
      <c r="A296" s="25"/>
      <c r="B296" s="39"/>
    </row>
    <row r="297" spans="1:2">
      <c r="A297" s="25"/>
      <c r="B297" s="39"/>
    </row>
    <row r="298" spans="1:2">
      <c r="A298" s="25"/>
      <c r="B298" s="39"/>
    </row>
    <row r="299" spans="1:2">
      <c r="A299" s="25"/>
      <c r="B299" s="39"/>
    </row>
    <row r="300" spans="1:2">
      <c r="A300" s="25"/>
      <c r="B300" s="39"/>
    </row>
    <row r="301" spans="1:2">
      <c r="A301" s="25"/>
      <c r="B301" s="39"/>
    </row>
    <row r="302" spans="1:2">
      <c r="A302" s="25"/>
      <c r="B302" s="39"/>
    </row>
    <row r="303" spans="1:2">
      <c r="A303" s="25"/>
      <c r="B303" s="39"/>
    </row>
    <row r="304" spans="1:2">
      <c r="A304" s="25"/>
      <c r="B304" s="39"/>
    </row>
    <row r="305" spans="1:2">
      <c r="A305" s="25"/>
      <c r="B305" s="39"/>
    </row>
    <row r="306" spans="1:2">
      <c r="A306" s="25"/>
      <c r="B306" s="39"/>
    </row>
    <row r="307" spans="1:2">
      <c r="A307" s="25"/>
      <c r="B307" s="39"/>
    </row>
    <row r="308" spans="1:2">
      <c r="A308" s="25"/>
      <c r="B308" s="39"/>
    </row>
    <row r="309" spans="1:2">
      <c r="A309" s="25"/>
      <c r="B309" s="39"/>
    </row>
    <row r="310" spans="1:2">
      <c r="A310" s="25"/>
      <c r="B310" s="39"/>
    </row>
    <row r="311" spans="1:2">
      <c r="A311" s="25"/>
      <c r="B311" s="39"/>
    </row>
    <row r="312" spans="1:2">
      <c r="A312" s="25"/>
      <c r="B312" s="39"/>
    </row>
    <row r="313" spans="1:2">
      <c r="A313" s="25"/>
      <c r="B313" s="39"/>
    </row>
    <row r="314" spans="1:2">
      <c r="A314" s="25"/>
      <c r="B314" s="39"/>
    </row>
    <row r="315" spans="1:2">
      <c r="A315" s="25"/>
      <c r="B315" s="39"/>
    </row>
    <row r="316" spans="1:2">
      <c r="A316" s="25"/>
      <c r="B316" s="39"/>
    </row>
    <row r="317" spans="1:2">
      <c r="A317" s="25"/>
      <c r="B317" s="39"/>
    </row>
    <row r="318" spans="1:2">
      <c r="A318" s="25"/>
      <c r="B318" s="39"/>
    </row>
    <row r="319" spans="1:2">
      <c r="A319" s="25"/>
      <c r="B319" s="39"/>
    </row>
    <row r="320" spans="1:2">
      <c r="A320" s="25"/>
      <c r="B320" s="39"/>
    </row>
    <row r="321" spans="1:2">
      <c r="A321" s="25"/>
      <c r="B321" s="39"/>
    </row>
    <row r="322" spans="1:2">
      <c r="A322" s="25"/>
      <c r="B322" s="39"/>
    </row>
    <row r="323" spans="1:2">
      <c r="A323" s="25"/>
      <c r="B323" s="39"/>
    </row>
    <row r="324" spans="1:2">
      <c r="A324" s="25"/>
      <c r="B324" s="39"/>
    </row>
    <row r="325" spans="1:2">
      <c r="A325" s="25"/>
      <c r="B325" s="39"/>
    </row>
    <row r="326" spans="1:2">
      <c r="A326" s="25"/>
      <c r="B326" s="39"/>
    </row>
    <row r="327" spans="1:2">
      <c r="A327" s="25"/>
      <c r="B327" s="39"/>
    </row>
    <row r="328" spans="1:2">
      <c r="A328" s="25"/>
      <c r="B328" s="39"/>
    </row>
    <row r="329" spans="1:2">
      <c r="A329" s="25"/>
      <c r="B329" s="39"/>
    </row>
    <row r="330" spans="1:2">
      <c r="A330" s="25"/>
      <c r="B330" s="39"/>
    </row>
    <row r="331" spans="1:2">
      <c r="A331" s="25"/>
      <c r="B331" s="39"/>
    </row>
    <row r="332" spans="1:2">
      <c r="A332" s="25"/>
      <c r="B332" s="39"/>
    </row>
    <row r="333" spans="1:2">
      <c r="A333" s="25"/>
      <c r="B333" s="39"/>
    </row>
    <row r="334" spans="1:2">
      <c r="A334" s="25"/>
      <c r="B334" s="39"/>
    </row>
    <row r="335" spans="1:2">
      <c r="A335" s="25"/>
      <c r="B335" s="39"/>
    </row>
    <row r="336" spans="1:2">
      <c r="A336" s="25"/>
      <c r="B336" s="39"/>
    </row>
    <row r="337" spans="1:2">
      <c r="A337" s="25"/>
      <c r="B337" s="39"/>
    </row>
    <row r="338" spans="1:2">
      <c r="A338" s="25"/>
      <c r="B338" s="39"/>
    </row>
    <row r="339" spans="1:2">
      <c r="A339" s="25"/>
      <c r="B339" s="39"/>
    </row>
    <row r="340" spans="1:2">
      <c r="A340" s="25"/>
      <c r="B340" s="39"/>
    </row>
    <row r="341" spans="1:2">
      <c r="A341" s="25"/>
      <c r="B341" s="39"/>
    </row>
    <row r="342" spans="1:2">
      <c r="A342" s="25"/>
      <c r="B342" s="39"/>
    </row>
    <row r="343" spans="1:2">
      <c r="A343" s="25"/>
      <c r="B343" s="39"/>
    </row>
    <row r="344" spans="1:2">
      <c r="A344" s="25"/>
      <c r="B344" s="39"/>
    </row>
    <row r="345" spans="1:2">
      <c r="A345" s="25"/>
      <c r="B345" s="39"/>
    </row>
    <row r="346" spans="1:2">
      <c r="A346" s="25"/>
      <c r="B346" s="39"/>
    </row>
    <row r="347" spans="1:2">
      <c r="A347" s="25"/>
      <c r="B347" s="39"/>
    </row>
    <row r="348" spans="1:2">
      <c r="A348" s="25"/>
      <c r="B348" s="39"/>
    </row>
    <row r="349" spans="1:2">
      <c r="A349" s="25"/>
      <c r="B349" s="39"/>
    </row>
    <row r="350" spans="1:2">
      <c r="A350" s="25"/>
      <c r="B350" s="39"/>
    </row>
    <row r="351" spans="1:2">
      <c r="A351" s="25"/>
      <c r="B351" s="39"/>
    </row>
    <row r="352" spans="1:2">
      <c r="A352" s="25"/>
      <c r="B352" s="39"/>
    </row>
    <row r="353" spans="1:2">
      <c r="A353" s="25"/>
      <c r="B353" s="39"/>
    </row>
    <row r="354" spans="1:2">
      <c r="A354" s="25"/>
      <c r="B354" s="39"/>
    </row>
    <row r="355" spans="1:2">
      <c r="A355" s="25"/>
      <c r="B355" s="39"/>
    </row>
    <row r="356" spans="1:2">
      <c r="A356" s="25"/>
      <c r="B356" s="39"/>
    </row>
    <row r="357" spans="1:2">
      <c r="A357" s="25"/>
      <c r="B357" s="39"/>
    </row>
    <row r="358" spans="1:2">
      <c r="A358" s="25"/>
      <c r="B358" s="39"/>
    </row>
    <row r="359" spans="1:2">
      <c r="A359" s="25"/>
      <c r="B359" s="39"/>
    </row>
    <row r="360" spans="1:2">
      <c r="A360" s="25"/>
      <c r="B360" s="39"/>
    </row>
    <row r="361" spans="1:2">
      <c r="A361" s="25"/>
      <c r="B361" s="39"/>
    </row>
    <row r="362" spans="1:2">
      <c r="A362" s="25"/>
      <c r="B362" s="39"/>
    </row>
    <row r="363" spans="1:2">
      <c r="A363" s="25"/>
      <c r="B363" s="39"/>
    </row>
    <row r="364" spans="1:2">
      <c r="A364" s="25"/>
      <c r="B364" s="39"/>
    </row>
    <row r="365" spans="1:2">
      <c r="A365" s="25"/>
      <c r="B365" s="39"/>
    </row>
    <row r="366" spans="1:2">
      <c r="A366" s="25"/>
      <c r="B366" s="39"/>
    </row>
    <row r="367" spans="1:2">
      <c r="A367" s="25"/>
      <c r="B367" s="39"/>
    </row>
    <row r="368" spans="1:2">
      <c r="A368" s="25"/>
      <c r="B368" s="39"/>
    </row>
    <row r="369" spans="1:2">
      <c r="A369" s="25"/>
      <c r="B369" s="39"/>
    </row>
    <row r="370" spans="1:2">
      <c r="A370" s="25"/>
      <c r="B370" s="39"/>
    </row>
    <row r="371" spans="1:2">
      <c r="A371" s="25"/>
      <c r="B371" s="39"/>
    </row>
    <row r="372" spans="1:2">
      <c r="A372" s="25"/>
      <c r="B372" s="39"/>
    </row>
    <row r="373" spans="1:2">
      <c r="A373" s="25"/>
      <c r="B373" s="39"/>
    </row>
    <row r="374" spans="1:2">
      <c r="A374" s="25"/>
      <c r="B374" s="39"/>
    </row>
    <row r="375" spans="1:2">
      <c r="A375" s="25"/>
      <c r="B375" s="39"/>
    </row>
    <row r="376" spans="1:2">
      <c r="A376" s="25"/>
      <c r="B376" s="39"/>
    </row>
    <row r="377" spans="1:2">
      <c r="A377" s="25"/>
      <c r="B377" s="39"/>
    </row>
    <row r="378" spans="1:2">
      <c r="A378" s="25"/>
      <c r="B378" s="39"/>
    </row>
    <row r="379" spans="1:2">
      <c r="A379" s="25"/>
      <c r="B379" s="39"/>
    </row>
    <row r="380" spans="1:2">
      <c r="A380" s="25"/>
      <c r="B380" s="39"/>
    </row>
    <row r="381" spans="1:2">
      <c r="A381" s="25"/>
      <c r="B381" s="39"/>
    </row>
    <row r="382" spans="1:2">
      <c r="A382" s="25"/>
      <c r="B382" s="39"/>
    </row>
    <row r="383" spans="1:2">
      <c r="A383" s="25"/>
      <c r="B383" s="39"/>
    </row>
    <row r="384" spans="1:2">
      <c r="A384" s="25"/>
      <c r="B384" s="39"/>
    </row>
    <row r="385" spans="1:2">
      <c r="A385" s="25"/>
      <c r="B385" s="39"/>
    </row>
    <row r="386" spans="1:2">
      <c r="A386" s="25"/>
      <c r="B386" s="39"/>
    </row>
    <row r="387" spans="1:2">
      <c r="A387" s="25"/>
      <c r="B387" s="39"/>
    </row>
    <row r="388" spans="1:2">
      <c r="A388" s="25"/>
      <c r="B388" s="39"/>
    </row>
    <row r="389" spans="1:2">
      <c r="A389" s="25"/>
      <c r="B389" s="39"/>
    </row>
    <row r="390" spans="1:2">
      <c r="A390" s="25"/>
      <c r="B390" s="39"/>
    </row>
    <row r="391" spans="1:2">
      <c r="A391" s="25"/>
      <c r="B391" s="39"/>
    </row>
    <row r="392" spans="1:2">
      <c r="A392" s="25"/>
      <c r="B392" s="39"/>
    </row>
    <row r="393" spans="1:2">
      <c r="A393" s="25"/>
      <c r="B393" s="39"/>
    </row>
    <row r="394" spans="1:2">
      <c r="A394" s="25"/>
      <c r="B394" s="39"/>
    </row>
    <row r="395" spans="1:2">
      <c r="A395" s="25"/>
      <c r="B395" s="39"/>
    </row>
    <row r="396" spans="1:2">
      <c r="A396" s="25"/>
      <c r="B396" s="39"/>
    </row>
    <row r="397" spans="1:2">
      <c r="A397" s="25"/>
      <c r="B397" s="39"/>
    </row>
    <row r="398" spans="1:2">
      <c r="A398" s="25"/>
      <c r="B398" s="39"/>
    </row>
    <row r="399" spans="1:2">
      <c r="A399" s="25"/>
      <c r="B399" s="39"/>
    </row>
    <row r="400" spans="1:2">
      <c r="A400" s="25"/>
      <c r="B400" s="39"/>
    </row>
    <row r="401" spans="1:2">
      <c r="A401" s="25"/>
      <c r="B401" s="39"/>
    </row>
    <row r="402" spans="1:2">
      <c r="A402" s="25"/>
      <c r="B402" s="39"/>
    </row>
    <row r="403" spans="1:2">
      <c r="A403" s="25"/>
      <c r="B403" s="39"/>
    </row>
    <row r="404" spans="1:2">
      <c r="A404" s="25"/>
      <c r="B404" s="39"/>
    </row>
    <row r="405" spans="1:2">
      <c r="A405" s="25"/>
      <c r="B405" s="39"/>
    </row>
    <row r="406" spans="1:2">
      <c r="A406" s="25"/>
      <c r="B406" s="39"/>
    </row>
    <row r="407" spans="1:2">
      <c r="A407" s="25"/>
      <c r="B407" s="39"/>
    </row>
    <row r="408" spans="1:2">
      <c r="A408" s="25"/>
      <c r="B408" s="39"/>
    </row>
    <row r="409" spans="1:2">
      <c r="A409" s="25"/>
      <c r="B409" s="39"/>
    </row>
    <row r="410" spans="1:2">
      <c r="A410" s="25"/>
      <c r="B410" s="39"/>
    </row>
    <row r="411" spans="1:2">
      <c r="A411" s="25"/>
      <c r="B411" s="39"/>
    </row>
    <row r="412" spans="1:2">
      <c r="A412" s="25"/>
      <c r="B412" s="39"/>
    </row>
    <row r="413" spans="1:2">
      <c r="A413" s="25"/>
      <c r="B413" s="39"/>
    </row>
    <row r="414" spans="1:2">
      <c r="A414" s="25"/>
      <c r="B414" s="39"/>
    </row>
    <row r="415" spans="1:2">
      <c r="A415" s="25"/>
      <c r="B415" s="39"/>
    </row>
    <row r="416" spans="1:2">
      <c r="A416" s="25"/>
      <c r="B416" s="39"/>
    </row>
    <row r="417" spans="1:2">
      <c r="A417" s="25"/>
      <c r="B417" s="39"/>
    </row>
    <row r="418" spans="1:2">
      <c r="A418" s="25"/>
      <c r="B418" s="39"/>
    </row>
    <row r="419" spans="1:2">
      <c r="A419" s="25"/>
      <c r="B419" s="39"/>
    </row>
    <row r="420" spans="1:2">
      <c r="A420" s="25"/>
      <c r="B420" s="39"/>
    </row>
    <row r="421" spans="1:2">
      <c r="A421" s="25"/>
      <c r="B421" s="39"/>
    </row>
    <row r="422" spans="1:2">
      <c r="A422" s="25"/>
      <c r="B422" s="39"/>
    </row>
    <row r="423" spans="1:2">
      <c r="A423" s="25"/>
      <c r="B423" s="39"/>
    </row>
    <row r="424" spans="1:2">
      <c r="A424" s="25"/>
      <c r="B424" s="39"/>
    </row>
    <row r="425" spans="1:2">
      <c r="A425" s="25"/>
      <c r="B425" s="39"/>
    </row>
    <row r="426" spans="1:2">
      <c r="A426" s="25"/>
      <c r="B426" s="39"/>
    </row>
    <row r="427" spans="1:2">
      <c r="A427" s="25"/>
      <c r="B427" s="39"/>
    </row>
    <row r="428" spans="1:2">
      <c r="A428" s="25"/>
      <c r="B428" s="39"/>
    </row>
    <row r="429" spans="1:2">
      <c r="A429" s="25"/>
      <c r="B429" s="39"/>
    </row>
    <row r="430" spans="1:2">
      <c r="A430" s="25"/>
      <c r="B430" s="39"/>
    </row>
    <row r="431" spans="1:2">
      <c r="A431" s="25"/>
      <c r="B431" s="39"/>
    </row>
    <row r="432" spans="1:2">
      <c r="A432" s="25"/>
      <c r="B432" s="39"/>
    </row>
    <row r="433" spans="1:2">
      <c r="A433" s="25"/>
      <c r="B433" s="39"/>
    </row>
    <row r="434" spans="1:2">
      <c r="A434" s="25"/>
      <c r="B434" s="39"/>
    </row>
    <row r="435" spans="1:2">
      <c r="A435" s="25"/>
      <c r="B435" s="39"/>
    </row>
    <row r="436" spans="1:2">
      <c r="A436" s="25"/>
      <c r="B436" s="39"/>
    </row>
    <row r="437" spans="1:2">
      <c r="A437" s="25"/>
      <c r="B437" s="39"/>
    </row>
    <row r="438" spans="1:2">
      <c r="A438" s="25"/>
      <c r="B438" s="39"/>
    </row>
    <row r="439" spans="1:2">
      <c r="A439" s="25"/>
      <c r="B439" s="39"/>
    </row>
    <row r="440" spans="1:2">
      <c r="A440" s="25"/>
      <c r="B440" s="39"/>
    </row>
    <row r="441" spans="1:2">
      <c r="A441" s="25"/>
      <c r="B441" s="39"/>
    </row>
    <row r="442" spans="1:2">
      <c r="A442" s="25"/>
      <c r="B442" s="39"/>
    </row>
    <row r="443" spans="1:2">
      <c r="A443" s="25"/>
      <c r="B443" s="39"/>
    </row>
    <row r="444" spans="1:2">
      <c r="A444" s="25"/>
      <c r="B444" s="39"/>
    </row>
    <row r="445" spans="1:2">
      <c r="A445" s="25"/>
      <c r="B445" s="39"/>
    </row>
    <row r="446" spans="1:2">
      <c r="A446" s="25"/>
      <c r="B446" s="39"/>
    </row>
    <row r="447" spans="1:2">
      <c r="A447" s="25"/>
      <c r="B447" s="39"/>
    </row>
    <row r="448" spans="1:2">
      <c r="A448" s="25"/>
      <c r="B448" s="39"/>
    </row>
    <row r="449" spans="1:2">
      <c r="A449" s="25"/>
      <c r="B449" s="39"/>
    </row>
    <row r="450" spans="1:2">
      <c r="A450" s="25"/>
      <c r="B450" s="39"/>
    </row>
    <row r="451" spans="1:2">
      <c r="A451" s="25"/>
      <c r="B451" s="39"/>
    </row>
    <row r="452" spans="1:2">
      <c r="A452" s="25"/>
      <c r="B452" s="39"/>
    </row>
    <row r="453" spans="1:2">
      <c r="A453" s="25"/>
      <c r="B453" s="39"/>
    </row>
    <row r="454" spans="1:2">
      <c r="A454" s="25"/>
      <c r="B454" s="39"/>
    </row>
  </sheetData>
  <mergeCells count="1">
    <mergeCell ref="D14:I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0"/>
  <sheetViews>
    <sheetView workbookViewId="0">
      <selection activeCell="D9" sqref="D9"/>
    </sheetView>
  </sheetViews>
  <sheetFormatPr defaultRowHeight="12.75"/>
  <cols>
    <col min="1" max="1" width="9.140625" style="5" customWidth="1"/>
    <col min="2" max="2" width="9.85546875" style="5" customWidth="1"/>
    <col min="3" max="3" width="14.7109375" style="11" customWidth="1"/>
    <col min="4" max="4" width="12.140625" style="6" customWidth="1"/>
    <col min="5" max="5" width="13.42578125" bestFit="1" customWidth="1"/>
    <col min="6" max="6" width="11.42578125" customWidth="1"/>
    <col min="7" max="7" width="18.28515625" customWidth="1"/>
    <col min="8" max="8" width="21.42578125" customWidth="1"/>
    <col min="9" max="9" width="11.42578125" customWidth="1"/>
    <col min="10" max="10" width="13.5703125" customWidth="1"/>
  </cols>
  <sheetData>
    <row r="1" spans="1:15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</row>
    <row r="2" spans="1:15">
      <c r="A2" s="1"/>
      <c r="B2" s="1"/>
    </row>
    <row r="3" spans="1:15">
      <c r="A3" s="68" t="s">
        <v>50</v>
      </c>
      <c r="B3" s="69"/>
      <c r="C3" s="69"/>
      <c r="D3" s="69"/>
      <c r="E3" s="69"/>
      <c r="F3" s="69"/>
      <c r="G3" s="69"/>
      <c r="H3" s="69"/>
      <c r="I3" s="69"/>
      <c r="J3" s="69"/>
      <c r="K3" s="30" t="s">
        <v>34</v>
      </c>
      <c r="L3" s="29"/>
      <c r="M3" s="29"/>
    </row>
    <row r="4" spans="1:15">
      <c r="A4" s="1"/>
      <c r="B4" s="1"/>
    </row>
    <row r="5" spans="1:1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</row>
    <row r="6" spans="1:15">
      <c r="A6" s="69" t="s">
        <v>20</v>
      </c>
      <c r="B6" s="69"/>
      <c r="C6" s="69"/>
      <c r="D6" s="69"/>
      <c r="E6" s="69"/>
      <c r="F6" s="69"/>
      <c r="G6" s="69"/>
      <c r="H6" s="69"/>
      <c r="I6" s="69"/>
      <c r="J6" s="69"/>
    </row>
    <row r="7" spans="1:15">
      <c r="A7" s="1"/>
      <c r="B7" s="1"/>
    </row>
    <row r="8" spans="1:15">
      <c r="A8" s="2" t="s">
        <v>66</v>
      </c>
      <c r="B8" s="1"/>
      <c r="F8" s="34"/>
      <c r="G8" s="6"/>
      <c r="H8" s="6"/>
    </row>
    <row r="9" spans="1:15" ht="38.25">
      <c r="A9" s="2" t="s">
        <v>72</v>
      </c>
      <c r="B9" s="1"/>
      <c r="D9" s="58" t="s">
        <v>77</v>
      </c>
      <c r="E9" s="42" t="s">
        <v>9</v>
      </c>
      <c r="F9" s="6"/>
      <c r="G9" s="6"/>
      <c r="H9" s="6"/>
    </row>
    <row r="10" spans="1:15">
      <c r="A10" s="2"/>
      <c r="B10" s="1"/>
      <c r="D10" s="7">
        <f>ROUND('314 Truncate'!B13, 6)</f>
        <v>0</v>
      </c>
      <c r="E10" s="47">
        <f>'[1]314'!$J$21</f>
        <v>60.986145444094767</v>
      </c>
      <c r="F10" s="35"/>
      <c r="G10" s="6"/>
      <c r="H10" s="6"/>
    </row>
    <row r="11" spans="1:15">
      <c r="A11" s="26" t="str">
        <f>"Probable Retirement Year " &amp;ROUND('314 Truncate'!C1, 1)</f>
        <v>Probable Retirement Year 2042.3</v>
      </c>
      <c r="B11" s="1"/>
      <c r="F11" s="34"/>
      <c r="G11" s="6"/>
      <c r="H11" s="6"/>
      <c r="O11" s="29"/>
    </row>
    <row r="12" spans="1:15">
      <c r="A12" s="1"/>
      <c r="B12" s="1"/>
      <c r="L12" s="62" t="s">
        <v>26</v>
      </c>
      <c r="M12" s="62"/>
      <c r="N12" s="62"/>
      <c r="O12" s="29"/>
    </row>
    <row r="13" spans="1:15">
      <c r="A13" s="1"/>
      <c r="B13" s="1"/>
      <c r="D13" s="3" t="s">
        <v>12</v>
      </c>
      <c r="F13" s="3" t="s">
        <v>12</v>
      </c>
      <c r="G13" s="3" t="s">
        <v>10</v>
      </c>
      <c r="L13" s="30"/>
      <c r="M13" s="29"/>
      <c r="N13" s="29"/>
      <c r="O13" s="29"/>
    </row>
    <row r="14" spans="1:15">
      <c r="A14" s="2"/>
      <c r="B14" s="3" t="s">
        <v>7</v>
      </c>
      <c r="C14" s="12" t="s">
        <v>1</v>
      </c>
      <c r="D14" s="3" t="s">
        <v>10</v>
      </c>
      <c r="E14" s="3" t="s">
        <v>12</v>
      </c>
      <c r="F14" s="3" t="s">
        <v>9</v>
      </c>
      <c r="G14" s="3" t="s">
        <v>9</v>
      </c>
      <c r="L14" s="32" t="s">
        <v>35</v>
      </c>
      <c r="M14" s="33" t="s">
        <v>38</v>
      </c>
      <c r="N14" s="29"/>
      <c r="O14" s="29"/>
    </row>
    <row r="15" spans="1:15">
      <c r="A15" s="3" t="s">
        <v>2</v>
      </c>
      <c r="B15" s="14">
        <v>37256</v>
      </c>
      <c r="C15" s="12" t="s">
        <v>3</v>
      </c>
      <c r="D15" s="3" t="s">
        <v>9</v>
      </c>
      <c r="E15" s="3" t="s">
        <v>9</v>
      </c>
      <c r="F15" s="3" t="s">
        <v>13</v>
      </c>
      <c r="G15" s="3" t="s">
        <v>13</v>
      </c>
      <c r="L15" s="32" t="s">
        <v>36</v>
      </c>
      <c r="M15" s="33" t="s">
        <v>38</v>
      </c>
      <c r="N15" s="29"/>
      <c r="O15" s="29"/>
    </row>
    <row r="16" spans="1:15">
      <c r="A16" s="4" t="s">
        <v>4</v>
      </c>
      <c r="B16" s="13" t="s">
        <v>5</v>
      </c>
      <c r="C16" s="8" t="s">
        <v>6</v>
      </c>
      <c r="D16" s="4" t="s">
        <v>11</v>
      </c>
      <c r="E16" s="4" t="s">
        <v>14</v>
      </c>
      <c r="F16" s="4" t="s">
        <v>15</v>
      </c>
      <c r="G16" t="s">
        <v>16</v>
      </c>
      <c r="L16" s="32" t="s">
        <v>37</v>
      </c>
      <c r="M16" s="33" t="s">
        <v>39</v>
      </c>
      <c r="N16" s="29"/>
      <c r="O16" s="29"/>
    </row>
    <row r="17" spans="1:15">
      <c r="A17" s="4"/>
      <c r="B17" s="13"/>
      <c r="C17" s="8"/>
      <c r="D17" s="4"/>
      <c r="E17" s="4"/>
      <c r="F17" s="4"/>
      <c r="L17" s="30" t="s">
        <v>40</v>
      </c>
      <c r="M17" s="33" t="s">
        <v>41</v>
      </c>
      <c r="N17" s="29"/>
      <c r="O17" s="29"/>
    </row>
    <row r="18" spans="1:15">
      <c r="A18" s="4">
        <v>2011</v>
      </c>
      <c r="B18" s="28">
        <v>0.5</v>
      </c>
      <c r="C18" s="45">
        <v>74224466.020000011</v>
      </c>
      <c r="D18" s="16">
        <f>'314 Truncate'!C14</f>
        <v>29.400923412578276</v>
      </c>
      <c r="E18" s="10">
        <f>E10</f>
        <v>60.986145444094767</v>
      </c>
      <c r="F18" s="9">
        <f t="shared" ref="F18:F81" si="0">+C18/E18</f>
        <v>1217070.9507791512</v>
      </c>
      <c r="G18" s="9">
        <f>+D18*F18</f>
        <v>35783009.811531648</v>
      </c>
      <c r="L18" s="30" t="s">
        <v>42</v>
      </c>
      <c r="M18" s="33" t="s">
        <v>43</v>
      </c>
      <c r="N18" s="29"/>
      <c r="O18" s="29"/>
    </row>
    <row r="19" spans="1:15">
      <c r="A19" s="4">
        <v>2010</v>
      </c>
      <c r="B19" s="28">
        <v>1.5</v>
      </c>
      <c r="C19" s="45">
        <v>2238789.2200000002</v>
      </c>
      <c r="D19" s="16">
        <f>'314 Truncate'!C15</f>
        <v>29.281106191766689</v>
      </c>
      <c r="E19" s="10">
        <f t="shared" ref="E19:E33" si="1">E18</f>
        <v>60.986145444094767</v>
      </c>
      <c r="F19" s="9">
        <f t="shared" si="0"/>
        <v>36709.800294761539</v>
      </c>
      <c r="G19" s="9">
        <f>+D19*F19</f>
        <v>1074903.5607094606</v>
      </c>
      <c r="L19" s="32" t="s">
        <v>44</v>
      </c>
      <c r="M19" s="33" t="s">
        <v>45</v>
      </c>
    </row>
    <row r="20" spans="1:15">
      <c r="A20" s="4">
        <v>2009</v>
      </c>
      <c r="B20" s="28">
        <v>2.5</v>
      </c>
      <c r="C20" s="45">
        <v>8277575.1799999988</v>
      </c>
      <c r="D20" s="16">
        <f>'314 Truncate'!C16</f>
        <v>29.168834156281044</v>
      </c>
      <c r="E20" s="10">
        <f t="shared" si="1"/>
        <v>60.986145444094767</v>
      </c>
      <c r="F20" s="9">
        <f t="shared" si="0"/>
        <v>135728.78101613992</v>
      </c>
      <c r="G20" s="9">
        <f>+D20*F20</f>
        <v>3959050.3036939725</v>
      </c>
    </row>
    <row r="21" spans="1:15">
      <c r="A21" s="27">
        <v>2008</v>
      </c>
      <c r="B21" s="28">
        <v>3.5</v>
      </c>
      <c r="C21" s="45">
        <v>24643083.940000001</v>
      </c>
      <c r="D21" s="16">
        <f>'314 Truncate'!C17</f>
        <v>29.060344915492081</v>
      </c>
      <c r="E21" s="10">
        <f t="shared" si="1"/>
        <v>60.986145444094767</v>
      </c>
      <c r="F21" s="9">
        <f t="shared" si="0"/>
        <v>404076.75809893588</v>
      </c>
      <c r="G21" s="9">
        <f>+D21*F21</f>
        <v>11742609.962688934</v>
      </c>
    </row>
    <row r="22" spans="1:15">
      <c r="A22" s="27">
        <v>2007</v>
      </c>
      <c r="B22" s="28">
        <v>4.5</v>
      </c>
      <c r="C22" s="45">
        <v>2018970.93</v>
      </c>
      <c r="D22" s="16">
        <f>'314 Truncate'!C18</f>
        <v>28.954846426045982</v>
      </c>
      <c r="E22" s="10">
        <f t="shared" si="1"/>
        <v>60.986145444094767</v>
      </c>
      <c r="F22" s="9">
        <f t="shared" si="0"/>
        <v>33105.403125547018</v>
      </c>
      <c r="G22" s="9">
        <f t="shared" ref="G22:G81" si="2">+D22*F22</f>
        <v>958561.86337255652</v>
      </c>
    </row>
    <row r="23" spans="1:15">
      <c r="A23" s="27">
        <v>2006</v>
      </c>
      <c r="B23" s="28">
        <v>5.5</v>
      </c>
      <c r="C23" s="45">
        <v>5548811.3999999994</v>
      </c>
      <c r="D23" s="16">
        <f>'314 Truncate'!C19</f>
        <v>28.853150525200704</v>
      </c>
      <c r="E23" s="10">
        <f t="shared" si="1"/>
        <v>60.986145444094767</v>
      </c>
      <c r="F23" s="9">
        <f t="shared" si="0"/>
        <v>90984.786127966145</v>
      </c>
      <c r="G23" s="9">
        <f t="shared" si="2"/>
        <v>2625197.7296533999</v>
      </c>
    </row>
    <row r="24" spans="1:15">
      <c r="A24" s="27">
        <v>2005</v>
      </c>
      <c r="B24" s="28">
        <v>6.5</v>
      </c>
      <c r="C24" s="45">
        <v>7567416.2000000011</v>
      </c>
      <c r="D24" s="16">
        <f>'314 Truncate'!C20</f>
        <v>28.753660576213104</v>
      </c>
      <c r="E24" s="10">
        <f t="shared" si="1"/>
        <v>60.986145444094767</v>
      </c>
      <c r="F24" s="9">
        <f t="shared" si="0"/>
        <v>124084.18575882872</v>
      </c>
      <c r="G24" s="9">
        <f t="shared" si="2"/>
        <v>3567874.5601851367</v>
      </c>
    </row>
    <row r="25" spans="1:15">
      <c r="A25" s="27">
        <v>2004</v>
      </c>
      <c r="B25" s="28">
        <v>7.5</v>
      </c>
      <c r="C25" s="45">
        <v>8170220.9500000002</v>
      </c>
      <c r="D25" s="16">
        <f>'314 Truncate'!C21</f>
        <v>28.655898563622483</v>
      </c>
      <c r="E25" s="10">
        <f t="shared" si="1"/>
        <v>60.986145444094767</v>
      </c>
      <c r="F25" s="9">
        <f t="shared" si="0"/>
        <v>133968.47579897536</v>
      </c>
      <c r="G25" s="9">
        <f t="shared" si="2"/>
        <v>3838987.0532185514</v>
      </c>
    </row>
    <row r="26" spans="1:15">
      <c r="A26" s="27">
        <v>2003</v>
      </c>
      <c r="B26" s="28">
        <v>8.5</v>
      </c>
      <c r="C26" s="45">
        <v>8654417.5</v>
      </c>
      <c r="D26" s="16">
        <f>'314 Truncate'!C22</f>
        <v>28.560650648254349</v>
      </c>
      <c r="E26" s="10">
        <f t="shared" si="1"/>
        <v>60.986145444094767</v>
      </c>
      <c r="F26" s="9">
        <f t="shared" si="0"/>
        <v>141907.9273985826</v>
      </c>
      <c r="G26" s="9">
        <f t="shared" si="2"/>
        <v>4052982.7386487592</v>
      </c>
    </row>
    <row r="27" spans="1:15">
      <c r="A27" s="27">
        <v>2002</v>
      </c>
      <c r="B27" s="28">
        <v>9.5</v>
      </c>
      <c r="C27" s="45">
        <v>1808725.16</v>
      </c>
      <c r="D27" s="16">
        <f>'314 Truncate'!C23</f>
        <v>28.466946417118944</v>
      </c>
      <c r="E27" s="10">
        <f t="shared" si="1"/>
        <v>60.986145444094767</v>
      </c>
      <c r="F27" s="9">
        <f t="shared" si="0"/>
        <v>29657.968163573078</v>
      </c>
      <c r="G27" s="9">
        <f t="shared" si="2"/>
        <v>844271.79055305431</v>
      </c>
    </row>
    <row r="28" spans="1:15">
      <c r="A28" s="27">
        <v>2001</v>
      </c>
      <c r="B28" s="28">
        <v>10.5</v>
      </c>
      <c r="C28" s="45">
        <v>598893.13000000012</v>
      </c>
      <c r="D28" s="16">
        <f>'314 Truncate'!C24</f>
        <v>28.374328035915418</v>
      </c>
      <c r="E28" s="10">
        <f t="shared" si="1"/>
        <v>60.986145444094767</v>
      </c>
      <c r="F28" s="9">
        <f t="shared" si="0"/>
        <v>9820.1505545058244</v>
      </c>
      <c r="G28" s="9">
        <f t="shared" si="2"/>
        <v>278640.17319562496</v>
      </c>
    </row>
    <row r="29" spans="1:15">
      <c r="A29" s="27">
        <v>2000</v>
      </c>
      <c r="B29" s="28">
        <v>11.5</v>
      </c>
      <c r="C29" s="45">
        <v>676</v>
      </c>
      <c r="D29" s="16">
        <f>'314 Truncate'!C25</f>
        <v>28.283522876377372</v>
      </c>
      <c r="E29" s="10">
        <f t="shared" si="1"/>
        <v>60.986145444094767</v>
      </c>
      <c r="F29" s="9">
        <f t="shared" si="0"/>
        <v>11.084484764161406</v>
      </c>
      <c r="G29" s="9">
        <f t="shared" si="2"/>
        <v>313.50827840001557</v>
      </c>
    </row>
    <row r="30" spans="1:15">
      <c r="A30" s="27">
        <v>1999</v>
      </c>
      <c r="B30" s="28">
        <v>12.5</v>
      </c>
      <c r="C30" s="45">
        <v>807573.78</v>
      </c>
      <c r="D30" s="16">
        <f>'314 Truncate'!C26</f>
        <v>28.193831835345961</v>
      </c>
      <c r="E30" s="10">
        <f t="shared" si="1"/>
        <v>60.986145444094767</v>
      </c>
      <c r="F30" s="9">
        <f t="shared" si="0"/>
        <v>13241.921982760703</v>
      </c>
      <c r="G30" s="9">
        <f t="shared" si="2"/>
        <v>373340.52155872621</v>
      </c>
    </row>
    <row r="31" spans="1:15">
      <c r="A31" s="27">
        <v>1998</v>
      </c>
      <c r="B31" s="28">
        <v>13.5</v>
      </c>
      <c r="C31" s="45">
        <v>429278.67</v>
      </c>
      <c r="D31" s="16">
        <f>'314 Truncate'!C27</f>
        <v>28.104838844728427</v>
      </c>
      <c r="E31" s="10">
        <f t="shared" si="1"/>
        <v>60.986145444094767</v>
      </c>
      <c r="F31" s="9">
        <f t="shared" si="0"/>
        <v>7038.953960346852</v>
      </c>
      <c r="G31" s="9">
        <f t="shared" si="2"/>
        <v>197828.6666910112</v>
      </c>
    </row>
    <row r="32" spans="1:15">
      <c r="A32" s="27">
        <v>1997</v>
      </c>
      <c r="B32" s="28">
        <v>14.5</v>
      </c>
      <c r="C32" s="45">
        <v>15458380.789999999</v>
      </c>
      <c r="D32" s="16">
        <f>'314 Truncate'!C28</f>
        <v>28.017091974973766</v>
      </c>
      <c r="E32" s="10">
        <f t="shared" si="1"/>
        <v>60.986145444094767</v>
      </c>
      <c r="F32" s="9">
        <f t="shared" si="0"/>
        <v>253473.64843988218</v>
      </c>
      <c r="G32" s="9">
        <f t="shared" si="2"/>
        <v>7101594.5215723449</v>
      </c>
    </row>
    <row r="33" spans="1:7">
      <c r="A33" s="27">
        <v>1996</v>
      </c>
      <c r="B33" s="28">
        <v>15.5</v>
      </c>
      <c r="C33" s="45">
        <v>3291942.86</v>
      </c>
      <c r="D33" s="16">
        <f>'314 Truncate'!C29</f>
        <v>27.930226617162411</v>
      </c>
      <c r="E33" s="10">
        <f t="shared" si="1"/>
        <v>60.986145444094767</v>
      </c>
      <c r="F33" s="9">
        <f t="shared" si="0"/>
        <v>53978.536207337165</v>
      </c>
      <c r="G33" s="9">
        <f t="shared" si="2"/>
        <v>1507632.7487336334</v>
      </c>
    </row>
    <row r="34" spans="1:7">
      <c r="A34" s="27">
        <v>1995</v>
      </c>
      <c r="B34" s="28">
        <v>16.5</v>
      </c>
      <c r="C34" s="45">
        <v>3712339.07</v>
      </c>
      <c r="D34" s="16">
        <f>'314 Truncate'!C30</f>
        <v>27.843769712909907</v>
      </c>
      <c r="E34" s="10">
        <f t="shared" ref="E34:E81" si="3">+E33</f>
        <v>60.986145444094767</v>
      </c>
      <c r="F34" s="9">
        <f t="shared" si="0"/>
        <v>60871.842989372963</v>
      </c>
      <c r="G34" s="9">
        <f t="shared" si="2"/>
        <v>1694901.5781965102</v>
      </c>
    </row>
    <row r="35" spans="1:7">
      <c r="A35" s="27">
        <v>1994</v>
      </c>
      <c r="B35" s="28">
        <v>17.5</v>
      </c>
      <c r="C35" s="45">
        <v>4009323</v>
      </c>
      <c r="D35" s="16">
        <f>'314 Truncate'!C31</f>
        <v>27.758162771313472</v>
      </c>
      <c r="E35" s="10">
        <f t="shared" si="3"/>
        <v>60.986145444094767</v>
      </c>
      <c r="F35" s="9">
        <f t="shared" si="0"/>
        <v>65741.538029736548</v>
      </c>
      <c r="G35" s="9">
        <f t="shared" si="2"/>
        <v>1824864.3134659219</v>
      </c>
    </row>
    <row r="36" spans="1:7">
      <c r="A36" s="27">
        <v>1993</v>
      </c>
      <c r="B36" s="28">
        <v>18.5</v>
      </c>
      <c r="C36" s="45">
        <v>349666.95999999996</v>
      </c>
      <c r="D36" s="16">
        <f>'314 Truncate'!C32</f>
        <v>27.673245897439603</v>
      </c>
      <c r="E36" s="10">
        <f t="shared" si="3"/>
        <v>60.986145444094767</v>
      </c>
      <c r="F36" s="9">
        <f t="shared" si="0"/>
        <v>5733.5474713766798</v>
      </c>
      <c r="G36" s="9">
        <f t="shared" si="2"/>
        <v>158665.8690400499</v>
      </c>
    </row>
    <row r="37" spans="1:7">
      <c r="A37" s="27">
        <v>1992</v>
      </c>
      <c r="B37" s="28">
        <v>19.5</v>
      </c>
      <c r="C37" s="45">
        <v>58228.11</v>
      </c>
      <c r="D37" s="16">
        <f>'314 Truncate'!C33</f>
        <v>27.588501245398124</v>
      </c>
      <c r="E37" s="10">
        <f t="shared" si="3"/>
        <v>60.986145444094767</v>
      </c>
      <c r="F37" s="9">
        <f t="shared" si="0"/>
        <v>954.77603275283195</v>
      </c>
      <c r="G37" s="9">
        <f t="shared" si="2"/>
        <v>26340.839768677783</v>
      </c>
    </row>
    <row r="38" spans="1:7">
      <c r="A38" s="27">
        <v>1991</v>
      </c>
      <c r="B38" s="28">
        <v>20.5</v>
      </c>
      <c r="C38" s="45">
        <v>21490.58</v>
      </c>
      <c r="D38" s="16">
        <f>'314 Truncate'!C34</f>
        <v>27.504295206231209</v>
      </c>
      <c r="E38" s="10">
        <f t="shared" si="3"/>
        <v>60.986145444094767</v>
      </c>
      <c r="F38" s="9">
        <f t="shared" si="0"/>
        <v>352.38462512276902</v>
      </c>
      <c r="G38" s="9">
        <f t="shared" si="2"/>
        <v>9692.0907555137583</v>
      </c>
    </row>
    <row r="39" spans="1:7">
      <c r="A39" s="27">
        <v>1990</v>
      </c>
      <c r="B39" s="28">
        <v>21.5</v>
      </c>
      <c r="C39" s="45">
        <v>10532197.1</v>
      </c>
      <c r="D39" s="16">
        <f>'314 Truncate'!C35</f>
        <v>27.420614929996578</v>
      </c>
      <c r="E39" s="10">
        <f t="shared" si="3"/>
        <v>60.986145444094767</v>
      </c>
      <c r="F39" s="9">
        <f t="shared" si="0"/>
        <v>172698.19273386826</v>
      </c>
      <c r="G39" s="9">
        <f t="shared" si="2"/>
        <v>4735490.6420617346</v>
      </c>
    </row>
    <row r="40" spans="1:7">
      <c r="A40" s="27">
        <v>1989</v>
      </c>
      <c r="B40" s="28">
        <v>22.5</v>
      </c>
      <c r="C40" s="45">
        <v>371871.52</v>
      </c>
      <c r="D40" s="16">
        <f>'314 Truncate'!C36</f>
        <v>27.336954802865904</v>
      </c>
      <c r="E40" s="10">
        <f t="shared" si="3"/>
        <v>60.986145444094767</v>
      </c>
      <c r="F40" s="9">
        <f t="shared" si="0"/>
        <v>6097.6393456590886</v>
      </c>
      <c r="G40" s="9">
        <f t="shared" si="2"/>
        <v>166690.89119645933</v>
      </c>
    </row>
    <row r="41" spans="1:7">
      <c r="A41" s="27">
        <v>1988</v>
      </c>
      <c r="B41" s="28">
        <v>23.5</v>
      </c>
      <c r="C41" s="45">
        <v>0</v>
      </c>
      <c r="D41" s="16">
        <f>'314 Truncate'!C37</f>
        <v>27.253541804651444</v>
      </c>
      <c r="E41" s="10">
        <f t="shared" si="3"/>
        <v>60.986145444094767</v>
      </c>
      <c r="F41" s="9">
        <f t="shared" si="0"/>
        <v>0</v>
      </c>
      <c r="G41" s="9">
        <f t="shared" si="2"/>
        <v>0</v>
      </c>
    </row>
    <row r="42" spans="1:7">
      <c r="A42" s="27">
        <v>1987</v>
      </c>
      <c r="B42" s="28">
        <v>24.5</v>
      </c>
      <c r="C42" s="45">
        <v>109432.03</v>
      </c>
      <c r="D42" s="16">
        <f>'314 Truncate'!C38</f>
        <v>27.170565556104254</v>
      </c>
      <c r="E42" s="10">
        <f t="shared" si="3"/>
        <v>60.986145444094767</v>
      </c>
      <c r="F42" s="9">
        <f t="shared" si="0"/>
        <v>1794.3752503642809</v>
      </c>
      <c r="G42" s="9">
        <f t="shared" si="2"/>
        <v>48754.190372273675</v>
      </c>
    </row>
    <row r="43" spans="1:7">
      <c r="A43" s="27">
        <v>1986</v>
      </c>
      <c r="B43" s="28">
        <v>25.5</v>
      </c>
      <c r="C43" s="45">
        <v>51406</v>
      </c>
      <c r="D43" s="16">
        <f>'314 Truncate'!C39</f>
        <v>27.087418696949438</v>
      </c>
      <c r="E43" s="10">
        <f t="shared" si="3"/>
        <v>60.986145444094767</v>
      </c>
      <c r="F43" s="9">
        <f t="shared" si="0"/>
        <v>842.91275708059356</v>
      </c>
      <c r="G43" s="9">
        <f t="shared" si="2"/>
        <v>22832.330776042068</v>
      </c>
    </row>
    <row r="44" spans="1:7">
      <c r="A44" s="27">
        <v>1985</v>
      </c>
      <c r="B44" s="28">
        <v>26.5</v>
      </c>
      <c r="C44" s="45">
        <v>786407.34000000008</v>
      </c>
      <c r="D44" s="16">
        <f>'314 Truncate'!C40</f>
        <v>27.004301137130081</v>
      </c>
      <c r="E44" s="10">
        <f t="shared" si="3"/>
        <v>60.986145444094767</v>
      </c>
      <c r="F44" s="9">
        <f t="shared" si="0"/>
        <v>12894.852335288017</v>
      </c>
      <c r="G44" s="9">
        <f t="shared" si="2"/>
        <v>348216.47558094264</v>
      </c>
    </row>
    <row r="45" spans="1:7">
      <c r="A45" s="27">
        <v>1984</v>
      </c>
      <c r="B45" s="28">
        <v>27.5</v>
      </c>
      <c r="C45" s="45">
        <v>49815036.660000004</v>
      </c>
      <c r="D45" s="16">
        <f>'314 Truncate'!C41</f>
        <v>26.921480410277649</v>
      </c>
      <c r="E45" s="10">
        <f t="shared" si="3"/>
        <v>60.986145444094767</v>
      </c>
      <c r="F45" s="9">
        <f t="shared" si="0"/>
        <v>816825.46580460342</v>
      </c>
      <c r="G45" s="9">
        <f t="shared" si="2"/>
        <v>21990150.776274547</v>
      </c>
    </row>
    <row r="46" spans="1:7">
      <c r="A46" s="27">
        <v>1983</v>
      </c>
      <c r="B46" s="28">
        <v>28.5</v>
      </c>
      <c r="C46" s="45">
        <v>29912.17</v>
      </c>
      <c r="D46" s="16">
        <f>'314 Truncate'!C42</f>
        <v>26.838360967465963</v>
      </c>
      <c r="E46" s="10">
        <f t="shared" si="3"/>
        <v>60.986145444094767</v>
      </c>
      <c r="F46" s="9">
        <f t="shared" si="0"/>
        <v>490.47484116568916</v>
      </c>
      <c r="G46" s="9">
        <f t="shared" si="2"/>
        <v>13163.5408326653</v>
      </c>
    </row>
    <row r="47" spans="1:7">
      <c r="A47" s="27">
        <v>1982</v>
      </c>
      <c r="B47" s="28">
        <v>29.5</v>
      </c>
      <c r="C47" s="45">
        <v>487588.8</v>
      </c>
      <c r="D47" s="16">
        <f>'314 Truncate'!C43</f>
        <v>26.755103336673141</v>
      </c>
      <c r="E47" s="10">
        <f t="shared" si="3"/>
        <v>60.986145444094767</v>
      </c>
      <c r="F47" s="9">
        <f t="shared" si="0"/>
        <v>7995.0748887215132</v>
      </c>
      <c r="G47" s="9">
        <f t="shared" si="2"/>
        <v>213909.0548321846</v>
      </c>
    </row>
    <row r="48" spans="1:7">
      <c r="A48" s="27">
        <v>1981</v>
      </c>
      <c r="B48" s="28">
        <v>30.5</v>
      </c>
      <c r="C48" s="45">
        <v>24315914.75</v>
      </c>
      <c r="D48" s="16">
        <f>'314 Truncate'!C44</f>
        <v>26.67201176201289</v>
      </c>
      <c r="E48" s="10">
        <f t="shared" si="3"/>
        <v>60.986145444094767</v>
      </c>
      <c r="F48" s="9">
        <f t="shared" si="0"/>
        <v>398712.11031512218</v>
      </c>
      <c r="G48" s="9">
        <f t="shared" si="2"/>
        <v>10634454.09598192</v>
      </c>
    </row>
    <row r="49" spans="1:8">
      <c r="A49" s="27">
        <v>1980</v>
      </c>
      <c r="B49" s="28">
        <v>31.5</v>
      </c>
      <c r="C49" s="45">
        <v>5427.5</v>
      </c>
      <c r="D49" s="16">
        <f>'314 Truncate'!C45</f>
        <v>26.588500250738029</v>
      </c>
      <c r="E49" s="10">
        <f t="shared" si="3"/>
        <v>60.986145444094767</v>
      </c>
      <c r="F49" s="9">
        <f t="shared" si="0"/>
        <v>88.995622866103602</v>
      </c>
      <c r="G49" s="9">
        <f t="shared" si="2"/>
        <v>2366.2601408899827</v>
      </c>
    </row>
    <row r="50" spans="1:8">
      <c r="A50" s="27">
        <v>1979</v>
      </c>
      <c r="B50" s="28">
        <v>32.5</v>
      </c>
      <c r="C50" s="45">
        <v>42065</v>
      </c>
      <c r="D50" s="16">
        <f>'314 Truncate'!C46</f>
        <v>26.504652062060675</v>
      </c>
      <c r="E50" s="10">
        <f t="shared" si="3"/>
        <v>60.986145444094767</v>
      </c>
      <c r="F50" s="9">
        <f t="shared" si="0"/>
        <v>689.74682190007331</v>
      </c>
      <c r="G50" s="9">
        <f t="shared" si="2"/>
        <v>18281.499525373576</v>
      </c>
    </row>
    <row r="51" spans="1:8">
      <c r="A51" s="27">
        <v>1978</v>
      </c>
      <c r="B51" s="28">
        <v>33.5</v>
      </c>
      <c r="C51" s="45">
        <v>4313274</v>
      </c>
      <c r="D51" s="16">
        <f>'314 Truncate'!C47</f>
        <v>26.420894082162018</v>
      </c>
      <c r="E51" s="10">
        <f t="shared" si="3"/>
        <v>60.986145444094767</v>
      </c>
      <c r="F51" s="9">
        <f t="shared" si="0"/>
        <v>70725.473279073267</v>
      </c>
      <c r="G51" s="9">
        <f t="shared" si="2"/>
        <v>1868630.2384171749</v>
      </c>
    </row>
    <row r="52" spans="1:8">
      <c r="A52" s="27">
        <v>1977</v>
      </c>
      <c r="B52" s="28">
        <v>34.5</v>
      </c>
      <c r="C52" s="45">
        <v>17745350.620000001</v>
      </c>
      <c r="D52" s="16">
        <f>'314 Truncate'!C48</f>
        <v>26.336609884366368</v>
      </c>
      <c r="E52" s="10">
        <f t="shared" si="3"/>
        <v>60.986145444094767</v>
      </c>
      <c r="F52" s="9">
        <f t="shared" si="0"/>
        <v>290973.47423386417</v>
      </c>
      <c r="G52" s="9">
        <f t="shared" si="2"/>
        <v>7663254.8775960095</v>
      </c>
    </row>
    <row r="53" spans="1:8">
      <c r="A53" s="27">
        <v>1976</v>
      </c>
      <c r="B53" s="28">
        <v>35.5</v>
      </c>
      <c r="C53" s="45">
        <v>156</v>
      </c>
      <c r="D53" s="16">
        <f>'314 Truncate'!C49</f>
        <v>26.251788514929427</v>
      </c>
      <c r="E53" s="10">
        <f t="shared" si="3"/>
        <v>60.986145444094767</v>
      </c>
      <c r="F53" s="9">
        <f t="shared" si="0"/>
        <v>2.5579580224987861</v>
      </c>
      <c r="G53" s="9">
        <f t="shared" si="2"/>
        <v>67.150973036705224</v>
      </c>
    </row>
    <row r="54" spans="1:8">
      <c r="A54" s="27">
        <v>1975</v>
      </c>
      <c r="B54" s="28">
        <v>36.5</v>
      </c>
      <c r="C54" s="45">
        <v>131096.54</v>
      </c>
      <c r="D54" s="16">
        <f>'314 Truncate'!C50</f>
        <v>26.166973984381304</v>
      </c>
      <c r="E54" s="10">
        <f t="shared" si="3"/>
        <v>60.986145444094767</v>
      </c>
      <c r="F54" s="9">
        <f t="shared" si="0"/>
        <v>2149.611834710468</v>
      </c>
      <c r="G54" s="9">
        <f t="shared" si="2"/>
        <v>56248.836955386978</v>
      </c>
    </row>
    <row r="55" spans="1:8">
      <c r="A55" s="27">
        <v>1974</v>
      </c>
      <c r="B55" s="28">
        <v>37.5</v>
      </c>
      <c r="C55" s="45">
        <v>14275013.949999999</v>
      </c>
      <c r="D55" s="16">
        <f>'314 Truncate'!C51</f>
        <v>26.081501267296911</v>
      </c>
      <c r="E55" s="10">
        <f t="shared" si="3"/>
        <v>60.986145444094767</v>
      </c>
      <c r="F55" s="9">
        <f t="shared" si="0"/>
        <v>234069.78496592681</v>
      </c>
      <c r="G55" s="9">
        <f t="shared" si="2"/>
        <v>6104891.3932247357</v>
      </c>
    </row>
    <row r="56" spans="1:8">
      <c r="A56" s="27">
        <v>1973</v>
      </c>
      <c r="B56" s="28">
        <v>38.5</v>
      </c>
      <c r="C56" s="45">
        <v>2376</v>
      </c>
      <c r="D56" s="16">
        <f>'314 Truncate'!C52</f>
        <v>25.995353746591984</v>
      </c>
      <c r="E56" s="10">
        <f t="shared" si="3"/>
        <v>60.986145444094767</v>
      </c>
      <c r="F56" s="9">
        <f t="shared" si="0"/>
        <v>38.959668342673815</v>
      </c>
      <c r="G56" s="9">
        <f t="shared" si="2"/>
        <v>1012.7703604177069</v>
      </c>
    </row>
    <row r="57" spans="1:8">
      <c r="A57" s="27">
        <v>1972</v>
      </c>
      <c r="B57" s="28">
        <v>39.5</v>
      </c>
      <c r="C57" s="45">
        <v>28634.940000000002</v>
      </c>
      <c r="D57" s="16">
        <f>'314 Truncate'!C53</f>
        <v>25.909082236917577</v>
      </c>
      <c r="E57" s="10">
        <f t="shared" si="3"/>
        <v>60.986145444094767</v>
      </c>
      <c r="F57" s="9">
        <f t="shared" si="0"/>
        <v>469.53188779981662</v>
      </c>
      <c r="G57" s="9">
        <f t="shared" si="2"/>
        <v>12165.140293860606</v>
      </c>
    </row>
    <row r="58" spans="1:8">
      <c r="A58" s="27">
        <v>1971</v>
      </c>
      <c r="B58" s="28">
        <v>40.5</v>
      </c>
      <c r="C58" s="45">
        <v>9582982.3300000001</v>
      </c>
      <c r="D58" s="16">
        <f>'314 Truncate'!C54</f>
        <v>25.822078269587593</v>
      </c>
      <c r="E58" s="10">
        <f t="shared" si="3"/>
        <v>60.986145444094767</v>
      </c>
      <c r="F58" s="9">
        <f t="shared" si="0"/>
        <v>157133.75981081801</v>
      </c>
      <c r="G58" s="9">
        <f t="shared" si="2"/>
        <v>4057520.24462952</v>
      </c>
    </row>
    <row r="59" spans="1:8">
      <c r="A59" s="27">
        <v>1970</v>
      </c>
      <c r="B59" s="28">
        <v>41.5</v>
      </c>
      <c r="C59" s="45">
        <v>889.3</v>
      </c>
      <c r="D59" s="16">
        <f>'314 Truncate'!C55</f>
        <v>25.734276342515738</v>
      </c>
      <c r="E59" s="10">
        <f t="shared" si="3"/>
        <v>60.986145444094767</v>
      </c>
      <c r="F59" s="9">
        <f t="shared" si="0"/>
        <v>14.582000444924169</v>
      </c>
      <c r="G59" s="9">
        <f t="shared" si="2"/>
        <v>375.257229076366</v>
      </c>
    </row>
    <row r="60" spans="1:8" s="15" customFormat="1">
      <c r="A60" s="27">
        <v>1969</v>
      </c>
      <c r="B60" s="28">
        <v>42.5</v>
      </c>
      <c r="C60" s="45">
        <v>0</v>
      </c>
      <c r="D60" s="16">
        <f>'314 Truncate'!C56</f>
        <v>25.64615039416281</v>
      </c>
      <c r="E60" s="10">
        <f t="shared" si="3"/>
        <v>60.986145444094767</v>
      </c>
      <c r="F60" s="9">
        <f t="shared" si="0"/>
        <v>0</v>
      </c>
      <c r="G60" s="9">
        <f t="shared" si="2"/>
        <v>0</v>
      </c>
    </row>
    <row r="61" spans="1:8" s="15" customFormat="1">
      <c r="A61" s="27">
        <v>1968</v>
      </c>
      <c r="B61" s="28">
        <v>43.5</v>
      </c>
      <c r="C61" s="45">
        <v>5774.91</v>
      </c>
      <c r="D61" s="16">
        <f>'314 Truncate'!C57</f>
        <v>25.55723204644163</v>
      </c>
      <c r="E61" s="10">
        <f t="shared" si="3"/>
        <v>60.986145444094767</v>
      </c>
      <c r="F61" s="9">
        <f t="shared" si="0"/>
        <v>94.692162587874776</v>
      </c>
      <c r="G61" s="9">
        <f t="shared" si="2"/>
        <v>2420.0695722376945</v>
      </c>
    </row>
    <row r="62" spans="1:8">
      <c r="A62" s="27">
        <v>1967</v>
      </c>
      <c r="B62" s="28">
        <v>44.5</v>
      </c>
      <c r="C62" s="45">
        <v>0</v>
      </c>
      <c r="D62" s="16">
        <f>'314 Truncate'!C58</f>
        <v>25.467417887197481</v>
      </c>
      <c r="E62" s="10">
        <f t="shared" si="3"/>
        <v>60.986145444094767</v>
      </c>
      <c r="F62" s="9">
        <f t="shared" si="0"/>
        <v>0</v>
      </c>
      <c r="G62" s="9">
        <f t="shared" si="2"/>
        <v>0</v>
      </c>
      <c r="H62" s="10"/>
    </row>
    <row r="63" spans="1:8">
      <c r="A63" s="27">
        <v>1966</v>
      </c>
      <c r="B63" s="28">
        <v>45.5</v>
      </c>
      <c r="C63" s="45">
        <v>0</v>
      </c>
      <c r="D63" s="16">
        <f>'314 Truncate'!C59</f>
        <v>25.377072143592784</v>
      </c>
      <c r="E63" s="10">
        <f t="shared" si="3"/>
        <v>60.986145444094767</v>
      </c>
      <c r="F63" s="9">
        <f t="shared" si="0"/>
        <v>0</v>
      </c>
      <c r="G63" s="9">
        <f t="shared" si="2"/>
        <v>0</v>
      </c>
    </row>
    <row r="64" spans="1:8" ht="15" customHeight="1">
      <c r="A64" s="27">
        <v>1965</v>
      </c>
      <c r="B64" s="28">
        <v>46.5</v>
      </c>
      <c r="C64" s="45">
        <v>30182.95</v>
      </c>
      <c r="D64" s="16">
        <f>'314 Truncate'!C60</f>
        <v>25.285845939933136</v>
      </c>
      <c r="E64" s="10">
        <f t="shared" si="3"/>
        <v>60.986145444094767</v>
      </c>
      <c r="F64" s="9">
        <f t="shared" si="0"/>
        <v>494.91486599474189</v>
      </c>
      <c r="G64" s="9">
        <f t="shared" si="2"/>
        <v>12514.341054925697</v>
      </c>
    </row>
    <row r="65" spans="1:7">
      <c r="A65" s="27">
        <v>1964</v>
      </c>
      <c r="B65" s="28">
        <v>47.5</v>
      </c>
      <c r="C65" s="45">
        <v>0</v>
      </c>
      <c r="D65" s="16">
        <f>'314 Truncate'!C61</f>
        <v>25.193598846389801</v>
      </c>
      <c r="E65" s="10">
        <f t="shared" si="3"/>
        <v>60.986145444094767</v>
      </c>
      <c r="F65" s="9">
        <f t="shared" si="0"/>
        <v>0</v>
      </c>
      <c r="G65" s="9">
        <f t="shared" si="2"/>
        <v>0</v>
      </c>
    </row>
    <row r="66" spans="1:7">
      <c r="A66" s="27">
        <v>1963</v>
      </c>
      <c r="B66" s="28">
        <v>48.5</v>
      </c>
      <c r="C66" s="45">
        <v>4113866.06</v>
      </c>
      <c r="D66" s="16">
        <f>'314 Truncate'!C62</f>
        <v>25.100667567551895</v>
      </c>
      <c r="E66" s="10">
        <f t="shared" si="3"/>
        <v>60.986145444094767</v>
      </c>
      <c r="F66" s="9">
        <f t="shared" si="0"/>
        <v>67455.748023477383</v>
      </c>
      <c r="G66" s="9">
        <f t="shared" si="2"/>
        <v>1693184.3066578517</v>
      </c>
    </row>
    <row r="67" spans="1:7">
      <c r="A67" s="27">
        <v>1962</v>
      </c>
      <c r="B67" s="28">
        <v>49.5</v>
      </c>
      <c r="C67" s="45">
        <v>0</v>
      </c>
      <c r="D67" s="16">
        <f>'314 Truncate'!C63</f>
        <v>25.006769931607099</v>
      </c>
      <c r="E67" s="10">
        <f t="shared" si="3"/>
        <v>60.986145444094767</v>
      </c>
      <c r="F67" s="9">
        <f t="shared" si="0"/>
        <v>0</v>
      </c>
      <c r="G67" s="9">
        <f t="shared" si="2"/>
        <v>0</v>
      </c>
    </row>
    <row r="68" spans="1:7">
      <c r="A68" s="27">
        <v>1961</v>
      </c>
      <c r="B68" s="28">
        <v>50.5</v>
      </c>
      <c r="C68" s="45">
        <v>6866.47</v>
      </c>
      <c r="D68" s="16">
        <f>'314 Truncate'!C64</f>
        <v>24.911750539793186</v>
      </c>
      <c r="E68" s="10">
        <f t="shared" si="3"/>
        <v>60.986145444094767</v>
      </c>
      <c r="F68" s="9">
        <f t="shared" si="0"/>
        <v>112.59065399196949</v>
      </c>
      <c r="G68" s="9">
        <f t="shared" si="2"/>
        <v>2804.8302853601135</v>
      </c>
    </row>
    <row r="69" spans="1:7">
      <c r="A69" s="27">
        <v>1960</v>
      </c>
      <c r="B69" s="28">
        <v>51.5</v>
      </c>
      <c r="C69" s="45">
        <v>656</v>
      </c>
      <c r="D69" s="16">
        <f>'314 Truncate'!C65</f>
        <v>24.815824700142734</v>
      </c>
      <c r="E69" s="10">
        <f t="shared" si="3"/>
        <v>60.986145444094767</v>
      </c>
      <c r="F69" s="9">
        <f t="shared" si="0"/>
        <v>10.756541427943613</v>
      </c>
      <c r="G69" s="9">
        <f t="shared" si="2"/>
        <v>266.93244645567171</v>
      </c>
    </row>
    <row r="70" spans="1:7">
      <c r="A70" s="27">
        <v>1959</v>
      </c>
      <c r="B70" s="28">
        <v>52.5</v>
      </c>
      <c r="C70" s="45">
        <v>2741548.46</v>
      </c>
      <c r="D70" s="16">
        <f>'314 Truncate'!C66</f>
        <v>24.718838783165342</v>
      </c>
      <c r="E70" s="10">
        <f t="shared" si="3"/>
        <v>60.986145444094767</v>
      </c>
      <c r="F70" s="9">
        <f t="shared" si="0"/>
        <v>44953.627418757642</v>
      </c>
      <c r="G70" s="9">
        <f t="shared" si="2"/>
        <v>1111201.4688827514</v>
      </c>
    </row>
    <row r="71" spans="1:7">
      <c r="A71" s="27">
        <v>1958</v>
      </c>
      <c r="B71" s="28">
        <v>53.5</v>
      </c>
      <c r="C71" s="45">
        <v>0</v>
      </c>
      <c r="D71" s="16">
        <f>'314 Truncate'!C67</f>
        <v>24.620602794163382</v>
      </c>
      <c r="E71" s="10">
        <f t="shared" si="3"/>
        <v>60.986145444094767</v>
      </c>
      <c r="F71" s="9">
        <f t="shared" si="0"/>
        <v>0</v>
      </c>
      <c r="G71" s="9">
        <f t="shared" si="2"/>
        <v>0</v>
      </c>
    </row>
    <row r="72" spans="1:7">
      <c r="A72" s="27">
        <v>1957</v>
      </c>
      <c r="B72" s="28">
        <v>54.5</v>
      </c>
      <c r="C72" s="45">
        <v>0</v>
      </c>
      <c r="D72" s="16">
        <f>'314 Truncate'!C68</f>
        <v>24.521276430747292</v>
      </c>
      <c r="E72" s="10">
        <f t="shared" si="3"/>
        <v>60.986145444094767</v>
      </c>
      <c r="F72" s="9">
        <f t="shared" si="0"/>
        <v>0</v>
      </c>
      <c r="G72" s="9">
        <f t="shared" si="2"/>
        <v>0</v>
      </c>
    </row>
    <row r="73" spans="1:7">
      <c r="A73" s="27">
        <v>1956</v>
      </c>
      <c r="B73" s="28">
        <v>55.5</v>
      </c>
      <c r="C73" s="45">
        <v>3851384.46</v>
      </c>
      <c r="D73" s="16">
        <f>'314 Truncate'!C69</f>
        <v>24.420783832425965</v>
      </c>
      <c r="E73" s="10">
        <f t="shared" si="3"/>
        <v>60.986145444094767</v>
      </c>
      <c r="F73" s="9">
        <f t="shared" si="0"/>
        <v>63151.793443488175</v>
      </c>
      <c r="G73" s="9">
        <f t="shared" si="2"/>
        <v>1542216.29631344</v>
      </c>
    </row>
    <row r="74" spans="1:7">
      <c r="A74" s="27">
        <v>1955</v>
      </c>
      <c r="B74" s="28">
        <v>56.5</v>
      </c>
      <c r="C74" s="45">
        <v>0</v>
      </c>
      <c r="D74" s="16">
        <f>'314 Truncate'!C70</f>
        <v>24.318905048919852</v>
      </c>
      <c r="E74" s="10">
        <f t="shared" si="3"/>
        <v>60.986145444094767</v>
      </c>
      <c r="F74" s="9">
        <f t="shared" si="0"/>
        <v>0</v>
      </c>
      <c r="G74" s="9">
        <f t="shared" si="2"/>
        <v>0</v>
      </c>
    </row>
    <row r="75" spans="1:7">
      <c r="A75" s="27">
        <v>1954</v>
      </c>
      <c r="B75" s="28">
        <v>57.5</v>
      </c>
      <c r="C75" s="45">
        <v>2266904.39</v>
      </c>
      <c r="D75" s="16">
        <f>'314 Truncate'!C71</f>
        <v>24.215770235033879</v>
      </c>
      <c r="E75" s="10">
        <f t="shared" si="3"/>
        <v>60.986145444094767</v>
      </c>
      <c r="F75" s="9">
        <f t="shared" si="0"/>
        <v>37170.80942716806</v>
      </c>
      <c r="G75" s="9">
        <f t="shared" si="2"/>
        <v>900119.780538533</v>
      </c>
    </row>
    <row r="76" spans="1:7">
      <c r="A76" s="27">
        <v>1953</v>
      </c>
      <c r="B76" s="28">
        <v>58.5</v>
      </c>
      <c r="C76" s="45">
        <v>2061828.24</v>
      </c>
      <c r="D76" s="16">
        <f>'314 Truncate'!C72</f>
        <v>24.111302025201102</v>
      </c>
      <c r="E76" s="10">
        <f t="shared" si="3"/>
        <v>60.986145444094767</v>
      </c>
      <c r="F76" s="9">
        <f t="shared" si="0"/>
        <v>33808.141586683028</v>
      </c>
      <c r="G76" s="9">
        <f t="shared" si="2"/>
        <v>815158.31270727608</v>
      </c>
    </row>
    <row r="77" spans="1:7">
      <c r="A77" s="27">
        <v>1952</v>
      </c>
      <c r="B77" s="28">
        <v>59.5</v>
      </c>
      <c r="C77" s="45">
        <v>0</v>
      </c>
      <c r="D77" s="16">
        <f>'314 Truncate'!C73</f>
        <v>24.005324139451929</v>
      </c>
      <c r="E77" s="10">
        <f t="shared" si="3"/>
        <v>60.986145444094767</v>
      </c>
      <c r="F77" s="9">
        <f t="shared" si="0"/>
        <v>0</v>
      </c>
      <c r="G77" s="9">
        <f t="shared" si="2"/>
        <v>0</v>
      </c>
    </row>
    <row r="78" spans="1:7">
      <c r="A78" s="27">
        <v>1951</v>
      </c>
      <c r="B78" s="28">
        <v>60.5</v>
      </c>
      <c r="C78" s="45">
        <v>0</v>
      </c>
      <c r="D78" s="16">
        <f>'314 Truncate'!C74</f>
        <v>23.897858805445189</v>
      </c>
      <c r="E78" s="10">
        <f t="shared" si="3"/>
        <v>60.986145444094767</v>
      </c>
      <c r="F78" s="9">
        <f t="shared" si="0"/>
        <v>0</v>
      </c>
      <c r="G78" s="9">
        <f t="shared" si="2"/>
        <v>0</v>
      </c>
    </row>
    <row r="79" spans="1:7">
      <c r="A79" s="27">
        <v>1950</v>
      </c>
      <c r="B79" s="28">
        <v>61.5</v>
      </c>
      <c r="C79" s="45">
        <v>0</v>
      </c>
      <c r="D79" s="16">
        <f>'314 Truncate'!C75</f>
        <v>0</v>
      </c>
      <c r="E79" s="10">
        <f t="shared" si="3"/>
        <v>60.986145444094767</v>
      </c>
      <c r="F79" s="9">
        <f t="shared" si="0"/>
        <v>0</v>
      </c>
      <c r="G79" s="9">
        <f t="shared" si="2"/>
        <v>0</v>
      </c>
    </row>
    <row r="80" spans="1:7">
      <c r="A80" s="27">
        <v>1949</v>
      </c>
      <c r="B80" s="28">
        <v>62.5</v>
      </c>
      <c r="C80" s="45">
        <v>0</v>
      </c>
      <c r="D80" s="16">
        <f>'314 Truncate'!C76</f>
        <v>0</v>
      </c>
      <c r="E80" s="10">
        <f t="shared" si="3"/>
        <v>60.986145444094767</v>
      </c>
      <c r="F80" s="9">
        <f t="shared" si="0"/>
        <v>0</v>
      </c>
      <c r="G80" s="9">
        <f t="shared" si="2"/>
        <v>0</v>
      </c>
    </row>
    <row r="81" spans="1:8">
      <c r="A81" s="27">
        <v>1948</v>
      </c>
      <c r="B81" s="28">
        <v>63.5</v>
      </c>
      <c r="C81" s="45">
        <v>68205.72</v>
      </c>
      <c r="D81" s="16">
        <f>'314 Truncate'!C77</f>
        <v>0</v>
      </c>
      <c r="E81" s="10">
        <f t="shared" si="3"/>
        <v>60.986145444094767</v>
      </c>
      <c r="F81" s="9">
        <f t="shared" si="0"/>
        <v>1118.3805682968327</v>
      </c>
      <c r="G81" s="9">
        <f t="shared" si="2"/>
        <v>0</v>
      </c>
    </row>
    <row r="82" spans="1:8" ht="15.75" thickBot="1">
      <c r="D82" s="16"/>
      <c r="E82" s="10"/>
      <c r="F82" s="17"/>
      <c r="G82" s="17"/>
    </row>
    <row r="83" spans="1:8" ht="13.5" thickBot="1">
      <c r="D83"/>
      <c r="H83" s="55" t="s">
        <v>75</v>
      </c>
    </row>
    <row r="84" spans="1:8">
      <c r="C84" s="11">
        <f>SUM(C18:C81)</f>
        <v>319664519.66000009</v>
      </c>
      <c r="D84"/>
      <c r="F84" s="9">
        <f>SUM(F18:F81)</f>
        <v>5241592.4523879355</v>
      </c>
      <c r="G84" s="9">
        <f>SUM(G18:G81)</f>
        <v>145659626.211225</v>
      </c>
      <c r="H84" s="56">
        <f>+C84-G84</f>
        <v>174004893.44877508</v>
      </c>
    </row>
    <row r="85" spans="1:8">
      <c r="D85"/>
    </row>
    <row r="86" spans="1:8">
      <c r="A86" s="2" t="s">
        <v>17</v>
      </c>
      <c r="B86" s="3"/>
      <c r="C86" s="19"/>
      <c r="D86" s="15"/>
      <c r="E86" s="20">
        <f>+C84/F84</f>
        <v>60.986145444094781</v>
      </c>
      <c r="F86" s="15"/>
      <c r="G86" s="15"/>
    </row>
    <row r="87" spans="1:8">
      <c r="A87" s="2" t="s">
        <v>18</v>
      </c>
      <c r="B87" s="3"/>
      <c r="C87" s="19"/>
      <c r="D87" s="15"/>
      <c r="E87" s="20">
        <f>+G84/F84</f>
        <v>27.789193367154329</v>
      </c>
      <c r="F87" s="15"/>
      <c r="G87" s="15"/>
    </row>
    <row r="88" spans="1:8">
      <c r="A88" s="1"/>
    </row>
    <row r="90" spans="1:8">
      <c r="A90" s="63" t="s">
        <v>8</v>
      </c>
      <c r="B90" s="64"/>
      <c r="C90" s="65"/>
      <c r="D90" s="66"/>
      <c r="E90" s="67"/>
      <c r="F90" s="67"/>
    </row>
  </sheetData>
  <mergeCells count="6">
    <mergeCell ref="A90:F90"/>
    <mergeCell ref="A1:J1"/>
    <mergeCell ref="A3:J3"/>
    <mergeCell ref="A5:J5"/>
    <mergeCell ref="A6:J6"/>
    <mergeCell ref="L12:N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3"/>
  <sheetViews>
    <sheetView topLeftCell="A34" workbookViewId="0">
      <selection activeCell="E45" sqref="E45"/>
    </sheetView>
  </sheetViews>
  <sheetFormatPr defaultRowHeight="12.75"/>
  <cols>
    <col min="2" max="2" width="23.5703125" style="37" customWidth="1"/>
    <col min="4" max="4" width="1.28515625" customWidth="1"/>
    <col min="5" max="5" width="16.28515625" customWidth="1"/>
    <col min="7" max="7" width="15.7109375" customWidth="1"/>
  </cols>
  <sheetData>
    <row r="1" spans="1:11">
      <c r="B1" s="15" t="s">
        <v>28</v>
      </c>
      <c r="C1">
        <f>'[1]314'!$D$5</f>
        <v>2042.2922418562805</v>
      </c>
      <c r="D1" s="30" t="s">
        <v>29</v>
      </c>
    </row>
    <row r="2" spans="1:11">
      <c r="A2" s="15"/>
      <c r="B2" s="15" t="s">
        <v>25</v>
      </c>
      <c r="C2">
        <v>2011</v>
      </c>
      <c r="D2" s="30" t="s">
        <v>30</v>
      </c>
    </row>
    <row r="3" spans="1:11">
      <c r="A3" s="15"/>
      <c r="B3" s="15" t="s">
        <v>33</v>
      </c>
      <c r="C3">
        <f>C1-C2</f>
        <v>31.292241856280498</v>
      </c>
    </row>
    <row r="4" spans="1:11">
      <c r="A4" s="15"/>
    </row>
    <row r="5" spans="1:11">
      <c r="A5" s="26" t="str">
        <f>"Projection Life Table "&amp;B8</f>
        <v xml:space="preserve">Projection Life Table </v>
      </c>
      <c r="B5" s="26"/>
      <c r="D5" s="30" t="s">
        <v>27</v>
      </c>
      <c r="E5" s="29"/>
      <c r="F5" s="29"/>
      <c r="G5" s="29"/>
      <c r="K5" s="30" t="s">
        <v>26</v>
      </c>
    </row>
    <row r="6" spans="1:11">
      <c r="A6" s="22"/>
      <c r="B6" s="31"/>
    </row>
    <row r="7" spans="1:11">
      <c r="A7" s="36" t="str">
        <f>"Interim Retirement Rate " &amp;ROUND(B13, 6)</f>
        <v>Interim Retirement Rate 0</v>
      </c>
      <c r="B7" s="31"/>
    </row>
    <row r="8" spans="1:11">
      <c r="A8" s="22"/>
      <c r="B8" s="31"/>
    </row>
    <row r="9" spans="1:11">
      <c r="A9" s="23" t="s">
        <v>21</v>
      </c>
      <c r="B9" s="23" t="s">
        <v>22</v>
      </c>
      <c r="D9" s="30" t="s">
        <v>27</v>
      </c>
      <c r="E9" s="29"/>
      <c r="F9" s="29"/>
      <c r="G9" s="29"/>
    </row>
    <row r="10" spans="1:11">
      <c r="A10" s="24"/>
      <c r="B10" s="38"/>
    </row>
    <row r="11" spans="1:11">
      <c r="A11" s="24" t="s">
        <v>23</v>
      </c>
      <c r="B11" s="38" t="s">
        <v>24</v>
      </c>
      <c r="C11" s="18" t="s">
        <v>31</v>
      </c>
      <c r="G11" s="18"/>
    </row>
    <row r="12" spans="1:11">
      <c r="A12" s="24"/>
      <c r="B12" s="38"/>
    </row>
    <row r="13" spans="1:11">
      <c r="A13" s="24"/>
      <c r="B13" s="40"/>
    </row>
    <row r="14" spans="1:11" ht="12.75" customHeight="1">
      <c r="A14" s="25">
        <v>0.5</v>
      </c>
      <c r="B14" s="53">
        <v>0.99986158940397396</v>
      </c>
      <c r="C14" s="21">
        <f>SUM(B15:B45)/B14</f>
        <v>29.400923412578276</v>
      </c>
      <c r="D14" s="71" t="s">
        <v>32</v>
      </c>
      <c r="E14" s="71"/>
      <c r="F14" s="71"/>
      <c r="G14" s="71"/>
      <c r="H14" s="71"/>
      <c r="I14" s="71"/>
      <c r="J14" s="29"/>
      <c r="K14" s="29"/>
    </row>
    <row r="15" spans="1:11">
      <c r="A15" s="25">
        <v>1.5</v>
      </c>
      <c r="B15" s="53">
        <v>0.99929860927152303</v>
      </c>
      <c r="C15" s="21">
        <f t="shared" ref="C15:C74" si="0">SUM(B16:B46)/B15</f>
        <v>29.281106191766689</v>
      </c>
      <c r="D15" s="71"/>
      <c r="E15" s="71"/>
      <c r="F15" s="71"/>
      <c r="G15" s="71"/>
      <c r="H15" s="71"/>
      <c r="I15" s="71"/>
    </row>
    <row r="16" spans="1:11">
      <c r="A16" s="25">
        <v>2.5</v>
      </c>
      <c r="B16" s="53">
        <v>0.99827035099337702</v>
      </c>
      <c r="C16" s="21">
        <f t="shared" si="0"/>
        <v>29.168834156281044</v>
      </c>
      <c r="D16" s="71"/>
      <c r="E16" s="71"/>
      <c r="F16" s="71"/>
      <c r="G16" s="71"/>
      <c r="H16" s="71"/>
      <c r="I16" s="71"/>
    </row>
    <row r="17" spans="1:3">
      <c r="A17" s="25">
        <v>3.5</v>
      </c>
      <c r="B17" s="53">
        <v>0.99690913245033097</v>
      </c>
      <c r="C17" s="21">
        <f t="shared" si="0"/>
        <v>29.060344915492081</v>
      </c>
    </row>
    <row r="18" spans="1:3">
      <c r="A18" s="25">
        <v>4.5</v>
      </c>
      <c r="B18" s="53">
        <v>0.99524585430463597</v>
      </c>
      <c r="C18" s="21">
        <f t="shared" si="0"/>
        <v>28.954846426045982</v>
      </c>
    </row>
    <row r="19" spans="1:3">
      <c r="A19" s="25">
        <v>5.5</v>
      </c>
      <c r="B19" s="53">
        <v>0.99325697350993403</v>
      </c>
      <c r="C19" s="21">
        <f t="shared" si="0"/>
        <v>28.853150525200704</v>
      </c>
    </row>
    <row r="20" spans="1:3">
      <c r="A20" s="25">
        <v>6.5</v>
      </c>
      <c r="B20" s="53">
        <v>0.99100084105960295</v>
      </c>
      <c r="C20" s="21">
        <f t="shared" si="0"/>
        <v>28.753660576213104</v>
      </c>
    </row>
    <row r="21" spans="1:3">
      <c r="A21" s="25">
        <v>7.5</v>
      </c>
      <c r="B21" s="53">
        <v>0.98849707947019905</v>
      </c>
      <c r="C21" s="21">
        <f t="shared" si="0"/>
        <v>28.655898563622483</v>
      </c>
    </row>
    <row r="22" spans="1:3">
      <c r="A22" s="25">
        <v>8.5</v>
      </c>
      <c r="B22" s="53">
        <v>0.98572217218543001</v>
      </c>
      <c r="C22" s="21">
        <f t="shared" si="0"/>
        <v>28.560650648254349</v>
      </c>
    </row>
    <row r="23" spans="1:3">
      <c r="A23" s="25">
        <v>9.5</v>
      </c>
      <c r="B23" s="53">
        <v>0.98271279470198702</v>
      </c>
      <c r="C23" s="21">
        <f t="shared" si="0"/>
        <v>28.466946417118944</v>
      </c>
    </row>
    <row r="24" spans="1:3">
      <c r="A24" s="25">
        <v>10.5</v>
      </c>
      <c r="B24" s="53">
        <v>0.97948756291390704</v>
      </c>
      <c r="C24" s="21">
        <f t="shared" si="0"/>
        <v>28.374328035915418</v>
      </c>
    </row>
    <row r="25" spans="1:3">
      <c r="A25" s="25">
        <v>11.5</v>
      </c>
      <c r="B25" s="53">
        <v>0.97602460927152301</v>
      </c>
      <c r="C25" s="21">
        <f t="shared" si="0"/>
        <v>28.283522876377372</v>
      </c>
    </row>
    <row r="26" spans="1:3">
      <c r="A26" s="25">
        <v>12.5</v>
      </c>
      <c r="B26" s="53">
        <v>0.97235101986755001</v>
      </c>
      <c r="C26" s="21">
        <f t="shared" si="0"/>
        <v>28.193831835345961</v>
      </c>
    </row>
    <row r="27" spans="1:3">
      <c r="A27" s="25">
        <v>13.5</v>
      </c>
      <c r="B27" s="53">
        <v>0.96848372847682096</v>
      </c>
      <c r="C27" s="21">
        <f t="shared" si="0"/>
        <v>28.104838844728427</v>
      </c>
    </row>
    <row r="28" spans="1:3">
      <c r="A28" s="25">
        <v>14.5</v>
      </c>
      <c r="B28" s="53">
        <v>0.96440674172185403</v>
      </c>
      <c r="C28" s="21">
        <f t="shared" si="0"/>
        <v>28.017091974973766</v>
      </c>
    </row>
    <row r="29" spans="1:3">
      <c r="A29" s="25">
        <v>15.5</v>
      </c>
      <c r="B29" s="53">
        <v>0.96013548344370903</v>
      </c>
      <c r="C29" s="21">
        <f t="shared" si="0"/>
        <v>27.930226617162411</v>
      </c>
    </row>
    <row r="30" spans="1:3">
      <c r="A30" s="25">
        <v>16.5</v>
      </c>
      <c r="B30" s="53">
        <v>0.95568863576158902</v>
      </c>
      <c r="C30" s="21">
        <f t="shared" si="0"/>
        <v>27.843769712909907</v>
      </c>
    </row>
    <row r="31" spans="1:3">
      <c r="A31" s="25">
        <v>17.5</v>
      </c>
      <c r="B31" s="53">
        <v>0.95105364900662304</v>
      </c>
      <c r="C31" s="21">
        <f t="shared" si="0"/>
        <v>27.758162771313472</v>
      </c>
    </row>
    <row r="32" spans="1:3">
      <c r="A32" s="25">
        <v>18.5</v>
      </c>
      <c r="B32" s="53">
        <v>0.94623876158940401</v>
      </c>
      <c r="C32" s="21">
        <f t="shared" si="0"/>
        <v>27.673245897439603</v>
      </c>
    </row>
    <row r="33" spans="1:5">
      <c r="A33" s="25">
        <v>19.5</v>
      </c>
      <c r="B33" s="53">
        <v>0.94126392715231799</v>
      </c>
      <c r="C33" s="21">
        <f t="shared" si="0"/>
        <v>27.588501245398124</v>
      </c>
    </row>
    <row r="34" spans="1:5">
      <c r="A34" s="25">
        <v>20.5</v>
      </c>
      <c r="B34" s="53">
        <v>0.93611907947019901</v>
      </c>
      <c r="C34" s="21">
        <f t="shared" si="0"/>
        <v>27.504295206231209</v>
      </c>
    </row>
    <row r="35" spans="1:5">
      <c r="A35" s="25">
        <v>21.5</v>
      </c>
      <c r="B35" s="53">
        <v>0.93080729139072804</v>
      </c>
      <c r="C35" s="21">
        <f t="shared" si="0"/>
        <v>27.420614929996578</v>
      </c>
    </row>
    <row r="36" spans="1:5">
      <c r="A36" s="25">
        <v>22.5</v>
      </c>
      <c r="B36" s="53">
        <v>0.92534789403973505</v>
      </c>
      <c r="C36" s="21">
        <f t="shared" si="0"/>
        <v>27.336954802865904</v>
      </c>
    </row>
    <row r="37" spans="1:5">
      <c r="A37" s="25">
        <v>23.5</v>
      </c>
      <c r="B37" s="53">
        <v>0.91973541721854302</v>
      </c>
      <c r="C37" s="21">
        <f t="shared" si="0"/>
        <v>27.253541804651444</v>
      </c>
    </row>
    <row r="38" spans="1:5">
      <c r="A38" s="25">
        <v>24.5</v>
      </c>
      <c r="B38" s="53">
        <v>0.91396603973509905</v>
      </c>
      <c r="C38" s="21">
        <f t="shared" si="0"/>
        <v>27.170565556104254</v>
      </c>
    </row>
    <row r="39" spans="1:5">
      <c r="A39" s="25">
        <v>25.5</v>
      </c>
      <c r="B39" s="53">
        <v>0.90806221854304603</v>
      </c>
      <c r="C39" s="21">
        <f t="shared" si="0"/>
        <v>27.087418696949438</v>
      </c>
    </row>
    <row r="40" spans="1:5">
      <c r="A40" s="25">
        <v>26.5</v>
      </c>
      <c r="B40" s="53">
        <v>0.90201927814569505</v>
      </c>
      <c r="C40" s="21">
        <f t="shared" si="0"/>
        <v>27.004301137130081</v>
      </c>
    </row>
    <row r="41" spans="1:5">
      <c r="A41" s="25">
        <v>27.5</v>
      </c>
      <c r="B41" s="53">
        <v>0.89583077483443696</v>
      </c>
      <c r="C41" s="21">
        <f t="shared" si="0"/>
        <v>26.921480410277649</v>
      </c>
    </row>
    <row r="42" spans="1:5">
      <c r="A42" s="25">
        <v>28.5</v>
      </c>
      <c r="B42" s="53">
        <v>0.889518443708609</v>
      </c>
      <c r="C42" s="21">
        <f t="shared" si="0"/>
        <v>26.838360967465963</v>
      </c>
    </row>
    <row r="43" spans="1:5">
      <c r="A43" s="25">
        <v>29.5</v>
      </c>
      <c r="B43" s="53">
        <v>0.88307891390728499</v>
      </c>
      <c r="C43" s="21">
        <f t="shared" si="0"/>
        <v>26.755103336673141</v>
      </c>
    </row>
    <row r="44" spans="1:5">
      <c r="A44" s="25">
        <v>30.5</v>
      </c>
      <c r="B44" s="53">
        <v>0.87650447682119204</v>
      </c>
      <c r="C44" s="21">
        <f t="shared" si="0"/>
        <v>26.67201176201289</v>
      </c>
    </row>
    <row r="45" spans="1:5">
      <c r="A45" s="25">
        <v>31.5</v>
      </c>
      <c r="B45" s="53">
        <v>0.86981625827814602</v>
      </c>
      <c r="C45" s="21">
        <f t="shared" si="0"/>
        <v>26.588500250738029</v>
      </c>
      <c r="E45" s="59">
        <f>+(1-B45)</f>
        <v>0.13018374172185398</v>
      </c>
    </row>
    <row r="46" spans="1:5">
      <c r="A46" s="25">
        <v>32.5</v>
      </c>
      <c r="B46" s="53">
        <v>0.86301329139072802</v>
      </c>
      <c r="C46" s="21">
        <f t="shared" si="0"/>
        <v>26.504652062060675</v>
      </c>
    </row>
    <row r="47" spans="1:5">
      <c r="A47" s="25">
        <v>33.5</v>
      </c>
      <c r="B47" s="53">
        <v>0.85608396688741695</v>
      </c>
      <c r="C47" s="21">
        <f t="shared" si="0"/>
        <v>26.420894082162018</v>
      </c>
    </row>
    <row r="48" spans="1:5">
      <c r="A48" s="25">
        <v>34.5</v>
      </c>
      <c r="B48" s="53">
        <v>0.84905005960264901</v>
      </c>
      <c r="C48" s="21">
        <f t="shared" si="0"/>
        <v>26.336609884366368</v>
      </c>
    </row>
    <row r="49" spans="1:3">
      <c r="A49" s="25">
        <v>35.5</v>
      </c>
      <c r="B49" s="53">
        <v>0.84191348344370898</v>
      </c>
      <c r="C49" s="21">
        <f t="shared" si="0"/>
        <v>26.251788514929427</v>
      </c>
    </row>
    <row r="50" spans="1:3">
      <c r="A50" s="25">
        <v>36.5</v>
      </c>
      <c r="B50" s="53">
        <v>0.83465907284768204</v>
      </c>
      <c r="C50" s="21">
        <f t="shared" si="0"/>
        <v>26.166973984381304</v>
      </c>
    </row>
    <row r="51" spans="1:3">
      <c r="A51" s="25">
        <v>37.5</v>
      </c>
      <c r="B51" s="53">
        <v>0.82730968874172195</v>
      </c>
      <c r="C51" s="21">
        <f t="shared" si="0"/>
        <v>26.081501267296911</v>
      </c>
    </row>
    <row r="52" spans="1:3">
      <c r="A52" s="25">
        <v>38.5</v>
      </c>
      <c r="B52" s="53">
        <v>0.81986730463576196</v>
      </c>
      <c r="C52" s="21">
        <f t="shared" si="0"/>
        <v>25.995353746591984</v>
      </c>
    </row>
    <row r="53" spans="1:3">
      <c r="A53" s="25">
        <v>39.5</v>
      </c>
      <c r="B53" s="53">
        <v>0.81231672847682102</v>
      </c>
      <c r="C53" s="21">
        <f t="shared" si="0"/>
        <v>25.909082236917577</v>
      </c>
    </row>
    <row r="54" spans="1:3">
      <c r="A54" s="25">
        <v>40.5</v>
      </c>
      <c r="B54" s="53">
        <v>0.80467866887417205</v>
      </c>
      <c r="C54" s="21">
        <f t="shared" si="0"/>
        <v>25.822078269587593</v>
      </c>
    </row>
    <row r="55" spans="1:3">
      <c r="A55" s="25">
        <v>41.5</v>
      </c>
      <c r="B55" s="53">
        <v>0.79695650993377498</v>
      </c>
      <c r="C55" s="21">
        <f t="shared" si="0"/>
        <v>25.734276342515738</v>
      </c>
    </row>
    <row r="56" spans="1:3">
      <c r="A56" s="25">
        <v>42.5</v>
      </c>
      <c r="B56" s="53">
        <v>0.78913755629139104</v>
      </c>
      <c r="C56" s="21">
        <f t="shared" si="0"/>
        <v>25.64615039416281</v>
      </c>
    </row>
    <row r="57" spans="1:3">
      <c r="A57" s="25">
        <v>43.5</v>
      </c>
      <c r="B57" s="53">
        <v>0.78123779470198695</v>
      </c>
      <c r="C57" s="21">
        <f t="shared" si="0"/>
        <v>25.55723204644163</v>
      </c>
    </row>
    <row r="58" spans="1:3">
      <c r="A58" s="25">
        <v>44.5</v>
      </c>
      <c r="B58" s="53">
        <v>0.77326170198675503</v>
      </c>
      <c r="C58" s="21">
        <f t="shared" si="0"/>
        <v>25.467417887197481</v>
      </c>
    </row>
    <row r="59" spans="1:3">
      <c r="A59" s="25">
        <v>45.5</v>
      </c>
      <c r="B59" s="53">
        <v>0.76520001324503295</v>
      </c>
      <c r="C59" s="21">
        <f t="shared" si="0"/>
        <v>25.377072143592784</v>
      </c>
    </row>
    <row r="60" spans="1:3">
      <c r="A60" s="25">
        <v>46.5</v>
      </c>
      <c r="B60" s="53">
        <v>0.75706473509933803</v>
      </c>
      <c r="C60" s="21">
        <f t="shared" si="0"/>
        <v>25.285845939933136</v>
      </c>
    </row>
    <row r="61" spans="1:3">
      <c r="A61" s="25">
        <v>47.5</v>
      </c>
      <c r="B61" s="53">
        <v>0.74886129139072799</v>
      </c>
      <c r="C61" s="21">
        <f t="shared" si="0"/>
        <v>25.193598846389801</v>
      </c>
    </row>
    <row r="62" spans="1:3">
      <c r="A62" s="25">
        <v>48.5</v>
      </c>
      <c r="B62" s="53">
        <v>0.74058135099337796</v>
      </c>
      <c r="C62" s="21">
        <f t="shared" si="0"/>
        <v>25.100667567551895</v>
      </c>
    </row>
    <row r="63" spans="1:3">
      <c r="A63" s="25">
        <v>49.5</v>
      </c>
      <c r="B63" s="53">
        <v>0.73223469536423802</v>
      </c>
      <c r="C63" s="21">
        <f t="shared" si="0"/>
        <v>25.006769931607099</v>
      </c>
    </row>
    <row r="64" spans="1:3">
      <c r="A64" s="25">
        <v>50.5</v>
      </c>
      <c r="B64" s="53">
        <v>0.72382702649006603</v>
      </c>
      <c r="C64" s="21">
        <f t="shared" si="0"/>
        <v>24.911750539793186</v>
      </c>
    </row>
    <row r="65" spans="1:3">
      <c r="A65" s="25">
        <v>51.5</v>
      </c>
      <c r="B65" s="53">
        <v>0.71535356291390695</v>
      </c>
      <c r="C65" s="21">
        <f t="shared" si="0"/>
        <v>24.815824700142734</v>
      </c>
    </row>
    <row r="66" spans="1:3">
      <c r="A66" s="25">
        <v>52.5</v>
      </c>
      <c r="B66" s="53">
        <v>0.70682009271523205</v>
      </c>
      <c r="C66" s="21">
        <f t="shared" si="0"/>
        <v>24.718838783165342</v>
      </c>
    </row>
    <row r="67" spans="1:3">
      <c r="A67" s="25">
        <v>53.5</v>
      </c>
      <c r="B67" s="53">
        <v>0.69823313907284801</v>
      </c>
      <c r="C67" s="21">
        <f t="shared" si="0"/>
        <v>24.620602794163382</v>
      </c>
    </row>
    <row r="68" spans="1:3">
      <c r="A68" s="25">
        <v>54.5</v>
      </c>
      <c r="B68" s="53">
        <v>0.68958950331125801</v>
      </c>
      <c r="C68" s="21">
        <f t="shared" si="0"/>
        <v>24.521276430747292</v>
      </c>
    </row>
    <row r="69" spans="1:3">
      <c r="A69" s="25">
        <v>55.5</v>
      </c>
      <c r="B69" s="53">
        <v>0.68089259602648999</v>
      </c>
      <c r="C69" s="21">
        <f t="shared" si="0"/>
        <v>24.420783832425965</v>
      </c>
    </row>
    <row r="70" spans="1:3">
      <c r="A70" s="25">
        <v>56.5</v>
      </c>
      <c r="B70" s="53">
        <v>0.67214953642384101</v>
      </c>
      <c r="C70" s="21">
        <f t="shared" si="0"/>
        <v>24.318905048919852</v>
      </c>
    </row>
    <row r="71" spans="1:3">
      <c r="A71" s="25">
        <v>57.5</v>
      </c>
      <c r="B71" s="53">
        <v>0.66335798013244995</v>
      </c>
      <c r="C71" s="21">
        <f t="shared" si="0"/>
        <v>24.215770235033879</v>
      </c>
    </row>
    <row r="72" spans="1:3">
      <c r="A72" s="25">
        <v>58.5</v>
      </c>
      <c r="B72" s="53">
        <v>0.65452121192053003</v>
      </c>
      <c r="C72" s="21">
        <f t="shared" si="0"/>
        <v>24.111302025201102</v>
      </c>
    </row>
    <row r="73" spans="1:3">
      <c r="A73" s="25">
        <v>59.5</v>
      </c>
      <c r="B73" s="53">
        <v>0.64564486754966899</v>
      </c>
      <c r="C73" s="21">
        <f t="shared" si="0"/>
        <v>24.005324139451929</v>
      </c>
    </row>
    <row r="74" spans="1:3">
      <c r="A74" s="25">
        <v>60.5</v>
      </c>
      <c r="B74" s="53">
        <v>0.636729430463576</v>
      </c>
      <c r="C74" s="21">
        <f t="shared" si="0"/>
        <v>23.897858805445189</v>
      </c>
    </row>
    <row r="75" spans="1:3">
      <c r="A75" s="25"/>
      <c r="B75" s="53">
        <v>0.62777459602648999</v>
      </c>
      <c r="C75" s="21"/>
    </row>
    <row r="76" spans="1:3">
      <c r="A76" s="25"/>
      <c r="B76" s="53">
        <v>0.61878834437086105</v>
      </c>
      <c r="C76" s="21"/>
    </row>
    <row r="77" spans="1:3">
      <c r="A77" s="25"/>
      <c r="B77" s="53">
        <v>0.60977050331125804</v>
      </c>
      <c r="C77" s="21"/>
    </row>
    <row r="78" spans="1:3">
      <c r="A78" s="25"/>
      <c r="B78" s="53">
        <v>0.600720768211921</v>
      </c>
      <c r="C78" s="21"/>
    </row>
    <row r="79" spans="1:3">
      <c r="A79" s="25"/>
      <c r="B79" s="53">
        <v>0.59164643708609299</v>
      </c>
      <c r="C79" s="21"/>
    </row>
    <row r="80" spans="1:3">
      <c r="A80" s="25"/>
      <c r="B80" s="53">
        <v>0.58254800662251705</v>
      </c>
      <c r="C80" s="21"/>
    </row>
    <row r="81" spans="1:3">
      <c r="A81" s="25"/>
      <c r="B81" s="53">
        <v>0.57342660264900702</v>
      </c>
      <c r="C81" s="21"/>
    </row>
    <row r="82" spans="1:3">
      <c r="A82" s="25"/>
      <c r="B82" s="53">
        <v>0.56428613907284797</v>
      </c>
      <c r="C82" s="21"/>
    </row>
    <row r="83" spans="1:3">
      <c r="A83" s="25"/>
      <c r="B83" s="53">
        <v>0.55512921854304598</v>
      </c>
      <c r="C83" s="21"/>
    </row>
    <row r="84" spans="1:3">
      <c r="A84" s="25"/>
      <c r="B84" s="53">
        <v>0.54595703973509901</v>
      </c>
      <c r="C84" s="21"/>
    </row>
    <row r="85" spans="1:3">
      <c r="A85" s="25"/>
      <c r="B85" s="53">
        <v>0.53677331788079496</v>
      </c>
      <c r="C85" s="21"/>
    </row>
    <row r="86" spans="1:3">
      <c r="A86" s="25"/>
      <c r="B86" s="53">
        <v>0.52758000000000005</v>
      </c>
      <c r="C86" s="21"/>
    </row>
    <row r="87" spans="1:3">
      <c r="A87" s="25"/>
      <c r="B87" s="53">
        <v>0.51837894701986797</v>
      </c>
      <c r="C87" s="21"/>
    </row>
    <row r="88" spans="1:3">
      <c r="A88" s="25"/>
      <c r="B88" s="53">
        <v>0.50917294701986704</v>
      </c>
      <c r="C88" s="21"/>
    </row>
    <row r="89" spans="1:3">
      <c r="A89" s="25"/>
      <c r="B89" s="53">
        <v>0.49996499999999999</v>
      </c>
      <c r="C89" s="21"/>
    </row>
    <row r="90" spans="1:3">
      <c r="A90" s="25"/>
      <c r="B90" s="53">
        <v>0.490757052980132</v>
      </c>
      <c r="C90" s="21"/>
    </row>
    <row r="91" spans="1:3">
      <c r="A91" s="25"/>
      <c r="B91" s="53">
        <v>0.48155105298013201</v>
      </c>
      <c r="C91" s="21"/>
    </row>
    <row r="92" spans="1:3">
      <c r="A92" s="25"/>
      <c r="B92" s="53">
        <v>0.47234999999999999</v>
      </c>
      <c r="C92" s="21"/>
    </row>
    <row r="93" spans="1:3">
      <c r="A93" s="25"/>
      <c r="B93" s="53">
        <v>0.46315668211920502</v>
      </c>
      <c r="C93" s="21"/>
    </row>
    <row r="94" spans="1:3">
      <c r="A94" s="25"/>
      <c r="B94" s="53">
        <v>0.45397296026490103</v>
      </c>
      <c r="C94" s="21"/>
    </row>
    <row r="95" spans="1:3">
      <c r="A95" s="25"/>
      <c r="B95" s="53">
        <v>0.44480078145695401</v>
      </c>
      <c r="C95" s="21"/>
    </row>
    <row r="96" spans="1:3">
      <c r="A96" s="25"/>
      <c r="B96" s="53">
        <v>0.43564386092715202</v>
      </c>
      <c r="C96" s="21"/>
    </row>
    <row r="97" spans="1:3">
      <c r="A97" s="25"/>
      <c r="B97" s="53">
        <v>0.42650339735099302</v>
      </c>
      <c r="C97" s="21"/>
    </row>
    <row r="98" spans="1:3">
      <c r="A98" s="25"/>
      <c r="B98" s="53">
        <v>0.417381993377484</v>
      </c>
      <c r="C98" s="21"/>
    </row>
    <row r="99" spans="1:3">
      <c r="A99" s="25"/>
      <c r="B99" s="53">
        <v>0.40828356291390699</v>
      </c>
      <c r="C99" s="21"/>
    </row>
    <row r="100" spans="1:3">
      <c r="A100" s="25"/>
      <c r="B100" s="53">
        <v>0.39920866225165602</v>
      </c>
      <c r="C100" s="21"/>
    </row>
    <row r="101" spans="1:3">
      <c r="A101" s="25"/>
      <c r="B101" s="53">
        <v>0.390159390728477</v>
      </c>
      <c r="C101" s="21"/>
    </row>
    <row r="102" spans="1:3">
      <c r="A102" s="25"/>
      <c r="B102" s="53">
        <v>0.38114165562913899</v>
      </c>
      <c r="C102" s="21"/>
    </row>
    <row r="103" spans="1:3">
      <c r="A103" s="25"/>
      <c r="B103" s="53">
        <v>0.37215540397350999</v>
      </c>
      <c r="C103" s="21"/>
    </row>
    <row r="104" spans="1:3">
      <c r="A104" s="25"/>
      <c r="B104" s="53">
        <v>0.36320056953642399</v>
      </c>
      <c r="C104" s="21"/>
    </row>
    <row r="105" spans="1:3">
      <c r="A105" s="25"/>
      <c r="B105" s="53">
        <v>0.354285132450331</v>
      </c>
      <c r="C105" s="21"/>
    </row>
    <row r="106" spans="1:3">
      <c r="A106" s="25"/>
      <c r="B106" s="53">
        <v>0.34540878807947001</v>
      </c>
      <c r="C106" s="21"/>
    </row>
    <row r="107" spans="1:3">
      <c r="A107" s="25"/>
      <c r="B107" s="53">
        <v>0.33657201986754998</v>
      </c>
      <c r="C107" s="21"/>
    </row>
    <row r="108" spans="1:3">
      <c r="A108" s="25"/>
      <c r="B108" s="53">
        <v>0.32778046357615898</v>
      </c>
      <c r="C108" s="21"/>
    </row>
    <row r="109" spans="1:3">
      <c r="A109" s="25"/>
      <c r="B109" s="53">
        <v>0.31903789403973498</v>
      </c>
      <c r="C109" s="21"/>
    </row>
    <row r="110" spans="1:3">
      <c r="A110" s="25"/>
      <c r="B110" s="53">
        <v>0.31034231125827799</v>
      </c>
      <c r="C110" s="21"/>
    </row>
    <row r="111" spans="1:3">
      <c r="A111" s="25"/>
      <c r="B111" s="53">
        <v>0.30169899999999999</v>
      </c>
      <c r="C111" s="21"/>
    </row>
    <row r="112" spans="1:3">
      <c r="A112" s="25"/>
      <c r="B112" s="53">
        <v>0.29311337086092698</v>
      </c>
      <c r="C112" s="21"/>
    </row>
    <row r="113" spans="1:3">
      <c r="A113" s="25"/>
      <c r="B113" s="53">
        <v>0.28458043708609299</v>
      </c>
      <c r="C113" s="21"/>
    </row>
    <row r="114" spans="1:3">
      <c r="A114" s="25"/>
      <c r="B114" s="53">
        <v>0.27610808609271498</v>
      </c>
      <c r="C114" s="21"/>
    </row>
    <row r="115" spans="1:3">
      <c r="A115" s="25"/>
      <c r="B115" s="53">
        <v>0.26770174172185401</v>
      </c>
      <c r="C115" s="21"/>
    </row>
    <row r="116" spans="1:3">
      <c r="A116" s="25"/>
      <c r="B116" s="53">
        <v>0.25935641059602599</v>
      </c>
      <c r="C116" s="21"/>
    </row>
    <row r="117" spans="1:3">
      <c r="A117" s="25"/>
      <c r="B117" s="53">
        <v>0.251076708609272</v>
      </c>
      <c r="C117" s="21"/>
    </row>
    <row r="118" spans="1:3">
      <c r="A118" s="25"/>
      <c r="B118" s="53">
        <v>0.24287408609271499</v>
      </c>
      <c r="C118" s="21"/>
    </row>
    <row r="119" spans="1:3">
      <c r="A119" s="25"/>
      <c r="B119" s="53">
        <v>0.234740721854305</v>
      </c>
      <c r="C119" s="21"/>
    </row>
    <row r="120" spans="1:3">
      <c r="A120" s="25"/>
      <c r="B120" s="53">
        <v>0.226680357615894</v>
      </c>
      <c r="C120" s="21"/>
    </row>
    <row r="121" spans="1:3">
      <c r="A121" s="25"/>
      <c r="B121" s="53">
        <v>0.218705589403974</v>
      </c>
      <c r="C121" s="21"/>
    </row>
    <row r="122" spans="1:3">
      <c r="A122" s="25"/>
      <c r="B122" s="53">
        <v>0.210807152317881</v>
      </c>
      <c r="C122" s="21"/>
    </row>
    <row r="123" spans="1:3">
      <c r="A123" s="25"/>
      <c r="B123" s="53">
        <v>0.202989523178808</v>
      </c>
      <c r="C123" s="21"/>
    </row>
    <row r="124" spans="1:3">
      <c r="A124" s="25"/>
      <c r="B124" s="53">
        <v>0.195268331125828</v>
      </c>
      <c r="C124" s="21"/>
    </row>
    <row r="125" spans="1:3">
      <c r="A125" s="25"/>
      <c r="B125" s="53">
        <v>0.18763163576158901</v>
      </c>
      <c r="C125" s="21"/>
    </row>
    <row r="126" spans="1:3">
      <c r="A126" s="25"/>
      <c r="B126" s="53">
        <v>0.18008270198675499</v>
      </c>
      <c r="C126" s="21"/>
    </row>
    <row r="127" spans="1:3">
      <c r="A127" s="25"/>
      <c r="B127" s="53">
        <v>0.17264164238410601</v>
      </c>
      <c r="C127" s="21"/>
    </row>
    <row r="128" spans="1:3">
      <c r="A128" s="25"/>
      <c r="B128" s="53">
        <v>0.165293582781457</v>
      </c>
      <c r="C128" s="21"/>
    </row>
    <row r="129" spans="1:3">
      <c r="A129" s="25"/>
      <c r="B129" s="53">
        <v>0.15804049668874201</v>
      </c>
      <c r="C129" s="21"/>
    </row>
    <row r="130" spans="1:3">
      <c r="A130" s="25"/>
      <c r="B130" s="53">
        <v>0.15090554966887401</v>
      </c>
      <c r="C130" s="21"/>
    </row>
    <row r="131" spans="1:3">
      <c r="A131" s="25"/>
      <c r="B131" s="53">
        <v>0.14387303311258301</v>
      </c>
      <c r="C131" s="21"/>
    </row>
    <row r="132" spans="1:3">
      <c r="A132" s="25"/>
      <c r="B132" s="53">
        <v>0.136944662251656</v>
      </c>
      <c r="C132" s="21"/>
    </row>
    <row r="133" spans="1:3">
      <c r="A133" s="25"/>
      <c r="B133" s="53">
        <v>0.130142741721854</v>
      </c>
      <c r="C133" s="21"/>
    </row>
    <row r="134" spans="1:3">
      <c r="A134" s="25"/>
      <c r="B134" s="53">
        <v>0.12345452317880801</v>
      </c>
      <c r="C134" s="21"/>
    </row>
    <row r="135" spans="1:3">
      <c r="A135" s="25"/>
      <c r="B135" s="53">
        <v>0.116881013245033</v>
      </c>
      <c r="C135" s="21"/>
    </row>
    <row r="136" spans="1:3">
      <c r="A136" s="25"/>
      <c r="B136" s="53">
        <v>0.11044280794701999</v>
      </c>
      <c r="C136" s="21"/>
    </row>
    <row r="137" spans="1:3">
      <c r="A137" s="25"/>
      <c r="B137" s="53">
        <v>0.104131801324503</v>
      </c>
      <c r="C137" s="21"/>
    </row>
    <row r="138" spans="1:3">
      <c r="A138" s="25"/>
      <c r="B138" s="53">
        <v>9.7944622516556307E-2</v>
      </c>
      <c r="C138" s="21"/>
    </row>
    <row r="139" spans="1:3">
      <c r="A139" s="25"/>
      <c r="B139" s="53">
        <v>9.1904006622516604E-2</v>
      </c>
      <c r="C139" s="21"/>
    </row>
    <row r="140" spans="1:3">
      <c r="A140" s="25"/>
      <c r="B140" s="53">
        <v>8.6001509933774895E-2</v>
      </c>
      <c r="C140" s="21"/>
    </row>
    <row r="141" spans="1:3">
      <c r="A141" s="25"/>
      <c r="B141" s="53">
        <v>8.0234331125827799E-2</v>
      </c>
      <c r="C141" s="21"/>
    </row>
    <row r="142" spans="1:3">
      <c r="A142" s="25"/>
      <c r="B142" s="53">
        <v>7.4622304635761597E-2</v>
      </c>
      <c r="C142" s="21"/>
    </row>
    <row r="143" spans="1:3">
      <c r="A143" s="25"/>
      <c r="B143" s="53">
        <v>6.9164754966887398E-2</v>
      </c>
      <c r="C143" s="21"/>
    </row>
    <row r="144" spans="1:3">
      <c r="A144" s="25"/>
      <c r="B144" s="53">
        <v>6.3854768211920501E-2</v>
      </c>
      <c r="C144" s="21"/>
    </row>
    <row r="145" spans="1:3">
      <c r="A145" s="25"/>
      <c r="B145" s="53">
        <v>5.8711245033112598E-2</v>
      </c>
      <c r="C145" s="21"/>
    </row>
    <row r="146" spans="1:3">
      <c r="A146" s="25"/>
      <c r="B146" s="53">
        <v>5.37377350993377E-2</v>
      </c>
      <c r="C146" s="21"/>
    </row>
    <row r="147" spans="1:3">
      <c r="A147" s="25"/>
      <c r="B147" s="53">
        <v>4.8924172185430402E-2</v>
      </c>
      <c r="C147" s="21"/>
    </row>
    <row r="148" spans="1:3">
      <c r="A148" s="25"/>
      <c r="B148" s="53">
        <v>4.4289509933774798E-2</v>
      </c>
      <c r="C148" s="21"/>
    </row>
    <row r="149" spans="1:3">
      <c r="A149" s="25"/>
      <c r="B149" s="53">
        <v>3.9843986754966802E-2</v>
      </c>
      <c r="C149" s="21"/>
    </row>
    <row r="150" spans="1:3">
      <c r="A150" s="25"/>
      <c r="B150" s="53">
        <v>3.5574052980132498E-2</v>
      </c>
      <c r="C150" s="21"/>
    </row>
    <row r="151" spans="1:3">
      <c r="A151" s="25"/>
      <c r="B151" s="53">
        <v>3.14975099337748E-2</v>
      </c>
      <c r="C151" s="21"/>
    </row>
    <row r="152" spans="1:3">
      <c r="A152" s="25"/>
      <c r="B152" s="53">
        <v>2.76324238410596E-2</v>
      </c>
      <c r="C152" s="21"/>
    </row>
    <row r="153" spans="1:3">
      <c r="A153" s="25"/>
      <c r="B153" s="53">
        <v>2.39601589403973E-2</v>
      </c>
      <c r="C153" s="21"/>
    </row>
    <row r="154" spans="1:3">
      <c r="A154" s="25"/>
      <c r="B154" s="53">
        <v>2.0499529801324499E-2</v>
      </c>
      <c r="C154" s="21"/>
    </row>
    <row r="155" spans="1:3">
      <c r="A155" s="25"/>
      <c r="B155" s="53">
        <v>1.7275205298013199E-2</v>
      </c>
      <c r="C155" s="21"/>
    </row>
    <row r="156" spans="1:3">
      <c r="A156" s="25"/>
      <c r="B156" s="53">
        <v>1.4266569536423799E-2</v>
      </c>
      <c r="C156" s="21"/>
    </row>
    <row r="157" spans="1:3">
      <c r="A157" s="25"/>
      <c r="B157" s="53">
        <v>1.1491986754966901E-2</v>
      </c>
      <c r="C157" s="21"/>
    </row>
    <row r="158" spans="1:3">
      <c r="A158" s="25"/>
      <c r="B158" s="53">
        <v>8.9895496688741899E-3</v>
      </c>
      <c r="C158" s="21"/>
    </row>
    <row r="159" spans="1:3">
      <c r="A159" s="25"/>
      <c r="B159" s="53">
        <v>6.7354569536423698E-3</v>
      </c>
      <c r="C159" s="21"/>
    </row>
    <row r="160" spans="1:3">
      <c r="A160" s="25"/>
      <c r="B160" s="53">
        <v>4.74722516556292E-3</v>
      </c>
      <c r="C160" s="21"/>
    </row>
    <row r="161" spans="1:3">
      <c r="A161" s="25"/>
      <c r="B161" s="53">
        <v>3.0862317880794802E-3</v>
      </c>
      <c r="C161" s="21"/>
    </row>
    <row r="162" spans="1:3">
      <c r="A162" s="25"/>
      <c r="B162" s="53">
        <v>1.7263377483443601E-3</v>
      </c>
      <c r="C162" s="21"/>
    </row>
    <row r="163" spans="1:3">
      <c r="A163" s="25"/>
      <c r="B163" s="53">
        <v>6.9940397350993404E-4</v>
      </c>
      <c r="C163" s="21"/>
    </row>
    <row r="164" spans="1:3">
      <c r="A164" s="25"/>
      <c r="B164" s="53">
        <v>1.37748344370863E-4</v>
      </c>
      <c r="C164" s="21"/>
    </row>
    <row r="165" spans="1:3">
      <c r="A165" s="25"/>
      <c r="B165" s="40"/>
      <c r="C165" s="21"/>
    </row>
    <row r="166" spans="1:3">
      <c r="A166" s="25"/>
      <c r="B166" s="40"/>
      <c r="C166" s="21"/>
    </row>
    <row r="167" spans="1:3">
      <c r="A167" s="25"/>
      <c r="B167" s="40"/>
      <c r="C167" s="21"/>
    </row>
    <row r="168" spans="1:3">
      <c r="A168" s="25"/>
      <c r="B168" s="40"/>
      <c r="C168" s="21"/>
    </row>
    <row r="169" spans="1:3">
      <c r="A169" s="25"/>
      <c r="B169" s="40"/>
      <c r="C169" s="21"/>
    </row>
    <row r="170" spans="1:3">
      <c r="A170" s="25"/>
      <c r="B170" s="40"/>
      <c r="C170" s="21"/>
    </row>
    <row r="171" spans="1:3">
      <c r="A171" s="25"/>
      <c r="B171" s="40"/>
      <c r="C171" s="21"/>
    </row>
    <row r="172" spans="1:3">
      <c r="A172" s="25"/>
      <c r="B172" s="40"/>
      <c r="C172" s="21"/>
    </row>
    <row r="173" spans="1:3">
      <c r="A173" s="25"/>
      <c r="B173" s="40"/>
      <c r="C173" s="21"/>
    </row>
    <row r="174" spans="1:3">
      <c r="A174" s="25"/>
      <c r="B174" s="40"/>
      <c r="C174" s="21"/>
    </row>
    <row r="175" spans="1:3">
      <c r="A175" s="25"/>
      <c r="B175" s="40"/>
      <c r="C175" s="21"/>
    </row>
    <row r="176" spans="1:3">
      <c r="A176" s="25"/>
      <c r="B176" s="40"/>
      <c r="C176" s="21"/>
    </row>
    <row r="177" spans="1:3">
      <c r="A177" s="25"/>
      <c r="B177" s="40"/>
      <c r="C177" s="21"/>
    </row>
    <row r="178" spans="1:3">
      <c r="A178" s="25"/>
      <c r="B178" s="40"/>
      <c r="C178" s="21"/>
    </row>
    <row r="179" spans="1:3">
      <c r="A179" s="25"/>
      <c r="B179" s="40"/>
      <c r="C179" s="21"/>
    </row>
    <row r="180" spans="1:3">
      <c r="A180" s="25"/>
      <c r="B180" s="40"/>
      <c r="C180" s="21"/>
    </row>
    <row r="181" spans="1:3">
      <c r="A181" s="25"/>
      <c r="B181" s="40"/>
      <c r="C181" s="21"/>
    </row>
    <row r="182" spans="1:3">
      <c r="A182" s="25"/>
      <c r="B182" s="40"/>
      <c r="C182" s="21"/>
    </row>
    <row r="183" spans="1:3">
      <c r="A183" s="25"/>
      <c r="B183" s="40"/>
      <c r="C183" s="21"/>
    </row>
    <row r="184" spans="1:3">
      <c r="A184" s="25"/>
      <c r="B184" s="40"/>
      <c r="C184" s="21"/>
    </row>
    <row r="185" spans="1:3">
      <c r="A185" s="25"/>
      <c r="B185" s="40"/>
      <c r="C185" s="21"/>
    </row>
    <row r="186" spans="1:3">
      <c r="A186" s="25"/>
      <c r="B186" s="40"/>
      <c r="C186" s="21"/>
    </row>
    <row r="187" spans="1:3">
      <c r="A187" s="25"/>
      <c r="B187" s="40"/>
      <c r="C187" s="21"/>
    </row>
    <row r="188" spans="1:3">
      <c r="A188" s="25"/>
      <c r="B188" s="40"/>
      <c r="C188" s="21"/>
    </row>
    <row r="189" spans="1:3">
      <c r="A189" s="25"/>
      <c r="B189" s="40"/>
      <c r="C189" s="21"/>
    </row>
    <row r="190" spans="1:3">
      <c r="A190" s="25"/>
      <c r="B190" s="40"/>
      <c r="C190" s="21"/>
    </row>
    <row r="191" spans="1:3">
      <c r="A191" s="25"/>
      <c r="B191" s="40"/>
      <c r="C191" s="21"/>
    </row>
    <row r="192" spans="1:3">
      <c r="A192" s="25"/>
      <c r="B192" s="40"/>
      <c r="C192" s="21"/>
    </row>
    <row r="193" spans="1:3">
      <c r="A193" s="25"/>
      <c r="B193" s="40"/>
      <c r="C193" s="21"/>
    </row>
    <row r="194" spans="1:3">
      <c r="A194" s="25"/>
      <c r="B194" s="40"/>
      <c r="C194" s="21"/>
    </row>
    <row r="195" spans="1:3">
      <c r="A195" s="25"/>
      <c r="B195" s="40"/>
      <c r="C195" s="21"/>
    </row>
    <row r="196" spans="1:3">
      <c r="A196" s="25"/>
      <c r="B196" s="40"/>
      <c r="C196" s="21"/>
    </row>
    <row r="197" spans="1:3">
      <c r="A197" s="25"/>
      <c r="B197" s="40"/>
      <c r="C197" s="21"/>
    </row>
    <row r="198" spans="1:3">
      <c r="A198" s="25"/>
      <c r="B198" s="40"/>
      <c r="C198" s="21"/>
    </row>
    <row r="199" spans="1:3">
      <c r="A199" s="25"/>
      <c r="B199" s="40"/>
      <c r="C199" s="21"/>
    </row>
    <row r="200" spans="1:3">
      <c r="A200" s="25"/>
      <c r="B200" s="40"/>
      <c r="C200" s="21"/>
    </row>
    <row r="201" spans="1:3">
      <c r="A201" s="25"/>
      <c r="B201" s="40"/>
      <c r="C201" s="21"/>
    </row>
    <row r="202" spans="1:3">
      <c r="A202" s="25"/>
      <c r="B202" s="40"/>
      <c r="C202" s="21"/>
    </row>
    <row r="203" spans="1:3">
      <c r="A203" s="25"/>
      <c r="B203" s="40"/>
      <c r="C203" s="21"/>
    </row>
    <row r="204" spans="1:3">
      <c r="A204" s="25"/>
      <c r="B204" s="40"/>
      <c r="C204" s="21"/>
    </row>
    <row r="205" spans="1:3">
      <c r="A205" s="25"/>
      <c r="B205" s="40"/>
      <c r="C205" s="21"/>
    </row>
    <row r="206" spans="1:3">
      <c r="A206" s="25"/>
      <c r="B206" s="40"/>
      <c r="C206" s="21"/>
    </row>
    <row r="207" spans="1:3">
      <c r="A207" s="25"/>
      <c r="B207" s="40"/>
      <c r="C207" s="21"/>
    </row>
    <row r="208" spans="1:3">
      <c r="A208" s="25"/>
      <c r="B208" s="40"/>
      <c r="C208" s="21"/>
    </row>
    <row r="209" spans="1:3">
      <c r="A209" s="25"/>
      <c r="B209" s="40"/>
      <c r="C209" s="21"/>
    </row>
    <row r="210" spans="1:3">
      <c r="A210" s="25"/>
      <c r="B210" s="40"/>
      <c r="C210" s="21"/>
    </row>
    <row r="211" spans="1:3">
      <c r="A211" s="25"/>
      <c r="B211" s="40"/>
      <c r="C211" s="21"/>
    </row>
    <row r="212" spans="1:3">
      <c r="A212" s="25"/>
      <c r="B212" s="40"/>
      <c r="C212" s="21"/>
    </row>
    <row r="213" spans="1:3">
      <c r="A213" s="25"/>
      <c r="B213" s="40"/>
      <c r="C213" s="21"/>
    </row>
    <row r="214" spans="1:3">
      <c r="A214" s="25"/>
      <c r="B214" s="40"/>
      <c r="C214" s="21"/>
    </row>
    <row r="215" spans="1:3">
      <c r="A215" s="25"/>
      <c r="B215" s="40"/>
      <c r="C215" s="21"/>
    </row>
    <row r="216" spans="1:3">
      <c r="A216" s="25"/>
      <c r="B216" s="40"/>
      <c r="C216" s="21"/>
    </row>
    <row r="217" spans="1:3">
      <c r="A217" s="25"/>
      <c r="B217" s="40"/>
      <c r="C217" s="21"/>
    </row>
    <row r="218" spans="1:3">
      <c r="A218" s="25"/>
      <c r="B218" s="40"/>
      <c r="C218" s="21"/>
    </row>
    <row r="219" spans="1:3">
      <c r="A219" s="25"/>
      <c r="B219" s="40"/>
      <c r="C219" s="21"/>
    </row>
    <row r="220" spans="1:3">
      <c r="A220" s="25"/>
      <c r="B220" s="40"/>
      <c r="C220" s="21"/>
    </row>
    <row r="221" spans="1:3">
      <c r="A221" s="25"/>
      <c r="B221" s="40"/>
      <c r="C221" s="21"/>
    </row>
    <row r="222" spans="1:3">
      <c r="A222" s="25"/>
      <c r="B222" s="40"/>
      <c r="C222" s="21"/>
    </row>
    <row r="223" spans="1:3">
      <c r="A223" s="25"/>
      <c r="B223" s="40"/>
      <c r="C223" s="21"/>
    </row>
    <row r="224" spans="1:3">
      <c r="A224" s="25"/>
      <c r="B224" s="40"/>
      <c r="C224" s="21"/>
    </row>
    <row r="225" spans="1:3">
      <c r="A225" s="25"/>
      <c r="B225" s="40"/>
      <c r="C225" s="21"/>
    </row>
    <row r="226" spans="1:3">
      <c r="A226" s="25"/>
      <c r="B226" s="40"/>
      <c r="C226" s="21"/>
    </row>
    <row r="227" spans="1:3">
      <c r="A227" s="25"/>
      <c r="B227" s="40"/>
      <c r="C227" s="21"/>
    </row>
    <row r="228" spans="1:3">
      <c r="A228" s="25"/>
      <c r="B228" s="40"/>
      <c r="C228" s="21"/>
    </row>
    <row r="229" spans="1:3">
      <c r="A229" s="25"/>
      <c r="B229" s="40"/>
      <c r="C229" s="21"/>
    </row>
    <row r="230" spans="1:3">
      <c r="A230" s="25"/>
      <c r="B230" s="40"/>
      <c r="C230" s="21"/>
    </row>
    <row r="231" spans="1:3">
      <c r="A231" s="25"/>
      <c r="B231" s="40"/>
      <c r="C231" s="21"/>
    </row>
    <row r="232" spans="1:3">
      <c r="A232" s="25"/>
      <c r="B232" s="40"/>
      <c r="C232" s="21"/>
    </row>
    <row r="233" spans="1:3">
      <c r="A233" s="25"/>
      <c r="B233" s="40"/>
      <c r="C233" s="21"/>
    </row>
    <row r="234" spans="1:3">
      <c r="A234" s="25"/>
      <c r="B234" s="40"/>
      <c r="C234" s="21"/>
    </row>
    <row r="235" spans="1:3">
      <c r="A235" s="25"/>
      <c r="B235" s="40"/>
      <c r="C235" s="21"/>
    </row>
    <row r="236" spans="1:3">
      <c r="A236" s="25"/>
      <c r="B236" s="40"/>
      <c r="C236" s="21"/>
    </row>
    <row r="237" spans="1:3">
      <c r="A237" s="25"/>
      <c r="B237" s="40"/>
      <c r="C237" s="21"/>
    </row>
    <row r="238" spans="1:3">
      <c r="A238" s="25"/>
      <c r="B238" s="40"/>
      <c r="C238" s="21"/>
    </row>
    <row r="239" spans="1:3">
      <c r="A239" s="25"/>
      <c r="B239" s="40"/>
      <c r="C239" s="21"/>
    </row>
    <row r="240" spans="1:3">
      <c r="A240" s="25"/>
      <c r="B240" s="40"/>
      <c r="C240" s="21"/>
    </row>
    <row r="241" spans="1:3">
      <c r="A241" s="25"/>
      <c r="B241" s="40"/>
      <c r="C241" s="21"/>
    </row>
    <row r="242" spans="1:3">
      <c r="A242" s="25"/>
      <c r="B242" s="40"/>
      <c r="C242" s="21"/>
    </row>
    <row r="243" spans="1:3">
      <c r="A243" s="25"/>
      <c r="B243" s="40"/>
      <c r="C243" s="21"/>
    </row>
    <row r="244" spans="1:3">
      <c r="A244" s="25"/>
      <c r="B244" s="40"/>
      <c r="C244" s="21"/>
    </row>
    <row r="245" spans="1:3">
      <c r="A245" s="25"/>
      <c r="B245" s="40"/>
    </row>
    <row r="246" spans="1:3">
      <c r="A246" s="25"/>
      <c r="B246" s="40"/>
    </row>
    <row r="247" spans="1:3">
      <c r="A247" s="25"/>
      <c r="B247" s="40"/>
    </row>
    <row r="248" spans="1:3">
      <c r="A248" s="25"/>
      <c r="B248" s="40"/>
    </row>
    <row r="249" spans="1:3">
      <c r="A249" s="25"/>
      <c r="B249" s="40"/>
    </row>
    <row r="250" spans="1:3">
      <c r="A250" s="25"/>
      <c r="B250" s="40"/>
    </row>
    <row r="251" spans="1:3">
      <c r="A251" s="25"/>
      <c r="B251" s="40"/>
    </row>
    <row r="252" spans="1:3">
      <c r="A252" s="25"/>
      <c r="B252" s="40"/>
    </row>
    <row r="253" spans="1:3">
      <c r="A253" s="25"/>
      <c r="B253" s="40"/>
    </row>
    <row r="254" spans="1:3">
      <c r="A254" s="25"/>
      <c r="B254" s="40"/>
    </row>
    <row r="255" spans="1:3">
      <c r="A255" s="25"/>
      <c r="B255" s="40"/>
    </row>
    <row r="256" spans="1:3">
      <c r="A256" s="25"/>
      <c r="B256" s="40"/>
    </row>
    <row r="257" spans="1:2">
      <c r="A257" s="25"/>
      <c r="B257" s="40"/>
    </row>
    <row r="258" spans="1:2">
      <c r="A258" s="25"/>
      <c r="B258" s="40"/>
    </row>
    <row r="259" spans="1:2">
      <c r="A259" s="25"/>
      <c r="B259" s="40"/>
    </row>
    <row r="260" spans="1:2">
      <c r="A260" s="25"/>
      <c r="B260" s="40"/>
    </row>
    <row r="261" spans="1:2">
      <c r="A261" s="25"/>
      <c r="B261" s="40"/>
    </row>
    <row r="262" spans="1:2">
      <c r="A262" s="25"/>
      <c r="B262" s="40"/>
    </row>
    <row r="263" spans="1:2">
      <c r="A263" s="25"/>
      <c r="B263" s="40"/>
    </row>
    <row r="264" spans="1:2">
      <c r="A264" s="25"/>
      <c r="B264" s="40"/>
    </row>
    <row r="265" spans="1:2">
      <c r="A265" s="25"/>
      <c r="B265" s="40"/>
    </row>
    <row r="266" spans="1:2">
      <c r="A266" s="25"/>
      <c r="B266" s="40"/>
    </row>
    <row r="267" spans="1:2">
      <c r="A267" s="25"/>
      <c r="B267" s="40"/>
    </row>
    <row r="268" spans="1:2">
      <c r="A268" s="25"/>
      <c r="B268" s="40"/>
    </row>
    <row r="269" spans="1:2">
      <c r="A269" s="25"/>
      <c r="B269" s="40"/>
    </row>
    <row r="270" spans="1:2">
      <c r="A270" s="25"/>
      <c r="B270" s="39"/>
    </row>
    <row r="271" spans="1:2">
      <c r="A271" s="25"/>
      <c r="B271" s="39"/>
    </row>
    <row r="272" spans="1:2">
      <c r="A272" s="25"/>
      <c r="B272" s="39"/>
    </row>
    <row r="273" spans="1:2">
      <c r="A273" s="25"/>
      <c r="B273" s="39"/>
    </row>
    <row r="274" spans="1:2">
      <c r="A274" s="25"/>
      <c r="B274" s="39"/>
    </row>
    <row r="275" spans="1:2">
      <c r="A275" s="25"/>
      <c r="B275" s="39"/>
    </row>
    <row r="276" spans="1:2">
      <c r="A276" s="25"/>
      <c r="B276" s="39"/>
    </row>
    <row r="277" spans="1:2">
      <c r="A277" s="25"/>
      <c r="B277" s="39"/>
    </row>
    <row r="278" spans="1:2">
      <c r="A278" s="25"/>
      <c r="B278" s="39"/>
    </row>
    <row r="279" spans="1:2">
      <c r="A279" s="25"/>
      <c r="B279" s="39"/>
    </row>
    <row r="280" spans="1:2">
      <c r="A280" s="25"/>
      <c r="B280" s="39"/>
    </row>
    <row r="281" spans="1:2">
      <c r="A281" s="25"/>
      <c r="B281" s="39"/>
    </row>
    <row r="282" spans="1:2">
      <c r="A282" s="25"/>
      <c r="B282" s="39"/>
    </row>
    <row r="283" spans="1:2">
      <c r="A283" s="25"/>
      <c r="B283" s="39"/>
    </row>
    <row r="284" spans="1:2">
      <c r="A284" s="25"/>
      <c r="B284" s="39"/>
    </row>
    <row r="285" spans="1:2">
      <c r="A285" s="25"/>
      <c r="B285" s="39"/>
    </row>
    <row r="286" spans="1:2">
      <c r="A286" s="25"/>
      <c r="B286" s="39"/>
    </row>
    <row r="287" spans="1:2">
      <c r="A287" s="25"/>
      <c r="B287" s="39"/>
    </row>
    <row r="288" spans="1:2">
      <c r="A288" s="25"/>
      <c r="B288" s="39"/>
    </row>
    <row r="289" spans="1:2">
      <c r="A289" s="25"/>
      <c r="B289" s="39"/>
    </row>
    <row r="290" spans="1:2">
      <c r="A290" s="25"/>
      <c r="B290" s="39"/>
    </row>
    <row r="291" spans="1:2">
      <c r="A291" s="25"/>
      <c r="B291" s="39"/>
    </row>
    <row r="292" spans="1:2">
      <c r="A292" s="25"/>
      <c r="B292" s="39"/>
    </row>
    <row r="293" spans="1:2">
      <c r="A293" s="25"/>
      <c r="B293" s="39"/>
    </row>
    <row r="294" spans="1:2">
      <c r="A294" s="25"/>
      <c r="B294" s="39"/>
    </row>
    <row r="295" spans="1:2">
      <c r="A295" s="25"/>
      <c r="B295" s="39"/>
    </row>
    <row r="296" spans="1:2">
      <c r="A296" s="25"/>
      <c r="B296" s="39"/>
    </row>
    <row r="297" spans="1:2">
      <c r="A297" s="25"/>
      <c r="B297" s="39"/>
    </row>
    <row r="298" spans="1:2">
      <c r="A298" s="25"/>
      <c r="B298" s="39"/>
    </row>
    <row r="299" spans="1:2">
      <c r="A299" s="25"/>
      <c r="B299" s="39"/>
    </row>
    <row r="300" spans="1:2">
      <c r="A300" s="25"/>
      <c r="B300" s="39"/>
    </row>
    <row r="301" spans="1:2">
      <c r="A301" s="25"/>
      <c r="B301" s="39"/>
    </row>
    <row r="302" spans="1:2">
      <c r="A302" s="25"/>
      <c r="B302" s="39"/>
    </row>
    <row r="303" spans="1:2">
      <c r="A303" s="25"/>
      <c r="B303" s="39"/>
    </row>
    <row r="304" spans="1:2">
      <c r="A304" s="25"/>
      <c r="B304" s="39"/>
    </row>
    <row r="305" spans="1:2">
      <c r="A305" s="25"/>
      <c r="B305" s="39"/>
    </row>
    <row r="306" spans="1:2">
      <c r="A306" s="25"/>
      <c r="B306" s="39"/>
    </row>
    <row r="307" spans="1:2">
      <c r="A307" s="25"/>
      <c r="B307" s="39"/>
    </row>
    <row r="308" spans="1:2">
      <c r="A308" s="25"/>
      <c r="B308" s="39"/>
    </row>
    <row r="309" spans="1:2">
      <c r="A309" s="25"/>
      <c r="B309" s="39"/>
    </row>
    <row r="310" spans="1:2">
      <c r="A310" s="25"/>
      <c r="B310" s="39"/>
    </row>
    <row r="311" spans="1:2">
      <c r="A311" s="25"/>
      <c r="B311" s="39"/>
    </row>
    <row r="312" spans="1:2">
      <c r="A312" s="25"/>
      <c r="B312" s="39"/>
    </row>
    <row r="313" spans="1:2">
      <c r="A313" s="25"/>
      <c r="B313" s="39"/>
    </row>
    <row r="314" spans="1:2">
      <c r="A314" s="25"/>
      <c r="B314" s="39"/>
    </row>
    <row r="315" spans="1:2">
      <c r="A315" s="25"/>
      <c r="B315" s="39"/>
    </row>
    <row r="316" spans="1:2">
      <c r="A316" s="25"/>
      <c r="B316" s="39"/>
    </row>
    <row r="317" spans="1:2">
      <c r="A317" s="25"/>
      <c r="B317" s="39"/>
    </row>
    <row r="318" spans="1:2">
      <c r="A318" s="25"/>
      <c r="B318" s="39"/>
    </row>
    <row r="319" spans="1:2">
      <c r="A319" s="25"/>
      <c r="B319" s="39"/>
    </row>
    <row r="320" spans="1:2">
      <c r="A320" s="25"/>
      <c r="B320" s="39"/>
    </row>
    <row r="321" spans="1:2">
      <c r="A321" s="25"/>
      <c r="B321" s="39"/>
    </row>
    <row r="322" spans="1:2">
      <c r="A322" s="25"/>
      <c r="B322" s="39"/>
    </row>
    <row r="323" spans="1:2">
      <c r="A323" s="25"/>
      <c r="B323" s="39"/>
    </row>
    <row r="324" spans="1:2">
      <c r="A324" s="25"/>
      <c r="B324" s="39"/>
    </row>
    <row r="325" spans="1:2">
      <c r="A325" s="25"/>
      <c r="B325" s="39"/>
    </row>
    <row r="326" spans="1:2">
      <c r="A326" s="25"/>
      <c r="B326" s="39"/>
    </row>
    <row r="327" spans="1:2">
      <c r="A327" s="25"/>
      <c r="B327" s="39"/>
    </row>
    <row r="328" spans="1:2">
      <c r="A328" s="25"/>
      <c r="B328" s="39"/>
    </row>
    <row r="329" spans="1:2">
      <c r="A329" s="25"/>
      <c r="B329" s="39"/>
    </row>
    <row r="330" spans="1:2">
      <c r="A330" s="25"/>
      <c r="B330" s="39"/>
    </row>
    <row r="331" spans="1:2">
      <c r="A331" s="25"/>
      <c r="B331" s="39"/>
    </row>
    <row r="332" spans="1:2">
      <c r="A332" s="25"/>
      <c r="B332" s="39"/>
    </row>
    <row r="333" spans="1:2">
      <c r="A333" s="25"/>
      <c r="B333" s="39"/>
    </row>
    <row r="334" spans="1:2">
      <c r="A334" s="25"/>
      <c r="B334" s="39"/>
    </row>
    <row r="335" spans="1:2">
      <c r="A335" s="25"/>
      <c r="B335" s="39"/>
    </row>
    <row r="336" spans="1:2">
      <c r="A336" s="25"/>
      <c r="B336" s="39"/>
    </row>
    <row r="337" spans="1:2">
      <c r="A337" s="25"/>
      <c r="B337" s="39"/>
    </row>
    <row r="338" spans="1:2">
      <c r="A338" s="25"/>
      <c r="B338" s="39"/>
    </row>
    <row r="339" spans="1:2">
      <c r="A339" s="25"/>
      <c r="B339" s="39"/>
    </row>
    <row r="340" spans="1:2">
      <c r="A340" s="25"/>
      <c r="B340" s="39"/>
    </row>
    <row r="341" spans="1:2">
      <c r="A341" s="25"/>
      <c r="B341" s="39"/>
    </row>
    <row r="342" spans="1:2">
      <c r="A342" s="25"/>
      <c r="B342" s="39"/>
    </row>
    <row r="343" spans="1:2">
      <c r="A343" s="25"/>
      <c r="B343" s="39"/>
    </row>
    <row r="344" spans="1:2">
      <c r="A344" s="25"/>
      <c r="B344" s="39"/>
    </row>
    <row r="345" spans="1:2">
      <c r="A345" s="25"/>
      <c r="B345" s="39"/>
    </row>
    <row r="346" spans="1:2">
      <c r="A346" s="25"/>
      <c r="B346" s="39"/>
    </row>
    <row r="347" spans="1:2">
      <c r="A347" s="25"/>
      <c r="B347" s="39"/>
    </row>
    <row r="348" spans="1:2">
      <c r="A348" s="25"/>
      <c r="B348" s="39"/>
    </row>
    <row r="349" spans="1:2">
      <c r="A349" s="25"/>
      <c r="B349" s="39"/>
    </row>
    <row r="350" spans="1:2">
      <c r="A350" s="25"/>
      <c r="B350" s="39"/>
    </row>
    <row r="351" spans="1:2">
      <c r="A351" s="25"/>
      <c r="B351" s="39"/>
    </row>
    <row r="352" spans="1:2">
      <c r="A352" s="25"/>
      <c r="B352" s="39"/>
    </row>
    <row r="353" spans="1:2">
      <c r="A353" s="25"/>
      <c r="B353" s="39"/>
    </row>
    <row r="354" spans="1:2">
      <c r="A354" s="25"/>
      <c r="B354" s="39"/>
    </row>
    <row r="355" spans="1:2">
      <c r="A355" s="25"/>
      <c r="B355" s="39"/>
    </row>
    <row r="356" spans="1:2">
      <c r="A356" s="25"/>
      <c r="B356" s="39"/>
    </row>
    <row r="357" spans="1:2">
      <c r="A357" s="25"/>
      <c r="B357" s="39"/>
    </row>
    <row r="358" spans="1:2">
      <c r="A358" s="25"/>
      <c r="B358" s="39"/>
    </row>
    <row r="359" spans="1:2">
      <c r="A359" s="25"/>
      <c r="B359" s="39"/>
    </row>
    <row r="360" spans="1:2">
      <c r="A360" s="25"/>
      <c r="B360" s="39"/>
    </row>
    <row r="361" spans="1:2">
      <c r="A361" s="25"/>
      <c r="B361" s="39"/>
    </row>
    <row r="362" spans="1:2">
      <c r="A362" s="25"/>
      <c r="B362" s="39"/>
    </row>
    <row r="363" spans="1:2">
      <c r="A363" s="25"/>
      <c r="B363" s="39"/>
    </row>
    <row r="364" spans="1:2">
      <c r="A364" s="25"/>
      <c r="B364" s="39"/>
    </row>
    <row r="365" spans="1:2">
      <c r="A365" s="25"/>
      <c r="B365" s="39"/>
    </row>
    <row r="366" spans="1:2">
      <c r="A366" s="25"/>
      <c r="B366" s="39"/>
    </row>
    <row r="367" spans="1:2">
      <c r="A367" s="25"/>
      <c r="B367" s="39"/>
    </row>
    <row r="368" spans="1:2">
      <c r="A368" s="25"/>
      <c r="B368" s="39"/>
    </row>
    <row r="369" spans="1:2">
      <c r="A369" s="25"/>
      <c r="B369" s="39"/>
    </row>
    <row r="370" spans="1:2">
      <c r="A370" s="25"/>
      <c r="B370" s="39"/>
    </row>
    <row r="371" spans="1:2">
      <c r="A371" s="25"/>
      <c r="B371" s="39"/>
    </row>
    <row r="372" spans="1:2">
      <c r="A372" s="25"/>
      <c r="B372" s="39"/>
    </row>
    <row r="373" spans="1:2">
      <c r="A373" s="25"/>
      <c r="B373" s="39"/>
    </row>
    <row r="374" spans="1:2">
      <c r="A374" s="25"/>
      <c r="B374" s="39"/>
    </row>
    <row r="375" spans="1:2">
      <c r="A375" s="25"/>
      <c r="B375" s="39"/>
    </row>
    <row r="376" spans="1:2">
      <c r="A376" s="25"/>
      <c r="B376" s="39"/>
    </row>
    <row r="377" spans="1:2">
      <c r="A377" s="25"/>
      <c r="B377" s="39"/>
    </row>
    <row r="378" spans="1:2">
      <c r="A378" s="25"/>
      <c r="B378" s="39"/>
    </row>
    <row r="379" spans="1:2">
      <c r="A379" s="25"/>
      <c r="B379" s="39"/>
    </row>
    <row r="380" spans="1:2">
      <c r="A380" s="25"/>
      <c r="B380" s="39"/>
    </row>
    <row r="381" spans="1:2">
      <c r="A381" s="25"/>
      <c r="B381" s="39"/>
    </row>
    <row r="382" spans="1:2">
      <c r="A382" s="25"/>
      <c r="B382" s="39"/>
    </row>
    <row r="383" spans="1:2">
      <c r="A383" s="25"/>
      <c r="B383" s="39"/>
    </row>
    <row r="384" spans="1:2">
      <c r="A384" s="25"/>
      <c r="B384" s="39"/>
    </row>
    <row r="385" spans="1:2">
      <c r="A385" s="25"/>
      <c r="B385" s="39"/>
    </row>
    <row r="386" spans="1:2">
      <c r="A386" s="25"/>
      <c r="B386" s="39"/>
    </row>
    <row r="387" spans="1:2">
      <c r="A387" s="25"/>
      <c r="B387" s="39"/>
    </row>
    <row r="388" spans="1:2">
      <c r="A388" s="25"/>
      <c r="B388" s="39"/>
    </row>
    <row r="389" spans="1:2">
      <c r="A389" s="25"/>
      <c r="B389" s="39"/>
    </row>
    <row r="390" spans="1:2">
      <c r="A390" s="25"/>
      <c r="B390" s="39"/>
    </row>
    <row r="391" spans="1:2">
      <c r="A391" s="25"/>
      <c r="B391" s="39"/>
    </row>
    <row r="392" spans="1:2">
      <c r="A392" s="25"/>
      <c r="B392" s="39"/>
    </row>
    <row r="393" spans="1:2">
      <c r="A393" s="25"/>
      <c r="B393" s="39"/>
    </row>
    <row r="394" spans="1:2">
      <c r="A394" s="25"/>
      <c r="B394" s="39"/>
    </row>
    <row r="395" spans="1:2">
      <c r="A395" s="25"/>
      <c r="B395" s="39"/>
    </row>
    <row r="396" spans="1:2">
      <c r="A396" s="25"/>
      <c r="B396" s="39"/>
    </row>
    <row r="397" spans="1:2">
      <c r="A397" s="25"/>
      <c r="B397" s="39"/>
    </row>
    <row r="398" spans="1:2">
      <c r="A398" s="25"/>
      <c r="B398" s="39"/>
    </row>
    <row r="399" spans="1:2">
      <c r="A399" s="25"/>
      <c r="B399" s="39"/>
    </row>
    <row r="400" spans="1:2">
      <c r="A400" s="25"/>
      <c r="B400" s="39"/>
    </row>
    <row r="401" spans="1:2">
      <c r="A401" s="25"/>
      <c r="B401" s="39"/>
    </row>
    <row r="402" spans="1:2">
      <c r="A402" s="25"/>
      <c r="B402" s="39"/>
    </row>
    <row r="403" spans="1:2">
      <c r="A403" s="25"/>
      <c r="B403" s="39"/>
    </row>
    <row r="404" spans="1:2">
      <c r="A404" s="25"/>
      <c r="B404" s="39"/>
    </row>
    <row r="405" spans="1:2">
      <c r="A405" s="25"/>
      <c r="B405" s="39"/>
    </row>
    <row r="406" spans="1:2">
      <c r="A406" s="25"/>
      <c r="B406" s="39"/>
    </row>
    <row r="407" spans="1:2">
      <c r="A407" s="25"/>
      <c r="B407" s="39"/>
    </row>
    <row r="408" spans="1:2">
      <c r="A408" s="25"/>
      <c r="B408" s="39"/>
    </row>
    <row r="409" spans="1:2">
      <c r="A409" s="25"/>
      <c r="B409" s="39"/>
    </row>
    <row r="410" spans="1:2">
      <c r="A410" s="25"/>
      <c r="B410" s="39"/>
    </row>
    <row r="411" spans="1:2">
      <c r="A411" s="25"/>
      <c r="B411" s="39"/>
    </row>
    <row r="412" spans="1:2">
      <c r="A412" s="25"/>
      <c r="B412" s="39"/>
    </row>
    <row r="413" spans="1:2">
      <c r="A413" s="25"/>
      <c r="B413" s="39"/>
    </row>
    <row r="414" spans="1:2">
      <c r="A414" s="25"/>
      <c r="B414" s="39"/>
    </row>
    <row r="415" spans="1:2">
      <c r="A415" s="25"/>
      <c r="B415" s="39"/>
    </row>
    <row r="416" spans="1:2">
      <c r="A416" s="25"/>
      <c r="B416" s="39"/>
    </row>
    <row r="417" spans="1:2">
      <c r="A417" s="25"/>
      <c r="B417" s="39"/>
    </row>
    <row r="418" spans="1:2">
      <c r="A418" s="25"/>
      <c r="B418" s="39"/>
    </row>
    <row r="419" spans="1:2">
      <c r="A419" s="25"/>
      <c r="B419" s="39"/>
    </row>
    <row r="420" spans="1:2">
      <c r="A420" s="25"/>
      <c r="B420" s="39"/>
    </row>
    <row r="421" spans="1:2">
      <c r="A421" s="25"/>
      <c r="B421" s="39"/>
    </row>
    <row r="422" spans="1:2">
      <c r="A422" s="25"/>
      <c r="B422" s="39"/>
    </row>
    <row r="423" spans="1:2">
      <c r="A423" s="25"/>
      <c r="B423" s="39"/>
    </row>
    <row r="424" spans="1:2">
      <c r="A424" s="25"/>
      <c r="B424" s="39"/>
    </row>
    <row r="425" spans="1:2">
      <c r="A425" s="25"/>
      <c r="B425" s="39"/>
    </row>
    <row r="426" spans="1:2">
      <c r="A426" s="25"/>
      <c r="B426" s="39"/>
    </row>
    <row r="427" spans="1:2">
      <c r="A427" s="25"/>
      <c r="B427" s="39"/>
    </row>
    <row r="428" spans="1:2">
      <c r="A428" s="25"/>
      <c r="B428" s="39"/>
    </row>
    <row r="429" spans="1:2">
      <c r="A429" s="25"/>
      <c r="B429" s="39"/>
    </row>
    <row r="430" spans="1:2">
      <c r="A430" s="25"/>
      <c r="B430" s="39"/>
    </row>
    <row r="431" spans="1:2">
      <c r="A431" s="25"/>
      <c r="B431" s="39"/>
    </row>
    <row r="432" spans="1:2">
      <c r="A432" s="25"/>
      <c r="B432" s="39"/>
    </row>
    <row r="433" spans="1:2">
      <c r="A433" s="25"/>
      <c r="B433" s="39"/>
    </row>
    <row r="434" spans="1:2">
      <c r="A434" s="25"/>
      <c r="B434" s="39"/>
    </row>
    <row r="435" spans="1:2">
      <c r="A435" s="25"/>
      <c r="B435" s="39"/>
    </row>
    <row r="436" spans="1:2">
      <c r="A436" s="25"/>
      <c r="B436" s="39"/>
    </row>
    <row r="437" spans="1:2">
      <c r="A437" s="25"/>
      <c r="B437" s="39"/>
    </row>
    <row r="438" spans="1:2">
      <c r="A438" s="25"/>
      <c r="B438" s="39"/>
    </row>
    <row r="439" spans="1:2">
      <c r="A439" s="25"/>
      <c r="B439" s="39"/>
    </row>
    <row r="440" spans="1:2">
      <c r="A440" s="25"/>
      <c r="B440" s="39"/>
    </row>
    <row r="441" spans="1:2">
      <c r="A441" s="25"/>
      <c r="B441" s="39"/>
    </row>
    <row r="442" spans="1:2">
      <c r="A442" s="25"/>
      <c r="B442" s="39"/>
    </row>
    <row r="443" spans="1:2">
      <c r="A443" s="25"/>
      <c r="B443" s="39"/>
    </row>
    <row r="444" spans="1:2">
      <c r="A444" s="25"/>
      <c r="B444" s="39"/>
    </row>
    <row r="445" spans="1:2">
      <c r="A445" s="25"/>
      <c r="B445" s="39"/>
    </row>
    <row r="446" spans="1:2">
      <c r="A446" s="25"/>
      <c r="B446" s="39"/>
    </row>
    <row r="447" spans="1:2">
      <c r="A447" s="25"/>
      <c r="B447" s="39"/>
    </row>
    <row r="448" spans="1:2">
      <c r="A448" s="25"/>
      <c r="B448" s="39"/>
    </row>
    <row r="449" spans="1:2">
      <c r="A449" s="25"/>
      <c r="B449" s="39"/>
    </row>
    <row r="450" spans="1:2">
      <c r="A450" s="25"/>
      <c r="B450" s="39"/>
    </row>
    <row r="451" spans="1:2">
      <c r="A451" s="25"/>
      <c r="B451" s="39"/>
    </row>
    <row r="452" spans="1:2">
      <c r="A452" s="25"/>
      <c r="B452" s="39"/>
    </row>
    <row r="453" spans="1:2">
      <c r="A453" s="25"/>
      <c r="B453" s="39"/>
    </row>
  </sheetData>
  <mergeCells count="1">
    <mergeCell ref="D14:I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1"/>
  <sheetViews>
    <sheetView workbookViewId="0">
      <selection activeCell="D9" sqref="D9"/>
    </sheetView>
  </sheetViews>
  <sheetFormatPr defaultRowHeight="12.75"/>
  <cols>
    <col min="1" max="1" width="9.140625" style="5" customWidth="1"/>
    <col min="2" max="2" width="9.85546875" style="5" customWidth="1"/>
    <col min="3" max="3" width="12.140625" style="11" customWidth="1"/>
    <col min="4" max="4" width="12.140625" style="6" customWidth="1"/>
    <col min="5" max="5" width="13.42578125" bestFit="1" customWidth="1"/>
    <col min="6" max="7" width="11.42578125" customWidth="1"/>
    <col min="8" max="8" width="28" customWidth="1"/>
    <col min="9" max="9" width="11.42578125" customWidth="1"/>
    <col min="10" max="10" width="13.5703125" customWidth="1"/>
  </cols>
  <sheetData>
    <row r="1" spans="1:15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</row>
    <row r="2" spans="1:15">
      <c r="A2" s="1"/>
      <c r="B2" s="1"/>
    </row>
    <row r="3" spans="1:15">
      <c r="A3" s="68" t="s">
        <v>51</v>
      </c>
      <c r="B3" s="69"/>
      <c r="C3" s="69"/>
      <c r="D3" s="69"/>
      <c r="E3" s="69"/>
      <c r="F3" s="69"/>
      <c r="G3" s="69"/>
      <c r="H3" s="69"/>
      <c r="I3" s="69"/>
      <c r="J3" s="69"/>
      <c r="K3" s="30" t="s">
        <v>34</v>
      </c>
      <c r="L3" s="29"/>
      <c r="M3" s="29"/>
    </row>
    <row r="4" spans="1:15">
      <c r="A4" s="1"/>
      <c r="B4" s="1"/>
    </row>
    <row r="5" spans="1:1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</row>
    <row r="6" spans="1:15">
      <c r="A6" s="69" t="s">
        <v>20</v>
      </c>
      <c r="B6" s="69"/>
      <c r="C6" s="69"/>
      <c r="D6" s="69"/>
      <c r="E6" s="69"/>
      <c r="F6" s="69"/>
      <c r="G6" s="69"/>
      <c r="H6" s="69"/>
      <c r="I6" s="69"/>
      <c r="J6" s="69"/>
    </row>
    <row r="7" spans="1:15">
      <c r="A7" s="1"/>
      <c r="B7" s="1"/>
    </row>
    <row r="8" spans="1:15">
      <c r="A8" s="2" t="s">
        <v>66</v>
      </c>
      <c r="B8" s="1"/>
      <c r="F8" s="34"/>
      <c r="G8" s="6"/>
      <c r="H8" s="6"/>
    </row>
    <row r="9" spans="1:15" ht="38.25">
      <c r="A9" s="2" t="s">
        <v>72</v>
      </c>
      <c r="B9" s="1"/>
      <c r="D9" s="58" t="s">
        <v>77</v>
      </c>
      <c r="E9" s="42" t="s">
        <v>9</v>
      </c>
      <c r="F9" s="6"/>
      <c r="G9" s="6"/>
      <c r="H9" s="6"/>
    </row>
    <row r="10" spans="1:15">
      <c r="A10" s="2"/>
      <c r="B10" s="1"/>
      <c r="D10" s="7">
        <f>ROUND('315 Truncate'!B13, 6)</f>
        <v>0</v>
      </c>
      <c r="E10" s="47">
        <f>'[1]315'!$J$27</f>
        <v>61.076815075950961</v>
      </c>
      <c r="F10" s="35"/>
      <c r="G10" s="6"/>
      <c r="H10" s="6"/>
    </row>
    <row r="11" spans="1:15">
      <c r="A11" s="26" t="str">
        <f>"Probable Retirement Year " &amp;ROUND('315 Truncate'!C1, 1)</f>
        <v>Probable Retirement Year 2041.9</v>
      </c>
      <c r="B11" s="1"/>
      <c r="F11" s="34"/>
      <c r="G11" s="6"/>
      <c r="H11" s="6"/>
      <c r="O11" s="29"/>
    </row>
    <row r="12" spans="1:15">
      <c r="A12" s="1"/>
      <c r="B12" s="1"/>
      <c r="L12" s="62" t="s">
        <v>26</v>
      </c>
      <c r="M12" s="62"/>
      <c r="N12" s="62"/>
      <c r="O12" s="29"/>
    </row>
    <row r="13" spans="1:15">
      <c r="A13" s="1"/>
      <c r="B13" s="1"/>
      <c r="D13" s="3" t="s">
        <v>12</v>
      </c>
      <c r="F13" s="3" t="s">
        <v>12</v>
      </c>
      <c r="G13" s="3" t="s">
        <v>10</v>
      </c>
      <c r="L13" s="30"/>
      <c r="M13" s="29"/>
      <c r="N13" s="29"/>
      <c r="O13" s="29"/>
    </row>
    <row r="14" spans="1:15">
      <c r="A14" s="2"/>
      <c r="B14" s="3" t="s">
        <v>7</v>
      </c>
      <c r="C14" s="12" t="s">
        <v>1</v>
      </c>
      <c r="D14" s="3" t="s">
        <v>10</v>
      </c>
      <c r="E14" s="3" t="s">
        <v>12</v>
      </c>
      <c r="F14" s="3" t="s">
        <v>9</v>
      </c>
      <c r="G14" s="3" t="s">
        <v>9</v>
      </c>
      <c r="L14" s="32" t="s">
        <v>35</v>
      </c>
      <c r="M14" s="33" t="s">
        <v>38</v>
      </c>
      <c r="N14" s="29"/>
      <c r="O14" s="29"/>
    </row>
    <row r="15" spans="1:15">
      <c r="A15" s="3" t="s">
        <v>2</v>
      </c>
      <c r="B15" s="14">
        <v>37256</v>
      </c>
      <c r="C15" s="12" t="s">
        <v>3</v>
      </c>
      <c r="D15" s="3" t="s">
        <v>9</v>
      </c>
      <c r="E15" s="3" t="s">
        <v>9</v>
      </c>
      <c r="F15" s="3" t="s">
        <v>13</v>
      </c>
      <c r="G15" s="3" t="s">
        <v>13</v>
      </c>
      <c r="L15" s="32" t="s">
        <v>36</v>
      </c>
      <c r="M15" s="33" t="s">
        <v>38</v>
      </c>
      <c r="N15" s="29"/>
      <c r="O15" s="29"/>
    </row>
    <row r="16" spans="1:15">
      <c r="A16" s="4" t="s">
        <v>4</v>
      </c>
      <c r="B16" s="13" t="s">
        <v>5</v>
      </c>
      <c r="C16" s="8" t="s">
        <v>6</v>
      </c>
      <c r="D16" s="4" t="s">
        <v>11</v>
      </c>
      <c r="E16" s="4" t="s">
        <v>14</v>
      </c>
      <c r="F16" s="4" t="s">
        <v>15</v>
      </c>
      <c r="G16" t="s">
        <v>16</v>
      </c>
      <c r="L16" s="32" t="s">
        <v>37</v>
      </c>
      <c r="M16" s="33" t="s">
        <v>39</v>
      </c>
      <c r="N16" s="29"/>
      <c r="O16" s="29"/>
    </row>
    <row r="17" spans="1:15">
      <c r="A17" s="4"/>
      <c r="B17" s="13"/>
      <c r="C17" s="8"/>
      <c r="D17" s="4"/>
      <c r="E17" s="4"/>
      <c r="F17" s="4"/>
      <c r="L17" s="30" t="s">
        <v>40</v>
      </c>
      <c r="M17" s="33" t="s">
        <v>41</v>
      </c>
      <c r="N17" s="29"/>
      <c r="O17" s="29"/>
    </row>
    <row r="18" spans="1:15">
      <c r="A18" s="4">
        <v>2011</v>
      </c>
      <c r="B18" s="28">
        <v>0.5</v>
      </c>
      <c r="C18" s="46">
        <v>36767732.230000004</v>
      </c>
      <c r="D18" s="16">
        <f>'315 Truncate'!C14</f>
        <v>29.773297042368789</v>
      </c>
      <c r="E18" s="10">
        <f>E10</f>
        <v>61.076815075950961</v>
      </c>
      <c r="F18" s="9">
        <f t="shared" ref="F18:F81" si="0">+C18/E18</f>
        <v>601991.64256155398</v>
      </c>
      <c r="G18" s="9">
        <f>+D18*F18</f>
        <v>17923275.991008643</v>
      </c>
      <c r="L18" s="30" t="s">
        <v>42</v>
      </c>
      <c r="M18" s="33" t="s">
        <v>43</v>
      </c>
      <c r="N18" s="29"/>
      <c r="O18" s="29"/>
    </row>
    <row r="19" spans="1:15">
      <c r="A19" s="4">
        <v>2010</v>
      </c>
      <c r="B19" s="28">
        <v>1.5</v>
      </c>
      <c r="C19" s="46">
        <v>30703999.899999999</v>
      </c>
      <c r="D19" s="16">
        <f>'315 Truncate'!C15</f>
        <v>29.745058159667067</v>
      </c>
      <c r="E19" s="10">
        <f t="shared" ref="E19:E33" si="1">E18</f>
        <v>61.076815075950961</v>
      </c>
      <c r="F19" s="9">
        <f t="shared" si="0"/>
        <v>502711.21475176135</v>
      </c>
      <c r="G19" s="9">
        <f>+D19*F19</f>
        <v>14953174.320308022</v>
      </c>
      <c r="L19" s="32" t="s">
        <v>44</v>
      </c>
      <c r="M19" s="33" t="s">
        <v>45</v>
      </c>
    </row>
    <row r="20" spans="1:15">
      <c r="A20" s="4">
        <v>2009</v>
      </c>
      <c r="B20" s="28">
        <v>2.5</v>
      </c>
      <c r="C20" s="46">
        <v>12340486.380000003</v>
      </c>
      <c r="D20" s="16">
        <f>'315 Truncate'!C16</f>
        <v>29.714743884866266</v>
      </c>
      <c r="E20" s="10">
        <f t="shared" si="1"/>
        <v>61.076815075950961</v>
      </c>
      <c r="F20" s="9">
        <f t="shared" si="0"/>
        <v>202048.62294561719</v>
      </c>
      <c r="G20" s="9">
        <f>+D20*F20</f>
        <v>6003823.0831189286</v>
      </c>
    </row>
    <row r="21" spans="1:15">
      <c r="A21" s="27">
        <v>2008</v>
      </c>
      <c r="B21" s="28">
        <v>3.5</v>
      </c>
      <c r="C21" s="46">
        <v>3867106.19</v>
      </c>
      <c r="D21" s="16">
        <f>'315 Truncate'!C17</f>
        <v>29.68244623115687</v>
      </c>
      <c r="E21" s="10">
        <f t="shared" si="1"/>
        <v>61.076815075950961</v>
      </c>
      <c r="F21" s="9">
        <f t="shared" si="0"/>
        <v>63315.45260163174</v>
      </c>
      <c r="G21" s="9">
        <f>+D21*F21</f>
        <v>1879357.5174492954</v>
      </c>
    </row>
    <row r="22" spans="1:15">
      <c r="A22" s="27">
        <v>2007</v>
      </c>
      <c r="B22" s="28">
        <v>4.5</v>
      </c>
      <c r="C22" s="46">
        <v>13481104.970000001</v>
      </c>
      <c r="D22" s="16">
        <f>'315 Truncate'!C18</f>
        <v>29.648223755322245</v>
      </c>
      <c r="E22" s="10">
        <f t="shared" si="1"/>
        <v>61.076815075950961</v>
      </c>
      <c r="F22" s="9">
        <f t="shared" si="0"/>
        <v>220723.77142186963</v>
      </c>
      <c r="G22" s="9">
        <f t="shared" ref="G22:G82" si="2">+D22*F22</f>
        <v>6544067.7632341925</v>
      </c>
    </row>
    <row r="23" spans="1:15">
      <c r="A23" s="27">
        <v>2006</v>
      </c>
      <c r="B23" s="28">
        <v>5.5</v>
      </c>
      <c r="C23" s="46">
        <v>786741.40999999992</v>
      </c>
      <c r="D23" s="16">
        <f>'315 Truncate'!C19</f>
        <v>29.612177799354161</v>
      </c>
      <c r="E23" s="10">
        <f t="shared" si="1"/>
        <v>61.076815075950961</v>
      </c>
      <c r="F23" s="9">
        <f t="shared" si="0"/>
        <v>12881.179364406313</v>
      </c>
      <c r="G23" s="9">
        <f t="shared" si="2"/>
        <v>381439.77360417153</v>
      </c>
    </row>
    <row r="24" spans="1:15">
      <c r="A24" s="27">
        <v>2005</v>
      </c>
      <c r="B24" s="28">
        <v>6.5</v>
      </c>
      <c r="C24" s="46">
        <v>394173.33999999997</v>
      </c>
      <c r="D24" s="16">
        <f>'315 Truncate'!C20</f>
        <v>29.574372199163172</v>
      </c>
      <c r="E24" s="10">
        <f t="shared" si="1"/>
        <v>61.076815075950961</v>
      </c>
      <c r="F24" s="9">
        <f t="shared" si="0"/>
        <v>6453.7310845340071</v>
      </c>
      <c r="G24" s="9">
        <f t="shared" si="2"/>
        <v>190865.04516731773</v>
      </c>
    </row>
    <row r="25" spans="1:15">
      <c r="A25" s="27">
        <v>2004</v>
      </c>
      <c r="B25" s="28">
        <v>7.5</v>
      </c>
      <c r="C25" s="46">
        <v>52140.99</v>
      </c>
      <c r="D25" s="16">
        <f>'315 Truncate'!C21</f>
        <v>29.53480373147892</v>
      </c>
      <c r="E25" s="10">
        <f t="shared" si="1"/>
        <v>61.076815075950961</v>
      </c>
      <c r="F25" s="9">
        <f t="shared" si="0"/>
        <v>853.69530050250683</v>
      </c>
      <c r="G25" s="9">
        <f t="shared" si="2"/>
        <v>25213.723146827455</v>
      </c>
    </row>
    <row r="26" spans="1:15">
      <c r="A26" s="27">
        <v>2003</v>
      </c>
      <c r="B26" s="28">
        <v>8.5</v>
      </c>
      <c r="C26" s="46">
        <v>959053.23</v>
      </c>
      <c r="D26" s="16">
        <f>'315 Truncate'!C22</f>
        <v>29.493504964883471</v>
      </c>
      <c r="E26" s="10">
        <f t="shared" si="1"/>
        <v>61.076815075950961</v>
      </c>
      <c r="F26" s="9">
        <f t="shared" si="0"/>
        <v>15702.410625167451</v>
      </c>
      <c r="G26" s="9">
        <f t="shared" si="2"/>
        <v>463119.12573401519</v>
      </c>
    </row>
    <row r="27" spans="1:15">
      <c r="A27" s="27">
        <v>2002</v>
      </c>
      <c r="B27" s="28">
        <v>9.5</v>
      </c>
      <c r="C27" s="46">
        <v>0</v>
      </c>
      <c r="D27" s="16">
        <f>'315 Truncate'!C23</f>
        <v>29.450494793318338</v>
      </c>
      <c r="E27" s="10">
        <f t="shared" si="1"/>
        <v>61.076815075950961</v>
      </c>
      <c r="F27" s="9">
        <f t="shared" si="0"/>
        <v>0</v>
      </c>
      <c r="G27" s="9">
        <f t="shared" si="2"/>
        <v>0</v>
      </c>
    </row>
    <row r="28" spans="1:15">
      <c r="A28" s="27">
        <v>2001</v>
      </c>
      <c r="B28" s="28">
        <v>10.5</v>
      </c>
      <c r="C28" s="46">
        <v>120416.29000000001</v>
      </c>
      <c r="D28" s="16">
        <f>'315 Truncate'!C24</f>
        <v>29.405720748597879</v>
      </c>
      <c r="E28" s="10">
        <f t="shared" si="1"/>
        <v>61.076815075950961</v>
      </c>
      <c r="F28" s="9">
        <f t="shared" si="0"/>
        <v>1971.5548338638569</v>
      </c>
      <c r="G28" s="9">
        <f t="shared" si="2"/>
        <v>57974.990885148858</v>
      </c>
    </row>
    <row r="29" spans="1:15">
      <c r="A29" s="27">
        <v>2000</v>
      </c>
      <c r="B29" s="28">
        <v>11.5</v>
      </c>
      <c r="C29" s="46">
        <v>6797244.9299999997</v>
      </c>
      <c r="D29" s="16">
        <f>'315 Truncate'!C25</f>
        <v>29.359183576392233</v>
      </c>
      <c r="E29" s="10">
        <f t="shared" si="1"/>
        <v>61.076815075950961</v>
      </c>
      <c r="F29" s="9">
        <f t="shared" si="0"/>
        <v>111290.10118729029</v>
      </c>
      <c r="G29" s="9">
        <f t="shared" si="2"/>
        <v>3267386.5109929228</v>
      </c>
    </row>
    <row r="30" spans="1:15">
      <c r="A30" s="27">
        <v>1999</v>
      </c>
      <c r="B30" s="28">
        <v>12.5</v>
      </c>
      <c r="C30" s="46">
        <v>0</v>
      </c>
      <c r="D30" s="16">
        <f>'315 Truncate'!C26</f>
        <v>29.310789096260134</v>
      </c>
      <c r="E30" s="10">
        <f t="shared" si="1"/>
        <v>61.076815075950961</v>
      </c>
      <c r="F30" s="9">
        <f t="shared" si="0"/>
        <v>0</v>
      </c>
      <c r="G30" s="9">
        <f t="shared" si="2"/>
        <v>0</v>
      </c>
    </row>
    <row r="31" spans="1:15">
      <c r="A31" s="27">
        <v>1998</v>
      </c>
      <c r="B31" s="28">
        <v>13.5</v>
      </c>
      <c r="C31" s="46">
        <v>22495</v>
      </c>
      <c r="D31" s="16">
        <f>'315 Truncate'!C27</f>
        <v>29.260509475801523</v>
      </c>
      <c r="E31" s="10">
        <f t="shared" si="1"/>
        <v>61.076815075950961</v>
      </c>
      <c r="F31" s="9">
        <f t="shared" si="0"/>
        <v>368.30669660863543</v>
      </c>
      <c r="G31" s="9">
        <f t="shared" si="2"/>
        <v>10776.841586118135</v>
      </c>
    </row>
    <row r="32" spans="1:15">
      <c r="A32" s="27">
        <v>1997</v>
      </c>
      <c r="B32" s="28">
        <v>14.5</v>
      </c>
      <c r="C32" s="46">
        <v>3984513.19</v>
      </c>
      <c r="D32" s="16">
        <f>'315 Truncate'!C28</f>
        <v>29.208256880277908</v>
      </c>
      <c r="E32" s="10">
        <f t="shared" si="1"/>
        <v>61.076815075950961</v>
      </c>
      <c r="F32" s="9">
        <f t="shared" si="0"/>
        <v>65237.736857187643</v>
      </c>
      <c r="G32" s="9">
        <f t="shared" si="2"/>
        <v>1905480.5764127106</v>
      </c>
    </row>
    <row r="33" spans="1:7">
      <c r="A33" s="27">
        <v>1996</v>
      </c>
      <c r="B33" s="28">
        <v>15.5</v>
      </c>
      <c r="C33" s="46">
        <v>168220.54</v>
      </c>
      <c r="D33" s="16">
        <f>'315 Truncate'!C29</f>
        <v>29.15391704802515</v>
      </c>
      <c r="E33" s="10">
        <f t="shared" si="1"/>
        <v>61.076815075950961</v>
      </c>
      <c r="F33" s="9">
        <f t="shared" si="0"/>
        <v>2754.2454496163955</v>
      </c>
      <c r="G33" s="9">
        <f t="shared" si="2"/>
        <v>80297.043368017126</v>
      </c>
    </row>
    <row r="34" spans="1:7">
      <c r="A34" s="27">
        <v>1995</v>
      </c>
      <c r="B34" s="28">
        <v>16.5</v>
      </c>
      <c r="C34" s="46">
        <v>1647390.8599999999</v>
      </c>
      <c r="D34" s="16">
        <f>'315 Truncate'!C30</f>
        <v>29.097427202599174</v>
      </c>
      <c r="E34" s="10">
        <f t="shared" ref="E34:E82" si="3">+E33</f>
        <v>61.076815075950961</v>
      </c>
      <c r="F34" s="9">
        <f t="shared" si="0"/>
        <v>26972.44212802218</v>
      </c>
      <c r="G34" s="9">
        <f t="shared" si="2"/>
        <v>784828.67129644449</v>
      </c>
    </row>
    <row r="35" spans="1:7">
      <c r="A35" s="27">
        <v>1994</v>
      </c>
      <c r="B35" s="28">
        <v>17.5</v>
      </c>
      <c r="C35" s="46">
        <v>1121030.82</v>
      </c>
      <c r="D35" s="16">
        <f>'315 Truncate'!C31</f>
        <v>29.038668635102081</v>
      </c>
      <c r="E35" s="10">
        <f t="shared" si="3"/>
        <v>61.076815075950961</v>
      </c>
      <c r="F35" s="9">
        <f t="shared" si="0"/>
        <v>18354.441347440312</v>
      </c>
      <c r="G35" s="9">
        <f t="shared" si="2"/>
        <v>532988.54027073574</v>
      </c>
    </row>
    <row r="36" spans="1:7">
      <c r="A36" s="27">
        <v>1993</v>
      </c>
      <c r="B36" s="28">
        <v>18.5</v>
      </c>
      <c r="C36" s="46">
        <v>155202</v>
      </c>
      <c r="D36" s="16">
        <f>'315 Truncate'!C32</f>
        <v>28.977522936239261</v>
      </c>
      <c r="E36" s="10">
        <f t="shared" si="3"/>
        <v>61.076815075950961</v>
      </c>
      <c r="F36" s="9">
        <f t="shared" si="0"/>
        <v>2541.0951734631444</v>
      </c>
      <c r="G36" s="9">
        <f t="shared" si="2"/>
        <v>73634.643672195147</v>
      </c>
    </row>
    <row r="37" spans="1:7">
      <c r="A37" s="27">
        <v>1992</v>
      </c>
      <c r="B37" s="28">
        <v>19.5</v>
      </c>
      <c r="C37" s="46">
        <v>1344.04</v>
      </c>
      <c r="D37" s="16">
        <f>'315 Truncate'!C33</f>
        <v>28.913879203000519</v>
      </c>
      <c r="E37" s="10">
        <f t="shared" si="3"/>
        <v>61.076815075950961</v>
      </c>
      <c r="F37" s="9">
        <f t="shared" si="0"/>
        <v>22.005731607462561</v>
      </c>
      <c r="G37" s="9">
        <f t="shared" si="2"/>
        <v>636.27106547182291</v>
      </c>
    </row>
    <row r="38" spans="1:7">
      <c r="A38" s="27">
        <v>1991</v>
      </c>
      <c r="B38" s="28">
        <v>20.5</v>
      </c>
      <c r="C38" s="46">
        <v>74815.31</v>
      </c>
      <c r="D38" s="16">
        <f>'315 Truncate'!C34</f>
        <v>28.847577333373867</v>
      </c>
      <c r="E38" s="10">
        <f t="shared" si="3"/>
        <v>61.076815075950961</v>
      </c>
      <c r="F38" s="9">
        <f t="shared" si="0"/>
        <v>1224.9379720760617</v>
      </c>
      <c r="G38" s="9">
        <f t="shared" si="2"/>
        <v>35336.492878050347</v>
      </c>
    </row>
    <row r="39" spans="1:7">
      <c r="A39" s="27">
        <v>1990</v>
      </c>
      <c r="B39" s="28">
        <v>21.5</v>
      </c>
      <c r="C39" s="46">
        <v>10714194.6</v>
      </c>
      <c r="D39" s="16">
        <f>'315 Truncate'!C35</f>
        <v>28.778524722023622</v>
      </c>
      <c r="E39" s="10">
        <f t="shared" si="3"/>
        <v>61.076815075950961</v>
      </c>
      <c r="F39" s="9">
        <f t="shared" si="0"/>
        <v>175421.63236043919</v>
      </c>
      <c r="G39" s="9">
        <f t="shared" si="2"/>
        <v>5048375.7836626386</v>
      </c>
    </row>
    <row r="40" spans="1:7">
      <c r="A40" s="27">
        <v>1989</v>
      </c>
      <c r="B40" s="28">
        <v>22.5</v>
      </c>
      <c r="C40" s="46">
        <v>62713.36</v>
      </c>
      <c r="D40" s="16">
        <f>'315 Truncate'!C36</f>
        <v>28.706569053106598</v>
      </c>
      <c r="E40" s="10">
        <f t="shared" si="3"/>
        <v>61.076815075950961</v>
      </c>
      <c r="F40" s="9">
        <f t="shared" si="0"/>
        <v>1026.7948635175876</v>
      </c>
      <c r="G40" s="9">
        <f t="shared" si="2"/>
        <v>29475.757652942793</v>
      </c>
    </row>
    <row r="41" spans="1:7">
      <c r="A41" s="27">
        <v>1988</v>
      </c>
      <c r="B41" s="28">
        <v>23.5</v>
      </c>
      <c r="C41" s="46">
        <v>47252.31</v>
      </c>
      <c r="D41" s="16">
        <f>'315 Truncate'!C37</f>
        <v>28.631601015983179</v>
      </c>
      <c r="E41" s="10">
        <f t="shared" si="3"/>
        <v>61.076815075950961</v>
      </c>
      <c r="F41" s="9">
        <f t="shared" si="0"/>
        <v>773.6537987653785</v>
      </c>
      <c r="G41" s="9">
        <f t="shared" si="2"/>
        <v>22150.946890750056</v>
      </c>
    </row>
    <row r="42" spans="1:7">
      <c r="A42" s="27">
        <v>1987</v>
      </c>
      <c r="B42" s="28">
        <v>24.5</v>
      </c>
      <c r="C42" s="46">
        <v>760062.47</v>
      </c>
      <c r="D42" s="16">
        <f>'315 Truncate'!C38</f>
        <v>28.553442701508345</v>
      </c>
      <c r="E42" s="10">
        <f t="shared" si="3"/>
        <v>61.076815075950961</v>
      </c>
      <c r="F42" s="9">
        <f t="shared" si="0"/>
        <v>12444.369750695712</v>
      </c>
      <c r="G42" s="9">
        <f t="shared" si="2"/>
        <v>355329.59863287373</v>
      </c>
    </row>
    <row r="43" spans="1:7">
      <c r="A43" s="27">
        <v>1986</v>
      </c>
      <c r="B43" s="28">
        <v>25.5</v>
      </c>
      <c r="C43" s="46">
        <v>0</v>
      </c>
      <c r="D43" s="16">
        <f>'315 Truncate'!C39</f>
        <v>28.47196571250451</v>
      </c>
      <c r="E43" s="10">
        <f t="shared" si="3"/>
        <v>61.076815075950961</v>
      </c>
      <c r="F43" s="9">
        <f t="shared" si="0"/>
        <v>0</v>
      </c>
      <c r="G43" s="9">
        <f t="shared" si="2"/>
        <v>0</v>
      </c>
    </row>
    <row r="44" spans="1:7">
      <c r="A44" s="27">
        <v>1985</v>
      </c>
      <c r="B44" s="28">
        <v>26.5</v>
      </c>
      <c r="C44" s="46">
        <v>49085</v>
      </c>
      <c r="D44" s="16">
        <f>'315 Truncate'!C40</f>
        <v>28.38705411302001</v>
      </c>
      <c r="E44" s="10">
        <f t="shared" si="3"/>
        <v>61.076815075950961</v>
      </c>
      <c r="F44" s="9">
        <f t="shared" si="0"/>
        <v>803.66011127072102</v>
      </c>
      <c r="G44" s="9">
        <f t="shared" si="2"/>
        <v>22813.54306711764</v>
      </c>
    </row>
    <row r="45" spans="1:7">
      <c r="A45" s="27">
        <v>1984</v>
      </c>
      <c r="B45" s="28">
        <v>27.5</v>
      </c>
      <c r="C45" s="46">
        <v>23885812.32</v>
      </c>
      <c r="D45" s="16">
        <f>'315 Truncate'!C41</f>
        <v>28.298570194109661</v>
      </c>
      <c r="E45" s="10">
        <f t="shared" si="3"/>
        <v>61.076815075950961</v>
      </c>
      <c r="F45" s="9">
        <f t="shared" si="0"/>
        <v>391078.22322262928</v>
      </c>
      <c r="G45" s="9">
        <f t="shared" si="2"/>
        <v>11066954.551253261</v>
      </c>
    </row>
    <row r="46" spans="1:7">
      <c r="A46" s="27">
        <v>1983</v>
      </c>
      <c r="B46" s="28">
        <v>28.5</v>
      </c>
      <c r="C46" s="46">
        <v>0</v>
      </c>
      <c r="D46" s="16">
        <f>'315 Truncate'!C42</f>
        <v>28.206350857550248</v>
      </c>
      <c r="E46" s="10">
        <f t="shared" si="3"/>
        <v>61.076815075950961</v>
      </c>
      <c r="F46" s="9">
        <f t="shared" si="0"/>
        <v>0</v>
      </c>
      <c r="G46" s="9">
        <f t="shared" si="2"/>
        <v>0</v>
      </c>
    </row>
    <row r="47" spans="1:7">
      <c r="A47" s="27">
        <v>1982</v>
      </c>
      <c r="B47" s="28">
        <v>29.5</v>
      </c>
      <c r="C47" s="46">
        <v>687842.97</v>
      </c>
      <c r="D47" s="16">
        <f>'315 Truncate'!C43</f>
        <v>28.110330464006502</v>
      </c>
      <c r="E47" s="10">
        <f t="shared" si="3"/>
        <v>61.076815075950961</v>
      </c>
      <c r="F47" s="9">
        <f t="shared" si="0"/>
        <v>11261.93252127907</v>
      </c>
      <c r="G47" s="9">
        <f t="shared" si="2"/>
        <v>316576.64483649662</v>
      </c>
    </row>
    <row r="48" spans="1:7">
      <c r="A48" s="27">
        <v>1981</v>
      </c>
      <c r="B48" s="28">
        <v>30.5</v>
      </c>
      <c r="C48" s="46">
        <v>25069266.550000001</v>
      </c>
      <c r="D48" s="16">
        <f>'315 Truncate'!C44</f>
        <v>28.010352857173565</v>
      </c>
      <c r="E48" s="10">
        <f t="shared" si="3"/>
        <v>61.076815075950961</v>
      </c>
      <c r="F48" s="9">
        <f t="shared" si="0"/>
        <v>410454.71213300125</v>
      </c>
      <c r="G48" s="9">
        <f t="shared" si="2"/>
        <v>11496981.318734964</v>
      </c>
    </row>
    <row r="49" spans="1:8">
      <c r="A49" s="27">
        <v>1980</v>
      </c>
      <c r="B49" s="28">
        <v>31.5</v>
      </c>
      <c r="C49" s="46">
        <v>0</v>
      </c>
      <c r="D49" s="16">
        <f>'315 Truncate'!C45</f>
        <v>27.906289243425299</v>
      </c>
      <c r="E49" s="10">
        <f t="shared" si="3"/>
        <v>61.076815075950961</v>
      </c>
      <c r="F49" s="9">
        <f t="shared" si="0"/>
        <v>0</v>
      </c>
      <c r="G49" s="9">
        <f t="shared" si="2"/>
        <v>0</v>
      </c>
    </row>
    <row r="50" spans="1:8">
      <c r="A50" s="27">
        <v>1979</v>
      </c>
      <c r="B50" s="28">
        <v>32.5</v>
      </c>
      <c r="C50" s="46">
        <v>114770.06</v>
      </c>
      <c r="D50" s="16">
        <f>'315 Truncate'!C46</f>
        <v>27.798139157463147</v>
      </c>
      <c r="E50" s="10">
        <f t="shared" si="3"/>
        <v>61.076815075950961</v>
      </c>
      <c r="F50" s="9">
        <f t="shared" si="0"/>
        <v>1879.110098607463</v>
      </c>
      <c r="G50" s="9">
        <f t="shared" si="2"/>
        <v>52235.764013284555</v>
      </c>
    </row>
    <row r="51" spans="1:8">
      <c r="A51" s="27">
        <v>1978</v>
      </c>
      <c r="B51" s="28">
        <v>33.5</v>
      </c>
      <c r="C51" s="46">
        <v>869693.72</v>
      </c>
      <c r="D51" s="16">
        <f>'315 Truncate'!C47</f>
        <v>27.686037275711687</v>
      </c>
      <c r="E51" s="10">
        <f t="shared" si="3"/>
        <v>61.076815075950961</v>
      </c>
      <c r="F51" s="9">
        <f t="shared" si="0"/>
        <v>14239.343012868438</v>
      </c>
      <c r="G51" s="9">
        <f t="shared" si="2"/>
        <v>394230.98143592034</v>
      </c>
    </row>
    <row r="52" spans="1:8">
      <c r="A52" s="27">
        <v>1977</v>
      </c>
      <c r="B52" s="28">
        <v>34.5</v>
      </c>
      <c r="C52" s="46">
        <v>9908367.0199999996</v>
      </c>
      <c r="D52" s="16">
        <f>'315 Truncate'!C48</f>
        <v>27.570223788899739</v>
      </c>
      <c r="E52" s="10">
        <f t="shared" si="3"/>
        <v>61.076815075950961</v>
      </c>
      <c r="F52" s="9">
        <f t="shared" si="0"/>
        <v>162227.95847620131</v>
      </c>
      <c r="G52" s="9">
        <f t="shared" si="2"/>
        <v>4472661.1200052043</v>
      </c>
    </row>
    <row r="53" spans="1:8">
      <c r="A53" s="27">
        <v>1976</v>
      </c>
      <c r="B53" s="28">
        <v>35.5</v>
      </c>
      <c r="C53" s="46">
        <v>639635.42000000004</v>
      </c>
      <c r="D53" s="16">
        <f>'315 Truncate'!C49</f>
        <v>27.450996927438602</v>
      </c>
      <c r="E53" s="10">
        <f t="shared" si="3"/>
        <v>61.076815075950961</v>
      </c>
      <c r="F53" s="9">
        <f t="shared" si="0"/>
        <v>10472.638745235701</v>
      </c>
      <c r="G53" s="9">
        <f t="shared" si="2"/>
        <v>287484.37401763967</v>
      </c>
    </row>
    <row r="54" spans="1:8">
      <c r="A54" s="27">
        <v>1975</v>
      </c>
      <c r="B54" s="28">
        <v>36.5</v>
      </c>
      <c r="C54" s="46">
        <v>0</v>
      </c>
      <c r="D54" s="16">
        <f>'315 Truncate'!C50</f>
        <v>27.328745731845689</v>
      </c>
      <c r="E54" s="10">
        <f t="shared" si="3"/>
        <v>61.076815075950961</v>
      </c>
      <c r="F54" s="9">
        <f t="shared" si="0"/>
        <v>0</v>
      </c>
      <c r="G54" s="9">
        <f t="shared" si="2"/>
        <v>0</v>
      </c>
    </row>
    <row r="55" spans="1:8">
      <c r="A55" s="27">
        <v>1974</v>
      </c>
      <c r="B55" s="28">
        <v>37.5</v>
      </c>
      <c r="C55" s="46">
        <v>6446978.3300000001</v>
      </c>
      <c r="D55" s="16">
        <f>'315 Truncate'!C51</f>
        <v>27.20380514402294</v>
      </c>
      <c r="E55" s="10">
        <f t="shared" si="3"/>
        <v>61.076815075950961</v>
      </c>
      <c r="F55" s="9">
        <f t="shared" si="0"/>
        <v>105555.24746964913</v>
      </c>
      <c r="G55" s="9">
        <f t="shared" si="2"/>
        <v>2871504.3840934555</v>
      </c>
    </row>
    <row r="56" spans="1:8">
      <c r="A56" s="27">
        <v>1973</v>
      </c>
      <c r="B56" s="28">
        <v>38.5</v>
      </c>
      <c r="C56" s="46">
        <v>69444.66</v>
      </c>
      <c r="D56" s="16">
        <f>'315 Truncate'!C52</f>
        <v>27.076567626977479</v>
      </c>
      <c r="E56" s="10">
        <f t="shared" si="3"/>
        <v>61.076815075950961</v>
      </c>
      <c r="F56" s="9">
        <f t="shared" si="0"/>
        <v>1137.0052599115288</v>
      </c>
      <c r="G56" s="9">
        <f t="shared" si="2"/>
        <v>30786.199812223615</v>
      </c>
    </row>
    <row r="57" spans="1:8">
      <c r="A57" s="27">
        <v>1972</v>
      </c>
      <c r="B57" s="28">
        <v>39.5</v>
      </c>
      <c r="C57" s="46">
        <v>4281336.3499999996</v>
      </c>
      <c r="D57" s="16">
        <f>'315 Truncate'!C53</f>
        <v>26.947474573897409</v>
      </c>
      <c r="E57" s="10">
        <f t="shared" si="3"/>
        <v>61.076815075950961</v>
      </c>
      <c r="F57" s="9">
        <f t="shared" si="0"/>
        <v>70097.570488507336</v>
      </c>
      <c r="G57" s="9">
        <f t="shared" si="2"/>
        <v>1888952.4984310328</v>
      </c>
    </row>
    <row r="58" spans="1:8">
      <c r="A58" s="27">
        <v>1971</v>
      </c>
      <c r="B58" s="28">
        <v>40.5</v>
      </c>
      <c r="C58" s="46">
        <v>0</v>
      </c>
      <c r="D58" s="16">
        <f>'315 Truncate'!C54</f>
        <v>26.81686926026125</v>
      </c>
      <c r="E58" s="10">
        <f t="shared" si="3"/>
        <v>61.076815075950961</v>
      </c>
      <c r="F58" s="9">
        <f t="shared" si="0"/>
        <v>0</v>
      </c>
      <c r="G58" s="9">
        <f t="shared" si="2"/>
        <v>0</v>
      </c>
    </row>
    <row r="59" spans="1:8">
      <c r="A59" s="27">
        <v>1970</v>
      </c>
      <c r="B59" s="28">
        <v>41.5</v>
      </c>
      <c r="C59" s="46">
        <v>793.56</v>
      </c>
      <c r="D59" s="16">
        <f>'315 Truncate'!C55</f>
        <v>26.685147211939576</v>
      </c>
      <c r="E59" s="10">
        <f t="shared" si="3"/>
        <v>61.076815075950961</v>
      </c>
      <c r="F59" s="9">
        <f t="shared" si="0"/>
        <v>12.992818944687651</v>
      </c>
      <c r="G59" s="9">
        <f t="shared" si="2"/>
        <v>346.71528623706735</v>
      </c>
    </row>
    <row r="60" spans="1:8" s="15" customFormat="1">
      <c r="A60" s="27">
        <v>1969</v>
      </c>
      <c r="B60" s="28">
        <v>42.5</v>
      </c>
      <c r="C60" s="46">
        <v>0</v>
      </c>
      <c r="D60" s="16">
        <f>'315 Truncate'!C56</f>
        <v>26.552718881633812</v>
      </c>
      <c r="E60" s="10">
        <f t="shared" si="3"/>
        <v>61.076815075950961</v>
      </c>
      <c r="F60" s="9">
        <f t="shared" si="0"/>
        <v>0</v>
      </c>
      <c r="G60" s="9">
        <f t="shared" si="2"/>
        <v>0</v>
      </c>
    </row>
    <row r="61" spans="1:8" s="15" customFormat="1">
      <c r="A61" s="27">
        <v>1968</v>
      </c>
      <c r="B61" s="28">
        <v>43.5</v>
      </c>
      <c r="C61" s="46">
        <v>2135</v>
      </c>
      <c r="D61" s="16">
        <f>'315 Truncate'!C57</f>
        <v>26.419905299748464</v>
      </c>
      <c r="E61" s="10">
        <f t="shared" si="3"/>
        <v>61.076815075950961</v>
      </c>
      <c r="F61" s="9">
        <f t="shared" si="0"/>
        <v>34.95598120735437</v>
      </c>
      <c r="G61" s="9">
        <f t="shared" si="2"/>
        <v>923.53371315808943</v>
      </c>
    </row>
    <row r="62" spans="1:8">
      <c r="A62" s="27">
        <v>1967</v>
      </c>
      <c r="B62" s="28">
        <v>44.5</v>
      </c>
      <c r="C62" s="46">
        <v>0</v>
      </c>
      <c r="D62" s="16">
        <f>'315 Truncate'!C58</f>
        <v>26.287048490516995</v>
      </c>
      <c r="E62" s="10">
        <f t="shared" si="3"/>
        <v>61.076815075950961</v>
      </c>
      <c r="F62" s="9">
        <f t="shared" si="0"/>
        <v>0</v>
      </c>
      <c r="G62" s="9">
        <f t="shared" si="2"/>
        <v>0</v>
      </c>
      <c r="H62" s="10"/>
    </row>
    <row r="63" spans="1:8">
      <c r="A63" s="27">
        <v>1966</v>
      </c>
      <c r="B63" s="28">
        <v>45.5</v>
      </c>
      <c r="C63" s="46">
        <v>397</v>
      </c>
      <c r="D63" s="16">
        <f>'315 Truncate'!C59</f>
        <v>26.1544614906209</v>
      </c>
      <c r="E63" s="10">
        <f t="shared" si="3"/>
        <v>61.076815075950961</v>
      </c>
      <c r="F63" s="9">
        <f t="shared" si="0"/>
        <v>6.500011493826551</v>
      </c>
      <c r="G63" s="9">
        <f t="shared" si="2"/>
        <v>170.00430030387975</v>
      </c>
    </row>
    <row r="64" spans="1:8" ht="15" customHeight="1">
      <c r="A64" s="27">
        <v>1965</v>
      </c>
      <c r="B64" s="28">
        <v>46.5</v>
      </c>
      <c r="C64" s="46">
        <v>65004</v>
      </c>
      <c r="D64" s="16">
        <f>'315 Truncate'!C60</f>
        <v>26.0224705315417</v>
      </c>
      <c r="E64" s="10">
        <f t="shared" si="3"/>
        <v>61.076815075950961</v>
      </c>
      <c r="F64" s="9">
        <f t="shared" si="0"/>
        <v>1064.2991111957206</v>
      </c>
      <c r="G64" s="9">
        <f t="shared" si="2"/>
        <v>27695.692257836661</v>
      </c>
    </row>
    <row r="65" spans="1:7">
      <c r="A65" s="27">
        <v>1964</v>
      </c>
      <c r="B65" s="28">
        <v>47.5</v>
      </c>
      <c r="C65" s="46">
        <v>0</v>
      </c>
      <c r="D65" s="16">
        <f>'315 Truncate'!C61</f>
        <v>25.891310302558605</v>
      </c>
      <c r="E65" s="10">
        <f t="shared" si="3"/>
        <v>61.076815075950961</v>
      </c>
      <c r="F65" s="9">
        <f t="shared" si="0"/>
        <v>0</v>
      </c>
      <c r="G65" s="9">
        <f t="shared" si="2"/>
        <v>0</v>
      </c>
    </row>
    <row r="66" spans="1:7">
      <c r="A66" s="27">
        <v>1963</v>
      </c>
      <c r="B66" s="28">
        <v>48.5</v>
      </c>
      <c r="C66" s="46">
        <v>894679.09</v>
      </c>
      <c r="D66" s="16">
        <f>'315 Truncate'!C62</f>
        <v>25.761258093369225</v>
      </c>
      <c r="E66" s="10">
        <f t="shared" si="3"/>
        <v>61.076815075950961</v>
      </c>
      <c r="F66" s="9">
        <f t="shared" si="0"/>
        <v>14648.424101476772</v>
      </c>
      <c r="G66" s="9">
        <f t="shared" si="2"/>
        <v>377361.83393927332</v>
      </c>
    </row>
    <row r="67" spans="1:7">
      <c r="A67" s="27">
        <v>1962</v>
      </c>
      <c r="B67" s="28">
        <v>49.5</v>
      </c>
      <c r="C67" s="46">
        <v>0</v>
      </c>
      <c r="D67" s="16">
        <f>'315 Truncate'!C63</f>
        <v>25.632536427458152</v>
      </c>
      <c r="E67" s="10">
        <f t="shared" si="3"/>
        <v>61.076815075950961</v>
      </c>
      <c r="F67" s="9">
        <f t="shared" si="0"/>
        <v>0</v>
      </c>
      <c r="G67" s="9">
        <f t="shared" si="2"/>
        <v>0</v>
      </c>
    </row>
    <row r="68" spans="1:7">
      <c r="A68" s="27">
        <v>1961</v>
      </c>
      <c r="B68" s="28">
        <v>50.5</v>
      </c>
      <c r="C68" s="46">
        <v>0</v>
      </c>
      <c r="D68" s="16">
        <f>'315 Truncate'!C64</f>
        <v>25.505337547434799</v>
      </c>
      <c r="E68" s="10">
        <f t="shared" si="3"/>
        <v>61.076815075950961</v>
      </c>
      <c r="F68" s="9">
        <f t="shared" si="0"/>
        <v>0</v>
      </c>
      <c r="G68" s="9">
        <f t="shared" si="2"/>
        <v>0</v>
      </c>
    </row>
    <row r="69" spans="1:7">
      <c r="A69" s="27">
        <v>1960</v>
      </c>
      <c r="B69" s="28">
        <v>51.5</v>
      </c>
      <c r="C69" s="46">
        <v>3604.38</v>
      </c>
      <c r="D69" s="16">
        <f>'315 Truncate'!C65</f>
        <v>25.37986685273891</v>
      </c>
      <c r="E69" s="10">
        <f t="shared" si="3"/>
        <v>61.076815075950961</v>
      </c>
      <c r="F69" s="9">
        <f t="shared" si="0"/>
        <v>59.013882690474922</v>
      </c>
      <c r="G69" s="9">
        <f t="shared" si="2"/>
        <v>1497.764485147407</v>
      </c>
    </row>
    <row r="70" spans="1:7">
      <c r="A70" s="27">
        <v>1959</v>
      </c>
      <c r="B70" s="28">
        <v>52.5</v>
      </c>
      <c r="C70" s="46">
        <v>532200.99</v>
      </c>
      <c r="D70" s="16">
        <f>'315 Truncate'!C66</f>
        <v>25.256294640264269</v>
      </c>
      <c r="E70" s="10">
        <f t="shared" si="3"/>
        <v>61.076815075950961</v>
      </c>
      <c r="F70" s="9">
        <f t="shared" si="0"/>
        <v>8713.6336323069754</v>
      </c>
      <c r="G70" s="9">
        <f t="shared" si="2"/>
        <v>220074.09840486114</v>
      </c>
    </row>
    <row r="71" spans="1:7">
      <c r="A71" s="27">
        <v>1958</v>
      </c>
      <c r="B71" s="28">
        <v>53.5</v>
      </c>
      <c r="C71" s="46">
        <v>178221.03</v>
      </c>
      <c r="D71" s="16">
        <f>'315 Truncate'!C67</f>
        <v>25.134775382518558</v>
      </c>
      <c r="E71" s="10">
        <f t="shared" si="3"/>
        <v>61.076815075950961</v>
      </c>
      <c r="F71" s="9">
        <f t="shared" si="0"/>
        <v>2917.9817215153817</v>
      </c>
      <c r="G71" s="9">
        <f t="shared" si="2"/>
        <v>73342.815140583945</v>
      </c>
    </row>
    <row r="72" spans="1:7">
      <c r="A72" s="27">
        <v>1957</v>
      </c>
      <c r="B72" s="28">
        <v>54.5</v>
      </c>
      <c r="C72" s="46">
        <v>185.13</v>
      </c>
      <c r="D72" s="16">
        <f>'315 Truncate'!C68</f>
        <v>25.015432670223948</v>
      </c>
      <c r="E72" s="10">
        <f t="shared" si="3"/>
        <v>61.076815075950961</v>
      </c>
      <c r="F72" s="9">
        <f t="shared" si="0"/>
        <v>3.0311010777131218</v>
      </c>
      <c r="G72" s="9">
        <f t="shared" si="2"/>
        <v>75.824304926175842</v>
      </c>
    </row>
    <row r="73" spans="1:7">
      <c r="A73" s="27">
        <v>1956</v>
      </c>
      <c r="B73" s="28">
        <v>55.5</v>
      </c>
      <c r="C73" s="46">
        <v>965068.08</v>
      </c>
      <c r="D73" s="16">
        <f>'315 Truncate'!C69</f>
        <v>24.898363912599681</v>
      </c>
      <c r="E73" s="10">
        <f t="shared" si="3"/>
        <v>61.076815075950961</v>
      </c>
      <c r="F73" s="9">
        <f t="shared" si="0"/>
        <v>15800.8907111464</v>
      </c>
      <c r="G73" s="9">
        <f t="shared" si="2"/>
        <v>393416.32706933905</v>
      </c>
    </row>
    <row r="74" spans="1:7">
      <c r="A74" s="27">
        <v>1955</v>
      </c>
      <c r="B74" s="28">
        <v>56.5</v>
      </c>
      <c r="C74" s="46">
        <v>2624</v>
      </c>
      <c r="D74" s="16">
        <f>'315 Truncate'!C70</f>
        <v>24.783679092005691</v>
      </c>
      <c r="E74" s="10">
        <f t="shared" si="3"/>
        <v>61.076815075950961</v>
      </c>
      <c r="F74" s="9">
        <f t="shared" si="0"/>
        <v>42.962292593956846</v>
      </c>
      <c r="G74" s="9">
        <f t="shared" si="2"/>
        <v>1064.7636727054792</v>
      </c>
    </row>
    <row r="75" spans="1:7">
      <c r="A75" s="27">
        <v>1954</v>
      </c>
      <c r="B75" s="28">
        <v>57.5</v>
      </c>
      <c r="C75" s="46">
        <v>913317.13</v>
      </c>
      <c r="D75" s="16">
        <f>'315 Truncate'!C71</f>
        <v>24.671452771118979</v>
      </c>
      <c r="E75" s="10">
        <f t="shared" si="3"/>
        <v>61.076815075950961</v>
      </c>
      <c r="F75" s="9">
        <f t="shared" si="0"/>
        <v>14953.581467276266</v>
      </c>
      <c r="G75" s="9">
        <f t="shared" si="2"/>
        <v>368926.57892898645</v>
      </c>
    </row>
    <row r="76" spans="1:7">
      <c r="A76" s="27">
        <v>1953</v>
      </c>
      <c r="B76" s="28">
        <v>58.5</v>
      </c>
      <c r="C76" s="46">
        <v>545827.66</v>
      </c>
      <c r="D76" s="16">
        <f>'315 Truncate'!C72</f>
        <v>24.561764407529235</v>
      </c>
      <c r="E76" s="10">
        <f t="shared" si="3"/>
        <v>61.076815075950961</v>
      </c>
      <c r="F76" s="9">
        <f t="shared" si="0"/>
        <v>8936.7407144797253</v>
      </c>
      <c r="G76" s="9">
        <f t="shared" si="2"/>
        <v>219502.12000022549</v>
      </c>
    </row>
    <row r="77" spans="1:7">
      <c r="A77" s="27">
        <v>1952</v>
      </c>
      <c r="B77" s="28">
        <v>59.5</v>
      </c>
      <c r="C77" s="46">
        <v>0</v>
      </c>
      <c r="D77" s="16">
        <f>'315 Truncate'!C73</f>
        <v>24.454665475262328</v>
      </c>
      <c r="E77" s="10">
        <f t="shared" si="3"/>
        <v>61.076815075950961</v>
      </c>
      <c r="F77" s="9">
        <f t="shared" si="0"/>
        <v>0</v>
      </c>
      <c r="G77" s="9">
        <f t="shared" si="2"/>
        <v>0</v>
      </c>
    </row>
    <row r="78" spans="1:7">
      <c r="A78" s="27">
        <v>1951</v>
      </c>
      <c r="B78" s="28">
        <v>60.5</v>
      </c>
      <c r="C78" s="46">
        <v>882.57</v>
      </c>
      <c r="D78" s="16">
        <f>'315 Truncate'!C74</f>
        <v>24.350201940291576</v>
      </c>
      <c r="E78" s="10">
        <f t="shared" si="3"/>
        <v>61.076815075950961</v>
      </c>
      <c r="F78" s="9">
        <f t="shared" si="0"/>
        <v>14.450164090948361</v>
      </c>
      <c r="G78" s="9">
        <f t="shared" si="2"/>
        <v>351.86441368494246</v>
      </c>
    </row>
    <row r="79" spans="1:7">
      <c r="A79" s="27">
        <v>1950</v>
      </c>
      <c r="B79" s="28">
        <v>61.5</v>
      </c>
      <c r="C79" s="46">
        <v>403213.43</v>
      </c>
      <c r="D79" s="16">
        <f>'315 Truncate'!C75</f>
        <v>24.248396181160334</v>
      </c>
      <c r="E79" s="10">
        <f t="shared" si="3"/>
        <v>61.076815075950961</v>
      </c>
      <c r="F79" s="9">
        <f t="shared" si="0"/>
        <v>6601.7428953784065</v>
      </c>
      <c r="G79" s="9">
        <f t="shared" si="2"/>
        <v>160081.67721329612</v>
      </c>
    </row>
    <row r="80" spans="1:7">
      <c r="A80" s="27">
        <v>1949</v>
      </c>
      <c r="B80" s="28">
        <v>62.5</v>
      </c>
      <c r="C80" s="46">
        <v>0</v>
      </c>
      <c r="D80" s="16">
        <f>'315 Truncate'!C76</f>
        <v>0</v>
      </c>
      <c r="E80" s="10">
        <f t="shared" si="3"/>
        <v>61.076815075950961</v>
      </c>
      <c r="F80" s="9">
        <f t="shared" si="0"/>
        <v>0</v>
      </c>
      <c r="G80" s="9">
        <f t="shared" si="2"/>
        <v>0</v>
      </c>
    </row>
    <row r="81" spans="1:8">
      <c r="A81" s="27">
        <v>1948</v>
      </c>
      <c r="B81" s="28">
        <v>63.5</v>
      </c>
      <c r="C81" s="46">
        <v>66020</v>
      </c>
      <c r="D81" s="16">
        <f>'315 Truncate'!C77</f>
        <v>0</v>
      </c>
      <c r="E81" s="10">
        <f t="shared" si="3"/>
        <v>61.076815075950961</v>
      </c>
      <c r="F81" s="9">
        <f t="shared" si="0"/>
        <v>1080.9339013159417</v>
      </c>
      <c r="G81" s="9">
        <f t="shared" si="2"/>
        <v>0</v>
      </c>
    </row>
    <row r="82" spans="1:8">
      <c r="A82" s="27">
        <v>1947</v>
      </c>
      <c r="B82" s="28">
        <v>64.5</v>
      </c>
      <c r="C82" s="46">
        <v>8819.64</v>
      </c>
      <c r="D82" s="16">
        <f>'315 Truncate'!C78</f>
        <v>0</v>
      </c>
      <c r="E82" s="10">
        <f t="shared" si="3"/>
        <v>61.076815075950961</v>
      </c>
      <c r="F82" s="9">
        <f>+C82/E82</f>
        <v>144.40242159045943</v>
      </c>
      <c r="G82" s="9">
        <f t="shared" si="2"/>
        <v>0</v>
      </c>
    </row>
    <row r="83" spans="1:8" ht="15.75" thickBot="1">
      <c r="D83" s="16"/>
      <c r="E83" s="10"/>
      <c r="F83" s="17"/>
      <c r="G83" s="17"/>
    </row>
    <row r="84" spans="1:8" ht="13.5" thickBot="1">
      <c r="D84"/>
      <c r="H84" s="55" t="s">
        <v>75</v>
      </c>
    </row>
    <row r="85" spans="1:8">
      <c r="C85" s="11">
        <f>SUM(C18:C82)</f>
        <v>201634659.44999999</v>
      </c>
      <c r="D85"/>
      <c r="F85" s="9">
        <f>SUM(F18:F82)</f>
        <v>3301328.9772765799</v>
      </c>
      <c r="G85" s="9">
        <f>SUM(G18:G82)</f>
        <v>95315022.004869625</v>
      </c>
      <c r="H85" s="56">
        <f>+C85-G85</f>
        <v>106319637.44513036</v>
      </c>
    </row>
    <row r="86" spans="1:8">
      <c r="D86"/>
    </row>
    <row r="87" spans="1:8">
      <c r="A87" s="2" t="s">
        <v>17</v>
      </c>
      <c r="B87" s="3"/>
      <c r="C87" s="19"/>
      <c r="D87" s="15"/>
      <c r="E87" s="20">
        <f>+C85/F85</f>
        <v>61.076815075950961</v>
      </c>
      <c r="F87" s="15"/>
      <c r="G87" s="15"/>
    </row>
    <row r="88" spans="1:8">
      <c r="A88" s="2" t="s">
        <v>18</v>
      </c>
      <c r="B88" s="3"/>
      <c r="C88" s="19"/>
      <c r="D88" s="15"/>
      <c r="E88" s="20">
        <f>+G85/F85</f>
        <v>28.871712774138441</v>
      </c>
      <c r="F88" s="15"/>
      <c r="G88" s="15"/>
    </row>
    <row r="89" spans="1:8">
      <c r="A89" s="1"/>
    </row>
    <row r="91" spans="1:8">
      <c r="A91" s="63" t="s">
        <v>8</v>
      </c>
      <c r="B91" s="64"/>
      <c r="C91" s="65"/>
      <c r="D91" s="66"/>
      <c r="E91" s="67"/>
      <c r="F91" s="67"/>
    </row>
  </sheetData>
  <mergeCells count="6">
    <mergeCell ref="A91:F91"/>
    <mergeCell ref="A1:J1"/>
    <mergeCell ref="A3:J3"/>
    <mergeCell ref="A5:J5"/>
    <mergeCell ref="A6:J6"/>
    <mergeCell ref="L12:N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4"/>
  <sheetViews>
    <sheetView topLeftCell="A19" workbookViewId="0">
      <selection activeCell="E44" sqref="E44"/>
    </sheetView>
  </sheetViews>
  <sheetFormatPr defaultRowHeight="12.75"/>
  <cols>
    <col min="2" max="2" width="23.5703125" style="37" customWidth="1"/>
    <col min="7" max="7" width="15.7109375" customWidth="1"/>
  </cols>
  <sheetData>
    <row r="1" spans="1:11">
      <c r="B1" s="15" t="s">
        <v>28</v>
      </c>
      <c r="C1">
        <f>'[1]312'!$D$5</f>
        <v>2041.8773768289573</v>
      </c>
      <c r="D1" s="30" t="s">
        <v>29</v>
      </c>
    </row>
    <row r="2" spans="1:11">
      <c r="A2" s="15"/>
      <c r="B2" s="15" t="s">
        <v>25</v>
      </c>
      <c r="C2">
        <v>2011</v>
      </c>
      <c r="D2" s="30" t="s">
        <v>30</v>
      </c>
    </row>
    <row r="3" spans="1:11">
      <c r="A3" s="15"/>
      <c r="B3" s="15" t="s">
        <v>33</v>
      </c>
      <c r="C3">
        <f>C1-C2</f>
        <v>30.877376828957267</v>
      </c>
    </row>
    <row r="4" spans="1:11">
      <c r="A4" s="15"/>
    </row>
    <row r="5" spans="1:11">
      <c r="A5" s="26" t="str">
        <f>"Projection Life Table "&amp;B8</f>
        <v xml:space="preserve">Projection Life Table </v>
      </c>
      <c r="B5" s="26"/>
      <c r="D5" s="30" t="s">
        <v>27</v>
      </c>
      <c r="E5" s="29"/>
      <c r="F5" s="29"/>
      <c r="G5" s="29"/>
      <c r="K5" s="30" t="s">
        <v>26</v>
      </c>
    </row>
    <row r="6" spans="1:11">
      <c r="A6" s="22"/>
      <c r="B6" s="31"/>
    </row>
    <row r="7" spans="1:11">
      <c r="A7" s="36" t="str">
        <f>"Interim Retirement Rate " &amp;ROUND(B13, 6)</f>
        <v>Interim Retirement Rate 0</v>
      </c>
      <c r="B7" s="31"/>
    </row>
    <row r="8" spans="1:11">
      <c r="A8" s="22"/>
      <c r="B8" s="31"/>
    </row>
    <row r="9" spans="1:11">
      <c r="A9" s="23" t="s">
        <v>21</v>
      </c>
      <c r="B9" s="23" t="s">
        <v>22</v>
      </c>
      <c r="D9" s="30" t="s">
        <v>27</v>
      </c>
      <c r="E9" s="29"/>
      <c r="F9" s="29"/>
      <c r="G9" s="29"/>
    </row>
    <row r="10" spans="1:11">
      <c r="A10" s="24"/>
      <c r="B10" s="38"/>
    </row>
    <row r="11" spans="1:11">
      <c r="A11" s="24" t="s">
        <v>23</v>
      </c>
      <c r="B11" s="38" t="s">
        <v>24</v>
      </c>
      <c r="C11" s="18" t="s">
        <v>31</v>
      </c>
      <c r="G11" s="18"/>
    </row>
    <row r="12" spans="1:11">
      <c r="A12" s="24"/>
      <c r="B12" s="38"/>
    </row>
    <row r="13" spans="1:11">
      <c r="A13" s="24"/>
      <c r="B13" s="40"/>
    </row>
    <row r="14" spans="1:11" ht="12.75" customHeight="1">
      <c r="A14" s="25">
        <v>0.5</v>
      </c>
      <c r="B14" s="53">
        <v>0.99999949135300104</v>
      </c>
      <c r="C14" s="21">
        <f>SUM(B15:B44)/B14</f>
        <v>29.773297042368789</v>
      </c>
      <c r="D14" s="71" t="s">
        <v>32</v>
      </c>
      <c r="E14" s="71"/>
      <c r="F14" s="71"/>
      <c r="G14" s="71"/>
      <c r="H14" s="71"/>
      <c r="I14" s="71"/>
      <c r="J14" s="29"/>
      <c r="K14" s="29"/>
    </row>
    <row r="15" spans="1:11">
      <c r="A15" s="25">
        <v>1.5</v>
      </c>
      <c r="B15" s="53">
        <v>0.99999479247202405</v>
      </c>
      <c r="C15" s="21">
        <f t="shared" ref="C15:C75" si="0">SUM(B16:B45)/B15</f>
        <v>29.745058159667067</v>
      </c>
      <c r="D15" s="71"/>
      <c r="E15" s="71"/>
      <c r="F15" s="71"/>
      <c r="G15" s="71"/>
      <c r="H15" s="71"/>
      <c r="I15" s="71"/>
    </row>
    <row r="16" spans="1:11">
      <c r="A16" s="25">
        <v>2.5</v>
      </c>
      <c r="B16" s="53">
        <v>0.99997850559511703</v>
      </c>
      <c r="C16" s="21">
        <f t="shared" si="0"/>
        <v>29.714743884866266</v>
      </c>
      <c r="D16" s="71"/>
      <c r="E16" s="71"/>
      <c r="F16" s="71"/>
      <c r="G16" s="71"/>
      <c r="H16" s="71"/>
      <c r="I16" s="71"/>
    </row>
    <row r="17" spans="1:3">
      <c r="A17" s="25">
        <v>3.5</v>
      </c>
      <c r="B17" s="53">
        <v>0.99994389725330601</v>
      </c>
      <c r="C17" s="21">
        <f t="shared" si="0"/>
        <v>29.68244623115687</v>
      </c>
    </row>
    <row r="18" spans="1:3">
      <c r="A18" s="25">
        <v>4.5</v>
      </c>
      <c r="B18" s="53">
        <v>0.99988513021363201</v>
      </c>
      <c r="C18" s="21">
        <f t="shared" si="0"/>
        <v>29.648223755322245</v>
      </c>
    </row>
    <row r="19" spans="1:3">
      <c r="A19" s="25">
        <v>5.5</v>
      </c>
      <c r="B19" s="53">
        <v>0.99979470295015305</v>
      </c>
      <c r="C19" s="21">
        <f t="shared" si="0"/>
        <v>29.612177799354161</v>
      </c>
    </row>
    <row r="20" spans="1:3">
      <c r="A20" s="25">
        <v>6.5</v>
      </c>
      <c r="B20" s="53">
        <v>0.99966603763987805</v>
      </c>
      <c r="C20" s="21">
        <f t="shared" si="0"/>
        <v>29.574372199163172</v>
      </c>
    </row>
    <row r="21" spans="1:3">
      <c r="A21" s="25">
        <v>7.5</v>
      </c>
      <c r="B21" s="53">
        <v>0.99949450457782296</v>
      </c>
      <c r="C21" s="21">
        <f t="shared" si="0"/>
        <v>29.53480373147892</v>
      </c>
    </row>
    <row r="22" spans="1:3">
      <c r="A22" s="25">
        <v>8.5</v>
      </c>
      <c r="B22" s="53">
        <v>0.99927395523906404</v>
      </c>
      <c r="C22" s="21">
        <f t="shared" si="0"/>
        <v>29.493504964883471</v>
      </c>
    </row>
    <row r="23" spans="1:3">
      <c r="A23" s="25">
        <v>9.5</v>
      </c>
      <c r="B23" s="53">
        <v>0.99899835503560497</v>
      </c>
      <c r="C23" s="21">
        <f t="shared" si="0"/>
        <v>29.450494793318338</v>
      </c>
    </row>
    <row r="24" spans="1:3">
      <c r="A24" s="25">
        <v>10.5</v>
      </c>
      <c r="B24" s="53">
        <v>0.99866380773143404</v>
      </c>
      <c r="C24" s="21">
        <f t="shared" si="0"/>
        <v>29.405720748597879</v>
      </c>
    </row>
    <row r="25" spans="1:3">
      <c r="A25" s="25">
        <v>11.5</v>
      </c>
      <c r="B25" s="53">
        <v>0.99826436215666303</v>
      </c>
      <c r="C25" s="21">
        <f t="shared" si="0"/>
        <v>29.359183576392233</v>
      </c>
    </row>
    <row r="26" spans="1:3">
      <c r="A26" s="25">
        <v>12.5</v>
      </c>
      <c r="B26" s="53">
        <v>0.99779695218718201</v>
      </c>
      <c r="C26" s="21">
        <f t="shared" si="0"/>
        <v>29.310789096260134</v>
      </c>
    </row>
    <row r="27" spans="1:3">
      <c r="A27" s="25">
        <v>13.5</v>
      </c>
      <c r="B27" s="53">
        <v>0.997256125127162</v>
      </c>
      <c r="C27" s="21">
        <f t="shared" si="0"/>
        <v>29.260509475801523</v>
      </c>
    </row>
    <row r="28" spans="1:3">
      <c r="A28" s="25">
        <v>14.5</v>
      </c>
      <c r="B28" s="53">
        <v>0.99663827161749696</v>
      </c>
      <c r="C28" s="21">
        <f t="shared" si="0"/>
        <v>29.208256880277908</v>
      </c>
    </row>
    <row r="29" spans="1:3">
      <c r="A29" s="25">
        <v>15.5</v>
      </c>
      <c r="B29" s="53">
        <v>0.99594051983723297</v>
      </c>
      <c r="C29" s="21">
        <f t="shared" si="0"/>
        <v>29.15391704802515</v>
      </c>
    </row>
    <row r="30" spans="1:3">
      <c r="A30" s="25">
        <v>16.5</v>
      </c>
      <c r="B30" s="53">
        <v>0.99515814343845399</v>
      </c>
      <c r="C30" s="21">
        <f t="shared" si="0"/>
        <v>29.097427202599174</v>
      </c>
    </row>
    <row r="31" spans="1:3">
      <c r="A31" s="25">
        <v>17.5</v>
      </c>
      <c r="B31" s="53">
        <v>0.99428829094608295</v>
      </c>
      <c r="C31" s="21">
        <f t="shared" si="0"/>
        <v>29.038668635102081</v>
      </c>
    </row>
    <row r="32" spans="1:3">
      <c r="A32" s="25">
        <v>18.5</v>
      </c>
      <c r="B32" s="53">
        <v>0.99332803865717201</v>
      </c>
      <c r="C32" s="21">
        <f t="shared" si="0"/>
        <v>28.977522936239261</v>
      </c>
    </row>
    <row r="33" spans="1:5">
      <c r="A33" s="25">
        <v>19.5</v>
      </c>
      <c r="B33" s="53">
        <v>0.99227423092573797</v>
      </c>
      <c r="C33" s="21">
        <f t="shared" si="0"/>
        <v>28.913879203000519</v>
      </c>
    </row>
    <row r="34" spans="1:5">
      <c r="A34" s="25">
        <v>20.5</v>
      </c>
      <c r="B34" s="53">
        <v>0.99112542115971503</v>
      </c>
      <c r="C34" s="21">
        <f t="shared" si="0"/>
        <v>28.847577333373867</v>
      </c>
    </row>
    <row r="35" spans="1:5">
      <c r="A35" s="25">
        <v>21.5</v>
      </c>
      <c r="B35" s="53">
        <v>0.98987794201424195</v>
      </c>
      <c r="C35" s="21">
        <f t="shared" si="0"/>
        <v>28.778524722023622</v>
      </c>
    </row>
    <row r="36" spans="1:5">
      <c r="A36" s="25">
        <v>22.5</v>
      </c>
      <c r="B36" s="53">
        <v>0.98853025330620503</v>
      </c>
      <c r="C36" s="21">
        <f t="shared" si="0"/>
        <v>28.706569053106598</v>
      </c>
    </row>
    <row r="37" spans="1:5">
      <c r="A37" s="25">
        <v>23.5</v>
      </c>
      <c r="B37" s="53">
        <v>0.98707949033570697</v>
      </c>
      <c r="C37" s="21">
        <f t="shared" si="0"/>
        <v>28.631601015983179</v>
      </c>
    </row>
    <row r="38" spans="1:5">
      <c r="A38" s="25">
        <v>24.5</v>
      </c>
      <c r="B38" s="53">
        <v>0.98552526856561495</v>
      </c>
      <c r="C38" s="21">
        <f t="shared" si="0"/>
        <v>28.553442701508345</v>
      </c>
    </row>
    <row r="39" spans="1:5">
      <c r="A39" s="25">
        <v>25.5</v>
      </c>
      <c r="B39" s="53">
        <v>0.98386570600203505</v>
      </c>
      <c r="C39" s="21">
        <f t="shared" si="0"/>
        <v>28.47196571250451</v>
      </c>
    </row>
    <row r="40" spans="1:5">
      <c r="A40" s="25">
        <v>26.5</v>
      </c>
      <c r="B40" s="53">
        <v>0.98209869888097701</v>
      </c>
      <c r="C40" s="21">
        <f t="shared" si="0"/>
        <v>28.38705411302001</v>
      </c>
    </row>
    <row r="41" spans="1:5">
      <c r="A41" s="25">
        <v>27.5</v>
      </c>
      <c r="B41" s="53">
        <v>0.98022311902339798</v>
      </c>
      <c r="C41" s="21">
        <f t="shared" si="0"/>
        <v>28.298570194109661</v>
      </c>
    </row>
    <row r="42" spans="1:5">
      <c r="A42" s="25">
        <v>28.5</v>
      </c>
      <c r="B42" s="53">
        <v>0.97823890742624597</v>
      </c>
      <c r="C42" s="21">
        <f t="shared" si="0"/>
        <v>28.206350857550248</v>
      </c>
    </row>
    <row r="43" spans="1:5">
      <c r="A43" s="25">
        <v>29.5</v>
      </c>
      <c r="B43" s="53">
        <v>0.97614295523906403</v>
      </c>
      <c r="C43" s="21">
        <f t="shared" si="0"/>
        <v>28.110330464006502</v>
      </c>
    </row>
    <row r="44" spans="1:5">
      <c r="A44" s="25">
        <v>30.5</v>
      </c>
      <c r="B44" s="53">
        <v>0.97393551271617496</v>
      </c>
      <c r="C44" s="21">
        <f t="shared" si="0"/>
        <v>28.010352857173565</v>
      </c>
      <c r="E44" s="59">
        <f>+(1-B44)</f>
        <v>2.6064487283825044E-2</v>
      </c>
    </row>
    <row r="45" spans="1:5">
      <c r="A45" s="25">
        <v>31.5</v>
      </c>
      <c r="B45" s="53">
        <v>0.97161615564598203</v>
      </c>
      <c r="C45" s="21">
        <f t="shared" si="0"/>
        <v>27.906289243425299</v>
      </c>
    </row>
    <row r="46" spans="1:5">
      <c r="A46" s="25">
        <v>32.5</v>
      </c>
      <c r="B46" s="53">
        <v>0.969180428280773</v>
      </c>
      <c r="C46" s="21">
        <f t="shared" si="0"/>
        <v>27.798139157463147</v>
      </c>
    </row>
    <row r="47" spans="1:5">
      <c r="A47" s="25">
        <v>33.5</v>
      </c>
      <c r="B47" s="53">
        <v>0.96661967751780298</v>
      </c>
      <c r="C47" s="21">
        <f t="shared" si="0"/>
        <v>27.686037275711687</v>
      </c>
    </row>
    <row r="48" spans="1:5">
      <c r="A48" s="25">
        <v>34.5</v>
      </c>
      <c r="B48" s="53">
        <v>0.96392223601220794</v>
      </c>
      <c r="C48" s="21">
        <f t="shared" si="0"/>
        <v>27.570223788899739</v>
      </c>
    </row>
    <row r="49" spans="1:3">
      <c r="A49" s="25">
        <v>35.5</v>
      </c>
      <c r="B49" s="53">
        <v>0.96107513936927802</v>
      </c>
      <c r="C49" s="21">
        <f t="shared" si="0"/>
        <v>27.450996927438602</v>
      </c>
    </row>
    <row r="50" spans="1:3">
      <c r="A50" s="25">
        <v>36.5</v>
      </c>
      <c r="B50" s="53">
        <v>0.95806300305188197</v>
      </c>
      <c r="C50" s="21">
        <f t="shared" si="0"/>
        <v>27.328745731845689</v>
      </c>
    </row>
    <row r="51" spans="1:3">
      <c r="A51" s="25">
        <v>37.5</v>
      </c>
      <c r="B51" s="53">
        <v>0.95487305595117</v>
      </c>
      <c r="C51" s="21">
        <f t="shared" si="0"/>
        <v>27.20380514402294</v>
      </c>
    </row>
    <row r="52" spans="1:3">
      <c r="A52" s="25">
        <v>38.5</v>
      </c>
      <c r="B52" s="53">
        <v>0.95149129196337701</v>
      </c>
      <c r="C52" s="21">
        <f t="shared" si="0"/>
        <v>27.076567626977479</v>
      </c>
    </row>
    <row r="53" spans="1:3">
      <c r="A53" s="25">
        <v>39.5</v>
      </c>
      <c r="B53" s="53">
        <v>0.94790284842319406</v>
      </c>
      <c r="C53" s="21">
        <f t="shared" si="0"/>
        <v>26.947474573897409</v>
      </c>
    </row>
    <row r="54" spans="1:3">
      <c r="A54" s="25">
        <v>40.5</v>
      </c>
      <c r="B54" s="53">
        <v>0.94409700610376401</v>
      </c>
      <c r="C54" s="21">
        <f t="shared" si="0"/>
        <v>26.81686926026125</v>
      </c>
    </row>
    <row r="55" spans="1:3">
      <c r="A55" s="25">
        <v>41.5</v>
      </c>
      <c r="B55" s="53">
        <v>0.940061976602238</v>
      </c>
      <c r="C55" s="21">
        <f t="shared" si="0"/>
        <v>26.685147211939576</v>
      </c>
    </row>
    <row r="56" spans="1:3">
      <c r="A56" s="25">
        <v>42.5</v>
      </c>
      <c r="B56" s="53">
        <v>0.93578631230925702</v>
      </c>
      <c r="C56" s="21">
        <f t="shared" si="0"/>
        <v>26.552718881633812</v>
      </c>
    </row>
    <row r="57" spans="1:3">
      <c r="A57" s="25">
        <v>43.5</v>
      </c>
      <c r="B57" s="53">
        <v>0.93126239776195296</v>
      </c>
      <c r="C57" s="21">
        <f t="shared" si="0"/>
        <v>26.419905299748464</v>
      </c>
    </row>
    <row r="58" spans="1:3">
      <c r="A58" s="25">
        <v>44.5</v>
      </c>
      <c r="B58" s="53">
        <v>0.92648262665310299</v>
      </c>
      <c r="C58" s="21">
        <f t="shared" si="0"/>
        <v>26.287048490516995</v>
      </c>
    </row>
    <row r="59" spans="1:3">
      <c r="A59" s="25">
        <v>45.5</v>
      </c>
      <c r="B59" s="53">
        <v>0.92144116581892199</v>
      </c>
      <c r="C59" s="21">
        <f t="shared" si="0"/>
        <v>26.1544614906209</v>
      </c>
    </row>
    <row r="60" spans="1:3">
      <c r="A60" s="25">
        <v>46.5</v>
      </c>
      <c r="B60" s="53">
        <v>0.91613247711088497</v>
      </c>
      <c r="C60" s="21">
        <f t="shared" si="0"/>
        <v>26.0224705315417</v>
      </c>
    </row>
    <row r="61" spans="1:3">
      <c r="A61" s="25">
        <v>47.5</v>
      </c>
      <c r="B61" s="53">
        <v>0.91055486571719202</v>
      </c>
      <c r="C61" s="21">
        <f t="shared" si="0"/>
        <v>25.891310302558605</v>
      </c>
    </row>
    <row r="62" spans="1:3">
      <c r="A62" s="25">
        <v>48.5</v>
      </c>
      <c r="B62" s="53">
        <v>0.90470585350966404</v>
      </c>
      <c r="C62" s="21">
        <f t="shared" si="0"/>
        <v>25.761258093369225</v>
      </c>
    </row>
    <row r="63" spans="1:3">
      <c r="A63" s="25">
        <v>49.5</v>
      </c>
      <c r="B63" s="53">
        <v>0.89858545676500501</v>
      </c>
      <c r="C63" s="21">
        <f t="shared" si="0"/>
        <v>25.632536427458152</v>
      </c>
    </row>
    <row r="64" spans="1:3">
      <c r="A64" s="25">
        <v>50.5</v>
      </c>
      <c r="B64" s="53">
        <v>0.89219540590030499</v>
      </c>
      <c r="C64" s="21">
        <f t="shared" si="0"/>
        <v>25.505337547434799</v>
      </c>
    </row>
    <row r="65" spans="1:3">
      <c r="A65" s="25">
        <v>51.5</v>
      </c>
      <c r="B65" s="53">
        <v>0.88553753407934899</v>
      </c>
      <c r="C65" s="21">
        <f t="shared" si="0"/>
        <v>25.37986685273891</v>
      </c>
    </row>
    <row r="66" spans="1:3">
      <c r="A66" s="25">
        <v>52.5</v>
      </c>
      <c r="B66" s="53">
        <v>0.87861540488301104</v>
      </c>
      <c r="C66" s="21">
        <f t="shared" si="0"/>
        <v>25.256294640264269</v>
      </c>
    </row>
    <row r="67" spans="1:3">
      <c r="A67" s="25">
        <v>53.5</v>
      </c>
      <c r="B67" s="53">
        <v>0.87143365106815895</v>
      </c>
      <c r="C67" s="21">
        <f t="shared" si="0"/>
        <v>25.134775382518558</v>
      </c>
    </row>
    <row r="68" spans="1:3">
      <c r="A68" s="25">
        <v>54.5</v>
      </c>
      <c r="B68" s="53">
        <v>0.86399841709053904</v>
      </c>
      <c r="C68" s="21">
        <f t="shared" si="0"/>
        <v>25.015432670223948</v>
      </c>
    </row>
    <row r="69" spans="1:3">
      <c r="A69" s="25">
        <v>55.5</v>
      </c>
      <c r="B69" s="53">
        <v>0.85631706612410996</v>
      </c>
      <c r="C69" s="21">
        <f t="shared" si="0"/>
        <v>24.898363912599681</v>
      </c>
    </row>
    <row r="70" spans="1:3">
      <c r="A70" s="25">
        <v>56.5</v>
      </c>
      <c r="B70" s="53">
        <v>0.84839696134282805</v>
      </c>
      <c r="C70" s="21">
        <f t="shared" si="0"/>
        <v>24.783679092005691</v>
      </c>
    </row>
    <row r="71" spans="1:3">
      <c r="A71" s="25">
        <v>57.5</v>
      </c>
      <c r="B71" s="53">
        <v>0.84024694913529996</v>
      </c>
      <c r="C71" s="21">
        <f t="shared" si="0"/>
        <v>24.671452771118979</v>
      </c>
    </row>
    <row r="72" spans="1:3">
      <c r="A72" s="25">
        <v>58.5</v>
      </c>
      <c r="B72" s="53">
        <v>0.83187601322482196</v>
      </c>
      <c r="C72" s="21">
        <f t="shared" si="0"/>
        <v>24.561764407529235</v>
      </c>
    </row>
    <row r="73" spans="1:3">
      <c r="A73" s="25">
        <v>59.5</v>
      </c>
      <c r="B73" s="53">
        <v>0.82329416174974601</v>
      </c>
      <c r="C73" s="21">
        <f t="shared" si="0"/>
        <v>24.454665475262328</v>
      </c>
    </row>
    <row r="74" spans="1:3">
      <c r="A74" s="25">
        <v>60.5</v>
      </c>
      <c r="B74" s="53">
        <v>0.81451183214649003</v>
      </c>
      <c r="C74" s="21">
        <f t="shared" si="0"/>
        <v>24.350201940291576</v>
      </c>
    </row>
    <row r="75" spans="1:3">
      <c r="A75" s="25">
        <v>61.5</v>
      </c>
      <c r="B75" s="53">
        <v>0.80554025737538104</v>
      </c>
      <c r="C75" s="21">
        <f t="shared" si="0"/>
        <v>24.248396181160334</v>
      </c>
    </row>
    <row r="76" spans="1:3">
      <c r="A76" s="25"/>
      <c r="B76" s="53">
        <v>0.79639136927772103</v>
      </c>
      <c r="C76" s="21"/>
    </row>
    <row r="77" spans="1:3">
      <c r="A77" s="25"/>
      <c r="B77" s="53">
        <v>0.78707568667344896</v>
      </c>
      <c r="C77" s="21"/>
    </row>
    <row r="78" spans="1:3">
      <c r="A78" s="25"/>
      <c r="B78" s="53">
        <v>0.77760557477110903</v>
      </c>
      <c r="C78" s="21"/>
    </row>
    <row r="79" spans="1:3">
      <c r="A79" s="25"/>
      <c r="B79" s="53">
        <v>0.76799407527975605</v>
      </c>
      <c r="C79" s="21"/>
    </row>
    <row r="80" spans="1:3">
      <c r="A80" s="25"/>
      <c r="B80" s="53">
        <v>0.75825251068158706</v>
      </c>
      <c r="C80" s="21"/>
    </row>
    <row r="81" spans="1:3">
      <c r="A81" s="25"/>
      <c r="B81" s="53">
        <v>0.74839340183112901</v>
      </c>
      <c r="C81" s="21"/>
    </row>
    <row r="82" spans="1:3">
      <c r="A82" s="25"/>
      <c r="B82" s="53">
        <v>0.73842905391658198</v>
      </c>
      <c r="C82" s="21"/>
    </row>
    <row r="83" spans="1:3">
      <c r="A83" s="25"/>
      <c r="B83" s="53">
        <v>0.72837244150559499</v>
      </c>
      <c r="C83" s="21"/>
    </row>
    <row r="84" spans="1:3">
      <c r="A84" s="25"/>
      <c r="B84" s="53">
        <v>0.71823508138351999</v>
      </c>
      <c r="C84" s="21"/>
    </row>
    <row r="85" spans="1:3">
      <c r="A85" s="25"/>
      <c r="B85" s="53">
        <v>0.70802822889115002</v>
      </c>
      <c r="C85" s="21"/>
    </row>
    <row r="86" spans="1:3">
      <c r="A86" s="25"/>
      <c r="B86" s="53">
        <v>0.69776496236012198</v>
      </c>
      <c r="C86" s="21"/>
    </row>
    <row r="87" spans="1:3">
      <c r="A87" s="25"/>
      <c r="B87" s="53">
        <v>0.68745587182095602</v>
      </c>
      <c r="C87" s="21"/>
    </row>
    <row r="88" spans="1:3">
      <c r="A88" s="25"/>
      <c r="B88" s="53">
        <v>0.67711200101729396</v>
      </c>
      <c r="C88" s="21"/>
    </row>
    <row r="89" spans="1:3">
      <c r="A89" s="25"/>
      <c r="B89" s="53">
        <v>0.66674492065106805</v>
      </c>
      <c r="C89" s="21"/>
    </row>
    <row r="90" spans="1:3">
      <c r="A90" s="25"/>
      <c r="B90" s="53">
        <v>0.65636537843336695</v>
      </c>
      <c r="C90" s="21"/>
    </row>
    <row r="91" spans="1:3">
      <c r="A91" s="25"/>
      <c r="B91" s="53">
        <v>0.64598305289928803</v>
      </c>
      <c r="C91" s="21"/>
    </row>
    <row r="92" spans="1:3">
      <c r="A92" s="25"/>
      <c r="B92" s="53">
        <v>0.63560826856561503</v>
      </c>
      <c r="C92" s="21"/>
    </row>
    <row r="93" spans="1:3">
      <c r="A93" s="25"/>
      <c r="B93" s="53">
        <v>0.62524891963377405</v>
      </c>
      <c r="C93" s="21"/>
    </row>
    <row r="94" spans="1:3">
      <c r="A94" s="25"/>
      <c r="B94" s="53">
        <v>0.61491593794506605</v>
      </c>
      <c r="C94" s="21"/>
    </row>
    <row r="95" spans="1:3">
      <c r="A95" s="25"/>
      <c r="B95" s="53">
        <v>0.60461725635808805</v>
      </c>
      <c r="C95" s="21"/>
    </row>
    <row r="96" spans="1:3">
      <c r="A96" s="25"/>
      <c r="B96" s="53">
        <v>0.59436023804679605</v>
      </c>
      <c r="C96" s="21"/>
    </row>
    <row r="97" spans="1:3">
      <c r="A97" s="25"/>
      <c r="B97" s="53">
        <v>0.58415319023397705</v>
      </c>
      <c r="C97" s="21"/>
    </row>
    <row r="98" spans="1:3">
      <c r="A98" s="25"/>
      <c r="B98" s="53">
        <v>0.57400356663275698</v>
      </c>
      <c r="C98" s="21"/>
    </row>
    <row r="99" spans="1:3">
      <c r="A99" s="25"/>
      <c r="B99" s="53">
        <v>0.56391677314343802</v>
      </c>
      <c r="C99" s="21"/>
    </row>
    <row r="100" spans="1:3">
      <c r="A100" s="25"/>
      <c r="B100" s="53">
        <v>0.55390105696846403</v>
      </c>
      <c r="C100" s="21"/>
    </row>
    <row r="101" spans="1:3">
      <c r="A101" s="25"/>
      <c r="B101" s="53">
        <v>0.54396183825025402</v>
      </c>
      <c r="C101" s="21"/>
    </row>
    <row r="102" spans="1:3">
      <c r="A102" s="25"/>
      <c r="B102" s="53">
        <v>0.53410574465920602</v>
      </c>
      <c r="C102" s="21"/>
    </row>
    <row r="103" spans="1:3">
      <c r="A103" s="25"/>
      <c r="B103" s="53">
        <v>0.52433482197354997</v>
      </c>
      <c r="C103" s="21"/>
    </row>
    <row r="104" spans="1:3">
      <c r="A104" s="25"/>
      <c r="B104" s="53">
        <v>0.51465611434384495</v>
      </c>
      <c r="C104" s="21"/>
    </row>
    <row r="105" spans="1:3">
      <c r="A105" s="25"/>
      <c r="B105" s="53">
        <v>0.505071962563581</v>
      </c>
      <c r="C105" s="21"/>
    </row>
    <row r="106" spans="1:3">
      <c r="A106" s="25"/>
      <c r="B106" s="53">
        <v>0.49558641810783299</v>
      </c>
      <c r="C106" s="21"/>
    </row>
    <row r="107" spans="1:3">
      <c r="A107" s="25"/>
      <c r="B107" s="53">
        <v>0.48620442421159699</v>
      </c>
      <c r="C107" s="21"/>
    </row>
    <row r="108" spans="1:3">
      <c r="A108" s="25"/>
      <c r="B108" s="53">
        <v>0.47692656052899302</v>
      </c>
      <c r="C108" s="21"/>
    </row>
    <row r="109" spans="1:3">
      <c r="A109" s="25"/>
      <c r="B109" s="53">
        <v>0.46775748016276703</v>
      </c>
      <c r="C109" s="21"/>
    </row>
    <row r="110" spans="1:3">
      <c r="A110" s="25"/>
      <c r="B110" s="53">
        <v>0.45869840386571697</v>
      </c>
      <c r="C110" s="21"/>
    </row>
    <row r="111" spans="1:3">
      <c r="A111" s="25"/>
      <c r="B111" s="53">
        <v>0.44975143540183099</v>
      </c>
      <c r="C111" s="21"/>
    </row>
    <row r="112" spans="1:3">
      <c r="A112" s="25"/>
      <c r="B112" s="53">
        <v>0.440918475076297</v>
      </c>
      <c r="C112" s="21"/>
    </row>
    <row r="113" spans="1:3">
      <c r="A113" s="25"/>
      <c r="B113" s="53">
        <v>0.43220057477110901</v>
      </c>
      <c r="C113" s="21"/>
    </row>
    <row r="114" spans="1:3">
      <c r="A114" s="25"/>
      <c r="B114" s="53">
        <v>0.42359878636825998</v>
      </c>
      <c r="C114" s="21"/>
    </row>
    <row r="115" spans="1:3">
      <c r="A115" s="25"/>
      <c r="B115" s="53">
        <v>0.41511390640895202</v>
      </c>
      <c r="C115" s="21"/>
    </row>
    <row r="116" spans="1:3">
      <c r="A116" s="25"/>
      <c r="B116" s="53">
        <v>0.40674620752797502</v>
      </c>
      <c r="C116" s="21"/>
    </row>
    <row r="117" spans="1:3">
      <c r="A117" s="25"/>
      <c r="B117" s="53">
        <v>0.39849645167853498</v>
      </c>
      <c r="C117" s="21"/>
    </row>
    <row r="118" spans="1:3">
      <c r="A118" s="25"/>
      <c r="B118" s="53">
        <v>0.39036433163784301</v>
      </c>
      <c r="C118" s="21"/>
    </row>
    <row r="119" spans="1:3">
      <c r="A119" s="25"/>
      <c r="B119" s="53">
        <v>0.38234944455747699</v>
      </c>
      <c r="C119" s="21"/>
    </row>
    <row r="120" spans="1:3">
      <c r="A120" s="25"/>
      <c r="B120" s="53">
        <v>0.37445250050864698</v>
      </c>
      <c r="C120" s="21"/>
    </row>
    <row r="121" spans="1:3">
      <c r="A121" s="25"/>
      <c r="B121" s="53">
        <v>0.36667242217700902</v>
      </c>
      <c r="C121" s="21"/>
    </row>
    <row r="122" spans="1:3">
      <c r="A122" s="25"/>
      <c r="B122" s="53">
        <v>0.35900793591047803</v>
      </c>
      <c r="C122" s="21"/>
    </row>
    <row r="123" spans="1:3">
      <c r="A123" s="25"/>
      <c r="B123" s="53">
        <v>0.35145957070193301</v>
      </c>
      <c r="C123" s="21"/>
    </row>
    <row r="124" spans="1:3">
      <c r="A124" s="25"/>
      <c r="B124" s="53">
        <v>0.34402604476093601</v>
      </c>
      <c r="C124" s="21"/>
    </row>
    <row r="125" spans="1:3">
      <c r="A125" s="25"/>
      <c r="B125" s="53">
        <v>0.33670607324516799</v>
      </c>
      <c r="C125" s="21"/>
    </row>
    <row r="126" spans="1:3">
      <c r="A126" s="25"/>
      <c r="B126" s="53">
        <v>0.32949828280773102</v>
      </c>
      <c r="C126" s="21"/>
    </row>
    <row r="127" spans="1:3">
      <c r="A127" s="25"/>
      <c r="B127" s="53">
        <v>0.32240233672431301</v>
      </c>
      <c r="C127" s="21"/>
    </row>
    <row r="128" spans="1:3">
      <c r="A128" s="25"/>
      <c r="B128" s="53">
        <v>0.31541709155646003</v>
      </c>
      <c r="C128" s="21"/>
    </row>
    <row r="129" spans="1:3">
      <c r="A129" s="25"/>
      <c r="B129" s="53">
        <v>0.30854155239064102</v>
      </c>
      <c r="C129" s="21"/>
    </row>
    <row r="130" spans="1:3">
      <c r="A130" s="25"/>
      <c r="B130" s="53">
        <v>0.301773100712106</v>
      </c>
      <c r="C130" s="21"/>
    </row>
    <row r="131" spans="1:3">
      <c r="A131" s="25"/>
      <c r="B131" s="53">
        <v>0.29511017700915598</v>
      </c>
      <c r="C131" s="21"/>
    </row>
    <row r="132" spans="1:3">
      <c r="A132" s="25"/>
      <c r="B132" s="53">
        <v>0.28855278128179002</v>
      </c>
      <c r="C132" s="21"/>
    </row>
    <row r="133" spans="1:3">
      <c r="A133" s="25"/>
      <c r="B133" s="53">
        <v>0.28209864699898302</v>
      </c>
      <c r="C133" s="21"/>
    </row>
    <row r="134" spans="1:3">
      <c r="A134" s="25"/>
      <c r="B134" s="53">
        <v>0.27574648626653098</v>
      </c>
      <c r="C134" s="21"/>
    </row>
    <row r="135" spans="1:3">
      <c r="A135" s="25"/>
      <c r="B135" s="53">
        <v>0.26949554730417102</v>
      </c>
      <c r="C135" s="21"/>
    </row>
    <row r="136" spans="1:3">
      <c r="A136" s="25"/>
      <c r="B136" s="53">
        <v>0.26334372634791398</v>
      </c>
      <c r="C136" s="21"/>
    </row>
    <row r="137" spans="1:3">
      <c r="A137" s="25"/>
      <c r="B137" s="53">
        <v>0.25728891963377398</v>
      </c>
      <c r="C137" s="21"/>
    </row>
    <row r="138" spans="1:3">
      <c r="A138" s="25"/>
      <c r="B138" s="53">
        <v>0.25133098270600202</v>
      </c>
      <c r="C138" s="21"/>
    </row>
    <row r="139" spans="1:3">
      <c r="A139" s="25"/>
      <c r="B139" s="53">
        <v>0.245468285859613</v>
      </c>
      <c r="C139" s="21"/>
    </row>
    <row r="140" spans="1:3">
      <c r="A140" s="25"/>
      <c r="B140" s="53">
        <v>0.239699048830112</v>
      </c>
      <c r="C140" s="21"/>
    </row>
    <row r="141" spans="1:3">
      <c r="A141" s="25"/>
      <c r="B141" s="53">
        <v>0.23402221973550399</v>
      </c>
      <c r="C141" s="21"/>
    </row>
    <row r="142" spans="1:3">
      <c r="A142" s="25"/>
      <c r="B142" s="53">
        <v>0.22843674669379399</v>
      </c>
      <c r="C142" s="21"/>
    </row>
    <row r="143" spans="1:3">
      <c r="A143" s="25"/>
      <c r="B143" s="53">
        <v>0.22294157782299101</v>
      </c>
      <c r="C143" s="21"/>
    </row>
    <row r="144" spans="1:3">
      <c r="A144" s="25"/>
      <c r="B144" s="53">
        <v>0.21753490437436401</v>
      </c>
      <c r="C144" s="21"/>
    </row>
    <row r="145" spans="1:3">
      <c r="A145" s="25"/>
      <c r="B145" s="53">
        <v>0.212215396744659</v>
      </c>
      <c r="C145" s="21"/>
    </row>
    <row r="146" spans="1:3">
      <c r="A146" s="25"/>
      <c r="B146" s="53">
        <v>0.206982794506612</v>
      </c>
      <c r="C146" s="21"/>
    </row>
    <row r="147" spans="1:3">
      <c r="A147" s="25"/>
      <c r="B147" s="53">
        <v>0.20183548016276701</v>
      </c>
      <c r="C147" s="21"/>
    </row>
    <row r="148" spans="1:3">
      <c r="A148" s="25"/>
      <c r="B148" s="53">
        <v>0.196773002034588</v>
      </c>
      <c r="C148" s="21"/>
    </row>
    <row r="149" spans="1:3">
      <c r="A149" s="25"/>
      <c r="B149" s="53">
        <v>0.19179367344862699</v>
      </c>
      <c r="C149" s="21"/>
    </row>
    <row r="150" spans="1:3">
      <c r="A150" s="25"/>
      <c r="B150" s="53">
        <v>0.18689625127161699</v>
      </c>
      <c r="C150" s="21"/>
    </row>
    <row r="151" spans="1:3">
      <c r="A151" s="25"/>
      <c r="B151" s="53">
        <v>0.18207968362156701</v>
      </c>
      <c r="C151" s="21"/>
    </row>
    <row r="152" spans="1:3">
      <c r="A152" s="25"/>
      <c r="B152" s="53">
        <v>0.177344709053917</v>
      </c>
      <c r="C152" s="21"/>
    </row>
    <row r="153" spans="1:3">
      <c r="A153" s="25"/>
      <c r="B153" s="53">
        <v>0.17268964191251299</v>
      </c>
      <c r="C153" s="21"/>
    </row>
    <row r="154" spans="1:3">
      <c r="A154" s="25"/>
      <c r="B154" s="53">
        <v>0.16811423804679501</v>
      </c>
      <c r="C154" s="21"/>
    </row>
    <row r="155" spans="1:3">
      <c r="A155" s="25"/>
      <c r="B155" s="53">
        <v>0.163616603255341</v>
      </c>
      <c r="C155" s="21"/>
    </row>
    <row r="156" spans="1:3">
      <c r="A156" s="25"/>
      <c r="B156" s="53">
        <v>0.159196562563581</v>
      </c>
      <c r="C156" s="21"/>
    </row>
    <row r="157" spans="1:3">
      <c r="A157" s="25"/>
      <c r="B157" s="53">
        <v>0.15485411597151599</v>
      </c>
      <c r="C157" s="21"/>
    </row>
    <row r="158" spans="1:3">
      <c r="A158" s="25"/>
      <c r="B158" s="53">
        <v>0.150587265513733</v>
      </c>
      <c r="C158" s="21"/>
    </row>
    <row r="159" spans="1:3">
      <c r="A159" s="25"/>
      <c r="B159" s="53">
        <v>0.14639712817904399</v>
      </c>
      <c r="C159" s="21"/>
    </row>
    <row r="160" spans="1:3">
      <c r="A160" s="25"/>
      <c r="B160" s="53">
        <v>0.14228259003051899</v>
      </c>
      <c r="C160" s="21"/>
    </row>
    <row r="161" spans="1:3">
      <c r="A161" s="25"/>
      <c r="B161" s="53">
        <v>0.13824342421159699</v>
      </c>
      <c r="C161" s="21"/>
    </row>
    <row r="162" spans="1:3">
      <c r="A162" s="25"/>
      <c r="B162" s="53">
        <v>0.134276747711088</v>
      </c>
      <c r="C162" s="21"/>
    </row>
    <row r="163" spans="1:3">
      <c r="A163" s="25"/>
      <c r="B163" s="53">
        <v>0.130383526958291</v>
      </c>
      <c r="C163" s="21"/>
    </row>
    <row r="164" spans="1:3">
      <c r="A164" s="25"/>
      <c r="B164" s="53">
        <v>0.126563659206511</v>
      </c>
      <c r="C164" s="21"/>
    </row>
    <row r="165" spans="1:3">
      <c r="A165" s="25"/>
      <c r="B165" s="53">
        <v>0.122816212614446</v>
      </c>
      <c r="C165" s="21"/>
    </row>
    <row r="166" spans="1:3">
      <c r="A166" s="25"/>
      <c r="B166" s="53">
        <v>0.11914104984740601</v>
      </c>
      <c r="C166" s="21"/>
    </row>
    <row r="167" spans="1:3">
      <c r="A167" s="25"/>
      <c r="B167" s="53">
        <v>0.11553727365208501</v>
      </c>
      <c r="C167" s="21"/>
    </row>
    <row r="168" spans="1:3">
      <c r="A168" s="25"/>
      <c r="B168" s="53">
        <v>0.112004712105799</v>
      </c>
      <c r="C168" s="21"/>
    </row>
    <row r="169" spans="1:3">
      <c r="A169" s="25"/>
      <c r="B169" s="53">
        <v>0.108542502543235</v>
      </c>
      <c r="C169" s="21"/>
    </row>
    <row r="170" spans="1:3">
      <c r="A170" s="25"/>
      <c r="B170" s="53">
        <v>0.105150644964395</v>
      </c>
      <c r="C170" s="21"/>
    </row>
    <row r="171" spans="1:3">
      <c r="A171" s="25"/>
      <c r="B171" s="53">
        <v>0.101828691759919</v>
      </c>
      <c r="C171" s="21"/>
    </row>
    <row r="172" spans="1:3">
      <c r="A172" s="25"/>
      <c r="B172" s="53">
        <v>9.8575021363173906E-2</v>
      </c>
      <c r="C172" s="21"/>
    </row>
    <row r="173" spans="1:3">
      <c r="A173" s="25"/>
      <c r="B173" s="53">
        <v>9.5389894750762996E-2</v>
      </c>
      <c r="C173" s="21"/>
    </row>
    <row r="174" spans="1:3">
      <c r="A174" s="25"/>
      <c r="B174" s="53">
        <v>9.2273536236012199E-2</v>
      </c>
      <c r="C174" s="21"/>
    </row>
    <row r="175" spans="1:3">
      <c r="A175" s="25"/>
      <c r="B175" s="53">
        <v>8.9224707019328497E-2</v>
      </c>
      <c r="C175" s="21"/>
    </row>
    <row r="176" spans="1:3">
      <c r="A176" s="25"/>
      <c r="B176" s="53">
        <v>8.6243547304170901E-2</v>
      </c>
      <c r="C176" s="21"/>
    </row>
    <row r="177" spans="1:3">
      <c r="A177" s="25"/>
      <c r="B177" s="53">
        <v>8.3328601220752793E-2</v>
      </c>
      <c r="C177" s="21"/>
    </row>
    <row r="178" spans="1:3">
      <c r="A178" s="25"/>
      <c r="B178" s="53">
        <v>8.04798687690743E-2</v>
      </c>
      <c r="C178" s="21"/>
    </row>
    <row r="179" spans="1:3">
      <c r="A179" s="25"/>
      <c r="B179" s="53">
        <v>7.7696625635808703E-2</v>
      </c>
      <c r="C179" s="21"/>
    </row>
    <row r="180" spans="1:3">
      <c r="A180" s="25"/>
      <c r="B180" s="53">
        <v>7.4977906408952202E-2</v>
      </c>
      <c r="C180" s="21"/>
    </row>
    <row r="181" spans="1:3">
      <c r="A181" s="25"/>
      <c r="B181" s="53">
        <v>7.232396948118E-2</v>
      </c>
      <c r="C181" s="21"/>
    </row>
    <row r="182" spans="1:3">
      <c r="A182" s="25"/>
      <c r="B182" s="53">
        <v>6.9734177009155601E-2</v>
      </c>
      <c r="C182" s="21"/>
    </row>
    <row r="183" spans="1:3">
      <c r="A183" s="25"/>
      <c r="B183" s="53">
        <v>6.7208097660223801E-2</v>
      </c>
      <c r="C183" s="21"/>
    </row>
    <row r="184" spans="1:3">
      <c r="A184" s="25"/>
      <c r="B184" s="53">
        <v>6.4744679552390702E-2</v>
      </c>
      <c r="C184" s="21"/>
    </row>
    <row r="185" spans="1:3">
      <c r="A185" s="25"/>
      <c r="B185" s="53">
        <v>6.2343336724313303E-2</v>
      </c>
      <c r="C185" s="21"/>
    </row>
    <row r="186" spans="1:3">
      <c r="A186" s="25"/>
      <c r="B186" s="53">
        <v>6.0004069175991798E-2</v>
      </c>
      <c r="C186" s="21"/>
    </row>
    <row r="187" spans="1:3">
      <c r="A187" s="25"/>
      <c r="B187" s="53">
        <v>5.7725875890132297E-2</v>
      </c>
      <c r="C187" s="21"/>
    </row>
    <row r="188" spans="1:3">
      <c r="A188" s="25"/>
      <c r="B188" s="53">
        <v>5.5507688708036601E-2</v>
      </c>
      <c r="C188" s="21"/>
    </row>
    <row r="189" spans="1:3">
      <c r="A189" s="25"/>
      <c r="B189" s="53">
        <v>5.3348437436419101E-2</v>
      </c>
      <c r="C189" s="21"/>
    </row>
    <row r="190" spans="1:3">
      <c r="A190" s="25"/>
      <c r="B190" s="53">
        <v>5.1248227873855502E-2</v>
      </c>
      <c r="C190" s="21"/>
    </row>
    <row r="191" spans="1:3">
      <c r="A191" s="25"/>
      <c r="B191" s="53">
        <v>4.9206315361139397E-2</v>
      </c>
      <c r="C191" s="21"/>
    </row>
    <row r="192" spans="1:3">
      <c r="A192" s="25"/>
      <c r="B192" s="53">
        <v>4.7221892166836199E-2</v>
      </c>
      <c r="C192" s="21"/>
    </row>
    <row r="193" spans="1:3">
      <c r="A193" s="25"/>
      <c r="B193" s="53">
        <v>4.5294197355035599E-2</v>
      </c>
      <c r="C193" s="21"/>
    </row>
    <row r="194" spans="1:3">
      <c r="A194" s="25"/>
      <c r="B194" s="53">
        <v>4.3421748728382503E-2</v>
      </c>
      <c r="C194" s="21"/>
    </row>
    <row r="195" spans="1:3">
      <c r="A195" s="25"/>
      <c r="B195" s="53">
        <v>4.1604133265513703E-2</v>
      </c>
      <c r="C195" s="21"/>
    </row>
    <row r="196" spans="1:3">
      <c r="A196" s="25"/>
      <c r="B196" s="53">
        <v>3.9841350966429302E-2</v>
      </c>
      <c r="C196" s="21"/>
    </row>
    <row r="197" spans="1:3">
      <c r="A197" s="25"/>
      <c r="B197" s="53">
        <v>3.8132054933875899E-2</v>
      </c>
      <c r="C197" s="21"/>
    </row>
    <row r="198" spans="1:3">
      <c r="A198" s="25"/>
      <c r="B198" s="53">
        <v>3.6475522889115E-2</v>
      </c>
      <c r="C198" s="21"/>
    </row>
    <row r="199" spans="1:3">
      <c r="A199" s="25"/>
      <c r="B199" s="53">
        <v>3.4870338758901297E-2</v>
      </c>
      <c r="C199" s="21"/>
    </row>
    <row r="200" spans="1:3">
      <c r="A200" s="25"/>
      <c r="B200" s="53">
        <v>3.3316574771108803E-2</v>
      </c>
      <c r="C200" s="21"/>
    </row>
    <row r="201" spans="1:3">
      <c r="A201" s="25"/>
      <c r="B201" s="53">
        <v>3.18123123092574E-2</v>
      </c>
      <c r="C201" s="21"/>
    </row>
    <row r="202" spans="1:3">
      <c r="A202" s="25"/>
      <c r="B202" s="53">
        <v>3.0357435401831102E-2</v>
      </c>
      <c r="C202" s="21"/>
    </row>
    <row r="203" spans="1:3">
      <c r="A203" s="25"/>
      <c r="B203" s="53">
        <v>2.89506642929807E-2</v>
      </c>
      <c r="C203" s="21"/>
    </row>
    <row r="204" spans="1:3">
      <c r="A204" s="25"/>
      <c r="B204" s="53">
        <v>2.7592278738555399E-2</v>
      </c>
      <c r="C204" s="21"/>
    </row>
    <row r="205" spans="1:3">
      <c r="A205" s="25"/>
      <c r="B205" s="53">
        <v>2.6280083418107801E-2</v>
      </c>
      <c r="C205" s="21"/>
    </row>
    <row r="206" spans="1:3">
      <c r="A206" s="25"/>
      <c r="B206" s="53">
        <v>2.5013409969481201E-2</v>
      </c>
      <c r="C206" s="21"/>
    </row>
    <row r="207" spans="1:3">
      <c r="A207" s="25"/>
      <c r="B207" s="53">
        <v>2.3790565615462798E-2</v>
      </c>
      <c r="C207" s="21"/>
    </row>
    <row r="208" spans="1:3">
      <c r="A208" s="25"/>
      <c r="B208" s="53">
        <v>2.2612901322482198E-2</v>
      </c>
      <c r="C208" s="21"/>
    </row>
    <row r="209" spans="1:3">
      <c r="A209" s="25"/>
      <c r="B209" s="53">
        <v>2.1478115971515801E-2</v>
      </c>
      <c r="C209" s="21"/>
    </row>
    <row r="210" spans="1:3">
      <c r="A210" s="25"/>
      <c r="B210" s="53">
        <v>2.0385748728382499E-2</v>
      </c>
      <c r="C210" s="21"/>
    </row>
    <row r="211" spans="1:3">
      <c r="A211" s="25"/>
      <c r="B211" s="53">
        <v>1.9333968463885999E-2</v>
      </c>
      <c r="C211" s="21"/>
    </row>
    <row r="212" spans="1:3">
      <c r="A212" s="25"/>
      <c r="B212" s="53">
        <v>1.8323469989827101E-2</v>
      </c>
      <c r="C212" s="21"/>
    </row>
    <row r="213" spans="1:3">
      <c r="A213" s="25"/>
      <c r="B213" s="53">
        <v>1.7351504577823001E-2</v>
      </c>
      <c r="C213" s="21"/>
    </row>
    <row r="214" spans="1:3">
      <c r="A214" s="25"/>
      <c r="B214" s="53">
        <v>1.6418786368260399E-2</v>
      </c>
      <c r="C214" s="21"/>
    </row>
    <row r="215" spans="1:3">
      <c r="A215" s="25"/>
      <c r="B215" s="53">
        <v>1.5523413021363199E-2</v>
      </c>
      <c r="C215" s="21"/>
    </row>
    <row r="216" spans="1:3">
      <c r="A216" s="25"/>
      <c r="B216" s="53">
        <v>1.46643519837233E-2</v>
      </c>
      <c r="C216" s="21"/>
    </row>
    <row r="217" spans="1:3">
      <c r="A217" s="25"/>
      <c r="B217" s="53">
        <v>1.3841001017294E-2</v>
      </c>
      <c r="C217" s="21"/>
    </row>
    <row r="218" spans="1:3">
      <c r="A218" s="25"/>
      <c r="B218" s="53">
        <v>1.30527894201424E-2</v>
      </c>
      <c r="C218" s="21"/>
    </row>
    <row r="219" spans="1:3">
      <c r="A219" s="25"/>
      <c r="B219" s="53">
        <v>1.22986653102747E-2</v>
      </c>
      <c r="C219" s="21"/>
    </row>
    <row r="220" spans="1:3">
      <c r="A220" s="25"/>
      <c r="B220" s="53">
        <v>1.1577505595116999E-2</v>
      </c>
      <c r="C220" s="21"/>
    </row>
    <row r="221" spans="1:3">
      <c r="A221" s="25"/>
      <c r="B221" s="53">
        <v>1.0887472024415101E-2</v>
      </c>
      <c r="C221" s="21"/>
    </row>
    <row r="222" spans="1:3">
      <c r="A222" s="25"/>
      <c r="B222" s="53">
        <v>1.02294048830112E-2</v>
      </c>
      <c r="C222" s="21"/>
    </row>
    <row r="223" spans="1:3">
      <c r="A223" s="25"/>
      <c r="B223" s="53">
        <v>9.6020061037639902E-3</v>
      </c>
      <c r="C223" s="21"/>
    </row>
    <row r="224" spans="1:3">
      <c r="A224" s="25"/>
      <c r="B224" s="53">
        <v>9.0026815869786204E-3</v>
      </c>
      <c r="C224" s="21"/>
    </row>
    <row r="225" spans="1:3">
      <c r="A225" s="25"/>
      <c r="B225" s="53">
        <v>8.4321678535096492E-3</v>
      </c>
      <c r="C225" s="21"/>
    </row>
    <row r="226" spans="1:3">
      <c r="A226" s="25"/>
      <c r="B226" s="53">
        <v>7.8894130213631695E-3</v>
      </c>
      <c r="C226" s="21"/>
    </row>
    <row r="227" spans="1:3">
      <c r="A227" s="25"/>
      <c r="B227" s="53">
        <v>7.3733652085452598E-3</v>
      </c>
      <c r="C227" s="21"/>
    </row>
    <row r="228" spans="1:3">
      <c r="A228" s="25"/>
      <c r="B228" s="53">
        <v>6.88297253306206E-3</v>
      </c>
      <c r="C228" s="21"/>
    </row>
    <row r="229" spans="1:3">
      <c r="A229" s="25"/>
      <c r="B229" s="53">
        <v>6.4176368260427299E-3</v>
      </c>
      <c r="C229" s="21"/>
    </row>
    <row r="230" spans="1:3">
      <c r="A230" s="25"/>
      <c r="B230" s="53">
        <v>5.9771892166836102E-3</v>
      </c>
      <c r="C230" s="21"/>
    </row>
    <row r="231" spans="1:3">
      <c r="A231" s="25"/>
      <c r="B231" s="53">
        <v>5.55925228891149E-3</v>
      </c>
      <c r="C231" s="21"/>
    </row>
    <row r="232" spans="1:3">
      <c r="A232" s="25"/>
      <c r="B232" s="53">
        <v>5.1647517802645001E-3</v>
      </c>
      <c r="C232" s="21"/>
    </row>
    <row r="233" spans="1:3">
      <c r="A233" s="25"/>
      <c r="B233" s="53">
        <v>4.7902044760935901E-3</v>
      </c>
      <c r="C233" s="21"/>
    </row>
    <row r="234" spans="1:3">
      <c r="A234" s="25"/>
      <c r="B234" s="53">
        <v>4.4363489318413104E-3</v>
      </c>
      <c r="C234" s="21"/>
    </row>
    <row r="235" spans="1:3">
      <c r="A235" s="25"/>
      <c r="B235" s="53">
        <v>4.1031851475076403E-3</v>
      </c>
      <c r="C235" s="21"/>
    </row>
    <row r="236" spans="1:3">
      <c r="A236" s="25"/>
      <c r="B236" s="53">
        <v>3.78966937945066E-3</v>
      </c>
      <c r="C236" s="21"/>
    </row>
    <row r="237" spans="1:3">
      <c r="A237" s="25"/>
      <c r="B237" s="53">
        <v>3.49447202441506E-3</v>
      </c>
      <c r="C237" s="21"/>
    </row>
    <row r="238" spans="1:3">
      <c r="A238" s="25"/>
      <c r="B238" s="53">
        <v>3.2174018311291902E-3</v>
      </c>
      <c r="C238" s="21"/>
    </row>
    <row r="239" spans="1:3">
      <c r="A239" s="25"/>
      <c r="B239" s="53">
        <v>2.95665005086469E-3</v>
      </c>
      <c r="C239" s="21"/>
    </row>
    <row r="240" spans="1:3">
      <c r="A240" s="25"/>
      <c r="B240" s="53">
        <v>2.7130691759918598E-3</v>
      </c>
      <c r="C240" s="21"/>
    </row>
    <row r="241" spans="1:3">
      <c r="A241" s="25"/>
      <c r="B241" s="53">
        <v>2.48517293997965E-3</v>
      </c>
      <c r="C241" s="21"/>
    </row>
    <row r="242" spans="1:3">
      <c r="A242" s="25"/>
      <c r="B242" s="53">
        <v>2.27176093591048E-3</v>
      </c>
      <c r="C242" s="21"/>
    </row>
    <row r="243" spans="1:3">
      <c r="A243" s="25"/>
      <c r="B243" s="53">
        <v>2.0728331637843399E-3</v>
      </c>
      <c r="C243" s="21"/>
    </row>
    <row r="244" spans="1:3">
      <c r="A244" s="25"/>
      <c r="B244" s="53">
        <v>1.8879033570701901E-3</v>
      </c>
      <c r="C244" s="21"/>
    </row>
    <row r="245" spans="1:3">
      <c r="A245" s="25"/>
      <c r="B245" s="53">
        <v>1.7154160732451699E-3</v>
      </c>
      <c r="C245" s="21"/>
    </row>
    <row r="246" spans="1:3">
      <c r="A246" s="25"/>
      <c r="B246" s="53">
        <v>1.5553509664292999E-3</v>
      </c>
    </row>
    <row r="247" spans="1:3">
      <c r="A247" s="25"/>
      <c r="B247" s="53">
        <v>1.40765920651068E-3</v>
      </c>
    </row>
    <row r="248" spans="1:3">
      <c r="A248" s="25"/>
      <c r="B248" s="53">
        <v>1.27079247202442E-3</v>
      </c>
    </row>
    <row r="249" spans="1:3">
      <c r="A249" s="25"/>
      <c r="B249" s="53">
        <v>1.1436988809765999E-3</v>
      </c>
    </row>
    <row r="250" spans="1:3">
      <c r="A250" s="25"/>
      <c r="B250" s="53">
        <v>1.0265066124109799E-3</v>
      </c>
    </row>
    <row r="251" spans="1:3">
      <c r="A251" s="25"/>
      <c r="B251" s="53">
        <v>9.19052899287894E-4</v>
      </c>
    </row>
    <row r="252" spans="1:3">
      <c r="A252" s="25"/>
      <c r="B252" s="53">
        <v>8.2028585961342701E-4</v>
      </c>
    </row>
    <row r="253" spans="1:3">
      <c r="A253" s="25"/>
      <c r="B253" s="53">
        <v>7.2979558809765997E-4</v>
      </c>
    </row>
    <row r="254" spans="1:3">
      <c r="A254" s="25"/>
      <c r="B254" s="53">
        <v>6.4758192624618603E-4</v>
      </c>
    </row>
    <row r="255" spans="1:3">
      <c r="A255" s="25"/>
      <c r="B255" s="53">
        <v>5.7229196337741403E-4</v>
      </c>
    </row>
    <row r="256" spans="1:3">
      <c r="A256" s="25"/>
      <c r="B256" s="53">
        <v>5.0390335707019296E-4</v>
      </c>
    </row>
    <row r="257" spans="1:2">
      <c r="A257" s="25"/>
      <c r="B257" s="53">
        <v>4.4204577822990902E-4</v>
      </c>
    </row>
    <row r="258" spans="1:2">
      <c r="A258" s="25"/>
      <c r="B258" s="53">
        <v>3.8566734486266497E-4</v>
      </c>
    </row>
    <row r="259" spans="1:2">
      <c r="A259" s="25"/>
      <c r="B259" s="53">
        <v>3.3520752797558498E-4</v>
      </c>
    </row>
    <row r="260" spans="1:2">
      <c r="A260" s="25"/>
      <c r="B260" s="53">
        <v>2.90192268565617E-4</v>
      </c>
    </row>
    <row r="261" spans="1:2">
      <c r="A261" s="25"/>
      <c r="B261" s="53">
        <v>2.503499491353E-4</v>
      </c>
    </row>
    <row r="262" spans="1:2">
      <c r="A262" s="25"/>
      <c r="B262" s="53">
        <v>2.1408545269582899E-4</v>
      </c>
    </row>
    <row r="263" spans="1:2">
      <c r="A263" s="25"/>
      <c r="B263" s="53">
        <v>1.8255442522889E-4</v>
      </c>
    </row>
    <row r="264" spans="1:2">
      <c r="A264" s="25"/>
      <c r="B264" s="53">
        <v>1.5453204476093501E-4</v>
      </c>
    </row>
    <row r="265" spans="1:2">
      <c r="A265" s="25"/>
      <c r="B265" s="53">
        <v>1.2961342828077301E-4</v>
      </c>
    </row>
    <row r="266" spans="1:2">
      <c r="A266" s="25"/>
      <c r="B266" s="53">
        <v>1.08665310274668E-4</v>
      </c>
    </row>
    <row r="267" spans="1:2">
      <c r="A267" s="25"/>
      <c r="B267" s="53">
        <v>8.9203458799592494E-5</v>
      </c>
    </row>
    <row r="268" spans="1:2">
      <c r="A268" s="25"/>
      <c r="B268" s="53">
        <v>7.2578840284842001E-5</v>
      </c>
    </row>
    <row r="269" spans="1:2">
      <c r="A269" s="25"/>
      <c r="B269" s="53">
        <v>5.8139369277721202E-5</v>
      </c>
    </row>
    <row r="270" spans="1:2">
      <c r="A270" s="25"/>
      <c r="B270" s="53">
        <v>4.6704984740590197E-5</v>
      </c>
    </row>
    <row r="271" spans="1:2">
      <c r="A271" s="25"/>
      <c r="B271" s="53">
        <v>3.6467955239064398E-5</v>
      </c>
    </row>
    <row r="272" spans="1:2">
      <c r="A272" s="25"/>
      <c r="B272" s="53">
        <v>2.8236012207527898E-5</v>
      </c>
    </row>
    <row r="273" spans="1:2">
      <c r="A273" s="25"/>
      <c r="B273" s="53">
        <v>2.2073245167853501E-5</v>
      </c>
    </row>
    <row r="274" spans="1:2">
      <c r="A274" s="25"/>
      <c r="B274" s="53">
        <v>1.5979654120040801E-5</v>
      </c>
    </row>
    <row r="275" spans="1:2">
      <c r="A275" s="25"/>
      <c r="B275" s="53">
        <v>1.1910478128178999E-5</v>
      </c>
    </row>
    <row r="276" spans="1:2">
      <c r="A276" s="25"/>
      <c r="B276" s="53">
        <v>7.8809766022380392E-6</v>
      </c>
    </row>
    <row r="277" spans="1:2">
      <c r="A277" s="25"/>
      <c r="B277" s="53">
        <v>4.8860630722277896E-6</v>
      </c>
    </row>
    <row r="278" spans="1:2">
      <c r="A278" s="25"/>
      <c r="B278" s="53">
        <v>2.9257375381484999E-6</v>
      </c>
    </row>
    <row r="279" spans="1:2">
      <c r="A279" s="25"/>
      <c r="B279" s="53">
        <v>1.9084435401830999E-6</v>
      </c>
    </row>
    <row r="280" spans="1:2">
      <c r="A280" s="25"/>
      <c r="B280" s="53">
        <v>9.9999999999999995E-7</v>
      </c>
    </row>
    <row r="281" spans="1:2">
      <c r="A281" s="25"/>
      <c r="B281" s="53">
        <v>8.7385554425225096E-7</v>
      </c>
    </row>
    <row r="282" spans="1:2">
      <c r="A282" s="25"/>
      <c r="B282" s="39"/>
    </row>
    <row r="283" spans="1:2">
      <c r="A283" s="25"/>
      <c r="B283" s="39"/>
    </row>
    <row r="284" spans="1:2">
      <c r="A284" s="25"/>
      <c r="B284" s="39"/>
    </row>
    <row r="285" spans="1:2">
      <c r="A285" s="25"/>
      <c r="B285" s="39"/>
    </row>
    <row r="286" spans="1:2">
      <c r="A286" s="25"/>
      <c r="B286" s="39"/>
    </row>
    <row r="287" spans="1:2">
      <c r="A287" s="25"/>
      <c r="B287" s="39"/>
    </row>
    <row r="288" spans="1:2">
      <c r="A288" s="25"/>
      <c r="B288" s="39"/>
    </row>
    <row r="289" spans="1:2">
      <c r="A289" s="25"/>
      <c r="B289" s="39"/>
    </row>
    <row r="290" spans="1:2">
      <c r="A290" s="25"/>
      <c r="B290" s="39"/>
    </row>
    <row r="291" spans="1:2">
      <c r="A291" s="25"/>
      <c r="B291" s="39"/>
    </row>
    <row r="292" spans="1:2">
      <c r="A292" s="25"/>
      <c r="B292" s="39"/>
    </row>
    <row r="293" spans="1:2">
      <c r="A293" s="25"/>
      <c r="B293" s="39"/>
    </row>
    <row r="294" spans="1:2">
      <c r="A294" s="25"/>
      <c r="B294" s="39"/>
    </row>
    <row r="295" spans="1:2">
      <c r="A295" s="25"/>
      <c r="B295" s="39"/>
    </row>
    <row r="296" spans="1:2">
      <c r="A296" s="25"/>
      <c r="B296" s="39"/>
    </row>
    <row r="297" spans="1:2">
      <c r="A297" s="25"/>
      <c r="B297" s="39"/>
    </row>
    <row r="298" spans="1:2">
      <c r="A298" s="25"/>
      <c r="B298" s="39"/>
    </row>
    <row r="299" spans="1:2">
      <c r="A299" s="25"/>
      <c r="B299" s="39"/>
    </row>
    <row r="300" spans="1:2">
      <c r="A300" s="25"/>
      <c r="B300" s="39"/>
    </row>
    <row r="301" spans="1:2">
      <c r="A301" s="25"/>
      <c r="B301" s="39"/>
    </row>
    <row r="302" spans="1:2">
      <c r="A302" s="25"/>
      <c r="B302" s="39"/>
    </row>
    <row r="303" spans="1:2">
      <c r="A303" s="25"/>
      <c r="B303" s="39"/>
    </row>
    <row r="304" spans="1:2">
      <c r="A304" s="25"/>
      <c r="B304" s="39"/>
    </row>
    <row r="305" spans="1:2">
      <c r="A305" s="25"/>
      <c r="B305" s="39"/>
    </row>
    <row r="306" spans="1:2">
      <c r="A306" s="25"/>
      <c r="B306" s="39"/>
    </row>
    <row r="307" spans="1:2">
      <c r="A307" s="25"/>
      <c r="B307" s="39"/>
    </row>
    <row r="308" spans="1:2">
      <c r="A308" s="25"/>
      <c r="B308" s="39"/>
    </row>
    <row r="309" spans="1:2">
      <c r="A309" s="25"/>
      <c r="B309" s="39"/>
    </row>
    <row r="310" spans="1:2">
      <c r="A310" s="25"/>
      <c r="B310" s="39"/>
    </row>
    <row r="311" spans="1:2">
      <c r="A311" s="25"/>
      <c r="B311" s="39"/>
    </row>
    <row r="312" spans="1:2">
      <c r="A312" s="25"/>
      <c r="B312" s="39"/>
    </row>
    <row r="313" spans="1:2">
      <c r="A313" s="25"/>
      <c r="B313" s="39"/>
    </row>
    <row r="314" spans="1:2">
      <c r="A314" s="25"/>
      <c r="B314" s="39"/>
    </row>
    <row r="315" spans="1:2">
      <c r="A315" s="25"/>
      <c r="B315" s="39"/>
    </row>
    <row r="316" spans="1:2">
      <c r="A316" s="25"/>
      <c r="B316" s="39"/>
    </row>
    <row r="317" spans="1:2">
      <c r="A317" s="25"/>
      <c r="B317" s="39"/>
    </row>
    <row r="318" spans="1:2">
      <c r="A318" s="25"/>
      <c r="B318" s="39"/>
    </row>
    <row r="319" spans="1:2">
      <c r="A319" s="25"/>
      <c r="B319" s="39"/>
    </row>
    <row r="320" spans="1:2">
      <c r="A320" s="25"/>
      <c r="B320" s="39"/>
    </row>
    <row r="321" spans="1:2">
      <c r="A321" s="25"/>
      <c r="B321" s="39"/>
    </row>
    <row r="322" spans="1:2">
      <c r="A322" s="25"/>
      <c r="B322" s="39"/>
    </row>
    <row r="323" spans="1:2">
      <c r="A323" s="25"/>
      <c r="B323" s="39"/>
    </row>
    <row r="324" spans="1:2">
      <c r="A324" s="25"/>
      <c r="B324" s="39"/>
    </row>
    <row r="325" spans="1:2">
      <c r="A325" s="25"/>
      <c r="B325" s="39"/>
    </row>
    <row r="326" spans="1:2">
      <c r="A326" s="25"/>
      <c r="B326" s="39"/>
    </row>
    <row r="327" spans="1:2">
      <c r="A327" s="25"/>
      <c r="B327" s="39"/>
    </row>
    <row r="328" spans="1:2">
      <c r="A328" s="25"/>
      <c r="B328" s="39"/>
    </row>
    <row r="329" spans="1:2">
      <c r="A329" s="25"/>
      <c r="B329" s="39"/>
    </row>
    <row r="330" spans="1:2">
      <c r="A330" s="25"/>
      <c r="B330" s="39"/>
    </row>
    <row r="331" spans="1:2">
      <c r="A331" s="25"/>
      <c r="B331" s="39"/>
    </row>
    <row r="332" spans="1:2">
      <c r="A332" s="25"/>
      <c r="B332" s="39"/>
    </row>
    <row r="333" spans="1:2">
      <c r="A333" s="25"/>
      <c r="B333" s="39"/>
    </row>
    <row r="334" spans="1:2">
      <c r="A334" s="25"/>
      <c r="B334" s="39"/>
    </row>
    <row r="335" spans="1:2">
      <c r="A335" s="25"/>
      <c r="B335" s="39"/>
    </row>
    <row r="336" spans="1:2">
      <c r="A336" s="25"/>
      <c r="B336" s="39"/>
    </row>
    <row r="337" spans="1:2">
      <c r="A337" s="25"/>
      <c r="B337" s="39"/>
    </row>
    <row r="338" spans="1:2">
      <c r="A338" s="25"/>
      <c r="B338" s="39"/>
    </row>
    <row r="339" spans="1:2">
      <c r="A339" s="25"/>
      <c r="B339" s="39"/>
    </row>
    <row r="340" spans="1:2">
      <c r="A340" s="25"/>
      <c r="B340" s="39"/>
    </row>
    <row r="341" spans="1:2">
      <c r="A341" s="25"/>
      <c r="B341" s="39"/>
    </row>
    <row r="342" spans="1:2">
      <c r="A342" s="25"/>
      <c r="B342" s="39"/>
    </row>
    <row r="343" spans="1:2">
      <c r="A343" s="25"/>
      <c r="B343" s="39"/>
    </row>
    <row r="344" spans="1:2">
      <c r="A344" s="25"/>
      <c r="B344" s="39"/>
    </row>
    <row r="345" spans="1:2">
      <c r="A345" s="25"/>
      <c r="B345" s="39"/>
    </row>
    <row r="346" spans="1:2">
      <c r="A346" s="25"/>
      <c r="B346" s="39"/>
    </row>
    <row r="347" spans="1:2">
      <c r="A347" s="25"/>
      <c r="B347" s="39"/>
    </row>
    <row r="348" spans="1:2">
      <c r="A348" s="25"/>
      <c r="B348" s="39"/>
    </row>
    <row r="349" spans="1:2">
      <c r="A349" s="25"/>
      <c r="B349" s="39"/>
    </row>
    <row r="350" spans="1:2">
      <c r="A350" s="25"/>
      <c r="B350" s="39"/>
    </row>
    <row r="351" spans="1:2">
      <c r="A351" s="25"/>
      <c r="B351" s="39"/>
    </row>
    <row r="352" spans="1:2">
      <c r="A352" s="25"/>
      <c r="B352" s="39"/>
    </row>
    <row r="353" spans="1:2">
      <c r="A353" s="25"/>
      <c r="B353" s="39"/>
    </row>
    <row r="354" spans="1:2">
      <c r="A354" s="25"/>
      <c r="B354" s="39"/>
    </row>
    <row r="355" spans="1:2">
      <c r="A355" s="25"/>
      <c r="B355" s="39"/>
    </row>
    <row r="356" spans="1:2">
      <c r="A356" s="25"/>
      <c r="B356" s="39"/>
    </row>
    <row r="357" spans="1:2">
      <c r="A357" s="25"/>
      <c r="B357" s="39"/>
    </row>
    <row r="358" spans="1:2">
      <c r="A358" s="25"/>
      <c r="B358" s="39"/>
    </row>
    <row r="359" spans="1:2">
      <c r="A359" s="25"/>
      <c r="B359" s="39"/>
    </row>
    <row r="360" spans="1:2">
      <c r="A360" s="25"/>
      <c r="B360" s="39"/>
    </row>
    <row r="361" spans="1:2">
      <c r="A361" s="25"/>
      <c r="B361" s="39"/>
    </row>
    <row r="362" spans="1:2">
      <c r="A362" s="25"/>
      <c r="B362" s="39"/>
    </row>
    <row r="363" spans="1:2">
      <c r="A363" s="25"/>
      <c r="B363" s="39"/>
    </row>
    <row r="364" spans="1:2">
      <c r="A364" s="25"/>
      <c r="B364" s="39"/>
    </row>
    <row r="365" spans="1:2">
      <c r="A365" s="25"/>
      <c r="B365" s="39"/>
    </row>
    <row r="366" spans="1:2">
      <c r="A366" s="25"/>
      <c r="B366" s="39"/>
    </row>
    <row r="367" spans="1:2">
      <c r="A367" s="25"/>
      <c r="B367" s="39"/>
    </row>
    <row r="368" spans="1:2">
      <c r="A368" s="25"/>
      <c r="B368" s="39"/>
    </row>
    <row r="369" spans="1:2">
      <c r="A369" s="25"/>
      <c r="B369" s="39"/>
    </row>
    <row r="370" spans="1:2">
      <c r="A370" s="25"/>
      <c r="B370" s="39"/>
    </row>
    <row r="371" spans="1:2">
      <c r="A371" s="25"/>
      <c r="B371" s="39"/>
    </row>
    <row r="372" spans="1:2">
      <c r="A372" s="25"/>
      <c r="B372" s="39"/>
    </row>
    <row r="373" spans="1:2">
      <c r="A373" s="25"/>
      <c r="B373" s="39"/>
    </row>
    <row r="374" spans="1:2">
      <c r="A374" s="25"/>
      <c r="B374" s="39"/>
    </row>
    <row r="375" spans="1:2">
      <c r="A375" s="25"/>
      <c r="B375" s="39"/>
    </row>
    <row r="376" spans="1:2">
      <c r="A376" s="25"/>
      <c r="B376" s="39"/>
    </row>
    <row r="377" spans="1:2">
      <c r="A377" s="25"/>
      <c r="B377" s="39"/>
    </row>
    <row r="378" spans="1:2">
      <c r="A378" s="25"/>
      <c r="B378" s="39"/>
    </row>
    <row r="379" spans="1:2">
      <c r="A379" s="25"/>
      <c r="B379" s="39"/>
    </row>
    <row r="380" spans="1:2">
      <c r="A380" s="25"/>
      <c r="B380" s="39"/>
    </row>
    <row r="381" spans="1:2">
      <c r="A381" s="25"/>
      <c r="B381" s="39"/>
    </row>
    <row r="382" spans="1:2">
      <c r="A382" s="25"/>
      <c r="B382" s="39"/>
    </row>
    <row r="383" spans="1:2">
      <c r="A383" s="25"/>
      <c r="B383" s="39"/>
    </row>
    <row r="384" spans="1:2">
      <c r="A384" s="25"/>
      <c r="B384" s="39"/>
    </row>
    <row r="385" spans="1:2">
      <c r="A385" s="25"/>
      <c r="B385" s="39"/>
    </row>
    <row r="386" spans="1:2">
      <c r="A386" s="25"/>
      <c r="B386" s="39"/>
    </row>
    <row r="387" spans="1:2">
      <c r="A387" s="25"/>
      <c r="B387" s="39"/>
    </row>
    <row r="388" spans="1:2">
      <c r="A388" s="25"/>
      <c r="B388" s="39"/>
    </row>
    <row r="389" spans="1:2">
      <c r="A389" s="25"/>
      <c r="B389" s="39"/>
    </row>
    <row r="390" spans="1:2">
      <c r="A390" s="25"/>
      <c r="B390" s="39"/>
    </row>
    <row r="391" spans="1:2">
      <c r="A391" s="25"/>
      <c r="B391" s="39"/>
    </row>
    <row r="392" spans="1:2">
      <c r="A392" s="25"/>
      <c r="B392" s="39"/>
    </row>
    <row r="393" spans="1:2">
      <c r="A393" s="25"/>
      <c r="B393" s="39"/>
    </row>
    <row r="394" spans="1:2">
      <c r="A394" s="25"/>
      <c r="B394" s="39"/>
    </row>
    <row r="395" spans="1:2">
      <c r="A395" s="25"/>
      <c r="B395" s="39"/>
    </row>
    <row r="396" spans="1:2">
      <c r="A396" s="25"/>
      <c r="B396" s="39"/>
    </row>
    <row r="397" spans="1:2">
      <c r="A397" s="25"/>
      <c r="B397" s="39"/>
    </row>
    <row r="398" spans="1:2">
      <c r="A398" s="25"/>
      <c r="B398" s="39"/>
    </row>
    <row r="399" spans="1:2">
      <c r="A399" s="25"/>
      <c r="B399" s="39"/>
    </row>
    <row r="400" spans="1:2">
      <c r="A400" s="25"/>
      <c r="B400" s="39"/>
    </row>
    <row r="401" spans="1:2">
      <c r="A401" s="25"/>
      <c r="B401" s="39"/>
    </row>
    <row r="402" spans="1:2">
      <c r="A402" s="25"/>
      <c r="B402" s="39"/>
    </row>
    <row r="403" spans="1:2">
      <c r="A403" s="25"/>
      <c r="B403" s="39"/>
    </row>
    <row r="404" spans="1:2">
      <c r="A404" s="25"/>
      <c r="B404" s="39"/>
    </row>
    <row r="405" spans="1:2">
      <c r="A405" s="25"/>
      <c r="B405" s="39"/>
    </row>
    <row r="406" spans="1:2">
      <c r="A406" s="25"/>
      <c r="B406" s="39"/>
    </row>
    <row r="407" spans="1:2">
      <c r="A407" s="25"/>
      <c r="B407" s="39"/>
    </row>
    <row r="408" spans="1:2">
      <c r="A408" s="25"/>
      <c r="B408" s="39"/>
    </row>
    <row r="409" spans="1:2">
      <c r="A409" s="25"/>
      <c r="B409" s="39"/>
    </row>
    <row r="410" spans="1:2">
      <c r="A410" s="25"/>
      <c r="B410" s="39"/>
    </row>
    <row r="411" spans="1:2">
      <c r="A411" s="25"/>
      <c r="B411" s="39"/>
    </row>
    <row r="412" spans="1:2">
      <c r="A412" s="25"/>
      <c r="B412" s="39"/>
    </row>
    <row r="413" spans="1:2">
      <c r="A413" s="25"/>
      <c r="B413" s="39"/>
    </row>
    <row r="414" spans="1:2">
      <c r="A414" s="25"/>
      <c r="B414" s="39"/>
    </row>
    <row r="415" spans="1:2">
      <c r="A415" s="25"/>
      <c r="B415" s="39"/>
    </row>
    <row r="416" spans="1:2">
      <c r="A416" s="25"/>
      <c r="B416" s="39"/>
    </row>
    <row r="417" spans="1:2">
      <c r="A417" s="25"/>
      <c r="B417" s="39"/>
    </row>
    <row r="418" spans="1:2">
      <c r="A418" s="25"/>
      <c r="B418" s="39"/>
    </row>
    <row r="419" spans="1:2">
      <c r="A419" s="25"/>
      <c r="B419" s="39"/>
    </row>
    <row r="420" spans="1:2">
      <c r="A420" s="25"/>
      <c r="B420" s="39"/>
    </row>
    <row r="421" spans="1:2">
      <c r="A421" s="25"/>
      <c r="B421" s="39"/>
    </row>
    <row r="422" spans="1:2">
      <c r="A422" s="25"/>
      <c r="B422" s="39"/>
    </row>
    <row r="423" spans="1:2">
      <c r="A423" s="25"/>
      <c r="B423" s="39"/>
    </row>
    <row r="424" spans="1:2">
      <c r="A424" s="25"/>
      <c r="B424" s="39"/>
    </row>
    <row r="425" spans="1:2">
      <c r="A425" s="25"/>
      <c r="B425" s="39"/>
    </row>
    <row r="426" spans="1:2">
      <c r="A426" s="25"/>
      <c r="B426" s="39"/>
    </row>
    <row r="427" spans="1:2">
      <c r="A427" s="25"/>
      <c r="B427" s="39"/>
    </row>
    <row r="428" spans="1:2">
      <c r="A428" s="25"/>
      <c r="B428" s="39"/>
    </row>
    <row r="429" spans="1:2">
      <c r="A429" s="25"/>
      <c r="B429" s="39"/>
    </row>
    <row r="430" spans="1:2">
      <c r="A430" s="25"/>
      <c r="B430" s="39"/>
    </row>
    <row r="431" spans="1:2">
      <c r="A431" s="25"/>
      <c r="B431" s="39"/>
    </row>
    <row r="432" spans="1:2">
      <c r="A432" s="25"/>
      <c r="B432" s="39"/>
    </row>
    <row r="433" spans="1:2">
      <c r="A433" s="25"/>
      <c r="B433" s="39"/>
    </row>
    <row r="434" spans="1:2">
      <c r="A434" s="25"/>
      <c r="B434" s="39"/>
    </row>
    <row r="435" spans="1:2">
      <c r="A435" s="25"/>
      <c r="B435" s="39"/>
    </row>
    <row r="436" spans="1:2">
      <c r="A436" s="25"/>
      <c r="B436" s="39"/>
    </row>
    <row r="437" spans="1:2">
      <c r="A437" s="25"/>
      <c r="B437" s="39"/>
    </row>
    <row r="438" spans="1:2">
      <c r="A438" s="25"/>
      <c r="B438" s="39"/>
    </row>
    <row r="439" spans="1:2">
      <c r="A439" s="25"/>
      <c r="B439" s="39"/>
    </row>
    <row r="440" spans="1:2">
      <c r="A440" s="25"/>
      <c r="B440" s="39"/>
    </row>
    <row r="441" spans="1:2">
      <c r="A441" s="25"/>
      <c r="B441" s="39"/>
    </row>
    <row r="442" spans="1:2">
      <c r="A442" s="25"/>
      <c r="B442" s="39"/>
    </row>
    <row r="443" spans="1:2">
      <c r="A443" s="25"/>
      <c r="B443" s="39"/>
    </row>
    <row r="444" spans="1:2">
      <c r="A444" s="25"/>
      <c r="B444" s="39"/>
    </row>
    <row r="445" spans="1:2">
      <c r="A445" s="25"/>
      <c r="B445" s="39"/>
    </row>
    <row r="446" spans="1:2">
      <c r="A446" s="25"/>
      <c r="B446" s="39"/>
    </row>
    <row r="447" spans="1:2">
      <c r="A447" s="25"/>
      <c r="B447" s="39"/>
    </row>
    <row r="448" spans="1:2">
      <c r="A448" s="25"/>
      <c r="B448" s="39"/>
    </row>
    <row r="449" spans="1:2">
      <c r="A449" s="25"/>
      <c r="B449" s="39"/>
    </row>
    <row r="450" spans="1:2">
      <c r="A450" s="25"/>
      <c r="B450" s="39"/>
    </row>
    <row r="451" spans="1:2">
      <c r="A451" s="25"/>
      <c r="B451" s="39"/>
    </row>
    <row r="452" spans="1:2">
      <c r="A452" s="25"/>
      <c r="B452" s="39"/>
    </row>
    <row r="453" spans="1:2">
      <c r="A453" s="25"/>
      <c r="B453" s="39"/>
    </row>
    <row r="454" spans="1:2">
      <c r="A454" s="25"/>
      <c r="B454" s="39"/>
    </row>
  </sheetData>
  <mergeCells count="1">
    <mergeCell ref="D14:I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7"/>
  <sheetViews>
    <sheetView workbookViewId="0">
      <selection activeCell="D2" sqref="D1:D65536"/>
    </sheetView>
  </sheetViews>
  <sheetFormatPr defaultRowHeight="12.75"/>
  <cols>
    <col min="1" max="1" width="9.140625" style="5" customWidth="1"/>
    <col min="2" max="2" width="9.85546875" style="5" customWidth="1"/>
    <col min="3" max="3" width="12.140625" style="11" customWidth="1"/>
    <col min="4" max="4" width="12.140625" style="6" customWidth="1"/>
    <col min="5" max="5" width="15.7109375" bestFit="1" customWidth="1"/>
    <col min="6" max="7" width="11.42578125" customWidth="1"/>
    <col min="8" max="8" width="26.28515625" customWidth="1"/>
    <col min="9" max="9" width="11.42578125" customWidth="1"/>
    <col min="10" max="10" width="13.5703125" customWidth="1"/>
  </cols>
  <sheetData>
    <row r="1" spans="1:15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</row>
    <row r="2" spans="1:15">
      <c r="A2" s="1"/>
      <c r="B2" s="1"/>
    </row>
    <row r="3" spans="1:15">
      <c r="A3" s="68" t="s">
        <v>52</v>
      </c>
      <c r="B3" s="69"/>
      <c r="C3" s="69"/>
      <c r="D3" s="69"/>
      <c r="E3" s="69"/>
      <c r="F3" s="69"/>
      <c r="G3" s="69"/>
      <c r="H3" s="69"/>
      <c r="I3" s="69"/>
      <c r="J3" s="69"/>
      <c r="K3" s="30" t="s">
        <v>34</v>
      </c>
      <c r="L3" s="29"/>
      <c r="M3" s="29"/>
    </row>
    <row r="4" spans="1:15">
      <c r="A4" s="1"/>
      <c r="B4" s="1"/>
    </row>
    <row r="5" spans="1:1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</row>
    <row r="6" spans="1:15">
      <c r="A6" s="69" t="s">
        <v>20</v>
      </c>
      <c r="B6" s="69"/>
      <c r="C6" s="69"/>
      <c r="D6" s="69"/>
      <c r="E6" s="69"/>
      <c r="F6" s="69"/>
      <c r="G6" s="69"/>
      <c r="H6" s="69"/>
      <c r="I6" s="69"/>
      <c r="J6" s="69"/>
    </row>
    <row r="7" spans="1:15">
      <c r="A7" s="1"/>
      <c r="B7" s="1"/>
    </row>
    <row r="8" spans="1:15">
      <c r="A8" s="2" t="s">
        <v>67</v>
      </c>
      <c r="B8" s="1"/>
      <c r="F8" s="34"/>
      <c r="G8" s="6"/>
      <c r="H8" s="6"/>
    </row>
    <row r="9" spans="1:15" ht="38.25">
      <c r="A9" s="2" t="s">
        <v>72</v>
      </c>
      <c r="B9" s="1"/>
      <c r="D9" s="58" t="s">
        <v>77</v>
      </c>
      <c r="E9" s="42" t="s">
        <v>9</v>
      </c>
      <c r="F9" s="6"/>
      <c r="G9" s="6"/>
      <c r="H9" s="6"/>
    </row>
    <row r="10" spans="1:15">
      <c r="A10" s="2"/>
      <c r="B10" s="1"/>
      <c r="D10" s="7">
        <f>ROUND('316 Truncate'!B13, 6)</f>
        <v>0</v>
      </c>
      <c r="E10" s="47">
        <f>'[1]316'!$J$24</f>
        <v>60.339204713624277</v>
      </c>
      <c r="F10" s="35"/>
      <c r="G10" s="6"/>
      <c r="H10" s="6"/>
    </row>
    <row r="11" spans="1:15">
      <c r="A11" s="26" t="str">
        <f>"Probable Retirement Year " &amp;ROUND('316 Truncate'!C1, 1)</f>
        <v>Probable Retirement Year 2037.6</v>
      </c>
      <c r="B11" s="1"/>
      <c r="F11" s="34"/>
      <c r="G11" s="6"/>
      <c r="H11" s="6"/>
      <c r="O11" s="29"/>
    </row>
    <row r="12" spans="1:15">
      <c r="A12" s="1"/>
      <c r="B12" s="1"/>
      <c r="L12" s="62" t="s">
        <v>26</v>
      </c>
      <c r="M12" s="62"/>
      <c r="N12" s="62"/>
      <c r="O12" s="29"/>
    </row>
    <row r="13" spans="1:15">
      <c r="A13" s="1"/>
      <c r="B13" s="1"/>
      <c r="D13" s="3" t="s">
        <v>12</v>
      </c>
      <c r="F13" s="3" t="s">
        <v>12</v>
      </c>
      <c r="G13" s="3" t="s">
        <v>10</v>
      </c>
      <c r="L13" s="30"/>
      <c r="M13" s="29"/>
      <c r="N13" s="29"/>
      <c r="O13" s="29"/>
    </row>
    <row r="14" spans="1:15">
      <c r="A14" s="2"/>
      <c r="B14" s="3" t="s">
        <v>7</v>
      </c>
      <c r="C14" s="12" t="s">
        <v>1</v>
      </c>
      <c r="D14" s="3" t="s">
        <v>10</v>
      </c>
      <c r="E14" s="3" t="s">
        <v>12</v>
      </c>
      <c r="F14" s="3" t="s">
        <v>9</v>
      </c>
      <c r="G14" s="3" t="s">
        <v>9</v>
      </c>
      <c r="L14" s="32" t="s">
        <v>35</v>
      </c>
      <c r="M14" s="33" t="s">
        <v>38</v>
      </c>
      <c r="N14" s="29"/>
      <c r="O14" s="29"/>
    </row>
    <row r="15" spans="1:15">
      <c r="A15" s="3" t="s">
        <v>2</v>
      </c>
      <c r="B15" s="14">
        <v>37256</v>
      </c>
      <c r="C15" s="12" t="s">
        <v>3</v>
      </c>
      <c r="D15" s="3" t="s">
        <v>9</v>
      </c>
      <c r="E15" s="3" t="s">
        <v>9</v>
      </c>
      <c r="F15" s="3" t="s">
        <v>13</v>
      </c>
      <c r="G15" s="3" t="s">
        <v>13</v>
      </c>
      <c r="L15" s="32" t="s">
        <v>36</v>
      </c>
      <c r="M15" s="33" t="s">
        <v>38</v>
      </c>
      <c r="N15" s="29"/>
      <c r="O15" s="29"/>
    </row>
    <row r="16" spans="1:15">
      <c r="A16" s="4" t="s">
        <v>4</v>
      </c>
      <c r="B16" s="13" t="s">
        <v>5</v>
      </c>
      <c r="C16" s="8" t="s">
        <v>6</v>
      </c>
      <c r="D16" s="4" t="s">
        <v>11</v>
      </c>
      <c r="E16" s="4" t="s">
        <v>14</v>
      </c>
      <c r="F16" s="4" t="s">
        <v>15</v>
      </c>
      <c r="G16" t="s">
        <v>16</v>
      </c>
      <c r="L16" s="32" t="s">
        <v>37</v>
      </c>
      <c r="M16" s="33" t="s">
        <v>39</v>
      </c>
      <c r="N16" s="29"/>
      <c r="O16" s="29"/>
    </row>
    <row r="17" spans="1:15">
      <c r="A17" s="4"/>
      <c r="B17" s="13"/>
      <c r="C17" s="8"/>
      <c r="D17" s="4"/>
      <c r="E17" s="4"/>
      <c r="F17" s="4"/>
      <c r="L17" s="30" t="s">
        <v>40</v>
      </c>
      <c r="M17" s="33" t="s">
        <v>41</v>
      </c>
      <c r="N17" s="29"/>
      <c r="O17" s="29"/>
    </row>
    <row r="18" spans="1:15">
      <c r="A18" s="4">
        <v>2011</v>
      </c>
      <c r="B18" s="28">
        <v>0.5</v>
      </c>
      <c r="C18" s="46">
        <v>4833133.67</v>
      </c>
      <c r="D18" s="16">
        <f>'316 Truncate'!C14</f>
        <v>24.809720798079965</v>
      </c>
      <c r="E18" s="10">
        <f>E10</f>
        <v>60.339204713624277</v>
      </c>
      <c r="F18" s="9">
        <f t="shared" ref="F18:F81" si="0">+C18/E18</f>
        <v>80099.392972421847</v>
      </c>
      <c r="G18" s="9">
        <f>+D18*F18</f>
        <v>1987243.5757414745</v>
      </c>
      <c r="L18" s="30" t="s">
        <v>42</v>
      </c>
      <c r="M18" s="33" t="s">
        <v>43</v>
      </c>
      <c r="N18" s="29"/>
      <c r="O18" s="29"/>
    </row>
    <row r="19" spans="1:15">
      <c r="A19" s="4">
        <v>2010</v>
      </c>
      <c r="B19" s="28">
        <v>1.5</v>
      </c>
      <c r="C19" s="46">
        <v>1454723.56</v>
      </c>
      <c r="D19" s="16">
        <f>'316 Truncate'!C15</f>
        <v>24.80106171342247</v>
      </c>
      <c r="E19" s="10">
        <f t="shared" ref="E19:E33" si="1">E18</f>
        <v>60.339204713624277</v>
      </c>
      <c r="F19" s="9">
        <f t="shared" si="0"/>
        <v>24109.09402774298</v>
      </c>
      <c r="G19" s="9">
        <f>+D19*F19</f>
        <v>597931.12883675878</v>
      </c>
      <c r="L19" s="32" t="s">
        <v>44</v>
      </c>
      <c r="M19" s="33" t="s">
        <v>45</v>
      </c>
    </row>
    <row r="20" spans="1:15">
      <c r="A20" s="4">
        <v>2009</v>
      </c>
      <c r="B20" s="28">
        <v>2.5</v>
      </c>
      <c r="C20" s="46">
        <v>363492.57999999996</v>
      </c>
      <c r="D20" s="16">
        <f>'316 Truncate'!C16</f>
        <v>24.792310848804984</v>
      </c>
      <c r="E20" s="10">
        <f t="shared" si="1"/>
        <v>60.339204713624277</v>
      </c>
      <c r="F20" s="9">
        <f t="shared" si="0"/>
        <v>6024.1526504230715</v>
      </c>
      <c r="G20" s="9">
        <f>+D20*F20</f>
        <v>149352.66510994121</v>
      </c>
    </row>
    <row r="21" spans="1:15">
      <c r="A21" s="27">
        <v>2008</v>
      </c>
      <c r="B21" s="28">
        <v>3.5</v>
      </c>
      <c r="C21" s="46">
        <v>108176.95999999999</v>
      </c>
      <c r="D21" s="16">
        <f>'316 Truncate'!C17</f>
        <v>24.783496062952565</v>
      </c>
      <c r="E21" s="10">
        <f t="shared" si="1"/>
        <v>60.339204713624277</v>
      </c>
      <c r="F21" s="9">
        <f t="shared" si="0"/>
        <v>1792.8138183693063</v>
      </c>
      <c r="G21" s="9">
        <f>+D21*F21</f>
        <v>44432.194209162655</v>
      </c>
    </row>
    <row r="22" spans="1:15">
      <c r="A22" s="27">
        <v>2007</v>
      </c>
      <c r="B22" s="28">
        <v>4.5</v>
      </c>
      <c r="C22" s="46">
        <v>519561.65</v>
      </c>
      <c r="D22" s="16">
        <f>'316 Truncate'!C18</f>
        <v>24.774655700684743</v>
      </c>
      <c r="E22" s="10">
        <f t="shared" si="1"/>
        <v>60.339204713624277</v>
      </c>
      <c r="F22" s="9">
        <f t="shared" si="0"/>
        <v>8610.6811063534897</v>
      </c>
      <c r="G22" s="9">
        <f t="shared" ref="G22:G82" si="2">+D22*F22</f>
        <v>213326.65975829889</v>
      </c>
    </row>
    <row r="23" spans="1:15">
      <c r="A23" s="27">
        <v>2006</v>
      </c>
      <c r="B23" s="28">
        <v>5.5</v>
      </c>
      <c r="C23" s="46">
        <v>221366.32</v>
      </c>
      <c r="D23" s="16">
        <f>'316 Truncate'!C19</f>
        <v>24.765762633470128</v>
      </c>
      <c r="E23" s="10">
        <f t="shared" si="1"/>
        <v>60.339204713624277</v>
      </c>
      <c r="F23" s="9">
        <f t="shared" si="0"/>
        <v>3668.6980057265596</v>
      </c>
      <c r="G23" s="9">
        <f t="shared" si="2"/>
        <v>90858.10398370921</v>
      </c>
    </row>
    <row r="24" spans="1:15">
      <c r="A24" s="27">
        <v>2005</v>
      </c>
      <c r="B24" s="28">
        <v>6.5</v>
      </c>
      <c r="C24" s="46">
        <v>503072.54000000004</v>
      </c>
      <c r="D24" s="16">
        <f>'316 Truncate'!C20</f>
        <v>24.756777380970117</v>
      </c>
      <c r="E24" s="10">
        <f t="shared" si="1"/>
        <v>60.339204713624277</v>
      </c>
      <c r="F24" s="9">
        <f t="shared" si="0"/>
        <v>8337.4075344153298</v>
      </c>
      <c r="G24" s="9">
        <f t="shared" si="2"/>
        <v>206407.34226394328</v>
      </c>
    </row>
    <row r="25" spans="1:15">
      <c r="A25" s="27">
        <v>2004</v>
      </c>
      <c r="B25" s="28">
        <v>7.5</v>
      </c>
      <c r="C25" s="46">
        <v>862804.47000000009</v>
      </c>
      <c r="D25" s="16">
        <f>'316 Truncate'!C21</f>
        <v>24.747715867737224</v>
      </c>
      <c r="E25" s="10">
        <f t="shared" si="1"/>
        <v>60.339204713624277</v>
      </c>
      <c r="F25" s="9">
        <f t="shared" si="0"/>
        <v>14299.23503458413</v>
      </c>
      <c r="G25" s="9">
        <f t="shared" si="2"/>
        <v>353873.40576188167</v>
      </c>
    </row>
    <row r="26" spans="1:15">
      <c r="A26" s="27">
        <v>2003</v>
      </c>
      <c r="B26" s="28">
        <v>8.5</v>
      </c>
      <c r="C26" s="46">
        <v>1384105.31</v>
      </c>
      <c r="D26" s="16">
        <f>'316 Truncate'!C22</f>
        <v>24.738581850291052</v>
      </c>
      <c r="E26" s="10">
        <f t="shared" si="1"/>
        <v>60.339204713624277</v>
      </c>
      <c r="F26" s="9">
        <f t="shared" si="0"/>
        <v>22938.739689545102</v>
      </c>
      <c r="G26" s="9">
        <f t="shared" si="2"/>
        <v>567471.8893523314</v>
      </c>
    </row>
    <row r="27" spans="1:15">
      <c r="A27" s="27">
        <v>2002</v>
      </c>
      <c r="B27" s="28">
        <v>9.5</v>
      </c>
      <c r="C27" s="46">
        <v>397104.64000000001</v>
      </c>
      <c r="D27" s="16">
        <f>'316 Truncate'!C23</f>
        <v>24.729364688985257</v>
      </c>
      <c r="E27" s="10">
        <f t="shared" si="1"/>
        <v>60.339204713624277</v>
      </c>
      <c r="F27" s="9">
        <f t="shared" si="0"/>
        <v>6581.2044073947809</v>
      </c>
      <c r="G27" s="9">
        <f t="shared" si="2"/>
        <v>162749.00388322264</v>
      </c>
    </row>
    <row r="28" spans="1:15">
      <c r="A28" s="27">
        <v>2001</v>
      </c>
      <c r="B28" s="28">
        <v>10.5</v>
      </c>
      <c r="C28" s="46">
        <v>370504.37</v>
      </c>
      <c r="D28" s="16">
        <f>'316 Truncate'!C24</f>
        <v>24.720062508262011</v>
      </c>
      <c r="E28" s="10">
        <f t="shared" si="1"/>
        <v>60.339204713624277</v>
      </c>
      <c r="F28" s="9">
        <f t="shared" si="0"/>
        <v>6140.3588555475617</v>
      </c>
      <c r="G28" s="9">
        <f t="shared" si="2"/>
        <v>151790.05473229592</v>
      </c>
    </row>
    <row r="29" spans="1:15">
      <c r="A29" s="27">
        <v>2000</v>
      </c>
      <c r="B29" s="28">
        <v>11.5</v>
      </c>
      <c r="C29" s="46">
        <v>200067.59000000003</v>
      </c>
      <c r="D29" s="16">
        <f>'316 Truncate'!C25</f>
        <v>24.710695935518579</v>
      </c>
      <c r="E29" s="10">
        <f t="shared" si="1"/>
        <v>60.339204713624277</v>
      </c>
      <c r="F29" s="9">
        <f t="shared" si="0"/>
        <v>3315.7147322299029</v>
      </c>
      <c r="G29" s="9">
        <f t="shared" si="2"/>
        <v>81933.618557052541</v>
      </c>
    </row>
    <row r="30" spans="1:15">
      <c r="A30" s="27">
        <v>1999</v>
      </c>
      <c r="B30" s="28">
        <v>12.5</v>
      </c>
      <c r="C30" s="46">
        <v>1079397.8700000001</v>
      </c>
      <c r="D30" s="16">
        <f>'316 Truncate'!C26</f>
        <v>24.701311721662734</v>
      </c>
      <c r="E30" s="10">
        <f t="shared" si="1"/>
        <v>60.339204713624277</v>
      </c>
      <c r="F30" s="9">
        <f t="shared" si="0"/>
        <v>17888.831566854871</v>
      </c>
      <c r="G30" s="9">
        <f t="shared" si="2"/>
        <v>441877.60486920254</v>
      </c>
    </row>
    <row r="31" spans="1:15">
      <c r="A31" s="27">
        <v>1998</v>
      </c>
      <c r="B31" s="28">
        <v>13.5</v>
      </c>
      <c r="C31" s="46">
        <v>336084.12</v>
      </c>
      <c r="D31" s="16">
        <f>'316 Truncate'!C27</f>
        <v>24.691831833580181</v>
      </c>
      <c r="E31" s="10">
        <f t="shared" si="1"/>
        <v>60.339204713624277</v>
      </c>
      <c r="F31" s="9">
        <f t="shared" si="0"/>
        <v>5569.9129876684301</v>
      </c>
      <c r="G31" s="9">
        <f t="shared" si="2"/>
        <v>137531.35481918303</v>
      </c>
    </row>
    <row r="32" spans="1:15">
      <c r="A32" s="27">
        <v>1997</v>
      </c>
      <c r="B32" s="28">
        <v>14.5</v>
      </c>
      <c r="C32" s="46">
        <v>2070713.9300000002</v>
      </c>
      <c r="D32" s="16">
        <f>'316 Truncate'!C28</f>
        <v>24.682260106662355</v>
      </c>
      <c r="E32" s="10">
        <f t="shared" si="1"/>
        <v>60.339204713624277</v>
      </c>
      <c r="F32" s="9">
        <f t="shared" si="0"/>
        <v>34317.885690204399</v>
      </c>
      <c r="G32" s="9">
        <f t="shared" si="2"/>
        <v>847042.98091633094</v>
      </c>
    </row>
    <row r="33" spans="1:7">
      <c r="A33" s="27">
        <v>1996</v>
      </c>
      <c r="B33" s="28">
        <v>15.5</v>
      </c>
      <c r="C33" s="46">
        <v>589130.31000000006</v>
      </c>
      <c r="D33" s="16">
        <f>'316 Truncate'!C29</f>
        <v>24.672600002452004</v>
      </c>
      <c r="E33" s="10">
        <f t="shared" si="1"/>
        <v>60.339204713624277</v>
      </c>
      <c r="F33" s="9">
        <f t="shared" si="0"/>
        <v>9763.6406180039939</v>
      </c>
      <c r="G33" s="9">
        <f t="shared" si="2"/>
        <v>240894.39953570583</v>
      </c>
    </row>
    <row r="34" spans="1:7">
      <c r="A34" s="27">
        <v>1995</v>
      </c>
      <c r="B34" s="28">
        <v>16.5</v>
      </c>
      <c r="C34" s="46">
        <v>1026600.78</v>
      </c>
      <c r="D34" s="16">
        <f>'316 Truncate'!C30</f>
        <v>24.662848798075732</v>
      </c>
      <c r="E34" s="10">
        <f t="shared" ref="E34:E88" si="3">+E33</f>
        <v>60.339204713624277</v>
      </c>
      <c r="F34" s="9">
        <f t="shared" si="0"/>
        <v>17013.826829046669</v>
      </c>
      <c r="G34" s="9">
        <f t="shared" si="2"/>
        <v>419609.43856142228</v>
      </c>
    </row>
    <row r="35" spans="1:7">
      <c r="A35" s="27">
        <v>1994</v>
      </c>
      <c r="B35" s="28">
        <v>17.5</v>
      </c>
      <c r="C35" s="46">
        <v>634822.94999999995</v>
      </c>
      <c r="D35" s="16">
        <f>'316 Truncate'!C31</f>
        <v>24.653006952931172</v>
      </c>
      <c r="E35" s="10">
        <f t="shared" si="3"/>
        <v>60.339204713624277</v>
      </c>
      <c r="F35" s="9">
        <f t="shared" si="0"/>
        <v>10520.903499025739</v>
      </c>
      <c r="G35" s="9">
        <f t="shared" si="2"/>
        <v>259371.90711259944</v>
      </c>
    </row>
    <row r="36" spans="1:7">
      <c r="A36" s="27">
        <v>1993</v>
      </c>
      <c r="B36" s="28">
        <v>18.5</v>
      </c>
      <c r="C36" s="46">
        <v>396853.79</v>
      </c>
      <c r="D36" s="16">
        <f>'316 Truncate'!C32</f>
        <v>24.643116697045617</v>
      </c>
      <c r="E36" s="10">
        <f t="shared" si="3"/>
        <v>60.339204713624277</v>
      </c>
      <c r="F36" s="9">
        <f t="shared" si="0"/>
        <v>6577.0470771616328</v>
      </c>
      <c r="G36" s="9">
        <f t="shared" si="2"/>
        <v>162078.93864445691</v>
      </c>
    </row>
    <row r="37" spans="1:7">
      <c r="A37" s="27">
        <v>1992</v>
      </c>
      <c r="B37" s="28">
        <v>19.5</v>
      </c>
      <c r="C37" s="46">
        <v>465594.69</v>
      </c>
      <c r="D37" s="16">
        <f>'316 Truncate'!C33</f>
        <v>24.633128549696014</v>
      </c>
      <c r="E37" s="10">
        <f t="shared" si="3"/>
        <v>60.339204713624277</v>
      </c>
      <c r="F37" s="9">
        <f t="shared" si="0"/>
        <v>7716.2881448265289</v>
      </c>
      <c r="G37" s="9">
        <f t="shared" si="2"/>
        <v>190076.31779800725</v>
      </c>
    </row>
    <row r="38" spans="1:7">
      <c r="A38" s="27">
        <v>1991</v>
      </c>
      <c r="B38" s="28">
        <v>20.5</v>
      </c>
      <c r="C38" s="46">
        <v>748908.77</v>
      </c>
      <c r="D38" s="16">
        <f>'316 Truncate'!C34</f>
        <v>24.623056829707686</v>
      </c>
      <c r="E38" s="10">
        <f t="shared" si="3"/>
        <v>60.339204713624277</v>
      </c>
      <c r="F38" s="9">
        <f t="shared" si="0"/>
        <v>12411.644693601676</v>
      </c>
      <c r="G38" s="9">
        <f t="shared" si="2"/>
        <v>305612.63264069392</v>
      </c>
    </row>
    <row r="39" spans="1:7">
      <c r="A39" s="27">
        <v>1990</v>
      </c>
      <c r="B39" s="28">
        <v>21.5</v>
      </c>
      <c r="C39" s="46">
        <v>823211.88</v>
      </c>
      <c r="D39" s="16">
        <f>'316 Truncate'!C35</f>
        <v>24.612871983238215</v>
      </c>
      <c r="E39" s="10">
        <f t="shared" si="3"/>
        <v>60.339204713624277</v>
      </c>
      <c r="F39" s="9">
        <f t="shared" si="0"/>
        <v>13643.068116443423</v>
      </c>
      <c r="G39" s="9">
        <f t="shared" si="2"/>
        <v>335795.08900862088</v>
      </c>
    </row>
    <row r="40" spans="1:7">
      <c r="A40" s="27">
        <v>1989</v>
      </c>
      <c r="B40" s="28">
        <v>22.5</v>
      </c>
      <c r="C40" s="46">
        <v>632391.07000000007</v>
      </c>
      <c r="D40" s="16">
        <f>'316 Truncate'!C36</f>
        <v>24.602568079103694</v>
      </c>
      <c r="E40" s="10">
        <f t="shared" si="3"/>
        <v>60.339204713624277</v>
      </c>
      <c r="F40" s="9">
        <f t="shared" si="0"/>
        <v>10480.600017872119</v>
      </c>
      <c r="G40" s="9">
        <f t="shared" si="2"/>
        <v>257849.6754495542</v>
      </c>
    </row>
    <row r="41" spans="1:7">
      <c r="A41" s="27">
        <v>1988</v>
      </c>
      <c r="B41" s="28">
        <v>23.5</v>
      </c>
      <c r="C41" s="46">
        <v>516740.23</v>
      </c>
      <c r="D41" s="16">
        <f>'316 Truncate'!C37</f>
        <v>24.592149707245557</v>
      </c>
      <c r="E41" s="10">
        <f t="shared" si="3"/>
        <v>60.339204713624277</v>
      </c>
      <c r="F41" s="9">
        <f t="shared" si="0"/>
        <v>8563.921789365626</v>
      </c>
      <c r="G41" s="9">
        <f t="shared" si="2"/>
        <v>210605.24672522172</v>
      </c>
    </row>
    <row r="42" spans="1:7">
      <c r="A42" s="27">
        <v>1987</v>
      </c>
      <c r="B42" s="28">
        <v>24.5</v>
      </c>
      <c r="C42" s="46">
        <v>742123.16999999993</v>
      </c>
      <c r="D42" s="16">
        <f>'316 Truncate'!C38</f>
        <v>24.581609344019643</v>
      </c>
      <c r="E42" s="10">
        <f t="shared" si="3"/>
        <v>60.339204713624277</v>
      </c>
      <c r="F42" s="9">
        <f t="shared" si="0"/>
        <v>12299.187129200469</v>
      </c>
      <c r="G42" s="9">
        <f t="shared" si="2"/>
        <v>302333.81325900037</v>
      </c>
    </row>
    <row r="43" spans="1:7">
      <c r="A43" s="27">
        <v>1986</v>
      </c>
      <c r="B43" s="28">
        <v>25.5</v>
      </c>
      <c r="C43" s="46">
        <v>278082</v>
      </c>
      <c r="D43" s="16">
        <f>'316 Truncate'!C39</f>
        <v>24.570932592411335</v>
      </c>
      <c r="E43" s="10">
        <f t="shared" si="3"/>
        <v>60.339204713624277</v>
      </c>
      <c r="F43" s="9">
        <f t="shared" si="0"/>
        <v>4608.6454291170085</v>
      </c>
      <c r="G43" s="9">
        <f t="shared" si="2"/>
        <v>113238.71618115863</v>
      </c>
    </row>
    <row r="44" spans="1:7">
      <c r="A44" s="27">
        <v>1985</v>
      </c>
      <c r="B44" s="28">
        <v>26.5</v>
      </c>
      <c r="C44" s="46">
        <v>133397.54</v>
      </c>
      <c r="D44" s="16">
        <f>'316 Truncate'!C40</f>
        <v>24.560185920083722</v>
      </c>
      <c r="E44" s="10">
        <f t="shared" si="3"/>
        <v>60.339204713624277</v>
      </c>
      <c r="F44" s="9">
        <f t="shared" si="0"/>
        <v>2210.7938053396242</v>
      </c>
      <c r="G44" s="9">
        <f t="shared" si="2"/>
        <v>54297.506890110548</v>
      </c>
    </row>
    <row r="45" spans="1:7">
      <c r="A45" s="27">
        <v>1984</v>
      </c>
      <c r="B45" s="28">
        <v>27.5</v>
      </c>
      <c r="C45" s="46">
        <v>2185661.25</v>
      </c>
      <c r="D45" s="16">
        <f>'316 Truncate'!C41</f>
        <v>24.549285620432101</v>
      </c>
      <c r="E45" s="10">
        <f t="shared" si="3"/>
        <v>60.339204713624277</v>
      </c>
      <c r="F45" s="9">
        <f t="shared" si="0"/>
        <v>36222.904500869052</v>
      </c>
      <c r="G45" s="9">
        <f t="shared" si="2"/>
        <v>889246.4285934699</v>
      </c>
    </row>
    <row r="46" spans="1:7">
      <c r="A46" s="27">
        <v>1983</v>
      </c>
      <c r="B46" s="28">
        <v>28.5</v>
      </c>
      <c r="C46" s="46">
        <v>102938.96</v>
      </c>
      <c r="D46" s="16">
        <f>'316 Truncate'!C42</f>
        <v>24.538222845523087</v>
      </c>
      <c r="E46" s="10">
        <f t="shared" si="3"/>
        <v>60.339204713624277</v>
      </c>
      <c r="F46" s="9">
        <f t="shared" si="0"/>
        <v>1706.0045867120441</v>
      </c>
      <c r="G46" s="9">
        <f t="shared" si="2"/>
        <v>41862.32072422465</v>
      </c>
    </row>
    <row r="47" spans="1:7">
      <c r="A47" s="27">
        <v>1982</v>
      </c>
      <c r="B47" s="28">
        <v>29.5</v>
      </c>
      <c r="C47" s="46">
        <v>231534</v>
      </c>
      <c r="D47" s="16">
        <f>'316 Truncate'!C43</f>
        <v>24.526998550983695</v>
      </c>
      <c r="E47" s="10">
        <f t="shared" si="3"/>
        <v>60.339204713624277</v>
      </c>
      <c r="F47" s="9">
        <f t="shared" si="0"/>
        <v>3837.2066900596856</v>
      </c>
      <c r="G47" s="9">
        <f t="shared" si="2"/>
        <v>94115.162926918842</v>
      </c>
    </row>
    <row r="48" spans="1:7">
      <c r="A48" s="27">
        <v>1981</v>
      </c>
      <c r="B48" s="28">
        <v>30.5</v>
      </c>
      <c r="C48" s="46">
        <v>2159840.84</v>
      </c>
      <c r="D48" s="16">
        <f>'316 Truncate'!C44</f>
        <v>24.515604305499945</v>
      </c>
      <c r="E48" s="10">
        <f t="shared" si="3"/>
        <v>60.339204713624277</v>
      </c>
      <c r="F48" s="9">
        <f t="shared" si="0"/>
        <v>35794.983547609125</v>
      </c>
      <c r="G48" s="9">
        <f t="shared" si="2"/>
        <v>877535.65277506597</v>
      </c>
    </row>
    <row r="49" spans="1:8">
      <c r="A49" s="27">
        <v>1980</v>
      </c>
      <c r="B49" s="28">
        <v>31.5</v>
      </c>
      <c r="C49" s="46">
        <v>64608.11</v>
      </c>
      <c r="D49" s="16">
        <f>'316 Truncate'!C45</f>
        <v>24.504019801729502</v>
      </c>
      <c r="E49" s="10">
        <f t="shared" si="3"/>
        <v>60.339204713624277</v>
      </c>
      <c r="F49" s="9">
        <f t="shared" si="0"/>
        <v>1070.7484513035324</v>
      </c>
      <c r="G49" s="9">
        <f t="shared" si="2"/>
        <v>26237.641253412956</v>
      </c>
    </row>
    <row r="50" spans="1:8">
      <c r="A50" s="27">
        <v>1979</v>
      </c>
      <c r="B50" s="28">
        <v>32.5</v>
      </c>
      <c r="C50" s="46">
        <v>48298.75</v>
      </c>
      <c r="D50" s="16">
        <f>'316 Truncate'!C46</f>
        <v>24.492235012907603</v>
      </c>
      <c r="E50" s="10">
        <f t="shared" si="3"/>
        <v>60.339204713624277</v>
      </c>
      <c r="F50" s="9">
        <f t="shared" si="0"/>
        <v>800.45387123066268</v>
      </c>
      <c r="G50" s="9">
        <f t="shared" si="2"/>
        <v>19604.904331173071</v>
      </c>
    </row>
    <row r="51" spans="1:8">
      <c r="A51" s="27">
        <v>1978</v>
      </c>
      <c r="B51" s="28">
        <v>33.5</v>
      </c>
      <c r="C51" s="46">
        <v>602008.72</v>
      </c>
      <c r="D51" s="16">
        <f>'316 Truncate'!C47</f>
        <v>24.48027518840242</v>
      </c>
      <c r="E51" s="10">
        <f t="shared" si="3"/>
        <v>60.339204713624277</v>
      </c>
      <c r="F51" s="9">
        <f t="shared" si="0"/>
        <v>9977.0741569629863</v>
      </c>
      <c r="G51" s="9">
        <f t="shared" si="2"/>
        <v>244241.52093755198</v>
      </c>
    </row>
    <row r="52" spans="1:8">
      <c r="A52" s="27">
        <v>1977</v>
      </c>
      <c r="B52" s="28">
        <v>34.5</v>
      </c>
      <c r="C52" s="46">
        <v>709300.47</v>
      </c>
      <c r="D52" s="16">
        <f>'316 Truncate'!C48</f>
        <v>24.468127010768224</v>
      </c>
      <c r="E52" s="10">
        <f t="shared" si="3"/>
        <v>60.339204713624277</v>
      </c>
      <c r="F52" s="9">
        <f t="shared" si="0"/>
        <v>11755.21741405789</v>
      </c>
      <c r="G52" s="9">
        <f t="shared" si="2"/>
        <v>287628.15272636287</v>
      </c>
    </row>
    <row r="53" spans="1:8">
      <c r="A53" s="27">
        <v>1976</v>
      </c>
      <c r="B53" s="28">
        <v>35.5</v>
      </c>
      <c r="C53" s="46">
        <v>112452.45999999999</v>
      </c>
      <c r="D53" s="16">
        <f>'316 Truncate'!C49</f>
        <v>24.455753866386669</v>
      </c>
      <c r="E53" s="10">
        <f t="shared" si="3"/>
        <v>60.339204713624277</v>
      </c>
      <c r="F53" s="9">
        <f t="shared" si="0"/>
        <v>1863.6715636825227</v>
      </c>
      <c r="G53" s="9">
        <f t="shared" si="2"/>
        <v>45577.493049203746</v>
      </c>
    </row>
    <row r="54" spans="1:8">
      <c r="A54" s="27">
        <v>1975</v>
      </c>
      <c r="B54" s="28">
        <v>36.5</v>
      </c>
      <c r="C54" s="46">
        <v>96764.91</v>
      </c>
      <c r="D54" s="16">
        <f>'316 Truncate'!C50</f>
        <v>24.443135954607829</v>
      </c>
      <c r="E54" s="10">
        <f t="shared" si="3"/>
        <v>60.339204713624277</v>
      </c>
      <c r="F54" s="9">
        <f t="shared" si="0"/>
        <v>1603.6822238419559</v>
      </c>
      <c r="G54" s="9">
        <f t="shared" si="2"/>
        <v>39199.022625356753</v>
      </c>
    </row>
    <row r="55" spans="1:8">
      <c r="A55" s="27">
        <v>1974</v>
      </c>
      <c r="B55" s="28">
        <v>37.5</v>
      </c>
      <c r="C55" s="46">
        <v>1070180.6000000001</v>
      </c>
      <c r="D55" s="16">
        <f>'316 Truncate'!C51</f>
        <v>24.430261559395582</v>
      </c>
      <c r="E55" s="10">
        <f t="shared" si="3"/>
        <v>60.339204713624277</v>
      </c>
      <c r="F55" s="9">
        <f t="shared" si="0"/>
        <v>17736.074001624336</v>
      </c>
      <c r="G55" s="9">
        <f t="shared" si="2"/>
        <v>433296.9268964784</v>
      </c>
    </row>
    <row r="56" spans="1:8">
      <c r="A56" s="27">
        <v>1973</v>
      </c>
      <c r="B56" s="28">
        <v>38.5</v>
      </c>
      <c r="C56" s="46">
        <v>960</v>
      </c>
      <c r="D56" s="16">
        <f>'316 Truncate'!C52</f>
        <v>24.417129013280483</v>
      </c>
      <c r="E56" s="10">
        <f t="shared" si="3"/>
        <v>60.339204713624277</v>
      </c>
      <c r="F56" s="9">
        <f t="shared" si="0"/>
        <v>15.910053911983978</v>
      </c>
      <c r="G56" s="9">
        <f t="shared" si="2"/>
        <v>388.47783897716062</v>
      </c>
    </row>
    <row r="57" spans="1:8">
      <c r="A57" s="27">
        <v>1972</v>
      </c>
      <c r="B57" s="28">
        <v>39.5</v>
      </c>
      <c r="C57" s="46">
        <v>23438</v>
      </c>
      <c r="D57" s="16">
        <f>'316 Truncate'!C53</f>
        <v>24.403753492663149</v>
      </c>
      <c r="E57" s="10">
        <f t="shared" si="3"/>
        <v>60.339204713624277</v>
      </c>
      <c r="F57" s="9">
        <f t="shared" si="0"/>
        <v>388.43733707195884</v>
      </c>
      <c r="G57" s="9">
        <f t="shared" si="2"/>
        <v>9479.329021250589</v>
      </c>
    </row>
    <row r="58" spans="1:8">
      <c r="A58" s="27">
        <v>1971</v>
      </c>
      <c r="B58" s="28">
        <v>40.5</v>
      </c>
      <c r="C58" s="46">
        <v>379237.85000000003</v>
      </c>
      <c r="D58" s="16">
        <f>'316 Truncate'!C54</f>
        <v>24.390126536793442</v>
      </c>
      <c r="E58" s="10">
        <f t="shared" si="3"/>
        <v>60.339204713624277</v>
      </c>
      <c r="F58" s="9">
        <f t="shared" si="0"/>
        <v>6285.0985822550974</v>
      </c>
      <c r="G58" s="9">
        <f t="shared" si="2"/>
        <v>153294.34971742288</v>
      </c>
    </row>
    <row r="59" spans="1:8">
      <c r="A59" s="27">
        <v>1970</v>
      </c>
      <c r="B59" s="28">
        <v>41.5</v>
      </c>
      <c r="C59" s="46">
        <v>3690.08</v>
      </c>
      <c r="D59" s="16">
        <f>'316 Truncate'!C55</f>
        <v>24.376241937997655</v>
      </c>
      <c r="E59" s="10">
        <f t="shared" si="3"/>
        <v>60.339204713624277</v>
      </c>
      <c r="F59" s="9">
        <f t="shared" si="0"/>
        <v>61.155595562014412</v>
      </c>
      <c r="G59" s="9">
        <f t="shared" si="2"/>
        <v>1490.743593281999</v>
      </c>
    </row>
    <row r="60" spans="1:8" s="15" customFormat="1">
      <c r="A60" s="27">
        <v>1969</v>
      </c>
      <c r="B60" s="28">
        <v>42.5</v>
      </c>
      <c r="C60" s="46">
        <v>59990.84</v>
      </c>
      <c r="D60" s="16">
        <f>'316 Truncate'!C56</f>
        <v>24.362097506228842</v>
      </c>
      <c r="E60" s="10">
        <f t="shared" si="3"/>
        <v>60.339204713624277</v>
      </c>
      <c r="F60" s="9">
        <f t="shared" si="0"/>
        <v>994.22656106792169</v>
      </c>
      <c r="G60" s="9">
        <f t="shared" si="2"/>
        <v>24221.444424019293</v>
      </c>
    </row>
    <row r="61" spans="1:8" s="15" customFormat="1">
      <c r="A61" s="27">
        <v>1968</v>
      </c>
      <c r="B61" s="28">
        <v>43.5</v>
      </c>
      <c r="C61" s="46">
        <v>520.36</v>
      </c>
      <c r="D61" s="16">
        <f>'316 Truncate'!C57</f>
        <v>24.347652372909934</v>
      </c>
      <c r="E61" s="10">
        <f t="shared" si="3"/>
        <v>60.339204713624277</v>
      </c>
      <c r="F61" s="9">
        <f t="shared" si="0"/>
        <v>8.6239121392083149</v>
      </c>
      <c r="G61" s="9">
        <f t="shared" si="2"/>
        <v>209.97201485996212</v>
      </c>
    </row>
    <row r="62" spans="1:8">
      <c r="A62" s="27">
        <v>1967</v>
      </c>
      <c r="B62" s="28">
        <v>44.5</v>
      </c>
      <c r="C62" s="46">
        <v>0</v>
      </c>
      <c r="D62" s="16">
        <f>'316 Truncate'!C58</f>
        <v>24.332898408674307</v>
      </c>
      <c r="E62" s="10">
        <f t="shared" si="3"/>
        <v>60.339204713624277</v>
      </c>
      <c r="F62" s="9">
        <f t="shared" si="0"/>
        <v>0</v>
      </c>
      <c r="G62" s="9">
        <f t="shared" si="2"/>
        <v>0</v>
      </c>
      <c r="H62" s="10"/>
    </row>
    <row r="63" spans="1:8">
      <c r="A63" s="27">
        <v>1966</v>
      </c>
      <c r="B63" s="28">
        <v>45.5</v>
      </c>
      <c r="C63" s="46">
        <v>8438.35</v>
      </c>
      <c r="D63" s="16">
        <f>'316 Truncate'!C59</f>
        <v>24.317843011700415</v>
      </c>
      <c r="E63" s="10">
        <f t="shared" si="3"/>
        <v>60.339204713624277</v>
      </c>
      <c r="F63" s="9">
        <f t="shared" si="0"/>
        <v>139.84854523769792</v>
      </c>
      <c r="G63" s="9">
        <f t="shared" si="2"/>
        <v>3400.8149685050216</v>
      </c>
    </row>
    <row r="64" spans="1:8" ht="15" customHeight="1">
      <c r="A64" s="27">
        <v>1965</v>
      </c>
      <c r="B64" s="28">
        <v>46.5</v>
      </c>
      <c r="C64" s="46">
        <v>541.89</v>
      </c>
      <c r="D64" s="16">
        <f>'316 Truncate'!C60</f>
        <v>24.302475148625337</v>
      </c>
      <c r="E64" s="10">
        <f t="shared" si="3"/>
        <v>60.339204713624277</v>
      </c>
      <c r="F64" s="9">
        <f t="shared" si="0"/>
        <v>8.980728244130205</v>
      </c>
      <c r="G64" s="9">
        <f t="shared" si="2"/>
        <v>218.25392496953197</v>
      </c>
    </row>
    <row r="65" spans="1:7">
      <c r="A65" s="27">
        <v>1964</v>
      </c>
      <c r="B65" s="28">
        <v>47.5</v>
      </c>
      <c r="C65" s="46">
        <v>0</v>
      </c>
      <c r="D65" s="16">
        <f>'316 Truncate'!C61</f>
        <v>24.286833101536487</v>
      </c>
      <c r="E65" s="10">
        <f t="shared" si="3"/>
        <v>60.339204713624277</v>
      </c>
      <c r="F65" s="9">
        <f t="shared" si="0"/>
        <v>0</v>
      </c>
      <c r="G65" s="9">
        <f t="shared" si="2"/>
        <v>0</v>
      </c>
    </row>
    <row r="66" spans="1:7">
      <c r="A66" s="27">
        <v>1963</v>
      </c>
      <c r="B66" s="28">
        <v>48.5</v>
      </c>
      <c r="C66" s="46">
        <v>63488.24</v>
      </c>
      <c r="D66" s="16">
        <f>'316 Truncate'!C62</f>
        <v>24.270926501664778</v>
      </c>
      <c r="E66" s="10">
        <f t="shared" si="3"/>
        <v>60.339204713624277</v>
      </c>
      <c r="F66" s="9">
        <f t="shared" si="0"/>
        <v>1052.1888762260185</v>
      </c>
      <c r="G66" s="9">
        <f t="shared" si="2"/>
        <v>25537.598880750953</v>
      </c>
    </row>
    <row r="67" spans="1:7">
      <c r="A67" s="27">
        <v>1962</v>
      </c>
      <c r="B67" s="28">
        <v>49.5</v>
      </c>
      <c r="C67" s="46">
        <v>0</v>
      </c>
      <c r="D67" s="16">
        <f>'316 Truncate'!C63</f>
        <v>24.254687718709128</v>
      </c>
      <c r="E67" s="10">
        <f t="shared" si="3"/>
        <v>60.339204713624277</v>
      </c>
      <c r="F67" s="9">
        <f t="shared" si="0"/>
        <v>0</v>
      </c>
      <c r="G67" s="9">
        <f t="shared" si="2"/>
        <v>0</v>
      </c>
    </row>
    <row r="68" spans="1:7">
      <c r="A68" s="27">
        <v>1961</v>
      </c>
      <c r="B68" s="28">
        <v>50.5</v>
      </c>
      <c r="C68" s="46">
        <v>0</v>
      </c>
      <c r="D68" s="16">
        <f>'316 Truncate'!C64</f>
        <v>24.238101214255298</v>
      </c>
      <c r="E68" s="10">
        <f t="shared" si="3"/>
        <v>60.339204713624277</v>
      </c>
      <c r="F68" s="9">
        <f t="shared" si="0"/>
        <v>0</v>
      </c>
      <c r="G68" s="9">
        <f t="shared" si="2"/>
        <v>0</v>
      </c>
    </row>
    <row r="69" spans="1:7">
      <c r="A69" s="27">
        <v>1960</v>
      </c>
      <c r="B69" s="28">
        <v>51.5</v>
      </c>
      <c r="C69" s="46">
        <v>0</v>
      </c>
      <c r="D69" s="16">
        <f>'316 Truncate'!C65</f>
        <v>24.221184691929615</v>
      </c>
      <c r="E69" s="10">
        <f t="shared" si="3"/>
        <v>60.339204713624277</v>
      </c>
      <c r="F69" s="9">
        <f t="shared" si="0"/>
        <v>0</v>
      </c>
      <c r="G69" s="9">
        <f t="shared" si="2"/>
        <v>0</v>
      </c>
    </row>
    <row r="70" spans="1:7">
      <c r="A70" s="27">
        <v>1959</v>
      </c>
      <c r="B70" s="28">
        <v>52.5</v>
      </c>
      <c r="C70" s="46">
        <v>72854.61</v>
      </c>
      <c r="D70" s="16">
        <f>'316 Truncate'!C66</f>
        <v>24.203938413846704</v>
      </c>
      <c r="E70" s="10">
        <f t="shared" si="3"/>
        <v>60.339204713624277</v>
      </c>
      <c r="F70" s="9">
        <f t="shared" si="0"/>
        <v>1207.4174717047574</v>
      </c>
      <c r="G70" s="9">
        <f t="shared" si="2"/>
        <v>29224.258124944445</v>
      </c>
    </row>
    <row r="71" spans="1:7">
      <c r="A71" s="27">
        <v>1958</v>
      </c>
      <c r="B71" s="28">
        <v>53.5</v>
      </c>
      <c r="C71" s="46">
        <v>497</v>
      </c>
      <c r="D71" s="16">
        <f>'316 Truncate'!C67</f>
        <v>24.18632706768917</v>
      </c>
      <c r="E71" s="10">
        <f t="shared" si="3"/>
        <v>60.339204713624277</v>
      </c>
      <c r="F71" s="9">
        <f t="shared" si="0"/>
        <v>8.2367674940167053</v>
      </c>
      <c r="G71" s="9">
        <f t="shared" si="2"/>
        <v>199.21715259079852</v>
      </c>
    </row>
    <row r="72" spans="1:7">
      <c r="A72" s="27">
        <v>1957</v>
      </c>
      <c r="B72" s="28">
        <v>54.5</v>
      </c>
      <c r="C72" s="46">
        <v>3175.4</v>
      </c>
      <c r="D72" s="16">
        <f>'316 Truncate'!C68</f>
        <v>24.16838576334894</v>
      </c>
      <c r="E72" s="10">
        <f t="shared" si="3"/>
        <v>60.339204713624277</v>
      </c>
      <c r="F72" s="9">
        <f t="shared" si="0"/>
        <v>52.625817908452007</v>
      </c>
      <c r="G72" s="9">
        <f t="shared" si="2"/>
        <v>1271.8810683232252</v>
      </c>
    </row>
    <row r="73" spans="1:7">
      <c r="A73" s="27">
        <v>1956</v>
      </c>
      <c r="B73" s="28">
        <v>55.5</v>
      </c>
      <c r="C73" s="46">
        <v>150707</v>
      </c>
      <c r="D73" s="16">
        <f>'316 Truncate'!C69</f>
        <v>24.150179546059221</v>
      </c>
      <c r="E73" s="10">
        <f t="shared" si="3"/>
        <v>60.339204713624277</v>
      </c>
      <c r="F73" s="9">
        <f t="shared" si="0"/>
        <v>2497.6630155347598</v>
      </c>
      <c r="G73" s="9">
        <f t="shared" si="2"/>
        <v>60319.01027071615</v>
      </c>
    </row>
    <row r="74" spans="1:7">
      <c r="A74" s="27">
        <v>1955</v>
      </c>
      <c r="B74" s="28">
        <v>56.5</v>
      </c>
      <c r="C74" s="46">
        <v>8542.17</v>
      </c>
      <c r="D74" s="16">
        <f>'316 Truncate'!C70</f>
        <v>24.131630687941712</v>
      </c>
      <c r="E74" s="10">
        <f t="shared" si="3"/>
        <v>60.339204713624277</v>
      </c>
      <c r="F74" s="9">
        <f t="shared" si="0"/>
        <v>141.56915127638769</v>
      </c>
      <c r="G74" s="9">
        <f t="shared" si="2"/>
        <v>3416.2944754071395</v>
      </c>
    </row>
    <row r="75" spans="1:7">
      <c r="A75" s="27">
        <v>1954</v>
      </c>
      <c r="B75" s="28">
        <v>57.5</v>
      </c>
      <c r="C75" s="46">
        <v>15750.310000000001</v>
      </c>
      <c r="D75" s="16">
        <f>'316 Truncate'!C71</f>
        <v>24.112707058109184</v>
      </c>
      <c r="E75" s="10">
        <f t="shared" si="3"/>
        <v>60.339204713624277</v>
      </c>
      <c r="F75" s="9">
        <f t="shared" si="0"/>
        <v>261.02945961506288</v>
      </c>
      <c r="G75" s="9">
        <f t="shared" si="2"/>
        <v>6294.1268932345529</v>
      </c>
    </row>
    <row r="76" spans="1:7">
      <c r="A76" s="27">
        <v>1953</v>
      </c>
      <c r="B76" s="28">
        <v>58.5</v>
      </c>
      <c r="C76" s="46">
        <v>7624.14</v>
      </c>
      <c r="D76" s="16">
        <f>'316 Truncate'!C72</f>
        <v>24.093410990535421</v>
      </c>
      <c r="E76" s="10">
        <f t="shared" si="3"/>
        <v>60.339204713624277</v>
      </c>
      <c r="F76" s="9">
        <f t="shared" si="0"/>
        <v>126.35466503386826</v>
      </c>
      <c r="G76" s="9">
        <f t="shared" si="2"/>
        <v>3044.3148752324232</v>
      </c>
    </row>
    <row r="77" spans="1:7">
      <c r="A77" s="27">
        <v>1952</v>
      </c>
      <c r="B77" s="28">
        <v>59.5</v>
      </c>
      <c r="C77" s="46">
        <v>3013</v>
      </c>
      <c r="D77" s="16">
        <f>'316 Truncate'!C73</f>
        <v>24.073738381307734</v>
      </c>
      <c r="E77" s="10">
        <f t="shared" si="3"/>
        <v>60.339204713624277</v>
      </c>
      <c r="F77" s="9">
        <f t="shared" si="0"/>
        <v>49.934367121674711</v>
      </c>
      <c r="G77" s="9">
        <f t="shared" si="2"/>
        <v>1202.1068903233715</v>
      </c>
    </row>
    <row r="78" spans="1:7">
      <c r="A78" s="27">
        <v>1951</v>
      </c>
      <c r="B78" s="28">
        <v>60.5</v>
      </c>
      <c r="C78" s="46">
        <v>0</v>
      </c>
      <c r="D78" s="16">
        <f>'316 Truncate'!C74</f>
        <v>24.053672031945702</v>
      </c>
      <c r="E78" s="10">
        <f t="shared" si="3"/>
        <v>60.339204713624277</v>
      </c>
      <c r="F78" s="9">
        <f t="shared" si="0"/>
        <v>0</v>
      </c>
      <c r="G78" s="9">
        <f t="shared" si="2"/>
        <v>0</v>
      </c>
    </row>
    <row r="79" spans="1:7">
      <c r="A79" s="27">
        <v>1950</v>
      </c>
      <c r="B79" s="28">
        <v>61.5</v>
      </c>
      <c r="C79" s="46">
        <v>61411.49</v>
      </c>
      <c r="D79" s="16">
        <f>'316 Truncate'!C75</f>
        <v>0</v>
      </c>
      <c r="E79" s="10">
        <f t="shared" si="3"/>
        <v>60.339204713624277</v>
      </c>
      <c r="F79" s="9">
        <f t="shared" si="0"/>
        <v>1017.7709549117343</v>
      </c>
      <c r="G79" s="9">
        <f t="shared" si="2"/>
        <v>0</v>
      </c>
    </row>
    <row r="80" spans="1:7">
      <c r="A80" s="27">
        <v>1949</v>
      </c>
      <c r="B80" s="28">
        <v>62.5</v>
      </c>
      <c r="C80" s="46">
        <v>1442.98</v>
      </c>
      <c r="D80" s="16">
        <f>'316 Truncate'!C76</f>
        <v>0</v>
      </c>
      <c r="E80" s="10">
        <f t="shared" si="3"/>
        <v>60.339204713624277</v>
      </c>
      <c r="F80" s="9">
        <f t="shared" si="0"/>
        <v>23.914468326994417</v>
      </c>
      <c r="G80" s="9">
        <f t="shared" si="2"/>
        <v>0</v>
      </c>
    </row>
    <row r="81" spans="1:8">
      <c r="A81" s="27">
        <v>1948</v>
      </c>
      <c r="B81" s="28">
        <v>63.5</v>
      </c>
      <c r="C81" s="46">
        <v>34362.68</v>
      </c>
      <c r="D81" s="16">
        <f>'316 Truncate'!C77</f>
        <v>0</v>
      </c>
      <c r="E81" s="10">
        <f t="shared" si="3"/>
        <v>60.339204713624277</v>
      </c>
      <c r="F81" s="9">
        <f t="shared" si="0"/>
        <v>569.49176183359748</v>
      </c>
      <c r="G81" s="9">
        <f t="shared" si="2"/>
        <v>0</v>
      </c>
    </row>
    <row r="82" spans="1:8">
      <c r="A82" s="27">
        <v>1947</v>
      </c>
      <c r="B82" s="28">
        <v>64.5</v>
      </c>
      <c r="C82" s="46">
        <v>34060.46</v>
      </c>
      <c r="D82" s="16">
        <f>'316 Truncate'!C78</f>
        <v>0</v>
      </c>
      <c r="E82" s="10">
        <f t="shared" si="3"/>
        <v>60.339204713624277</v>
      </c>
      <c r="F82" s="9">
        <f>+C82/E82</f>
        <v>564.483077986431</v>
      </c>
      <c r="G82" s="9">
        <f t="shared" si="2"/>
        <v>0</v>
      </c>
    </row>
    <row r="83" spans="1:8">
      <c r="A83" s="27">
        <v>1946</v>
      </c>
      <c r="B83" s="28">
        <v>64.5</v>
      </c>
      <c r="C83" s="46">
        <v>0</v>
      </c>
      <c r="D83" s="16">
        <f>'316 Truncate'!C79</f>
        <v>0</v>
      </c>
      <c r="E83" s="10">
        <f t="shared" si="3"/>
        <v>60.339204713624277</v>
      </c>
      <c r="F83" s="9">
        <f t="shared" ref="F83:F88" si="4">+C83/E83</f>
        <v>0</v>
      </c>
      <c r="G83" s="9">
        <f t="shared" ref="G83:G88" si="5">+D83*F83</f>
        <v>0</v>
      </c>
    </row>
    <row r="84" spans="1:8">
      <c r="A84" s="27">
        <v>1945</v>
      </c>
      <c r="B84" s="28">
        <v>64.5</v>
      </c>
      <c r="C84" s="46">
        <v>0</v>
      </c>
      <c r="D84" s="16">
        <f>'316 Truncate'!C80</f>
        <v>0</v>
      </c>
      <c r="E84" s="10">
        <f t="shared" si="3"/>
        <v>60.339204713624277</v>
      </c>
      <c r="F84" s="9">
        <f t="shared" si="4"/>
        <v>0</v>
      </c>
      <c r="G84" s="9">
        <f t="shared" si="5"/>
        <v>0</v>
      </c>
    </row>
    <row r="85" spans="1:8">
      <c r="A85" s="27">
        <v>1944</v>
      </c>
      <c r="B85" s="28">
        <v>64.5</v>
      </c>
      <c r="C85" s="46">
        <v>0</v>
      </c>
      <c r="D85" s="16">
        <f>'316 Truncate'!C81</f>
        <v>0</v>
      </c>
      <c r="E85" s="10">
        <f t="shared" si="3"/>
        <v>60.339204713624277</v>
      </c>
      <c r="F85" s="9">
        <f t="shared" si="4"/>
        <v>0</v>
      </c>
      <c r="G85" s="9">
        <f t="shared" si="5"/>
        <v>0</v>
      </c>
    </row>
    <row r="86" spans="1:8">
      <c r="A86" s="27">
        <v>1943</v>
      </c>
      <c r="B86" s="28">
        <v>64.5</v>
      </c>
      <c r="C86" s="46">
        <v>0</v>
      </c>
      <c r="D86" s="16">
        <f>'316 Truncate'!C82</f>
        <v>0</v>
      </c>
      <c r="E86" s="10">
        <f t="shared" si="3"/>
        <v>60.339204713624277</v>
      </c>
      <c r="F86" s="9">
        <f t="shared" si="4"/>
        <v>0</v>
      </c>
      <c r="G86" s="9">
        <f t="shared" si="5"/>
        <v>0</v>
      </c>
    </row>
    <row r="87" spans="1:8">
      <c r="A87" s="27">
        <v>1942</v>
      </c>
      <c r="B87" s="28">
        <v>64.5</v>
      </c>
      <c r="C87" s="46">
        <v>0</v>
      </c>
      <c r="D87" s="16">
        <f>'316 Truncate'!C83</f>
        <v>0</v>
      </c>
      <c r="E87" s="10">
        <f t="shared" si="3"/>
        <v>60.339204713624277</v>
      </c>
      <c r="F87" s="9">
        <f t="shared" si="4"/>
        <v>0</v>
      </c>
      <c r="G87" s="9">
        <f t="shared" si="5"/>
        <v>0</v>
      </c>
    </row>
    <row r="88" spans="1:8">
      <c r="A88" s="27">
        <v>1941</v>
      </c>
      <c r="B88" s="28">
        <v>64.5</v>
      </c>
      <c r="C88" s="46">
        <v>896</v>
      </c>
      <c r="D88" s="16">
        <f>'316 Truncate'!C84</f>
        <v>0</v>
      </c>
      <c r="E88" s="10">
        <f t="shared" si="3"/>
        <v>60.339204713624277</v>
      </c>
      <c r="F88" s="9">
        <f t="shared" si="4"/>
        <v>14.849383651185047</v>
      </c>
      <c r="G88" s="9">
        <f t="shared" si="5"/>
        <v>0</v>
      </c>
    </row>
    <row r="89" spans="1:8" ht="15.75" thickBot="1">
      <c r="D89" s="16"/>
      <c r="E89" s="10"/>
      <c r="F89" s="17"/>
      <c r="G89" s="17"/>
    </row>
    <row r="90" spans="1:8" ht="13.5" thickBot="1">
      <c r="D90"/>
      <c r="H90" s="55" t="s">
        <v>75</v>
      </c>
    </row>
    <row r="91" spans="1:8">
      <c r="C91" s="11">
        <f>SUM(C18:C88)</f>
        <v>30010398.679999996</v>
      </c>
      <c r="D91"/>
      <c r="F91" s="9">
        <f>SUM(F18:F88)</f>
        <v>497361.52179055486</v>
      </c>
      <c r="G91" s="9">
        <f>SUM(G18:G88)</f>
        <v>12207342.685575373</v>
      </c>
      <c r="H91" s="56">
        <f>+C91-G91</f>
        <v>17803055.994424623</v>
      </c>
    </row>
    <row r="92" spans="1:8">
      <c r="D92"/>
    </row>
    <row r="93" spans="1:8">
      <c r="A93" s="2" t="s">
        <v>17</v>
      </c>
      <c r="B93" s="3"/>
      <c r="C93" s="19"/>
      <c r="D93" s="15"/>
      <c r="E93" s="20">
        <f>+C91/F91</f>
        <v>60.339204713624284</v>
      </c>
      <c r="F93" s="15"/>
      <c r="G93" s="15"/>
    </row>
    <row r="94" spans="1:8">
      <c r="A94" s="2" t="s">
        <v>18</v>
      </c>
      <c r="B94" s="3"/>
      <c r="C94" s="19"/>
      <c r="D94" s="15"/>
      <c r="E94" s="20">
        <f>+G91/F91</f>
        <v>24.544204066345198</v>
      </c>
      <c r="F94" s="15"/>
      <c r="G94" s="15"/>
    </row>
    <row r="95" spans="1:8">
      <c r="A95" s="1"/>
    </row>
    <row r="97" spans="1:6">
      <c r="A97" s="63" t="s">
        <v>8</v>
      </c>
      <c r="B97" s="64"/>
      <c r="C97" s="65"/>
      <c r="D97" s="66"/>
      <c r="E97" s="67"/>
      <c r="F97" s="67"/>
    </row>
  </sheetData>
  <mergeCells count="6">
    <mergeCell ref="A97:F97"/>
    <mergeCell ref="A1:J1"/>
    <mergeCell ref="A3:J3"/>
    <mergeCell ref="A5:J5"/>
    <mergeCell ref="A6:J6"/>
    <mergeCell ref="L12:N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1</vt:i4>
      </vt:variant>
    </vt:vector>
  </HeadingPairs>
  <TitlesOfParts>
    <vt:vector size="39" baseType="lpstr">
      <vt:lpstr>311 PL</vt:lpstr>
      <vt:lpstr>311 Truncate</vt:lpstr>
      <vt:lpstr>312 PL</vt:lpstr>
      <vt:lpstr>312 Truncate</vt:lpstr>
      <vt:lpstr>314 PL</vt:lpstr>
      <vt:lpstr>314 Truncate</vt:lpstr>
      <vt:lpstr>315 PL</vt:lpstr>
      <vt:lpstr>315 Truncate</vt:lpstr>
      <vt:lpstr>316 PL</vt:lpstr>
      <vt:lpstr>316 Truncate</vt:lpstr>
      <vt:lpstr>330.10 PL</vt:lpstr>
      <vt:lpstr>330.10 Truncate</vt:lpstr>
      <vt:lpstr>331 PL</vt:lpstr>
      <vt:lpstr>331 Truncate</vt:lpstr>
      <vt:lpstr>332 PL</vt:lpstr>
      <vt:lpstr>332 Truncate</vt:lpstr>
      <vt:lpstr>333 PL</vt:lpstr>
      <vt:lpstr>333 Truncate</vt:lpstr>
      <vt:lpstr>334 PL</vt:lpstr>
      <vt:lpstr>334 Truncate</vt:lpstr>
      <vt:lpstr>335 PL</vt:lpstr>
      <vt:lpstr>335 Truncate</vt:lpstr>
      <vt:lpstr>336 PL</vt:lpstr>
      <vt:lpstr>336 Truncate</vt:lpstr>
      <vt:lpstr>340.10 PL</vt:lpstr>
      <vt:lpstr>340.10 Truncate</vt:lpstr>
      <vt:lpstr>341 PL</vt:lpstr>
      <vt:lpstr>341 Truncate</vt:lpstr>
      <vt:lpstr>342 PL</vt:lpstr>
      <vt:lpstr>342 Truncate</vt:lpstr>
      <vt:lpstr>343 PL</vt:lpstr>
      <vt:lpstr>343 Truncate</vt:lpstr>
      <vt:lpstr>344 PL</vt:lpstr>
      <vt:lpstr>344 Truncate</vt:lpstr>
      <vt:lpstr>345 PL</vt:lpstr>
      <vt:lpstr>345 Truncate</vt:lpstr>
      <vt:lpstr>346 PL</vt:lpstr>
      <vt:lpstr>346 Truncate</vt:lpstr>
      <vt:lpstr>'311 PL'!Print_Titles</vt:lpstr>
    </vt:vector>
  </TitlesOfParts>
  <Company>Snavely King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Kim Walton</cp:lastModifiedBy>
  <cp:lastPrinted>2001-06-25T20:03:15Z</cp:lastPrinted>
  <dcterms:created xsi:type="dcterms:W3CDTF">2001-06-21T18:43:33Z</dcterms:created>
  <dcterms:modified xsi:type="dcterms:W3CDTF">2012-10-24T18:52:26Z</dcterms:modified>
</cp:coreProperties>
</file>