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Using 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<sst xmlns="http://schemas.openxmlformats.org/spreadsheetml/2006/main" count="26" uniqueCount="25">
  <si>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Balance @ 12/31/2010</t>
  </si>
  <si>
    <t>Weighted Depr Rate</t>
  </si>
  <si>
    <t>Percent of Total</t>
  </si>
  <si>
    <t>Estimated Capital Expenditures</t>
  </si>
  <si>
    <t>Estimated Annual Depreciation</t>
  </si>
  <si>
    <t>Totals</t>
  </si>
  <si>
    <t>Depreciation Expense- 2010</t>
  </si>
  <si>
    <t>Estimated Capital Expenditures - CWP</t>
  </si>
  <si>
    <t>OWEN ELECTRIC COOPERATIVE</t>
  </si>
  <si>
    <t>ESTIMATED ANNUAL COST OF OPERATIONS FOR COMPLETED CWP PROJECTS</t>
  </si>
  <si>
    <t>CASE NO. 2011-00313</t>
  </si>
  <si>
    <t>ESTIMATED DEPRECIATION EXPENSE:</t>
  </si>
  <si>
    <t>ESTIMATED INTEREST EXPENSE:</t>
  </si>
  <si>
    <t>Estimated Interest Rate</t>
  </si>
  <si>
    <t>Estimated Annual Interest Expense</t>
  </si>
  <si>
    <t>2010 Operating &amp; Maintenance Expense</t>
  </si>
  <si>
    <t>Distribution Plant Balance - December 2010</t>
  </si>
  <si>
    <t>O &amp; M Rate</t>
  </si>
  <si>
    <t>Estimated Operating &amp; Maintenance Expense</t>
  </si>
  <si>
    <t>ESTIMATED OPERATING &amp; MAINTENANCE EXPENSE (Includes property taxes):</t>
  </si>
  <si>
    <t>Estimated Depreciation Expense</t>
  </si>
  <si>
    <t>Estimated Interest Expense</t>
  </si>
  <si>
    <t>Estimated O &amp; M Expenses</t>
  </si>
  <si>
    <t>TOTAL ESTIMATED ANNUAL OPERATING &amp; MAINTENANCE EXPENSES AFTER ALL CWP PROJECTS ARE COMPLETED:</t>
  </si>
  <si>
    <t>Total Estimated O &amp; M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</si>
</sst>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2" fontId="37" fillId="0" borderId="0" xfId="0" applyNumberFormat="1" applyFont="1" applyAlignment="1">
      <alignment horizontal="centerContinuous"/>
    </xf>
    <xf numFmtId="0" fontId="37" fillId="0" borderId="0" xfId="0" applyFont="1" applyAlignment="1">
      <alignment horizontal="centerContinuous"/>
    </xf>
    <xf numFmtId="10" fontId="37" fillId="0" borderId="0" xfId="0" applyNumberFormat="1" applyFont="1" applyAlignment="1">
      <alignment horizontal="centerContinuous"/>
    </xf>
    <xf numFmtId="2" fontId="38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0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11" xfId="0" applyNumberFormat="1" applyFont="1" applyBorder="1" applyAlignment="1">
      <alignment/>
    </xf>
    <xf numFmtId="0" fontId="39" fillId="0" borderId="0" xfId="0" applyFont="1" applyAlignment="1">
      <alignment/>
    </xf>
    <xf numFmtId="10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0" fontId="39" fillId="0" borderId="10" xfId="0" applyNumberFormat="1" applyFont="1" applyBorder="1" applyAlignment="1">
      <alignment/>
    </xf>
    <xf numFmtId="165" fontId="39" fillId="0" borderId="11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2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164" fontId="39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2" fontId="39" fillId="0" borderId="0" xfId="0" applyNumberFormat="1" applyFont="1" applyAlignment="1">
      <alignment horizontal="center"/>
    </xf>
    <xf numFmtId="164" fontId="39" fillId="0" borderId="11" xfId="0" applyNumberFormat="1" applyFont="1" applyBorder="1" applyAlignment="1">
      <alignment/>
    </xf>
    <xf numFmtId="10" fontId="39" fillId="0" borderId="11" xfId="0" applyNumberFormat="1" applyFont="1" applyBorder="1" applyAlignment="1">
      <alignment/>
    </xf>
    <xf numFmtId="10" fontId="39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12.57421875" style="1" customWidth="1"/>
    <col min="2" max="2" width="27.140625" style="0" customWidth="1"/>
    <col min="3" max="3" width="4.421875" style="2" customWidth="1"/>
    <col min="4" max="4" width="21.7109375" style="0" customWidth="1"/>
    <col min="5" max="5" width="17.7109375" style="0" customWidth="1"/>
    <col min="6" max="6" width="19.421875" style="0" customWidth="1"/>
    <col min="7" max="7" width="19.00390625" style="0" customWidth="1"/>
    <col min="8" max="8" width="17.7109375" style="0" customWidth="1"/>
  </cols>
  <sheetData>
    <row r="1" spans="1:8" ht="18.75">
      <c r="A1" s="6" t="s">
        <v>8</v>
      </c>
      <c r="B1" s="7"/>
      <c r="C1" s="8"/>
      <c r="D1" s="7"/>
      <c r="E1" s="7"/>
      <c r="F1" s="7"/>
      <c r="G1" s="7"/>
      <c r="H1" s="7"/>
    </row>
    <row r="2" spans="1:8" ht="18.75">
      <c r="A2" s="6" t="s">
        <v>9</v>
      </c>
      <c r="B2" s="7"/>
      <c r="C2" s="8"/>
      <c r="D2" s="7"/>
      <c r="E2" s="7"/>
      <c r="F2" s="7"/>
      <c r="G2" s="7"/>
      <c r="H2" s="7"/>
    </row>
    <row r="3" spans="1:8" ht="18.75">
      <c r="A3" s="6" t="s">
        <v>10</v>
      </c>
      <c r="B3" s="7"/>
      <c r="C3" s="8"/>
      <c r="D3" s="7"/>
      <c r="E3" s="7"/>
      <c r="F3" s="7"/>
      <c r="G3" s="7"/>
      <c r="H3" s="7"/>
    </row>
    <row r="4" spans="1:8" ht="18.75">
      <c r="A4" s="6"/>
      <c r="B4" s="7"/>
      <c r="C4" s="8"/>
      <c r="D4" s="7"/>
      <c r="E4" s="7"/>
      <c r="F4" s="7"/>
      <c r="G4" s="7"/>
      <c r="H4" s="7"/>
    </row>
    <row r="5" ht="15.75">
      <c r="A5" s="9" t="s">
        <v>11</v>
      </c>
    </row>
    <row r="6" spans="1:8" s="4" customFormat="1" ht="47.25">
      <c r="A6" s="23"/>
      <c r="B6" s="24" t="s">
        <v>0</v>
      </c>
      <c r="C6" s="30"/>
      <c r="D6" s="24" t="s">
        <v>6</v>
      </c>
      <c r="E6" s="24" t="s">
        <v>2</v>
      </c>
      <c r="F6" s="24" t="s">
        <v>1</v>
      </c>
      <c r="G6" s="24" t="s">
        <v>7</v>
      </c>
      <c r="H6" s="24" t="s">
        <v>4</v>
      </c>
    </row>
    <row r="7" spans="1:8" ht="15.75">
      <c r="A7" s="10"/>
      <c r="B7" s="17"/>
      <c r="C7" s="18"/>
      <c r="D7" s="17"/>
      <c r="E7" s="17"/>
      <c r="F7" s="17"/>
      <c r="G7" s="17"/>
      <c r="H7" s="17"/>
    </row>
    <row r="8" spans="1:8" ht="15.75">
      <c r="A8" s="10">
        <v>362</v>
      </c>
      <c r="B8" s="25">
        <v>281416.52</v>
      </c>
      <c r="C8" s="18"/>
      <c r="D8" s="25">
        <v>17189.9</v>
      </c>
      <c r="E8" s="18">
        <f>D8/$D$18</f>
        <v>0.0019303695070797156</v>
      </c>
      <c r="F8" s="18">
        <f aca="true" t="shared" si="0" ref="F8:F16">D8/B8</f>
        <v>0.06108347868135105</v>
      </c>
      <c r="G8" s="19">
        <f>E8*20674593</f>
        <v>39909.603898483736</v>
      </c>
      <c r="H8" s="19">
        <f>G8*F8</f>
        <v>2437.817438914196</v>
      </c>
    </row>
    <row r="9" spans="1:8" ht="15.75">
      <c r="A9" s="10">
        <v>364</v>
      </c>
      <c r="B9" s="25">
        <v>53903146.65</v>
      </c>
      <c r="C9" s="18"/>
      <c r="D9" s="25">
        <v>2457098.34</v>
      </c>
      <c r="E9" s="18">
        <f aca="true" t="shared" si="1" ref="E9:E16">D9/$D$18</f>
        <v>0.27592410144516183</v>
      </c>
      <c r="F9" s="18">
        <f t="shared" si="0"/>
        <v>0.04558357893193606</v>
      </c>
      <c r="G9" s="19">
        <f aca="true" t="shared" si="2" ref="G9:G16">E9*20674593</f>
        <v>5704618.496269433</v>
      </c>
      <c r="H9" s="19">
        <f aca="true" t="shared" si="3" ref="H9:H16">G9*F9</f>
        <v>260036.9275012801</v>
      </c>
    </row>
    <row r="10" spans="1:8" ht="15.75">
      <c r="A10" s="10">
        <v>365</v>
      </c>
      <c r="B10" s="25">
        <v>39743278.76</v>
      </c>
      <c r="C10" s="18"/>
      <c r="D10" s="25">
        <v>2043372.42</v>
      </c>
      <c r="E10" s="18">
        <f t="shared" si="1"/>
        <v>0.22946403476318566</v>
      </c>
      <c r="F10" s="18">
        <f t="shared" si="0"/>
        <v>0.05141428900064913</v>
      </c>
      <c r="G10" s="19">
        <f t="shared" si="2"/>
        <v>4744075.526866715</v>
      </c>
      <c r="H10" s="19">
        <f t="shared" si="3"/>
        <v>243913.2701792321</v>
      </c>
    </row>
    <row r="11" spans="1:8" ht="15.75">
      <c r="A11" s="10">
        <v>367</v>
      </c>
      <c r="B11" s="25">
        <v>27346959.01</v>
      </c>
      <c r="C11" s="18"/>
      <c r="D11" s="25">
        <v>1395816.72</v>
      </c>
      <c r="E11" s="18">
        <f t="shared" si="1"/>
        <v>0.15674564911721564</v>
      </c>
      <c r="F11" s="18">
        <f t="shared" si="0"/>
        <v>0.0510410213980132</v>
      </c>
      <c r="G11" s="19">
        <f t="shared" si="2"/>
        <v>3240652.5000192425</v>
      </c>
      <c r="H11" s="19">
        <f t="shared" si="3"/>
        <v>165406.21359700712</v>
      </c>
    </row>
    <row r="12" spans="1:8" ht="15.75">
      <c r="A12" s="10">
        <v>368</v>
      </c>
      <c r="B12" s="25">
        <v>25785975.38</v>
      </c>
      <c r="C12" s="18"/>
      <c r="D12" s="25">
        <v>749674.9</v>
      </c>
      <c r="E12" s="18">
        <f t="shared" si="1"/>
        <v>0.08418603756758533</v>
      </c>
      <c r="F12" s="18">
        <f t="shared" si="0"/>
        <v>0.029072970440414656</v>
      </c>
      <c r="G12" s="19">
        <f t="shared" si="2"/>
        <v>1740512.0629925367</v>
      </c>
      <c r="H12" s="19">
        <f t="shared" si="3"/>
        <v>50601.85575856715</v>
      </c>
    </row>
    <row r="13" spans="1:8" ht="15.75">
      <c r="A13" s="10">
        <v>369</v>
      </c>
      <c r="B13" s="25">
        <v>18846652.73</v>
      </c>
      <c r="C13" s="18"/>
      <c r="D13" s="25">
        <v>1013224.63</v>
      </c>
      <c r="E13" s="18">
        <f t="shared" si="1"/>
        <v>0.11378180964253004</v>
      </c>
      <c r="F13" s="18">
        <f t="shared" si="0"/>
        <v>0.05376151640907324</v>
      </c>
      <c r="G13" s="19">
        <f t="shared" si="2"/>
        <v>2352392.605162784</v>
      </c>
      <c r="H13" s="19">
        <f t="shared" si="3"/>
        <v>126468.19364304157</v>
      </c>
    </row>
    <row r="14" spans="1:8" ht="15.75">
      <c r="A14" s="10">
        <v>370</v>
      </c>
      <c r="B14" s="25">
        <f>3890587.52+10076813.35+2057256.44+96784.36</f>
        <v>16121441.669999998</v>
      </c>
      <c r="C14" s="18"/>
      <c r="D14" s="25">
        <f>135857.15+672123.48+109116.95+19356.84</f>
        <v>936454.4199999999</v>
      </c>
      <c r="E14" s="18">
        <f t="shared" si="1"/>
        <v>0.10516076633011366</v>
      </c>
      <c r="F14" s="18">
        <f t="shared" si="0"/>
        <v>0.05808751097878705</v>
      </c>
      <c r="G14" s="19">
        <f t="shared" si="2"/>
        <v>2174156.0434432034</v>
      </c>
      <c r="H14" s="19">
        <f t="shared" si="3"/>
        <v>126291.3130431033</v>
      </c>
    </row>
    <row r="15" spans="1:8" ht="15.75">
      <c r="A15" s="10">
        <v>371</v>
      </c>
      <c r="B15" s="25">
        <v>5435572.04</v>
      </c>
      <c r="C15" s="18"/>
      <c r="D15" s="25">
        <v>285467.91</v>
      </c>
      <c r="E15" s="18">
        <f t="shared" si="1"/>
        <v>0.03205711195026013</v>
      </c>
      <c r="F15" s="18">
        <f t="shared" si="0"/>
        <v>0.052518466851190874</v>
      </c>
      <c r="G15" s="19">
        <f t="shared" si="2"/>
        <v>662767.7423270644</v>
      </c>
      <c r="H15" s="19">
        <f t="shared" si="3"/>
        <v>34807.54570544255</v>
      </c>
    </row>
    <row r="16" spans="1:8" ht="15.75">
      <c r="A16" s="10">
        <v>373</v>
      </c>
      <c r="B16" s="26">
        <v>126717.5</v>
      </c>
      <c r="C16" s="20"/>
      <c r="D16" s="26">
        <v>6679.8</v>
      </c>
      <c r="E16" s="20">
        <f t="shared" si="1"/>
        <v>0.000750119676867875</v>
      </c>
      <c r="F16" s="20">
        <f t="shared" si="0"/>
        <v>0.05271410815396453</v>
      </c>
      <c r="G16" s="22">
        <f t="shared" si="2"/>
        <v>15508.41902053483</v>
      </c>
      <c r="H16" s="22">
        <f t="shared" si="3"/>
        <v>817.5124775454736</v>
      </c>
    </row>
    <row r="17" spans="1:8" ht="15.75">
      <c r="A17" s="10"/>
      <c r="B17" s="25"/>
      <c r="C17" s="18"/>
      <c r="D17" s="25"/>
      <c r="E17" s="25"/>
      <c r="F17" s="18"/>
      <c r="G17" s="19"/>
      <c r="H17" s="19"/>
    </row>
    <row r="18" spans="1:8" ht="16.5" thickBot="1">
      <c r="A18" s="27" t="s">
        <v>5</v>
      </c>
      <c r="B18" s="28">
        <f>SUM(B8:B17)</f>
        <v>187591160.26</v>
      </c>
      <c r="C18" s="29"/>
      <c r="D18" s="28">
        <f>SUM(D8:D17)</f>
        <v>8904979.040000001</v>
      </c>
      <c r="E18" s="29">
        <f>SUM(E8:E17)</f>
        <v>1</v>
      </c>
      <c r="F18" s="29">
        <f>D18/B18</f>
        <v>0.04747014213067271</v>
      </c>
      <c r="G18" s="21">
        <f>SUM(G8:G16)</f>
        <v>20674592.999999996</v>
      </c>
      <c r="H18" s="21">
        <f>SUM(H8:H16)</f>
        <v>1010780.6493441334</v>
      </c>
    </row>
    <row r="19" spans="2:7" ht="15.75" thickTop="1">
      <c r="B19" s="3"/>
      <c r="D19" s="3"/>
      <c r="E19" s="3"/>
      <c r="F19" s="2"/>
      <c r="G19" s="3"/>
    </row>
    <row r="20" spans="2:7" ht="15">
      <c r="B20" s="3"/>
      <c r="D20" s="3"/>
      <c r="E20" s="3"/>
      <c r="G20" s="3"/>
    </row>
    <row r="21" spans="1:5" ht="15.75">
      <c r="A21" s="9" t="s">
        <v>12</v>
      </c>
      <c r="B21" s="3"/>
      <c r="D21" s="3"/>
      <c r="E21" s="3"/>
    </row>
    <row r="22" ht="15">
      <c r="B22" s="3"/>
    </row>
    <row r="23" spans="2:5" ht="15.75">
      <c r="B23" s="17" t="s">
        <v>3</v>
      </c>
      <c r="C23" s="18"/>
      <c r="D23" s="17"/>
      <c r="E23" s="19">
        <v>20674593</v>
      </c>
    </row>
    <row r="24" spans="2:5" ht="15.75">
      <c r="B24" s="17"/>
      <c r="C24" s="18"/>
      <c r="D24" s="17"/>
      <c r="E24" s="17"/>
    </row>
    <row r="25" spans="2:5" ht="15.75">
      <c r="B25" s="17" t="s">
        <v>13</v>
      </c>
      <c r="C25" s="18"/>
      <c r="D25" s="17"/>
      <c r="E25" s="20">
        <v>0.05</v>
      </c>
    </row>
    <row r="26" spans="2:5" ht="15.75">
      <c r="B26" s="17"/>
      <c r="C26" s="18"/>
      <c r="D26" s="17"/>
      <c r="E26" s="17"/>
    </row>
    <row r="27" spans="2:5" ht="16.5" thickBot="1">
      <c r="B27" s="17" t="s">
        <v>14</v>
      </c>
      <c r="C27" s="18"/>
      <c r="D27" s="17"/>
      <c r="E27" s="21">
        <f>E23*E25</f>
        <v>1033729.65</v>
      </c>
    </row>
    <row r="28" ht="15.75" thickTop="1"/>
    <row r="29" ht="15.75">
      <c r="A29" s="9" t="s">
        <v>19</v>
      </c>
    </row>
    <row r="31" spans="2:5" ht="15.75">
      <c r="B31" s="17" t="s">
        <v>15</v>
      </c>
      <c r="C31" s="18"/>
      <c r="D31" s="17"/>
      <c r="E31" s="19">
        <v>9240836</v>
      </c>
    </row>
    <row r="32" spans="2:5" ht="15.75">
      <c r="B32" s="17"/>
      <c r="C32" s="18"/>
      <c r="D32" s="17"/>
      <c r="E32" s="19"/>
    </row>
    <row r="33" spans="2:5" ht="15.75">
      <c r="B33" s="17" t="s">
        <v>16</v>
      </c>
      <c r="C33" s="18"/>
      <c r="D33" s="17"/>
      <c r="E33" s="22">
        <f>B18</f>
        <v>187591160.26</v>
      </c>
    </row>
    <row r="34" spans="2:5" ht="15.75">
      <c r="B34" s="17"/>
      <c r="C34" s="18"/>
      <c r="D34" s="17"/>
      <c r="E34" s="19"/>
    </row>
    <row r="35" spans="2:5" ht="15.75">
      <c r="B35" s="17" t="s">
        <v>17</v>
      </c>
      <c r="C35" s="18"/>
      <c r="D35" s="17"/>
      <c r="E35" s="18">
        <f>E31/E33</f>
        <v>0.04926050879578903</v>
      </c>
    </row>
    <row r="36" spans="2:5" ht="15.75">
      <c r="B36" s="17"/>
      <c r="C36" s="18"/>
      <c r="D36" s="17"/>
      <c r="E36" s="17"/>
    </row>
    <row r="37" spans="2:5" ht="15.75">
      <c r="B37" s="17" t="s">
        <v>3</v>
      </c>
      <c r="C37" s="18"/>
      <c r="D37" s="17"/>
      <c r="E37" s="22">
        <v>20674593</v>
      </c>
    </row>
    <row r="38" spans="2:5" ht="15.75">
      <c r="B38" s="17"/>
      <c r="C38" s="18"/>
      <c r="D38" s="17"/>
      <c r="E38" s="19"/>
    </row>
    <row r="39" spans="2:5" ht="16.5" thickBot="1">
      <c r="B39" s="17" t="s">
        <v>18</v>
      </c>
      <c r="C39" s="18"/>
      <c r="D39" s="17"/>
      <c r="E39" s="21">
        <f>E35*E37</f>
        <v>1018440.9703258583</v>
      </c>
    </row>
    <row r="40" ht="15.75" thickTop="1">
      <c r="E40" s="5"/>
    </row>
    <row r="41" ht="15">
      <c r="E41" s="5"/>
    </row>
    <row r="42" spans="1:6" ht="18.75">
      <c r="A42" s="11" t="s">
        <v>23</v>
      </c>
      <c r="B42" s="12"/>
      <c r="C42" s="13"/>
      <c r="D42" s="12"/>
      <c r="E42" s="12"/>
      <c r="F42" s="12"/>
    </row>
    <row r="43" spans="1:6" ht="15.75">
      <c r="A43" s="9"/>
      <c r="B43" s="12"/>
      <c r="C43" s="13"/>
      <c r="D43" s="12"/>
      <c r="E43" s="12"/>
      <c r="F43" s="12"/>
    </row>
    <row r="44" spans="1:6" ht="15.75">
      <c r="A44" s="9"/>
      <c r="B44" s="12" t="s">
        <v>20</v>
      </c>
      <c r="C44" s="13"/>
      <c r="D44" s="12"/>
      <c r="E44" s="14">
        <f>H18</f>
        <v>1010780.6493441334</v>
      </c>
      <c r="F44" s="12"/>
    </row>
    <row r="45" spans="1:6" ht="15.75">
      <c r="A45" s="9"/>
      <c r="B45" s="12" t="s">
        <v>21</v>
      </c>
      <c r="C45" s="13"/>
      <c r="D45" s="12"/>
      <c r="E45" s="14">
        <f>E27</f>
        <v>1033729.65</v>
      </c>
      <c r="F45" s="12"/>
    </row>
    <row r="46" spans="1:6" ht="15.75">
      <c r="A46" s="9"/>
      <c r="B46" s="12" t="s">
        <v>22</v>
      </c>
      <c r="C46" s="13"/>
      <c r="D46" s="12"/>
      <c r="E46" s="15">
        <f>E39</f>
        <v>1018440.9703258583</v>
      </c>
      <c r="F46" s="12"/>
    </row>
    <row r="47" spans="1:6" ht="15.75">
      <c r="A47" s="9"/>
      <c r="B47" s="12"/>
      <c r="C47" s="13"/>
      <c r="D47" s="12"/>
      <c r="E47" s="12"/>
      <c r="F47" s="12"/>
    </row>
    <row r="48" spans="1:6" ht="16.5" thickBot="1">
      <c r="A48" s="9"/>
      <c r="B48" s="12" t="s">
        <v>24</v>
      </c>
      <c r="C48" s="13"/>
      <c r="D48" s="12"/>
      <c r="E48" s="16">
        <f>SUM(E44:E47)</f>
        <v>3062951.269669992</v>
      </c>
      <c r="F48" s="12"/>
    </row>
    <row r="49" spans="1:6" ht="16.5" thickTop="1">
      <c r="A49" s="9"/>
      <c r="B49" s="12"/>
      <c r="C49" s="13"/>
      <c r="D49" s="12"/>
      <c r="E49" s="12"/>
      <c r="F49" s="12"/>
    </row>
    <row r="50" spans="1:6" ht="15.75">
      <c r="A50" s="9"/>
      <c r="B50" s="12"/>
      <c r="C50" s="13"/>
      <c r="D50" s="12"/>
      <c r="E50" s="12"/>
      <c r="F50" s="12"/>
    </row>
    <row r="51" spans="1:6" ht="15.75">
      <c r="A51" s="10"/>
      <c r="B51" s="17"/>
      <c r="C51" s="18"/>
      <c r="D51" s="17"/>
      <c r="E51" s="17"/>
      <c r="F51" s="17"/>
    </row>
  </sheetData>
  <sheetProtection/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rwitt</dc:creator>
  <cp:keywords/>
  <dc:description/>
  <cp:lastModifiedBy>oecuser</cp:lastModifiedBy>
  <cp:lastPrinted>2011-11-28T21:38:11Z</cp:lastPrinted>
  <dcterms:created xsi:type="dcterms:W3CDTF">2011-11-28T16:35:48Z</dcterms:created>
  <dcterms:modified xsi:type="dcterms:W3CDTF">2011-11-29T21:51:54Z</dcterms:modified>
  <cp:category/>
  <cp:version/>
  <cp:contentType/>
  <cp:contentStatus/>
</cp:coreProperties>
</file>