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805" windowHeight="7230" activeTab="4"/>
  </bookViews>
  <sheets>
    <sheet name="Dec 2007" sheetId="1" r:id="rId1"/>
    <sheet name="Dec 2008" sheetId="2" r:id="rId2"/>
    <sheet name="Dec 2009" sheetId="3" r:id="rId3"/>
    <sheet name="Mar 2010" sheetId="4" r:id="rId4"/>
    <sheet name="Mar 2008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<sst xmlns="http://schemas.openxmlformats.org/spreadsheetml/2006/main" count="136" uniqueCount="29">
  <si>
    <t>Business Unit</t>
  </si>
  <si>
    <t>Object A/C</t>
  </si>
  <si>
    <t>CIAC Balance 12/2007</t>
  </si>
  <si>
    <t>Annual Depreciation Rate</t>
  </si>
  <si>
    <t>Monthly Depr. Rate</t>
  </si>
  <si>
    <t>Amortization</t>
  </si>
  <si>
    <t>Total</t>
  </si>
  <si>
    <t xml:space="preserve">Manual Adjustment </t>
  </si>
  <si>
    <t>Account Description</t>
  </si>
  <si>
    <t>CIAC-Mains</t>
  </si>
  <si>
    <t>CIAC-Services</t>
  </si>
  <si>
    <t>CIAC-Meters</t>
  </si>
  <si>
    <t>CIAC-Hydrants</t>
  </si>
  <si>
    <t>CIAC-Other</t>
  </si>
  <si>
    <t>CAC</t>
  </si>
  <si>
    <t>CIAC Balance 12/2008</t>
  </si>
  <si>
    <t>CIAC Balance 12/2009</t>
  </si>
  <si>
    <t>120205</t>
  </si>
  <si>
    <t>123005</t>
  </si>
  <si>
    <t>123205</t>
  </si>
  <si>
    <t>120105</t>
  </si>
  <si>
    <t>CIAC Balance 3/2010</t>
  </si>
  <si>
    <t>CIAC Balance 3/2008</t>
  </si>
  <si>
    <t>Kentucky American Water Company</t>
  </si>
  <si>
    <t>AGDR2#11(a)1</t>
  </si>
  <si>
    <t>AGDR2#11(a)2</t>
  </si>
  <si>
    <t>AGDR2#11(a)3</t>
  </si>
  <si>
    <t>AGDR2#11(a)4</t>
  </si>
  <si>
    <t>AGDR2#11(b)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</si>
</sst>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0%"/>
    <numFmt numFmtId="169" formatCode="0.000000"/>
    <numFmt numFmtId="170" formatCode="0.000%"/>
    <numFmt numFmtId="171" formatCode="0.000"/>
    <numFmt numFmtId="172" formatCode="0.00000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166" fontId="1" fillId="0" borderId="0" xfId="17" applyNumberFormat="1" applyFont="1" applyBorder="1" applyAlignment="1" applyProtection="1">
      <alignment/>
      <protection/>
    </xf>
    <xf numFmtId="166" fontId="0" fillId="0" borderId="0" xfId="17" applyNumberFormat="1" applyFont="1" applyBorder="1" applyAlignment="1">
      <alignment/>
    </xf>
    <xf numFmtId="166" fontId="0" fillId="0" borderId="0" xfId="17" applyNumberFormat="1" applyAlignment="1">
      <alignment/>
    </xf>
    <xf numFmtId="166" fontId="0" fillId="0" borderId="1" xfId="17" applyNumberFormat="1" applyBorder="1" applyAlignment="1">
      <alignment/>
    </xf>
    <xf numFmtId="0" fontId="0" fillId="0" borderId="0" xfId="0" applyNumberFormat="1" applyFill="1" applyBorder="1" applyAlignment="1">
      <alignment/>
    </xf>
    <xf numFmtId="170" fontId="0" fillId="0" borderId="0" xfId="21" applyNumberFormat="1" applyAlignment="1">
      <alignment horizontal="center"/>
    </xf>
    <xf numFmtId="170" fontId="0" fillId="0" borderId="0" xfId="21" applyNumberFormat="1" applyFill="1" applyAlignment="1">
      <alignment horizontal="center"/>
    </xf>
    <xf numFmtId="170" fontId="0" fillId="0" borderId="0" xfId="21" applyNumberFormat="1" applyBorder="1" applyAlignment="1">
      <alignment/>
    </xf>
    <xf numFmtId="170" fontId="1" fillId="0" borderId="0" xfId="21" applyNumberFormat="1" applyFont="1" applyBorder="1" applyAlignment="1" applyProtection="1">
      <alignment/>
      <protection/>
    </xf>
    <xf numFmtId="170" fontId="1" fillId="0" borderId="0" xfId="21" applyNumberFormat="1" applyFont="1" applyBorder="1" applyAlignment="1">
      <alignment/>
    </xf>
    <xf numFmtId="166" fontId="0" fillId="0" borderId="0" xfId="17" applyNumberFormat="1" applyAlignment="1">
      <alignment horizontal="center"/>
    </xf>
    <xf numFmtId="172" fontId="0" fillId="0" borderId="0" xfId="0" applyNumberFormat="1" applyAlignment="1">
      <alignment/>
    </xf>
    <xf numFmtId="170" fontId="0" fillId="0" borderId="0" xfId="21" applyNumberFormat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A2"/>
    </sheetView>
  </sheetViews>
  <sheetFormatPr defaultColWidth="9.140625" defaultRowHeight="12.75"/>
  <cols>
    <col min="1" max="1" width="14.140625" style="0" customWidth="1"/>
    <col min="2" max="2" width="13.57421875" style="0" customWidth="1"/>
    <col min="3" max="3" width="26.140625" style="0" customWidth="1"/>
    <col min="4" max="5" width="22.8515625" style="0" customWidth="1"/>
    <col min="6" max="6" width="17.57421875" style="0" customWidth="1"/>
    <col min="7" max="7" width="12.7109375" style="6" customWidth="1"/>
  </cols>
  <sheetData>
    <row r="1" ht="12.75">
      <c r="A1" t="s">
        <v>23</v>
      </c>
    </row>
    <row r="2" ht="12.75">
      <c r="A2" t="s">
        <v>24</v>
      </c>
    </row>
    <row r="5" spans="1:7" ht="12.75">
      <c r="A5" s="1" t="s">
        <v>0</v>
      </c>
      <c r="B5" s="1" t="s">
        <v>1</v>
      </c>
      <c r="C5" s="1" t="s">
        <v>8</v>
      </c>
      <c r="D5" s="2" t="s">
        <v>2</v>
      </c>
      <c r="E5" s="3" t="s">
        <v>3</v>
      </c>
      <c r="F5" s="3" t="s">
        <v>4</v>
      </c>
      <c r="G5" s="7" t="s">
        <v>5</v>
      </c>
    </row>
    <row r="6" spans="1:7" ht="12.75">
      <c r="A6" s="4">
        <v>120205</v>
      </c>
      <c r="B6" s="4">
        <v>271110</v>
      </c>
      <c r="C6" s="4" t="s">
        <v>9</v>
      </c>
      <c r="D6" s="5">
        <v>11410920</v>
      </c>
      <c r="E6" s="16">
        <v>0.0118</v>
      </c>
      <c r="F6" s="15">
        <f aca="true" t="shared" si="0" ref="F6:F33">+E6/12</f>
        <v>0.0009833333333333332</v>
      </c>
      <c r="G6" s="8">
        <f aca="true" t="shared" si="1" ref="G6:G25">+F6*D6</f>
        <v>11220.738</v>
      </c>
    </row>
    <row r="7" spans="1:7" ht="12.75">
      <c r="A7" s="4">
        <v>123005</v>
      </c>
      <c r="B7" s="4">
        <v>271110</v>
      </c>
      <c r="C7" s="4" t="s">
        <v>9</v>
      </c>
      <c r="D7" s="5">
        <v>2835286</v>
      </c>
      <c r="E7" s="16">
        <v>0.0118</v>
      </c>
      <c r="F7" s="15">
        <f t="shared" si="0"/>
        <v>0.0009833333333333332</v>
      </c>
      <c r="G7" s="8">
        <f t="shared" si="1"/>
        <v>2788.031233333333</v>
      </c>
    </row>
    <row r="8" spans="1:7" ht="12.75">
      <c r="A8" s="4">
        <v>123205</v>
      </c>
      <c r="B8" s="4">
        <v>271110</v>
      </c>
      <c r="C8" s="4" t="s">
        <v>9</v>
      </c>
      <c r="D8" s="5">
        <v>406051</v>
      </c>
      <c r="E8" s="16">
        <v>0.0118</v>
      </c>
      <c r="F8" s="15">
        <f t="shared" si="0"/>
        <v>0.0009833333333333332</v>
      </c>
      <c r="G8" s="8">
        <f t="shared" si="1"/>
        <v>399.2834833333333</v>
      </c>
    </row>
    <row r="9" spans="1:7" ht="12.75">
      <c r="A9" s="4">
        <v>120205</v>
      </c>
      <c r="B9" s="4">
        <v>271120</v>
      </c>
      <c r="C9" s="4" t="s">
        <v>9</v>
      </c>
      <c r="D9" s="5">
        <v>9635150</v>
      </c>
      <c r="E9" s="16">
        <v>0.0118</v>
      </c>
      <c r="F9" s="15">
        <f t="shared" si="0"/>
        <v>0.0009833333333333332</v>
      </c>
      <c r="G9" s="8">
        <f t="shared" si="1"/>
        <v>9474.564166666665</v>
      </c>
    </row>
    <row r="10" spans="1:7" ht="12.75">
      <c r="A10" s="4">
        <v>123205</v>
      </c>
      <c r="B10" s="4">
        <v>271120</v>
      </c>
      <c r="C10" s="4" t="s">
        <v>9</v>
      </c>
      <c r="D10" s="5">
        <v>652198</v>
      </c>
      <c r="E10" s="16">
        <v>0.0118</v>
      </c>
      <c r="F10" s="15">
        <f t="shared" si="0"/>
        <v>0.0009833333333333332</v>
      </c>
      <c r="G10" s="8">
        <f t="shared" si="1"/>
        <v>641.3280333333332</v>
      </c>
    </row>
    <row r="11" spans="1:7" ht="12.75">
      <c r="A11" s="4">
        <v>120205</v>
      </c>
      <c r="B11" s="4">
        <v>271130</v>
      </c>
      <c r="C11" s="4" t="s">
        <v>10</v>
      </c>
      <c r="D11" s="5">
        <v>13804842</v>
      </c>
      <c r="E11" s="17">
        <v>0.0423</v>
      </c>
      <c r="F11" s="15">
        <f t="shared" si="0"/>
        <v>0.003525</v>
      </c>
      <c r="G11" s="8">
        <f t="shared" si="1"/>
        <v>48662.06805</v>
      </c>
    </row>
    <row r="12" spans="1:7" ht="12.75">
      <c r="A12" s="4">
        <v>123005</v>
      </c>
      <c r="B12" s="4">
        <v>271130</v>
      </c>
      <c r="C12" s="4" t="s">
        <v>10</v>
      </c>
      <c r="D12" s="5">
        <v>432010</v>
      </c>
      <c r="E12" s="17">
        <v>0.0423</v>
      </c>
      <c r="F12" s="15">
        <f t="shared" si="0"/>
        <v>0.003525</v>
      </c>
      <c r="G12" s="8">
        <f t="shared" si="1"/>
        <v>1522.8352499999999</v>
      </c>
    </row>
    <row r="13" spans="1:7" ht="12.75">
      <c r="A13" s="4">
        <v>123205</v>
      </c>
      <c r="B13" s="4">
        <v>271130</v>
      </c>
      <c r="C13" s="4" t="s">
        <v>10</v>
      </c>
      <c r="D13" s="5">
        <v>2960</v>
      </c>
      <c r="E13" s="17">
        <v>0.0423</v>
      </c>
      <c r="F13" s="15">
        <f t="shared" si="0"/>
        <v>0.003525</v>
      </c>
      <c r="G13" s="8">
        <f t="shared" si="1"/>
        <v>10.434</v>
      </c>
    </row>
    <row r="14" spans="1:7" ht="12.75">
      <c r="A14" s="4">
        <v>120205</v>
      </c>
      <c r="B14" s="4">
        <v>271140</v>
      </c>
      <c r="C14" s="4" t="s">
        <v>11</v>
      </c>
      <c r="D14" s="5">
        <v>520375</v>
      </c>
      <c r="E14" s="17">
        <v>0.0102</v>
      </c>
      <c r="F14" s="15">
        <f t="shared" si="0"/>
        <v>0.0008500000000000001</v>
      </c>
      <c r="G14" s="8">
        <f t="shared" si="1"/>
        <v>442.31875</v>
      </c>
    </row>
    <row r="15" spans="1:7" ht="12.75">
      <c r="A15" s="4">
        <v>123305</v>
      </c>
      <c r="B15" s="4">
        <v>271140</v>
      </c>
      <c r="C15" s="4" t="s">
        <v>11</v>
      </c>
      <c r="D15" s="5">
        <v>884</v>
      </c>
      <c r="E15" s="17">
        <v>0.0102</v>
      </c>
      <c r="F15" s="15">
        <f t="shared" si="0"/>
        <v>0.0008500000000000001</v>
      </c>
      <c r="G15" s="8">
        <f t="shared" si="1"/>
        <v>0.7514000000000001</v>
      </c>
    </row>
    <row r="16" spans="1:7" ht="12.75">
      <c r="A16" s="4">
        <v>120205</v>
      </c>
      <c r="B16" s="4">
        <v>271150</v>
      </c>
      <c r="C16" s="4" t="s">
        <v>12</v>
      </c>
      <c r="D16" s="5">
        <v>1199649</v>
      </c>
      <c r="E16" s="17">
        <v>0.0258</v>
      </c>
      <c r="F16" s="15">
        <f t="shared" si="0"/>
        <v>0.00215</v>
      </c>
      <c r="G16" s="8">
        <f t="shared" si="1"/>
        <v>2579.24535</v>
      </c>
    </row>
    <row r="17" spans="1:7" ht="12.75">
      <c r="A17" s="4">
        <v>120205</v>
      </c>
      <c r="B17" s="4">
        <v>271160</v>
      </c>
      <c r="C17" s="4" t="s">
        <v>13</v>
      </c>
      <c r="D17" s="5">
        <v>1345306</v>
      </c>
      <c r="E17" s="17">
        <v>0.1</v>
      </c>
      <c r="F17" s="15">
        <f t="shared" si="0"/>
        <v>0.008333333333333333</v>
      </c>
      <c r="G17" s="8">
        <f t="shared" si="1"/>
        <v>11210.883333333333</v>
      </c>
    </row>
    <row r="18" spans="1:7" ht="12.75">
      <c r="A18" s="4">
        <v>123205</v>
      </c>
      <c r="B18" s="4">
        <v>271160</v>
      </c>
      <c r="C18" s="4" t="s">
        <v>13</v>
      </c>
      <c r="D18" s="5">
        <v>1064254</v>
      </c>
      <c r="E18" s="17">
        <v>0.1</v>
      </c>
      <c r="F18" s="15">
        <f t="shared" si="0"/>
        <v>0.008333333333333333</v>
      </c>
      <c r="G18" s="8">
        <f t="shared" si="1"/>
        <v>8868.783333333333</v>
      </c>
    </row>
    <row r="19" spans="1:7" ht="12.75">
      <c r="A19" s="4">
        <v>120205</v>
      </c>
      <c r="B19" s="4">
        <v>271210</v>
      </c>
      <c r="C19" s="4" t="s">
        <v>9</v>
      </c>
      <c r="D19" s="5">
        <v>1998493</v>
      </c>
      <c r="E19" s="16">
        <v>0.0118</v>
      </c>
      <c r="F19" s="15">
        <f t="shared" si="0"/>
        <v>0.0009833333333333332</v>
      </c>
      <c r="G19" s="8">
        <f t="shared" si="1"/>
        <v>1965.1847833333331</v>
      </c>
    </row>
    <row r="20" spans="1:7" ht="12.75">
      <c r="A20" s="4">
        <v>120205</v>
      </c>
      <c r="B20" s="4">
        <v>271220</v>
      </c>
      <c r="C20" s="4" t="s">
        <v>9</v>
      </c>
      <c r="D20" s="5">
        <v>766586</v>
      </c>
      <c r="E20" s="16">
        <v>0.0118</v>
      </c>
      <c r="F20" s="15">
        <f t="shared" si="0"/>
        <v>0.0009833333333333332</v>
      </c>
      <c r="G20" s="8">
        <f t="shared" si="1"/>
        <v>753.8095666666666</v>
      </c>
    </row>
    <row r="21" spans="1:7" ht="12.75">
      <c r="A21" s="4">
        <v>120205</v>
      </c>
      <c r="B21" s="4">
        <v>271230</v>
      </c>
      <c r="C21" s="4" t="s">
        <v>10</v>
      </c>
      <c r="D21" s="5">
        <v>6307930</v>
      </c>
      <c r="E21" s="17">
        <v>0.0423</v>
      </c>
      <c r="F21" s="15">
        <f t="shared" si="0"/>
        <v>0.003525</v>
      </c>
      <c r="G21" s="8">
        <f t="shared" si="1"/>
        <v>22235.45325</v>
      </c>
    </row>
    <row r="22" spans="1:7" ht="12.75">
      <c r="A22" s="4">
        <v>123005</v>
      </c>
      <c r="B22" s="4">
        <v>271230</v>
      </c>
      <c r="C22" s="4" t="s">
        <v>10</v>
      </c>
      <c r="D22" s="5">
        <v>765</v>
      </c>
      <c r="E22" s="17">
        <v>0.0423</v>
      </c>
      <c r="F22" s="15">
        <f t="shared" si="0"/>
        <v>0.003525</v>
      </c>
      <c r="G22" s="8">
        <f t="shared" si="1"/>
        <v>2.696625</v>
      </c>
    </row>
    <row r="23" spans="1:7" ht="12.75">
      <c r="A23" s="4">
        <v>120205</v>
      </c>
      <c r="B23" s="4">
        <v>271240</v>
      </c>
      <c r="C23" s="4" t="s">
        <v>11</v>
      </c>
      <c r="D23" s="5">
        <v>3299</v>
      </c>
      <c r="E23" s="17">
        <v>0.0102</v>
      </c>
      <c r="F23" s="15">
        <f t="shared" si="0"/>
        <v>0.0008500000000000001</v>
      </c>
      <c r="G23" s="8">
        <f t="shared" si="1"/>
        <v>2.8041500000000004</v>
      </c>
    </row>
    <row r="24" spans="1:7" ht="12.75">
      <c r="A24" s="4">
        <v>120205</v>
      </c>
      <c r="B24" s="4">
        <v>271250</v>
      </c>
      <c r="C24" s="4" t="s">
        <v>12</v>
      </c>
      <c r="D24" s="5">
        <v>487487</v>
      </c>
      <c r="E24" s="17">
        <v>0.0258</v>
      </c>
      <c r="F24" s="15">
        <f t="shared" si="0"/>
        <v>0.00215</v>
      </c>
      <c r="G24" s="8">
        <f t="shared" si="1"/>
        <v>1048.09705</v>
      </c>
    </row>
    <row r="25" spans="1:7" ht="12.75">
      <c r="A25" s="4">
        <v>120205</v>
      </c>
      <c r="B25" s="4">
        <v>271260</v>
      </c>
      <c r="C25" s="4" t="s">
        <v>13</v>
      </c>
      <c r="D25" s="5">
        <v>440903</v>
      </c>
      <c r="E25" s="17">
        <v>0.1</v>
      </c>
      <c r="F25" s="15">
        <f t="shared" si="0"/>
        <v>0.008333333333333333</v>
      </c>
      <c r="G25" s="8">
        <f t="shared" si="1"/>
        <v>3674.1916666666666</v>
      </c>
    </row>
    <row r="26" spans="1:7" ht="12.75">
      <c r="A26" s="4">
        <v>120205</v>
      </c>
      <c r="B26" s="4">
        <v>252120</v>
      </c>
      <c r="C26" s="12" t="s">
        <v>14</v>
      </c>
      <c r="D26" s="5">
        <v>13250827</v>
      </c>
      <c r="E26" s="16">
        <v>0.0118</v>
      </c>
      <c r="F26" s="15">
        <f t="shared" si="0"/>
        <v>0.0009833333333333332</v>
      </c>
      <c r="G26" s="8">
        <f>+F26*D26</f>
        <v>13029.979883333332</v>
      </c>
    </row>
    <row r="27" spans="1:7" ht="12.75">
      <c r="A27" s="4">
        <v>123205</v>
      </c>
      <c r="B27" s="4">
        <v>252120</v>
      </c>
      <c r="C27" s="12" t="s">
        <v>14</v>
      </c>
      <c r="D27" s="5">
        <v>1864</v>
      </c>
      <c r="E27" s="16">
        <v>0.0118</v>
      </c>
      <c r="F27" s="15">
        <f t="shared" si="0"/>
        <v>0.0009833333333333332</v>
      </c>
      <c r="G27" s="8">
        <f aca="true" t="shared" si="2" ref="G27:G33">+F27*D27</f>
        <v>1.832933333333333</v>
      </c>
    </row>
    <row r="28" spans="1:7" ht="12.75">
      <c r="A28" s="4">
        <v>123005</v>
      </c>
      <c r="B28" s="4">
        <v>252120</v>
      </c>
      <c r="C28" s="12" t="s">
        <v>14</v>
      </c>
      <c r="D28" s="5">
        <v>549</v>
      </c>
      <c r="E28" s="16">
        <v>0.0118</v>
      </c>
      <c r="F28" s="15">
        <f t="shared" si="0"/>
        <v>0.0009833333333333332</v>
      </c>
      <c r="G28" s="8">
        <f t="shared" si="2"/>
        <v>0.5398499999999999</v>
      </c>
    </row>
    <row r="29" spans="1:7" ht="12.75">
      <c r="A29" s="4">
        <v>120205</v>
      </c>
      <c r="B29" s="4">
        <v>252140</v>
      </c>
      <c r="C29" s="12" t="s">
        <v>14</v>
      </c>
      <c r="D29" s="5">
        <v>25185</v>
      </c>
      <c r="E29" s="17">
        <v>0.0102</v>
      </c>
      <c r="F29" s="15">
        <f t="shared" si="0"/>
        <v>0.0008500000000000001</v>
      </c>
      <c r="G29" s="8">
        <f t="shared" si="2"/>
        <v>21.40725</v>
      </c>
    </row>
    <row r="30" spans="1:7" ht="12.75">
      <c r="A30" s="4">
        <v>120105</v>
      </c>
      <c r="B30" s="4">
        <v>252140</v>
      </c>
      <c r="C30" s="12" t="s">
        <v>14</v>
      </c>
      <c r="D30" s="5">
        <v>-12100</v>
      </c>
      <c r="E30" s="17">
        <v>0.0102</v>
      </c>
      <c r="F30" s="15">
        <f t="shared" si="0"/>
        <v>0.0008500000000000001</v>
      </c>
      <c r="G30" s="8">
        <f t="shared" si="2"/>
        <v>-10.285</v>
      </c>
    </row>
    <row r="31" spans="1:7" ht="12.75">
      <c r="A31" s="4">
        <v>120205</v>
      </c>
      <c r="B31" s="4">
        <v>252150</v>
      </c>
      <c r="C31" s="12" t="s">
        <v>14</v>
      </c>
      <c r="D31" s="5">
        <v>36641</v>
      </c>
      <c r="E31" s="17">
        <v>0.0258</v>
      </c>
      <c r="F31" s="15">
        <f t="shared" si="0"/>
        <v>0.00215</v>
      </c>
      <c r="G31" s="8">
        <f t="shared" si="2"/>
        <v>78.77815</v>
      </c>
    </row>
    <row r="32" spans="1:7" ht="12.75">
      <c r="A32" s="4">
        <v>120205</v>
      </c>
      <c r="B32" s="4">
        <v>252160</v>
      </c>
      <c r="C32" s="12" t="s">
        <v>14</v>
      </c>
      <c r="D32" s="5">
        <v>251968</v>
      </c>
      <c r="E32" s="17">
        <v>0.1</v>
      </c>
      <c r="F32" s="15">
        <f t="shared" si="0"/>
        <v>0.008333333333333333</v>
      </c>
      <c r="G32" s="8">
        <f t="shared" si="2"/>
        <v>2099.733333333333</v>
      </c>
    </row>
    <row r="33" spans="1:7" ht="12.75">
      <c r="A33" s="4">
        <v>120205</v>
      </c>
      <c r="B33" s="4">
        <v>252220</v>
      </c>
      <c r="C33" s="12" t="s">
        <v>14</v>
      </c>
      <c r="D33" s="5">
        <v>760</v>
      </c>
      <c r="E33" s="16">
        <v>0.0118</v>
      </c>
      <c r="F33" s="15">
        <f t="shared" si="0"/>
        <v>0.0009833333333333332</v>
      </c>
      <c r="G33" s="8">
        <f t="shared" si="2"/>
        <v>0.7473333333333333</v>
      </c>
    </row>
    <row r="34" spans="1:7" ht="12.75">
      <c r="A34" s="1" t="s">
        <v>7</v>
      </c>
      <c r="B34" s="1"/>
      <c r="C34" s="1"/>
      <c r="D34" s="1"/>
      <c r="E34" s="1"/>
      <c r="F34" s="1"/>
      <c r="G34" s="9">
        <v>3834.77</v>
      </c>
    </row>
    <row r="35" spans="1:7" ht="13.5" thickBot="1">
      <c r="A35" t="s">
        <v>6</v>
      </c>
      <c r="G35" s="11">
        <f>SUM(G6:G34)</f>
        <v>146561.00520833326</v>
      </c>
    </row>
    <row r="36" ht="13.5" thickTop="1"/>
  </sheetData>
  <printOptions/>
  <pageMargins left="0.75" right="0.75" top="1" bottom="1" header="0.5" footer="0.5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A2"/>
    </sheetView>
  </sheetViews>
  <sheetFormatPr defaultColWidth="9.140625" defaultRowHeight="12.75"/>
  <cols>
    <col min="1" max="1" width="14.140625" style="0" customWidth="1"/>
    <col min="2" max="2" width="13.57421875" style="0" customWidth="1"/>
    <col min="3" max="3" width="26.140625" style="0" customWidth="1"/>
    <col min="4" max="4" width="22.8515625" style="0" customWidth="1"/>
    <col min="5" max="5" width="21.8515625" style="0" customWidth="1"/>
    <col min="6" max="6" width="16.57421875" style="0" customWidth="1"/>
    <col min="7" max="7" width="12.7109375" style="6" customWidth="1"/>
  </cols>
  <sheetData>
    <row r="1" ht="12.75">
      <c r="A1" t="s">
        <v>23</v>
      </c>
    </row>
    <row r="2" ht="12.75">
      <c r="A2" t="s">
        <v>25</v>
      </c>
    </row>
    <row r="5" spans="1:7" ht="12.75">
      <c r="A5" s="1" t="s">
        <v>0</v>
      </c>
      <c r="B5" s="1" t="s">
        <v>1</v>
      </c>
      <c r="C5" s="1" t="s">
        <v>8</v>
      </c>
      <c r="D5" s="2" t="s">
        <v>15</v>
      </c>
      <c r="E5" s="3" t="s">
        <v>3</v>
      </c>
      <c r="F5" s="3" t="s">
        <v>4</v>
      </c>
      <c r="G5" s="7" t="s">
        <v>5</v>
      </c>
    </row>
    <row r="6" spans="1:7" ht="12.75">
      <c r="A6">
        <v>120205</v>
      </c>
      <c r="B6">
        <v>271110</v>
      </c>
      <c r="C6" t="s">
        <v>9</v>
      </c>
      <c r="D6" s="18">
        <v>11835280</v>
      </c>
      <c r="E6" s="14">
        <v>0.0166</v>
      </c>
      <c r="F6" s="13">
        <v>0.0013833333333333334</v>
      </c>
      <c r="G6" s="8">
        <v>16372.137333333334</v>
      </c>
    </row>
    <row r="7" spans="1:7" ht="12.75">
      <c r="A7">
        <v>123005</v>
      </c>
      <c r="B7">
        <v>271110</v>
      </c>
      <c r="C7" t="s">
        <v>9</v>
      </c>
      <c r="D7" s="18">
        <v>3732173</v>
      </c>
      <c r="E7" s="14">
        <v>0.0166</v>
      </c>
      <c r="F7" s="13">
        <v>0.0013833333333333334</v>
      </c>
      <c r="G7" s="8">
        <v>5162.839316666667</v>
      </c>
    </row>
    <row r="8" spans="1:7" ht="12.75">
      <c r="A8">
        <v>123205</v>
      </c>
      <c r="B8">
        <v>271110</v>
      </c>
      <c r="C8" t="s">
        <v>9</v>
      </c>
      <c r="D8" s="18">
        <v>406051</v>
      </c>
      <c r="E8" s="14">
        <v>0.0166</v>
      </c>
      <c r="F8" s="13">
        <v>0.0013833333333333334</v>
      </c>
      <c r="G8" s="8">
        <v>561.7038833333334</v>
      </c>
    </row>
    <row r="9" spans="1:7" ht="12.75">
      <c r="A9">
        <v>120205</v>
      </c>
      <c r="B9">
        <v>271120</v>
      </c>
      <c r="C9" t="s">
        <v>9</v>
      </c>
      <c r="D9" s="18">
        <v>10194349</v>
      </c>
      <c r="E9" s="14">
        <v>0.0166</v>
      </c>
      <c r="F9" s="13">
        <v>0.0013833333333333334</v>
      </c>
      <c r="G9" s="8">
        <v>14102.182783333334</v>
      </c>
    </row>
    <row r="10" spans="1:7" ht="12.75">
      <c r="A10">
        <v>123205</v>
      </c>
      <c r="B10">
        <v>271120</v>
      </c>
      <c r="C10" t="s">
        <v>9</v>
      </c>
      <c r="D10" s="18">
        <v>652198</v>
      </c>
      <c r="E10" s="14">
        <v>0.0166</v>
      </c>
      <c r="F10" s="13">
        <v>0.0013833333333333334</v>
      </c>
      <c r="G10" s="8">
        <v>902.2072333333334</v>
      </c>
    </row>
    <row r="11" spans="1:7" ht="12.75">
      <c r="A11">
        <v>120205</v>
      </c>
      <c r="B11">
        <v>271130</v>
      </c>
      <c r="C11" t="s">
        <v>10</v>
      </c>
      <c r="D11" s="18">
        <v>14822288</v>
      </c>
      <c r="E11" s="14">
        <v>0.0324</v>
      </c>
      <c r="F11" s="13">
        <v>0.0026999999999999997</v>
      </c>
      <c r="G11" s="8">
        <v>40020.177599999995</v>
      </c>
    </row>
    <row r="12" spans="1:7" ht="12.75">
      <c r="A12">
        <v>123005</v>
      </c>
      <c r="B12">
        <v>271130</v>
      </c>
      <c r="C12" t="s">
        <v>10</v>
      </c>
      <c r="D12" s="18">
        <v>507393</v>
      </c>
      <c r="E12" s="14">
        <v>0.0324</v>
      </c>
      <c r="F12" s="13">
        <v>0.0026999999999999997</v>
      </c>
      <c r="G12" s="8">
        <v>1369.9610999999998</v>
      </c>
    </row>
    <row r="13" spans="1:7" ht="12.75">
      <c r="A13">
        <v>123205</v>
      </c>
      <c r="B13">
        <v>271130</v>
      </c>
      <c r="C13" t="s">
        <v>10</v>
      </c>
      <c r="D13" s="18">
        <v>2960</v>
      </c>
      <c r="E13" s="14">
        <v>0.0324</v>
      </c>
      <c r="F13" s="13">
        <v>0.0026999999999999997</v>
      </c>
      <c r="G13" s="8">
        <v>7.991999999999999</v>
      </c>
    </row>
    <row r="14" spans="1:7" ht="12.75">
      <c r="A14">
        <v>120205</v>
      </c>
      <c r="B14">
        <v>271140</v>
      </c>
      <c r="C14" t="s">
        <v>11</v>
      </c>
      <c r="D14" s="18">
        <v>575197</v>
      </c>
      <c r="E14" s="13">
        <v>0.0282</v>
      </c>
      <c r="F14" s="13">
        <v>0.00235</v>
      </c>
      <c r="G14" s="8">
        <v>1351.71295</v>
      </c>
    </row>
    <row r="15" spans="1:7" ht="12.75">
      <c r="A15">
        <v>120205</v>
      </c>
      <c r="B15">
        <v>271150</v>
      </c>
      <c r="C15" t="s">
        <v>12</v>
      </c>
      <c r="D15" s="18">
        <v>1461002</v>
      </c>
      <c r="E15" s="13">
        <v>0.0172</v>
      </c>
      <c r="F15" s="13">
        <v>0.0014333333333333333</v>
      </c>
      <c r="G15" s="8">
        <v>2094.1028666666666</v>
      </c>
    </row>
    <row r="16" spans="1:7" ht="12.75">
      <c r="A16">
        <v>120205</v>
      </c>
      <c r="B16">
        <v>271160</v>
      </c>
      <c r="C16" t="s">
        <v>13</v>
      </c>
      <c r="D16" s="18">
        <v>2232972</v>
      </c>
      <c r="E16" s="13">
        <v>0.0245</v>
      </c>
      <c r="F16" s="13">
        <v>0.002041666666666667</v>
      </c>
      <c r="G16" s="8">
        <v>4558.9845000000005</v>
      </c>
    </row>
    <row r="17" spans="1:7" ht="12.75">
      <c r="A17">
        <v>123205</v>
      </c>
      <c r="B17">
        <v>271160</v>
      </c>
      <c r="C17" t="s">
        <v>13</v>
      </c>
      <c r="D17" s="18">
        <v>1066368</v>
      </c>
      <c r="E17" s="13">
        <v>0.0245</v>
      </c>
      <c r="F17" s="13">
        <v>0.002041666666666667</v>
      </c>
      <c r="G17" s="8">
        <v>2177.168</v>
      </c>
    </row>
    <row r="18" spans="1:7" ht="12.75">
      <c r="A18">
        <v>120205</v>
      </c>
      <c r="B18">
        <v>271210</v>
      </c>
      <c r="C18" t="s">
        <v>9</v>
      </c>
      <c r="D18" s="18">
        <v>1998493</v>
      </c>
      <c r="E18" s="13">
        <v>0.0166</v>
      </c>
      <c r="F18" s="13">
        <v>0.0013833333333333334</v>
      </c>
      <c r="G18" s="8">
        <v>2764.5819833333335</v>
      </c>
    </row>
    <row r="19" spans="1:7" ht="12.75">
      <c r="A19">
        <v>120205</v>
      </c>
      <c r="B19">
        <v>271220</v>
      </c>
      <c r="C19" t="s">
        <v>9</v>
      </c>
      <c r="D19" s="18">
        <v>766586</v>
      </c>
      <c r="E19" s="13">
        <v>0.0166</v>
      </c>
      <c r="F19" s="13">
        <v>0.0013833333333333334</v>
      </c>
      <c r="G19" s="8">
        <v>1060.4439666666667</v>
      </c>
    </row>
    <row r="20" spans="1:7" ht="12.75">
      <c r="A20">
        <v>120205</v>
      </c>
      <c r="B20">
        <v>271230</v>
      </c>
      <c r="C20" t="s">
        <v>10</v>
      </c>
      <c r="D20" s="18">
        <v>6521229</v>
      </c>
      <c r="E20" s="13">
        <v>0.0324</v>
      </c>
      <c r="F20" s="13">
        <v>0.0026999999999999997</v>
      </c>
      <c r="G20" s="8">
        <v>17607.3183</v>
      </c>
    </row>
    <row r="21" spans="1:7" ht="12.75">
      <c r="A21">
        <v>123005</v>
      </c>
      <c r="B21">
        <v>271230</v>
      </c>
      <c r="C21" t="s">
        <v>10</v>
      </c>
      <c r="D21" s="18">
        <v>765</v>
      </c>
      <c r="E21" s="13">
        <v>0.0324</v>
      </c>
      <c r="F21" s="13">
        <v>0.0026999999999999997</v>
      </c>
      <c r="G21" s="8">
        <v>2.0654999999999997</v>
      </c>
    </row>
    <row r="22" spans="1:7" ht="12.75">
      <c r="A22">
        <v>120205</v>
      </c>
      <c r="B22">
        <v>271240</v>
      </c>
      <c r="C22" t="s">
        <v>11</v>
      </c>
      <c r="D22" s="18">
        <v>3299</v>
      </c>
      <c r="E22" s="13">
        <v>0.0282</v>
      </c>
      <c r="F22" s="13">
        <v>0.00235</v>
      </c>
      <c r="G22" s="8">
        <v>7.75265</v>
      </c>
    </row>
    <row r="23" spans="1:7" ht="12.75">
      <c r="A23">
        <v>120205</v>
      </c>
      <c r="B23">
        <v>271250</v>
      </c>
      <c r="C23" t="s">
        <v>12</v>
      </c>
      <c r="D23" s="18">
        <v>487487</v>
      </c>
      <c r="E23" s="13">
        <v>0.0172</v>
      </c>
      <c r="F23" s="13">
        <v>0.0014333333333333333</v>
      </c>
      <c r="G23" s="8">
        <v>698.7313666666666</v>
      </c>
    </row>
    <row r="24" spans="1:7" ht="12.75">
      <c r="A24">
        <v>120205</v>
      </c>
      <c r="B24">
        <v>271260</v>
      </c>
      <c r="C24" t="s">
        <v>13</v>
      </c>
      <c r="D24" s="18">
        <v>440903</v>
      </c>
      <c r="E24" s="13">
        <v>0.0245</v>
      </c>
      <c r="F24" s="13">
        <v>0.002041666666666667</v>
      </c>
      <c r="G24" s="8">
        <v>900.1769583333335</v>
      </c>
    </row>
    <row r="25" spans="1:7" ht="13.5" thickBot="1">
      <c r="A25" t="s">
        <v>6</v>
      </c>
      <c r="G25" s="11">
        <f>SUM(G6:G24)</f>
        <v>111722.24029166668</v>
      </c>
    </row>
    <row r="26" ht="13.5" thickTop="1"/>
  </sheetData>
  <printOptions/>
  <pageMargins left="0.75" right="0.75" top="1" bottom="1" header="0.5" footer="0.5"/>
  <pageSetup horizontalDpi="1200" verticalDpi="12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A2"/>
    </sheetView>
  </sheetViews>
  <sheetFormatPr defaultColWidth="9.140625" defaultRowHeight="12.75"/>
  <cols>
    <col min="1" max="1" width="14.140625" style="0" customWidth="1"/>
    <col min="2" max="2" width="13.57421875" style="0" customWidth="1"/>
    <col min="3" max="3" width="26.140625" style="0" customWidth="1"/>
    <col min="4" max="4" width="22.8515625" style="0" customWidth="1"/>
    <col min="5" max="5" width="21.8515625" style="19" customWidth="1"/>
    <col min="6" max="6" width="16.57421875" style="19" customWidth="1"/>
    <col min="7" max="7" width="12.7109375" style="6" customWidth="1"/>
  </cols>
  <sheetData>
    <row r="1" ht="12.75">
      <c r="A1" t="s">
        <v>23</v>
      </c>
    </row>
    <row r="2" ht="12.75">
      <c r="A2" t="s">
        <v>26</v>
      </c>
    </row>
    <row r="5" spans="1:7" ht="12.75">
      <c r="A5" s="1" t="s">
        <v>0</v>
      </c>
      <c r="B5" s="1" t="s">
        <v>1</v>
      </c>
      <c r="C5" s="1" t="s">
        <v>8</v>
      </c>
      <c r="D5" s="2" t="s">
        <v>16</v>
      </c>
      <c r="E5" s="19" t="s">
        <v>3</v>
      </c>
      <c r="F5" s="19" t="s">
        <v>4</v>
      </c>
      <c r="G5" s="7" t="s">
        <v>5</v>
      </c>
    </row>
    <row r="6" spans="1:7" ht="12.75">
      <c r="A6" t="s">
        <v>17</v>
      </c>
      <c r="B6">
        <v>271130</v>
      </c>
      <c r="C6" t="str">
        <f>VLOOKUP(B6,'Dec 2008'!B:C,2,FALSE)</f>
        <v>CIAC-Services</v>
      </c>
      <c r="D6" s="6">
        <v>15956340.88</v>
      </c>
      <c r="E6" s="20">
        <v>0.0324</v>
      </c>
      <c r="F6" s="20">
        <f>+E6/12</f>
        <v>0.0026999999999999997</v>
      </c>
      <c r="G6" s="10">
        <v>42603.53</v>
      </c>
    </row>
    <row r="7" spans="1:7" ht="12.75">
      <c r="A7" t="s">
        <v>17</v>
      </c>
      <c r="B7">
        <v>271230</v>
      </c>
      <c r="C7" t="str">
        <f>VLOOKUP(B7,'Dec 2008'!B:C,2,FALSE)</f>
        <v>CIAC-Services</v>
      </c>
      <c r="D7" s="6">
        <v>6730883.01</v>
      </c>
      <c r="E7" s="20">
        <v>0.0324</v>
      </c>
      <c r="F7" s="20">
        <f aca="true" t="shared" si="0" ref="F7:F25">+E7/12</f>
        <v>0.0026999999999999997</v>
      </c>
      <c r="G7" s="10">
        <v>18125.69</v>
      </c>
    </row>
    <row r="8" spans="1:7" ht="12.75">
      <c r="A8" t="s">
        <v>17</v>
      </c>
      <c r="B8">
        <v>271110</v>
      </c>
      <c r="C8" t="str">
        <f>VLOOKUP(B8,'Dec 2008'!B:C,2,FALSE)</f>
        <v>CIAC-Mains</v>
      </c>
      <c r="D8" s="6">
        <v>12197966.61</v>
      </c>
      <c r="E8" s="20">
        <v>0.0166</v>
      </c>
      <c r="F8" s="20">
        <f t="shared" si="0"/>
        <v>0.0013833333333333334</v>
      </c>
      <c r="G8" s="10">
        <v>16873.85</v>
      </c>
    </row>
    <row r="9" spans="1:7" ht="12.75">
      <c r="A9" t="s">
        <v>17</v>
      </c>
      <c r="B9">
        <v>271120</v>
      </c>
      <c r="C9" t="str">
        <f>VLOOKUP(B9,'Dec 2008'!B:C,2,FALSE)</f>
        <v>CIAC-Mains</v>
      </c>
      <c r="D9" s="6">
        <v>10346099.51</v>
      </c>
      <c r="E9" s="20">
        <v>0.0166</v>
      </c>
      <c r="F9" s="20">
        <f t="shared" si="0"/>
        <v>0.0013833333333333334</v>
      </c>
      <c r="G9" s="10">
        <v>14280.77</v>
      </c>
    </row>
    <row r="10" spans="1:7" ht="12.75">
      <c r="A10" t="s">
        <v>18</v>
      </c>
      <c r="B10">
        <v>271110</v>
      </c>
      <c r="C10" t="str">
        <f>VLOOKUP(B10,'Dec 2008'!B:C,2,FALSE)</f>
        <v>CIAC-Mains</v>
      </c>
      <c r="D10" s="6">
        <v>3732173.08</v>
      </c>
      <c r="E10" s="20">
        <v>0.0166</v>
      </c>
      <c r="F10" s="20">
        <f t="shared" si="0"/>
        <v>0.0013833333333333334</v>
      </c>
      <c r="G10" s="10">
        <v>5162.84</v>
      </c>
    </row>
    <row r="11" spans="1:7" ht="12.75">
      <c r="A11" t="s">
        <v>17</v>
      </c>
      <c r="B11">
        <v>271160</v>
      </c>
      <c r="C11" t="str">
        <f>VLOOKUP(B11,'Dec 2008'!B:C,2,FALSE)</f>
        <v>CIAC-Other</v>
      </c>
      <c r="D11" s="6">
        <v>2463770.72</v>
      </c>
      <c r="E11" s="20">
        <v>0.0245</v>
      </c>
      <c r="F11" s="20">
        <f t="shared" si="0"/>
        <v>0.002041666666666667</v>
      </c>
      <c r="G11" s="10">
        <v>4966.69</v>
      </c>
    </row>
    <row r="12" spans="1:7" ht="12.75">
      <c r="A12" t="s">
        <v>17</v>
      </c>
      <c r="B12">
        <v>271210</v>
      </c>
      <c r="C12" t="str">
        <f>VLOOKUP(B12,'Dec 2008'!B:C,2,FALSE)</f>
        <v>CIAC-Mains</v>
      </c>
      <c r="D12" s="6">
        <v>1998493.38</v>
      </c>
      <c r="E12" s="20">
        <v>0.0166</v>
      </c>
      <c r="F12" s="20">
        <f t="shared" si="0"/>
        <v>0.0013833333333333334</v>
      </c>
      <c r="G12" s="10">
        <v>2764.58</v>
      </c>
    </row>
    <row r="13" spans="1:7" ht="12.75">
      <c r="A13" t="s">
        <v>17</v>
      </c>
      <c r="B13">
        <v>271150</v>
      </c>
      <c r="C13" t="str">
        <f>VLOOKUP(B13,'Dec 2008'!B:C,2,FALSE)</f>
        <v>CIAC-Hydrants</v>
      </c>
      <c r="D13" s="6">
        <v>1580159.29</v>
      </c>
      <c r="E13" s="20">
        <v>0.0172</v>
      </c>
      <c r="F13" s="20">
        <f t="shared" si="0"/>
        <v>0.0014333333333333333</v>
      </c>
      <c r="G13" s="10">
        <v>2239.45</v>
      </c>
    </row>
    <row r="14" spans="1:7" ht="12.75">
      <c r="A14" t="s">
        <v>19</v>
      </c>
      <c r="B14">
        <v>271160</v>
      </c>
      <c r="C14" t="str">
        <f>VLOOKUP(B14,'Dec 2008'!B:C,2,FALSE)</f>
        <v>CIAC-Other</v>
      </c>
      <c r="D14" s="6">
        <v>1066368.37</v>
      </c>
      <c r="E14" s="20">
        <v>0.0245</v>
      </c>
      <c r="F14" s="20">
        <f t="shared" si="0"/>
        <v>0.002041666666666667</v>
      </c>
      <c r="G14" s="10">
        <v>2177.17</v>
      </c>
    </row>
    <row r="15" spans="1:7" ht="12.75">
      <c r="A15" t="s">
        <v>18</v>
      </c>
      <c r="B15">
        <v>271130</v>
      </c>
      <c r="C15" t="str">
        <f>VLOOKUP(B15,'Dec 2008'!B:C,2,FALSE)</f>
        <v>CIAC-Services</v>
      </c>
      <c r="D15" s="6">
        <v>555115</v>
      </c>
      <c r="E15" s="20">
        <v>0.0324</v>
      </c>
      <c r="F15" s="20">
        <f t="shared" si="0"/>
        <v>0.0026999999999999997</v>
      </c>
      <c r="G15" s="10">
        <v>1489.4</v>
      </c>
    </row>
    <row r="16" spans="1:7" ht="12.75">
      <c r="A16" t="s">
        <v>17</v>
      </c>
      <c r="B16">
        <v>271140</v>
      </c>
      <c r="C16" t="str">
        <f>VLOOKUP(B16,'Dec 2008'!B:C,2,FALSE)</f>
        <v>CIAC-Meters</v>
      </c>
      <c r="D16" s="6">
        <v>701252.83</v>
      </c>
      <c r="E16" s="20">
        <v>0.0282</v>
      </c>
      <c r="F16" s="20">
        <f t="shared" si="0"/>
        <v>0.00235</v>
      </c>
      <c r="G16" s="10">
        <v>1447.02</v>
      </c>
    </row>
    <row r="17" spans="1:7" ht="12.75">
      <c r="A17" t="s">
        <v>17</v>
      </c>
      <c r="B17">
        <v>271220</v>
      </c>
      <c r="C17" t="str">
        <f>VLOOKUP(B17,'Dec 2008'!B:C,2,FALSE)</f>
        <v>CIAC-Mains</v>
      </c>
      <c r="D17" s="6">
        <v>766585.92</v>
      </c>
      <c r="E17" s="20">
        <v>0.0166</v>
      </c>
      <c r="F17" s="20">
        <f t="shared" si="0"/>
        <v>0.0013833333333333334</v>
      </c>
      <c r="G17" s="10">
        <v>1060.44</v>
      </c>
    </row>
    <row r="18" spans="1:7" ht="12.75">
      <c r="A18" t="s">
        <v>19</v>
      </c>
      <c r="B18">
        <v>271120</v>
      </c>
      <c r="C18" t="str">
        <f>VLOOKUP(B18,'Dec 2008'!B:C,2,FALSE)</f>
        <v>CIAC-Mains</v>
      </c>
      <c r="D18" s="6">
        <v>652198.06</v>
      </c>
      <c r="E18" s="20">
        <v>0.0166</v>
      </c>
      <c r="F18" s="20">
        <f t="shared" si="0"/>
        <v>0.0013833333333333334</v>
      </c>
      <c r="G18" s="10">
        <v>902.21</v>
      </c>
    </row>
    <row r="19" spans="1:7" ht="12.75">
      <c r="A19" t="s">
        <v>17</v>
      </c>
      <c r="B19">
        <v>271260</v>
      </c>
      <c r="C19" t="str">
        <f>VLOOKUP(B19,'Dec 2008'!B:C,2,FALSE)</f>
        <v>CIAC-Other</v>
      </c>
      <c r="D19" s="6">
        <v>440902.8</v>
      </c>
      <c r="E19" s="20">
        <v>0.0245</v>
      </c>
      <c r="F19" s="20">
        <f t="shared" si="0"/>
        <v>0.002041666666666667</v>
      </c>
      <c r="G19" s="10">
        <v>900.18</v>
      </c>
    </row>
    <row r="20" spans="1:7" ht="12.75">
      <c r="A20" t="s">
        <v>17</v>
      </c>
      <c r="B20">
        <v>271250</v>
      </c>
      <c r="C20" t="str">
        <f>VLOOKUP(B20,'Dec 2008'!B:C,2,FALSE)</f>
        <v>CIAC-Hydrants</v>
      </c>
      <c r="D20" s="6">
        <v>487486.5</v>
      </c>
      <c r="E20" s="20">
        <v>0.0172</v>
      </c>
      <c r="F20" s="20">
        <f t="shared" si="0"/>
        <v>0.0014333333333333333</v>
      </c>
      <c r="G20" s="10">
        <v>698.73</v>
      </c>
    </row>
    <row r="21" spans="1:7" ht="12.75">
      <c r="A21" t="s">
        <v>19</v>
      </c>
      <c r="B21">
        <v>271110</v>
      </c>
      <c r="C21" t="str">
        <f>VLOOKUP(B21,'Dec 2008'!B:C,2,FALSE)</f>
        <v>CIAC-Mains</v>
      </c>
      <c r="D21" s="6">
        <v>406051.25</v>
      </c>
      <c r="E21" s="20">
        <v>0.0166</v>
      </c>
      <c r="F21" s="20">
        <f t="shared" si="0"/>
        <v>0.0013833333333333334</v>
      </c>
      <c r="G21" s="10">
        <v>561.7</v>
      </c>
    </row>
    <row r="22" spans="1:7" ht="12.75">
      <c r="A22" t="s">
        <v>19</v>
      </c>
      <c r="B22">
        <v>271130</v>
      </c>
      <c r="C22" t="str">
        <f>VLOOKUP(B22,'Dec 2008'!B:C,2,FALSE)</f>
        <v>CIAC-Services</v>
      </c>
      <c r="D22" s="6">
        <v>2960</v>
      </c>
      <c r="E22" s="20">
        <v>0.0324</v>
      </c>
      <c r="F22" s="20">
        <f t="shared" si="0"/>
        <v>0.0026999999999999997</v>
      </c>
      <c r="G22" s="10">
        <v>7.99</v>
      </c>
    </row>
    <row r="23" spans="1:7" ht="12.75">
      <c r="A23" t="s">
        <v>17</v>
      </c>
      <c r="B23">
        <v>271240</v>
      </c>
      <c r="C23" t="str">
        <f>VLOOKUP(B23,'Dec 2008'!B:C,2,FALSE)</f>
        <v>CIAC-Meters</v>
      </c>
      <c r="D23" s="6">
        <v>3299.01</v>
      </c>
      <c r="E23" s="20">
        <v>0.0282</v>
      </c>
      <c r="F23" s="20">
        <f t="shared" si="0"/>
        <v>0.00235</v>
      </c>
      <c r="G23" s="10">
        <v>7.75</v>
      </c>
    </row>
    <row r="24" spans="1:7" ht="12.75">
      <c r="A24" t="s">
        <v>18</v>
      </c>
      <c r="B24">
        <v>271230</v>
      </c>
      <c r="C24" t="str">
        <f>VLOOKUP(B24,'Dec 2008'!B:C,2,FALSE)</f>
        <v>CIAC-Services</v>
      </c>
      <c r="D24" s="6">
        <v>765</v>
      </c>
      <c r="E24" s="20">
        <v>0.0324</v>
      </c>
      <c r="F24" s="20">
        <f t="shared" si="0"/>
        <v>0.0026999999999999997</v>
      </c>
      <c r="G24" s="10">
        <v>2.07</v>
      </c>
    </row>
    <row r="25" spans="1:7" ht="12.75">
      <c r="A25" t="s">
        <v>20</v>
      </c>
      <c r="B25">
        <v>271130</v>
      </c>
      <c r="C25" t="str">
        <f>VLOOKUP(B25,'Dec 2008'!B:C,2,FALSE)</f>
        <v>CIAC-Services</v>
      </c>
      <c r="D25" s="6">
        <v>-12318</v>
      </c>
      <c r="E25" s="20">
        <v>0.0324</v>
      </c>
      <c r="F25" s="20">
        <f t="shared" si="0"/>
        <v>0.0026999999999999997</v>
      </c>
      <c r="G25" s="10">
        <v>-33.26</v>
      </c>
    </row>
    <row r="26" spans="1:7" ht="13.5" thickBot="1">
      <c r="A26" t="s">
        <v>6</v>
      </c>
      <c r="G26" s="21">
        <f>SUM(G6:G25)</f>
        <v>116238.80000000002</v>
      </c>
    </row>
    <row r="27" ht="13.5" thickTop="1"/>
  </sheetData>
  <printOptions/>
  <pageMargins left="0.75" right="0.75" top="1" bottom="1" header="0.5" footer="0.5"/>
  <pageSetup horizontalDpi="1200" verticalDpi="12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A2"/>
    </sheetView>
  </sheetViews>
  <sheetFormatPr defaultColWidth="9.140625" defaultRowHeight="12.75"/>
  <cols>
    <col min="1" max="1" width="14.140625" style="0" customWidth="1"/>
    <col min="2" max="2" width="13.57421875" style="0" customWidth="1"/>
    <col min="3" max="3" width="26.140625" style="0" customWidth="1"/>
    <col min="4" max="4" width="22.8515625" style="0" customWidth="1"/>
    <col min="5" max="5" width="21.8515625" style="19" customWidth="1"/>
    <col min="6" max="6" width="16.57421875" style="19" customWidth="1"/>
    <col min="7" max="7" width="12.7109375" style="6" customWidth="1"/>
  </cols>
  <sheetData>
    <row r="1" ht="12.75">
      <c r="A1" t="s">
        <v>23</v>
      </c>
    </row>
    <row r="2" ht="12.75">
      <c r="A2" t="s">
        <v>27</v>
      </c>
    </row>
    <row r="5" spans="1:7" ht="12.75">
      <c r="A5" s="1" t="s">
        <v>0</v>
      </c>
      <c r="B5" s="1" t="s">
        <v>1</v>
      </c>
      <c r="C5" s="1" t="s">
        <v>8</v>
      </c>
      <c r="D5" s="2" t="s">
        <v>21</v>
      </c>
      <c r="E5" s="19" t="s">
        <v>3</v>
      </c>
      <c r="F5" s="19" t="s">
        <v>4</v>
      </c>
      <c r="G5" s="7" t="s">
        <v>5</v>
      </c>
    </row>
    <row r="6" spans="1:7" ht="12.75">
      <c r="A6">
        <v>120205</v>
      </c>
      <c r="B6">
        <v>271130</v>
      </c>
      <c r="C6" t="str">
        <f>VLOOKUP(B6,'Dec 2009'!B:C,2,FALSE)</f>
        <v>CIAC-Services</v>
      </c>
      <c r="D6" s="10">
        <v>16063153.46</v>
      </c>
      <c r="E6" s="20">
        <v>0.0324</v>
      </c>
      <c r="F6" s="20">
        <f>+E6/12</f>
        <v>0.0026999999999999997</v>
      </c>
      <c r="G6" s="10">
        <v>43370.51</v>
      </c>
    </row>
    <row r="7" spans="1:7" ht="12.75">
      <c r="A7">
        <v>120205</v>
      </c>
      <c r="B7">
        <v>271230</v>
      </c>
      <c r="C7" t="str">
        <f>VLOOKUP(B7,'Dec 2009'!B:C,2,FALSE)</f>
        <v>CIAC-Services</v>
      </c>
      <c r="D7" s="10">
        <v>6740447.01</v>
      </c>
      <c r="E7" s="20">
        <v>0.0324</v>
      </c>
      <c r="F7" s="20">
        <f aca="true" t="shared" si="0" ref="F7:F26">+E7/12</f>
        <v>0.0026999999999999997</v>
      </c>
      <c r="G7" s="10">
        <v>18199.21</v>
      </c>
    </row>
    <row r="8" spans="1:7" ht="12.75">
      <c r="A8">
        <v>120205</v>
      </c>
      <c r="B8">
        <v>271110</v>
      </c>
      <c r="C8" t="str">
        <f>VLOOKUP(B8,'Dec 2009'!B:C,2,FALSE)</f>
        <v>CIAC-Mains</v>
      </c>
      <c r="D8" s="10">
        <v>12514891.36</v>
      </c>
      <c r="E8" s="20">
        <v>0.0166</v>
      </c>
      <c r="F8" s="20">
        <f t="shared" si="0"/>
        <v>0.0013833333333333334</v>
      </c>
      <c r="G8" s="10">
        <v>17312.27</v>
      </c>
    </row>
    <row r="9" spans="1:7" ht="12.75">
      <c r="A9">
        <v>120205</v>
      </c>
      <c r="B9">
        <v>271120</v>
      </c>
      <c r="C9" t="str">
        <f>VLOOKUP(B9,'Dec 2009'!B:C,2,FALSE)</f>
        <v>CIAC-Mains</v>
      </c>
      <c r="D9" s="10">
        <v>10346099.51</v>
      </c>
      <c r="E9" s="20">
        <v>0.0166</v>
      </c>
      <c r="F9" s="20">
        <f t="shared" si="0"/>
        <v>0.0013833333333333334</v>
      </c>
      <c r="G9" s="10">
        <v>14312.1</v>
      </c>
    </row>
    <row r="10" spans="1:7" ht="12.75">
      <c r="A10">
        <v>123005</v>
      </c>
      <c r="B10">
        <v>271110</v>
      </c>
      <c r="C10" t="str">
        <f>VLOOKUP(B10,'Dec 2009'!B:C,2,FALSE)</f>
        <v>CIAC-Mains</v>
      </c>
      <c r="D10" s="10">
        <v>3732173.08</v>
      </c>
      <c r="E10" s="20">
        <v>0.0166</v>
      </c>
      <c r="F10" s="20">
        <f t="shared" si="0"/>
        <v>0.0013833333333333334</v>
      </c>
      <c r="G10" s="10">
        <v>5162.84</v>
      </c>
    </row>
    <row r="11" spans="1:7" ht="12.75">
      <c r="A11">
        <v>120205</v>
      </c>
      <c r="B11">
        <v>271160</v>
      </c>
      <c r="C11" t="str">
        <f>VLOOKUP(B11,'Dec 2009'!B:C,2,FALSE)</f>
        <v>CIAC-Other</v>
      </c>
      <c r="D11" s="10">
        <v>2464219.43</v>
      </c>
      <c r="E11" s="20">
        <v>0.0245</v>
      </c>
      <c r="F11" s="20">
        <f t="shared" si="0"/>
        <v>0.002041666666666667</v>
      </c>
      <c r="G11" s="10">
        <v>5031.11</v>
      </c>
    </row>
    <row r="12" spans="1:7" ht="12.75">
      <c r="A12">
        <v>120205</v>
      </c>
      <c r="B12">
        <v>271210</v>
      </c>
      <c r="C12" t="str">
        <f>VLOOKUP(B12,'Dec 2009'!B:C,2,FALSE)</f>
        <v>CIAC-Mains</v>
      </c>
      <c r="D12" s="10">
        <v>1998493.38</v>
      </c>
      <c r="E12" s="20">
        <v>0.0166</v>
      </c>
      <c r="F12" s="20">
        <f t="shared" si="0"/>
        <v>0.0013833333333333334</v>
      </c>
      <c r="G12" s="10">
        <v>2764.58</v>
      </c>
    </row>
    <row r="13" spans="1:7" ht="12.75">
      <c r="A13">
        <v>120205</v>
      </c>
      <c r="B13">
        <v>271150</v>
      </c>
      <c r="C13" t="str">
        <f>VLOOKUP(B13,'Dec 2009'!B:C,2,FALSE)</f>
        <v>CIAC-Hydrants</v>
      </c>
      <c r="D13" s="10">
        <v>1577623.84</v>
      </c>
      <c r="E13" s="20">
        <v>0.0172</v>
      </c>
      <c r="F13" s="20">
        <f t="shared" si="0"/>
        <v>0.0014333333333333333</v>
      </c>
      <c r="G13" s="10">
        <v>2261.26</v>
      </c>
    </row>
    <row r="14" spans="1:7" ht="12.75">
      <c r="A14">
        <v>123205</v>
      </c>
      <c r="B14">
        <v>271160</v>
      </c>
      <c r="C14" t="str">
        <f>VLOOKUP(B14,'Dec 2009'!B:C,2,FALSE)</f>
        <v>CIAC-Other</v>
      </c>
      <c r="D14" s="10">
        <v>1066368.37</v>
      </c>
      <c r="E14" s="20">
        <v>0.0245</v>
      </c>
      <c r="F14" s="20">
        <f t="shared" si="0"/>
        <v>0.002041666666666667</v>
      </c>
      <c r="G14" s="10">
        <v>2177.17</v>
      </c>
    </row>
    <row r="15" spans="1:7" ht="12.75">
      <c r="A15">
        <v>120205</v>
      </c>
      <c r="B15">
        <v>271140</v>
      </c>
      <c r="C15" t="str">
        <f>VLOOKUP(B15,'Dec 2009'!B:C,2,FALSE)</f>
        <v>CIAC-Meters</v>
      </c>
      <c r="D15" s="10">
        <v>708193.86</v>
      </c>
      <c r="E15" s="20">
        <v>0.0282</v>
      </c>
      <c r="F15" s="20">
        <f t="shared" si="0"/>
        <v>0.00235</v>
      </c>
      <c r="G15" s="10">
        <v>1664.26</v>
      </c>
    </row>
    <row r="16" spans="1:7" ht="12.75">
      <c r="A16">
        <v>123005</v>
      </c>
      <c r="B16">
        <v>271130</v>
      </c>
      <c r="C16" t="str">
        <f>VLOOKUP(B16,'Dec 2009'!B:C,2,FALSE)</f>
        <v>CIAC-Services</v>
      </c>
      <c r="D16" s="10">
        <v>555115</v>
      </c>
      <c r="E16" s="20">
        <v>0.0324</v>
      </c>
      <c r="F16" s="20">
        <f t="shared" si="0"/>
        <v>0.0026999999999999997</v>
      </c>
      <c r="G16" s="10">
        <v>1498.81</v>
      </c>
    </row>
    <row r="17" spans="1:7" ht="12.75">
      <c r="A17">
        <v>120205</v>
      </c>
      <c r="B17">
        <v>271220</v>
      </c>
      <c r="C17" t="str">
        <f>VLOOKUP(B17,'Dec 2009'!B:C,2,FALSE)</f>
        <v>CIAC-Mains</v>
      </c>
      <c r="D17" s="10">
        <v>766585.92</v>
      </c>
      <c r="E17" s="20">
        <v>0.0166</v>
      </c>
      <c r="F17" s="20">
        <f t="shared" si="0"/>
        <v>0.0013833333333333334</v>
      </c>
      <c r="G17" s="10">
        <v>1060.44</v>
      </c>
    </row>
    <row r="18" spans="1:7" ht="12.75">
      <c r="A18">
        <v>123205</v>
      </c>
      <c r="B18">
        <v>271120</v>
      </c>
      <c r="C18" t="str">
        <f>VLOOKUP(B18,'Dec 2009'!B:C,2,FALSE)</f>
        <v>CIAC-Mains</v>
      </c>
      <c r="D18" s="10">
        <v>652198.06</v>
      </c>
      <c r="E18" s="20">
        <v>0.0166</v>
      </c>
      <c r="F18" s="20">
        <f t="shared" si="0"/>
        <v>0.0013833333333333334</v>
      </c>
      <c r="G18" s="10">
        <v>902.21</v>
      </c>
    </row>
    <row r="19" spans="1:7" ht="12.75">
      <c r="A19">
        <v>120205</v>
      </c>
      <c r="B19">
        <v>271260</v>
      </c>
      <c r="C19" t="str">
        <f>VLOOKUP(B19,'Dec 2009'!B:C,2,FALSE)</f>
        <v>CIAC-Other</v>
      </c>
      <c r="D19" s="10">
        <v>440902.8</v>
      </c>
      <c r="E19" s="20">
        <v>0.0245</v>
      </c>
      <c r="F19" s="20">
        <f t="shared" si="0"/>
        <v>0.002041666666666667</v>
      </c>
      <c r="G19" s="10">
        <v>900.18</v>
      </c>
    </row>
    <row r="20" spans="1:7" ht="12.75">
      <c r="A20">
        <v>120205</v>
      </c>
      <c r="B20">
        <v>271250</v>
      </c>
      <c r="C20" t="str">
        <f>VLOOKUP(B20,'Dec 2009'!B:C,2,FALSE)</f>
        <v>CIAC-Hydrants</v>
      </c>
      <c r="D20" s="10">
        <v>487486.5</v>
      </c>
      <c r="E20" s="20">
        <v>0.0172</v>
      </c>
      <c r="F20" s="20">
        <f t="shared" si="0"/>
        <v>0.0014333333333333333</v>
      </c>
      <c r="G20" s="10">
        <v>698.73</v>
      </c>
    </row>
    <row r="21" spans="1:7" ht="12.75">
      <c r="A21">
        <v>123205</v>
      </c>
      <c r="B21">
        <v>271110</v>
      </c>
      <c r="C21" t="str">
        <f>VLOOKUP(B21,'Dec 2009'!B:C,2,FALSE)</f>
        <v>CIAC-Mains</v>
      </c>
      <c r="D21" s="10">
        <v>406051.25</v>
      </c>
      <c r="E21" s="20">
        <v>0.0166</v>
      </c>
      <c r="F21" s="20">
        <f t="shared" si="0"/>
        <v>0.0013833333333333334</v>
      </c>
      <c r="G21" s="10">
        <v>561.7</v>
      </c>
    </row>
    <row r="22" spans="1:7" ht="12.75">
      <c r="A22">
        <v>123205</v>
      </c>
      <c r="B22">
        <v>271130</v>
      </c>
      <c r="C22" t="str">
        <f>VLOOKUP(B22,'Dec 2009'!B:C,2,FALSE)</f>
        <v>CIAC-Services</v>
      </c>
      <c r="D22" s="10">
        <v>12162</v>
      </c>
      <c r="E22" s="20">
        <v>0.0324</v>
      </c>
      <c r="F22" s="20">
        <f t="shared" si="0"/>
        <v>0.0026999999999999997</v>
      </c>
      <c r="G22" s="10">
        <v>32.84</v>
      </c>
    </row>
    <row r="23" spans="1:7" ht="12.75">
      <c r="A23">
        <v>123205</v>
      </c>
      <c r="B23">
        <v>271150</v>
      </c>
      <c r="C23" t="str">
        <f>VLOOKUP(B23,'Dec 2009'!B:C,2,FALSE)</f>
        <v>CIAC-Hydrants</v>
      </c>
      <c r="D23" s="10">
        <v>9128</v>
      </c>
      <c r="E23" s="20">
        <v>0.0172</v>
      </c>
      <c r="F23" s="20">
        <f t="shared" si="0"/>
        <v>0.0014333333333333333</v>
      </c>
      <c r="G23" s="10">
        <v>13.08</v>
      </c>
    </row>
    <row r="24" spans="1:7" ht="12.75">
      <c r="A24">
        <v>120205</v>
      </c>
      <c r="B24">
        <v>271240</v>
      </c>
      <c r="C24" t="str">
        <f>VLOOKUP(B24,'Dec 2009'!B:C,2,FALSE)</f>
        <v>CIAC-Meters</v>
      </c>
      <c r="D24" s="10">
        <v>3299.01</v>
      </c>
      <c r="E24" s="20">
        <v>0.0282</v>
      </c>
      <c r="F24" s="20">
        <f t="shared" si="0"/>
        <v>0.00235</v>
      </c>
      <c r="G24" s="10">
        <v>7.75</v>
      </c>
    </row>
    <row r="25" spans="1:7" ht="12.75">
      <c r="A25">
        <v>123005</v>
      </c>
      <c r="B25">
        <v>271230</v>
      </c>
      <c r="C25" t="str">
        <f>VLOOKUP(B25,'Dec 2009'!B:C,2,FALSE)</f>
        <v>CIAC-Services</v>
      </c>
      <c r="D25" s="10">
        <v>765</v>
      </c>
      <c r="E25" s="20">
        <v>0.0324</v>
      </c>
      <c r="F25" s="20">
        <f t="shared" si="0"/>
        <v>0.0026999999999999997</v>
      </c>
      <c r="G25" s="10">
        <v>2.07</v>
      </c>
    </row>
    <row r="26" spans="1:7" ht="12.75">
      <c r="A26">
        <v>120105</v>
      </c>
      <c r="B26">
        <v>271130</v>
      </c>
      <c r="C26" t="str">
        <f>VLOOKUP(B26,'Dec 2009'!B:C,2,FALSE)</f>
        <v>CIAC-Services</v>
      </c>
      <c r="D26" s="10">
        <v>-12318</v>
      </c>
      <c r="E26" s="20">
        <v>0.0324</v>
      </c>
      <c r="F26" s="20">
        <f t="shared" si="0"/>
        <v>0.0026999999999999997</v>
      </c>
      <c r="G26" s="10">
        <v>-33.26</v>
      </c>
    </row>
    <row r="27" spans="1:7" ht="13.5" thickBot="1">
      <c r="A27" t="s">
        <v>6</v>
      </c>
      <c r="G27" s="21">
        <f>SUM(G6:G26)</f>
        <v>117899.86</v>
      </c>
    </row>
    <row r="28" ht="13.5" thickTop="1"/>
  </sheetData>
  <printOptions/>
  <pageMargins left="0.75" right="0.75" top="1" bottom="1" header="0.5" footer="0.5"/>
  <pageSetup horizontalDpi="1200" verticalDpi="12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00390625" style="0" customWidth="1"/>
    <col min="2" max="2" width="17.57421875" style="0" customWidth="1"/>
    <col min="3" max="3" width="21.57421875" style="0" customWidth="1"/>
    <col min="4" max="4" width="22.140625" style="0" customWidth="1"/>
    <col min="5" max="5" width="22.421875" style="0" bestFit="1" customWidth="1"/>
    <col min="6" max="6" width="17.28125" style="0" bestFit="1" customWidth="1"/>
    <col min="7" max="7" width="12.57421875" style="0" bestFit="1" customWidth="1"/>
  </cols>
  <sheetData>
    <row r="1" ht="12.75">
      <c r="A1" t="s">
        <v>23</v>
      </c>
    </row>
    <row r="2" ht="12.75">
      <c r="A2" t="s">
        <v>28</v>
      </c>
    </row>
    <row r="5" spans="1:7" ht="15" customHeight="1">
      <c r="A5" s="1" t="s">
        <v>0</v>
      </c>
      <c r="B5" s="1" t="s">
        <v>1</v>
      </c>
      <c r="C5" s="1" t="s">
        <v>8</v>
      </c>
      <c r="D5" s="2" t="s">
        <v>22</v>
      </c>
      <c r="E5" s="19" t="s">
        <v>3</v>
      </c>
      <c r="F5" s="19" t="s">
        <v>4</v>
      </c>
      <c r="G5" s="7" t="s">
        <v>5</v>
      </c>
    </row>
    <row r="6" spans="1:7" ht="12.75">
      <c r="A6">
        <v>120205</v>
      </c>
      <c r="B6">
        <v>271110</v>
      </c>
      <c r="C6" t="s">
        <v>9</v>
      </c>
      <c r="D6" s="10">
        <v>11461739</v>
      </c>
      <c r="E6" s="20">
        <v>0.0166</v>
      </c>
      <c r="F6" s="20">
        <f>+E6/12</f>
        <v>0.0013833333333333334</v>
      </c>
      <c r="G6" s="10">
        <f>+D6*F6</f>
        <v>15855.405616666667</v>
      </c>
    </row>
    <row r="7" spans="1:7" ht="12.75">
      <c r="A7">
        <v>123005</v>
      </c>
      <c r="B7">
        <v>271110</v>
      </c>
      <c r="C7" t="s">
        <v>9</v>
      </c>
      <c r="D7" s="10">
        <v>2835286</v>
      </c>
      <c r="E7" s="20">
        <v>0.0166</v>
      </c>
      <c r="F7" s="20">
        <f aca="true" t="shared" si="0" ref="F7:F24">+E7/12</f>
        <v>0.0013833333333333334</v>
      </c>
      <c r="G7" s="10">
        <f aca="true" t="shared" si="1" ref="G7:G24">+D7*F7</f>
        <v>3922.1456333333335</v>
      </c>
    </row>
    <row r="8" spans="1:7" ht="12.75">
      <c r="A8">
        <v>123205</v>
      </c>
      <c r="B8">
        <v>271110</v>
      </c>
      <c r="C8" t="s">
        <v>9</v>
      </c>
      <c r="D8" s="10">
        <v>406051</v>
      </c>
      <c r="E8" s="20">
        <v>0.0166</v>
      </c>
      <c r="F8" s="20">
        <f t="shared" si="0"/>
        <v>0.0013833333333333334</v>
      </c>
      <c r="G8" s="10">
        <f t="shared" si="1"/>
        <v>561.7038833333334</v>
      </c>
    </row>
    <row r="9" spans="1:7" ht="12.75">
      <c r="A9">
        <v>120205</v>
      </c>
      <c r="B9">
        <v>271120</v>
      </c>
      <c r="C9" t="s">
        <v>9</v>
      </c>
      <c r="D9" s="10">
        <v>9758121</v>
      </c>
      <c r="E9" s="20">
        <v>0.0166</v>
      </c>
      <c r="F9" s="20">
        <f t="shared" si="0"/>
        <v>0.0013833333333333334</v>
      </c>
      <c r="G9" s="10">
        <f t="shared" si="1"/>
        <v>13498.734050000001</v>
      </c>
    </row>
    <row r="10" spans="1:7" ht="12.75">
      <c r="A10">
        <v>123205</v>
      </c>
      <c r="B10">
        <v>271120</v>
      </c>
      <c r="C10" t="s">
        <v>9</v>
      </c>
      <c r="D10" s="10">
        <v>652198</v>
      </c>
      <c r="E10" s="20">
        <v>0.0166</v>
      </c>
      <c r="F10" s="20">
        <f t="shared" si="0"/>
        <v>0.0013833333333333334</v>
      </c>
      <c r="G10" s="10">
        <f t="shared" si="1"/>
        <v>902.2072333333334</v>
      </c>
    </row>
    <row r="11" spans="1:7" ht="12.75">
      <c r="A11">
        <v>120205</v>
      </c>
      <c r="B11">
        <v>271130</v>
      </c>
      <c r="C11" t="s">
        <v>10</v>
      </c>
      <c r="D11" s="10">
        <v>13942593</v>
      </c>
      <c r="E11" s="20">
        <v>0.0324</v>
      </c>
      <c r="F11" s="20">
        <f t="shared" si="0"/>
        <v>0.0026999999999999997</v>
      </c>
      <c r="G11" s="10">
        <f t="shared" si="1"/>
        <v>37645.001099999994</v>
      </c>
    </row>
    <row r="12" spans="1:7" ht="12.75">
      <c r="A12">
        <v>123005</v>
      </c>
      <c r="B12">
        <v>271130</v>
      </c>
      <c r="C12" t="s">
        <v>10</v>
      </c>
      <c r="D12" s="10">
        <v>449769</v>
      </c>
      <c r="E12" s="20">
        <v>0.0324</v>
      </c>
      <c r="F12" s="20">
        <f t="shared" si="0"/>
        <v>0.0026999999999999997</v>
      </c>
      <c r="G12" s="10">
        <f t="shared" si="1"/>
        <v>1214.3763</v>
      </c>
    </row>
    <row r="13" spans="1:7" ht="12.75">
      <c r="A13">
        <v>123205</v>
      </c>
      <c r="B13">
        <v>271130</v>
      </c>
      <c r="C13" t="s">
        <v>10</v>
      </c>
      <c r="D13" s="10">
        <v>2960</v>
      </c>
      <c r="E13" s="20">
        <v>0.0324</v>
      </c>
      <c r="F13" s="20">
        <f t="shared" si="0"/>
        <v>0.0026999999999999997</v>
      </c>
      <c r="G13" s="10">
        <f t="shared" si="1"/>
        <v>7.991999999999999</v>
      </c>
    </row>
    <row r="14" spans="1:7" ht="12.75">
      <c r="A14">
        <v>120205</v>
      </c>
      <c r="B14">
        <v>271140</v>
      </c>
      <c r="C14" t="s">
        <v>11</v>
      </c>
      <c r="D14" s="10">
        <v>531139</v>
      </c>
      <c r="E14" s="20">
        <v>0.0282</v>
      </c>
      <c r="F14" s="20">
        <f t="shared" si="0"/>
        <v>0.00235</v>
      </c>
      <c r="G14" s="10">
        <f t="shared" si="1"/>
        <v>1248.17665</v>
      </c>
    </row>
    <row r="15" spans="1:7" ht="12.75">
      <c r="A15">
        <v>120205</v>
      </c>
      <c r="B15">
        <v>271150</v>
      </c>
      <c r="C15" t="s">
        <v>12</v>
      </c>
      <c r="D15" s="10">
        <v>1246220</v>
      </c>
      <c r="E15" s="20">
        <v>0.0172</v>
      </c>
      <c r="F15" s="20">
        <f t="shared" si="0"/>
        <v>0.0014333333333333333</v>
      </c>
      <c r="G15" s="10">
        <f t="shared" si="1"/>
        <v>1786.2486666666666</v>
      </c>
    </row>
    <row r="16" spans="1:7" ht="12.75">
      <c r="A16">
        <v>120205</v>
      </c>
      <c r="B16">
        <v>271160</v>
      </c>
      <c r="C16" t="s">
        <v>13</v>
      </c>
      <c r="D16" s="10">
        <v>1627533</v>
      </c>
      <c r="E16" s="20">
        <v>0.0245</v>
      </c>
      <c r="F16" s="20">
        <f t="shared" si="0"/>
        <v>0.002041666666666667</v>
      </c>
      <c r="G16" s="10">
        <f t="shared" si="1"/>
        <v>3322.8798750000005</v>
      </c>
    </row>
    <row r="17" spans="1:7" ht="12.75">
      <c r="A17">
        <v>123205</v>
      </c>
      <c r="B17">
        <v>271160</v>
      </c>
      <c r="C17" t="s">
        <v>13</v>
      </c>
      <c r="D17" s="10">
        <v>1066368</v>
      </c>
      <c r="E17" s="20">
        <v>0.0245</v>
      </c>
      <c r="F17" s="20">
        <f t="shared" si="0"/>
        <v>0.002041666666666667</v>
      </c>
      <c r="G17" s="10">
        <f t="shared" si="1"/>
        <v>2177.168</v>
      </c>
    </row>
    <row r="18" spans="1:7" ht="12.75">
      <c r="A18">
        <v>120205</v>
      </c>
      <c r="B18">
        <v>271210</v>
      </c>
      <c r="C18" t="s">
        <v>9</v>
      </c>
      <c r="D18" s="10">
        <v>1998493</v>
      </c>
      <c r="E18" s="20">
        <v>0.0166</v>
      </c>
      <c r="F18" s="20">
        <f t="shared" si="0"/>
        <v>0.0013833333333333334</v>
      </c>
      <c r="G18" s="10">
        <f t="shared" si="1"/>
        <v>2764.5819833333335</v>
      </c>
    </row>
    <row r="19" spans="1:7" ht="12.75">
      <c r="A19">
        <v>120205</v>
      </c>
      <c r="B19">
        <v>271220</v>
      </c>
      <c r="C19" t="s">
        <v>9</v>
      </c>
      <c r="D19" s="10">
        <v>766586</v>
      </c>
      <c r="E19" s="20">
        <v>0.0166</v>
      </c>
      <c r="F19" s="20">
        <f t="shared" si="0"/>
        <v>0.0013833333333333334</v>
      </c>
      <c r="G19" s="10">
        <f t="shared" si="1"/>
        <v>1060.4439666666667</v>
      </c>
    </row>
    <row r="20" spans="1:7" ht="12.75">
      <c r="A20">
        <v>120205</v>
      </c>
      <c r="B20">
        <v>271230</v>
      </c>
      <c r="C20" t="s">
        <v>10</v>
      </c>
      <c r="D20" s="10">
        <v>6338083</v>
      </c>
      <c r="E20" s="20">
        <v>0.0324</v>
      </c>
      <c r="F20" s="20">
        <f t="shared" si="0"/>
        <v>0.0026999999999999997</v>
      </c>
      <c r="G20" s="10">
        <f t="shared" si="1"/>
        <v>17112.824099999998</v>
      </c>
    </row>
    <row r="21" spans="1:7" ht="12.75">
      <c r="A21">
        <v>123005</v>
      </c>
      <c r="B21">
        <v>271230</v>
      </c>
      <c r="C21" t="s">
        <v>10</v>
      </c>
      <c r="D21" s="10">
        <v>765</v>
      </c>
      <c r="E21" s="20">
        <v>0.0324</v>
      </c>
      <c r="F21" s="20">
        <f t="shared" si="0"/>
        <v>0.0026999999999999997</v>
      </c>
      <c r="G21" s="10">
        <f t="shared" si="1"/>
        <v>2.0654999999999997</v>
      </c>
    </row>
    <row r="22" spans="1:7" ht="12.75">
      <c r="A22">
        <v>120205</v>
      </c>
      <c r="B22">
        <v>271240</v>
      </c>
      <c r="C22" t="s">
        <v>11</v>
      </c>
      <c r="D22" s="10">
        <v>3299</v>
      </c>
      <c r="E22" s="20">
        <v>0.0282</v>
      </c>
      <c r="F22" s="20">
        <f t="shared" si="0"/>
        <v>0.00235</v>
      </c>
      <c r="G22" s="10">
        <f t="shared" si="1"/>
        <v>7.75265</v>
      </c>
    </row>
    <row r="23" spans="1:7" ht="12.75">
      <c r="A23">
        <v>120205</v>
      </c>
      <c r="B23">
        <v>271250</v>
      </c>
      <c r="C23" t="s">
        <v>12</v>
      </c>
      <c r="D23" s="10">
        <v>487487</v>
      </c>
      <c r="E23" s="20">
        <v>0.0172</v>
      </c>
      <c r="F23" s="20">
        <f t="shared" si="0"/>
        <v>0.0014333333333333333</v>
      </c>
      <c r="G23" s="10">
        <f t="shared" si="1"/>
        <v>698.7313666666666</v>
      </c>
    </row>
    <row r="24" spans="1:7" ht="12.75">
      <c r="A24">
        <v>120205</v>
      </c>
      <c r="B24">
        <v>271260</v>
      </c>
      <c r="C24" t="s">
        <v>13</v>
      </c>
      <c r="D24" s="10">
        <v>440903</v>
      </c>
      <c r="E24" s="20">
        <v>0.0245</v>
      </c>
      <c r="F24" s="20">
        <f t="shared" si="0"/>
        <v>0.002041666666666667</v>
      </c>
      <c r="G24" s="10">
        <f t="shared" si="1"/>
        <v>900.1769583333335</v>
      </c>
    </row>
    <row r="25" ht="13.5" thickBot="1">
      <c r="G25" s="21">
        <f>SUM(G6:G24)</f>
        <v>104688.61553333333</v>
      </c>
    </row>
    <row r="26" ht="13.5" thickTop="1"/>
  </sheetData>
  <printOptions/>
  <pageMargins left="0.75" right="0.75" top="1" bottom="1" header="0.5" footer="0.5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akmentgl</dc:creator>
  <cp:keywords/>
  <dc:description/>
  <cp:lastModifiedBy>Sheila Miller</cp:lastModifiedBy>
  <cp:lastPrinted>2010-05-13T18:15:22Z</cp:lastPrinted>
  <dcterms:created xsi:type="dcterms:W3CDTF">2010-05-12T12:53:51Z</dcterms:created>
  <dcterms:modified xsi:type="dcterms:W3CDTF">2010-05-13T18:19:55Z</dcterms:modified>
  <cp:category/>
  <cp:version/>
  <cp:contentType/>
  <cp:contentStatus/>
</cp:coreProperties>
</file>