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MAM-7, P.2 NPV Analyses" sheetId="1" r:id="rId1"/>
  </sheets>
  <definedNames>
    <definedName name="_xlnm.Print_Titles">'MAM-7, P.2 NPV Analyses'!$3:$13</definedName>
    <definedName name="PRINT_TITLES_MI">'MAM-7, P.2 NPV Analyses'!$3:$13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<sst xmlns="http://schemas.openxmlformats.org/spreadsheetml/2006/main" count="29" uniqueCount="19">
  <si>
    <t xml:space="preserve"> </t>
  </si>
  <si>
    <t>(Yrs 0 - 56)</t>
  </si>
  <si>
    <t>- Pre-Tax Discount Rate</t>
  </si>
  <si>
    <t>Traditional</t>
  </si>
  <si>
    <t>Phase-In</t>
  </si>
  <si>
    <t>Difference</t>
  </si>
  <si>
    <t>Number Of</t>
  </si>
  <si>
    <t>Customers</t>
  </si>
  <si>
    <t>Total</t>
  </si>
  <si>
    <t>Customer</t>
  </si>
  <si>
    <t>Growth</t>
  </si>
  <si>
    <t>Exhibit III</t>
  </si>
  <si>
    <r>
      <t xml:space="preserve">   </t>
    </r>
    <r>
      <rPr>
        <b/>
        <u val="single"/>
        <sz val="10"/>
        <color indexed="8"/>
        <rFont val="Arial"/>
        <family val="2"/>
      </rPr>
      <t>Traditional CWIP Approach vs. Phase-In Approach With Customer Growth</t>
    </r>
  </si>
  <si>
    <t>[Exh. I - col IV]</t>
  </si>
  <si>
    <t>[Exh. II - col III]</t>
  </si>
  <si>
    <t>Per Customer</t>
  </si>
  <si>
    <t xml:space="preserve">    Net Present Value</t>
  </si>
  <si>
    <t xml:space="preserve">    Total Years 0 - 56</t>
  </si>
  <si>
    <t>- Dollar amounts in 000s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</si>
</sst>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m\-yy_)"/>
    <numFmt numFmtId="166" formatCode="_(* #,##0.0_);_(* \(#,##0.0\);_(* &quot;-&quot;??_);_(@_)"/>
    <numFmt numFmtId="167" formatCode="_(* #,##0_);_(* \(#,##0\);_(* &quot;-&quot;??_);_(@_)"/>
    <numFmt numFmtId="168" formatCode="0.0000%"/>
    <numFmt numFmtId="169" formatCode="0.0%"/>
    <numFmt numFmtId="170" formatCode="0.000%"/>
  </numFmts>
  <fonts count="14">
    <font>
      <sz val="10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u val="single"/>
      <sz val="8"/>
      <color indexed="8"/>
      <name val="Arial"/>
      <family val="0"/>
    </font>
    <font>
      <u val="double"/>
      <sz val="8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8"/>
      <color indexed="8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/>
    </xf>
    <xf numFmtId="168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37" fontId="4" fillId="0" borderId="0" xfId="0" applyNumberFormat="1" applyFont="1" applyAlignment="1" applyProtection="1">
      <alignment/>
      <protection/>
    </xf>
    <xf numFmtId="167" fontId="4" fillId="0" borderId="0" xfId="15" applyNumberFormat="1" applyFont="1" applyAlignment="1" applyProtection="1">
      <alignment/>
      <protection/>
    </xf>
    <xf numFmtId="167" fontId="3" fillId="0" borderId="0" xfId="15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168" fontId="4" fillId="0" borderId="0" xfId="0" applyNumberFormat="1" applyFont="1" applyBorder="1" applyAlignment="1" applyProtection="1">
      <alignment horizontal="center"/>
      <protection/>
    </xf>
    <xf numFmtId="10" fontId="4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quotePrefix="1">
      <alignment/>
    </xf>
    <xf numFmtId="10" fontId="10" fillId="0" borderId="0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7" fontId="3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0" fontId="12" fillId="0" borderId="2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/>
    </xf>
    <xf numFmtId="10" fontId="5" fillId="0" borderId="0" xfId="0" applyNumberFormat="1" applyFont="1" applyBorder="1" applyAlignment="1" applyProtection="1">
      <alignment horizontal="center"/>
      <protection/>
    </xf>
    <xf numFmtId="43" fontId="3" fillId="0" borderId="0" xfId="0" applyNumberFormat="1" applyFont="1" applyAlignment="1">
      <alignment/>
    </xf>
    <xf numFmtId="10" fontId="8" fillId="0" borderId="0" xfId="0" applyNumberFormat="1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10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3"/>
  <sheetViews>
    <sheetView tabSelected="1" defaultGridColor="0" zoomScale="87" zoomScaleNormal="87" colorId="22" workbookViewId="0" topLeftCell="A1">
      <selection activeCell="M5" sqref="M5"/>
    </sheetView>
  </sheetViews>
  <sheetFormatPr defaultColWidth="9.7109375" defaultRowHeight="12.75"/>
  <cols>
    <col min="1" max="1" width="3.28125" style="3" customWidth="1"/>
    <col min="2" max="2" width="1.421875" style="3" customWidth="1"/>
    <col min="3" max="3" width="10.28125" style="3" customWidth="1"/>
    <col min="4" max="4" width="0.9921875" style="3" customWidth="1"/>
    <col min="5" max="5" width="10.421875" style="3" customWidth="1"/>
    <col min="6" max="6" width="1.28515625" style="3" customWidth="1"/>
    <col min="7" max="7" width="10.140625" style="3" customWidth="1"/>
    <col min="8" max="8" width="1.1484375" style="3" customWidth="1"/>
    <col min="9" max="9" width="10.7109375" style="3" customWidth="1"/>
    <col min="10" max="10" width="0.9921875" style="3" customWidth="1"/>
    <col min="11" max="11" width="12.57421875" style="3" customWidth="1"/>
    <col min="12" max="12" width="0.9921875" style="3" customWidth="1"/>
    <col min="13" max="13" width="9.7109375" style="3" customWidth="1"/>
    <col min="14" max="14" width="1.28515625" style="3" customWidth="1"/>
    <col min="15" max="15" width="12.7109375" style="3" customWidth="1"/>
    <col min="16" max="16" width="1.28515625" style="3" customWidth="1"/>
    <col min="17" max="16384" width="9.7109375" style="3" customWidth="1"/>
  </cols>
  <sheetData>
    <row r="1" ht="15">
      <c r="S1" s="50" t="s">
        <v>11</v>
      </c>
    </row>
    <row r="3" spans="1:20" ht="12.75">
      <c r="A3" s="23" t="s">
        <v>12</v>
      </c>
      <c r="B3" s="1"/>
      <c r="C3" s="24"/>
      <c r="D3" s="2"/>
      <c r="E3" s="25"/>
      <c r="F3" s="26"/>
      <c r="G3" s="27"/>
      <c r="H3" s="27"/>
      <c r="I3" s="28"/>
      <c r="J3" s="23"/>
      <c r="K3" s="29"/>
      <c r="L3" s="29"/>
      <c r="M3" s="6"/>
      <c r="N3" s="7"/>
      <c r="O3" s="7"/>
      <c r="P3" s="6"/>
      <c r="Q3" s="7"/>
      <c r="R3" s="5"/>
      <c r="S3" s="5"/>
      <c r="T3" s="5"/>
    </row>
    <row r="4" spans="1:20" ht="12.75">
      <c r="A4" s="23"/>
      <c r="B4" s="1"/>
      <c r="C4" s="24"/>
      <c r="D4" s="2"/>
      <c r="E4" s="25"/>
      <c r="F4" s="26"/>
      <c r="G4" s="27"/>
      <c r="H4" s="27"/>
      <c r="I4" s="28"/>
      <c r="J4" s="23"/>
      <c r="K4" s="29"/>
      <c r="L4" s="29"/>
      <c r="M4" s="6"/>
      <c r="N4" s="7"/>
      <c r="O4" s="7"/>
      <c r="P4" s="6"/>
      <c r="Q4" s="7"/>
      <c r="R4" s="5"/>
      <c r="S4" s="5"/>
      <c r="T4" s="5"/>
    </row>
    <row r="5" spans="1:14" ht="12.75">
      <c r="A5" s="30" t="s">
        <v>18</v>
      </c>
      <c r="B5" s="26"/>
      <c r="C5" s="26"/>
      <c r="D5" s="26"/>
      <c r="E5" s="26"/>
      <c r="F5" s="28"/>
      <c r="G5" s="28"/>
      <c r="H5" s="28"/>
      <c r="I5" s="28"/>
      <c r="J5" s="23"/>
      <c r="K5" s="29"/>
      <c r="L5" s="29"/>
      <c r="M5" s="5"/>
      <c r="N5" s="5"/>
    </row>
    <row r="6" spans="1:9" ht="12.75">
      <c r="A6" s="30" t="s">
        <v>2</v>
      </c>
      <c r="B6" s="20"/>
      <c r="C6" s="21"/>
      <c r="D6" s="4"/>
      <c r="E6" s="8"/>
      <c r="F6" s="8"/>
      <c r="G6" s="31">
        <v>0.1091</v>
      </c>
      <c r="H6" s="8"/>
      <c r="I6" s="4"/>
    </row>
    <row r="7" spans="3:9" ht="11.25">
      <c r="C7" s="4"/>
      <c r="D7" s="4"/>
      <c r="E7" s="8"/>
      <c r="F7" s="8"/>
      <c r="G7" s="8"/>
      <c r="H7" s="8"/>
      <c r="I7" s="4"/>
    </row>
    <row r="8" spans="3:17" ht="12.75">
      <c r="C8" s="8"/>
      <c r="D8" s="4"/>
      <c r="F8" s="8"/>
      <c r="G8" s="40" t="s">
        <v>8</v>
      </c>
      <c r="H8" s="8"/>
      <c r="I8" s="4"/>
      <c r="K8" s="39" t="s">
        <v>5</v>
      </c>
      <c r="M8" s="48">
        <v>0.005</v>
      </c>
      <c r="O8" s="39" t="s">
        <v>5</v>
      </c>
      <c r="Q8" s="32"/>
    </row>
    <row r="9" spans="3:16" ht="11.25">
      <c r="C9" s="39" t="s">
        <v>3</v>
      </c>
      <c r="E9" s="40" t="s">
        <v>4</v>
      </c>
      <c r="F9" s="8"/>
      <c r="G9" s="41" t="s">
        <v>5</v>
      </c>
      <c r="H9" s="8"/>
      <c r="I9" s="40" t="s">
        <v>6</v>
      </c>
      <c r="J9" s="42"/>
      <c r="K9" s="39" t="s">
        <v>15</v>
      </c>
      <c r="L9" s="43"/>
      <c r="M9" s="39" t="s">
        <v>9</v>
      </c>
      <c r="N9" s="42"/>
      <c r="O9" s="20" t="s">
        <v>15</v>
      </c>
      <c r="P9" s="42"/>
    </row>
    <row r="10" spans="3:16" ht="11.25">
      <c r="C10" s="19">
        <v>0.1091</v>
      </c>
      <c r="E10" s="19">
        <v>0.1091</v>
      </c>
      <c r="F10" s="17"/>
      <c r="G10" s="19">
        <v>0.1091</v>
      </c>
      <c r="H10" s="18"/>
      <c r="I10" s="46" t="s">
        <v>7</v>
      </c>
      <c r="J10" s="44"/>
      <c r="K10" s="19">
        <v>0.1091</v>
      </c>
      <c r="L10" s="45"/>
      <c r="M10" s="49" t="s">
        <v>10</v>
      </c>
      <c r="N10" s="44"/>
      <c r="O10" s="19">
        <v>0.1091</v>
      </c>
      <c r="P10" s="42"/>
    </row>
    <row r="11" spans="3:16" ht="11.25">
      <c r="C11" s="51" t="s">
        <v>13</v>
      </c>
      <c r="E11" s="51" t="s">
        <v>14</v>
      </c>
      <c r="F11" s="17"/>
      <c r="G11" s="51"/>
      <c r="H11" s="18"/>
      <c r="I11" s="46"/>
      <c r="J11" s="44"/>
      <c r="K11" s="51"/>
      <c r="L11" s="45"/>
      <c r="M11" s="52"/>
      <c r="N11" s="44"/>
      <c r="O11" s="51"/>
      <c r="P11" s="42"/>
    </row>
    <row r="12" spans="3:14" ht="11.25">
      <c r="C12" s="5"/>
      <c r="E12" s="10"/>
      <c r="F12" s="5"/>
      <c r="G12" s="10"/>
      <c r="H12" s="9"/>
      <c r="I12" s="37"/>
      <c r="J12" s="5"/>
      <c r="L12" s="4"/>
      <c r="M12" s="5"/>
      <c r="N12" s="5"/>
    </row>
    <row r="13" spans="1:15" ht="11.25">
      <c r="A13" s="11">
        <v>0</v>
      </c>
      <c r="C13" s="3">
        <v>0</v>
      </c>
      <c r="E13" s="14">
        <v>7263</v>
      </c>
      <c r="G13" s="14">
        <f>+C13-E13</f>
        <v>-7263</v>
      </c>
      <c r="I13" s="38">
        <v>123197</v>
      </c>
      <c r="K13" s="47">
        <f>+(G13*1000)/I13</f>
        <v>-58.95435765481302</v>
      </c>
      <c r="L13" s="4"/>
      <c r="M13" s="14">
        <v>123197</v>
      </c>
      <c r="O13" s="47">
        <f>+(G13*1000)/M13</f>
        <v>-58.95435765481302</v>
      </c>
    </row>
    <row r="14" spans="1:15" ht="11.25">
      <c r="A14" s="11">
        <v>1</v>
      </c>
      <c r="C14" s="13">
        <v>22698</v>
      </c>
      <c r="E14" s="13">
        <v>21726</v>
      </c>
      <c r="F14" s="13"/>
      <c r="G14" s="14">
        <f aca="true" t="shared" si="0" ref="G14:G69">+C14-E14</f>
        <v>972</v>
      </c>
      <c r="H14" s="14"/>
      <c r="I14" s="38">
        <v>123197</v>
      </c>
      <c r="J14" s="5"/>
      <c r="K14" s="47">
        <f aca="true" t="shared" si="1" ref="K14:K69">+(G14*1000)/I14</f>
        <v>7.889802511424791</v>
      </c>
      <c r="L14" s="4"/>
      <c r="M14" s="14">
        <f>+M13*1.005</f>
        <v>123812.98499999999</v>
      </c>
      <c r="N14" s="5"/>
      <c r="O14" s="47">
        <f aca="true" t="shared" si="2" ref="O14:O69">+(G14*1000)/M14</f>
        <v>7.850549762611734</v>
      </c>
    </row>
    <row r="15" spans="1:15" ht="11.25">
      <c r="A15" s="11">
        <v>2</v>
      </c>
      <c r="C15" s="13">
        <v>22200</v>
      </c>
      <c r="E15" s="13">
        <v>21249</v>
      </c>
      <c r="F15" s="13"/>
      <c r="G15" s="14">
        <f t="shared" si="0"/>
        <v>951</v>
      </c>
      <c r="H15" s="14"/>
      <c r="I15" s="38">
        <v>123197</v>
      </c>
      <c r="J15" s="5"/>
      <c r="K15" s="47">
        <f t="shared" si="1"/>
        <v>7.719343815190305</v>
      </c>
      <c r="L15" s="4"/>
      <c r="M15" s="14">
        <f>+M14*1.005</f>
        <v>124432.04992499997</v>
      </c>
      <c r="N15" s="5"/>
      <c r="O15" s="47">
        <f t="shared" si="2"/>
        <v>7.642725492131687</v>
      </c>
    </row>
    <row r="16" spans="1:15" ht="11.25">
      <c r="A16" s="11">
        <v>3</v>
      </c>
      <c r="C16" s="13">
        <v>21703</v>
      </c>
      <c r="E16" s="13">
        <v>20773</v>
      </c>
      <c r="F16" s="13"/>
      <c r="G16" s="14">
        <f t="shared" si="0"/>
        <v>930</v>
      </c>
      <c r="H16" s="14"/>
      <c r="I16" s="38">
        <v>123197</v>
      </c>
      <c r="J16" s="5"/>
      <c r="K16" s="47">
        <f t="shared" si="1"/>
        <v>7.548885118955819</v>
      </c>
      <c r="L16" s="4"/>
      <c r="M16" s="14">
        <f aca="true" t="shared" si="3" ref="M16:M69">+M15*1.005</f>
        <v>125054.21017462495</v>
      </c>
      <c r="N16" s="5"/>
      <c r="O16" s="47">
        <f t="shared" si="2"/>
        <v>7.436774809111613</v>
      </c>
    </row>
    <row r="17" spans="1:15" ht="11.25">
      <c r="A17" s="11">
        <v>4</v>
      </c>
      <c r="C17" s="13">
        <v>21204</v>
      </c>
      <c r="E17" s="13">
        <v>20296</v>
      </c>
      <c r="F17" s="13"/>
      <c r="G17" s="14">
        <f t="shared" si="0"/>
        <v>908</v>
      </c>
      <c r="H17" s="14"/>
      <c r="I17" s="38">
        <v>123197</v>
      </c>
      <c r="J17" s="5"/>
      <c r="K17" s="47">
        <f t="shared" si="1"/>
        <v>7.3703093419482615</v>
      </c>
      <c r="L17" s="4"/>
      <c r="M17" s="14">
        <f t="shared" si="3"/>
        <v>125679.48122549806</v>
      </c>
      <c r="N17" s="5"/>
      <c r="O17" s="47">
        <f t="shared" si="2"/>
        <v>7.224727466616749</v>
      </c>
    </row>
    <row r="18" spans="1:15" ht="11.25">
      <c r="A18" s="11">
        <v>5</v>
      </c>
      <c r="C18" s="13">
        <v>20706</v>
      </c>
      <c r="E18" s="13">
        <v>19819</v>
      </c>
      <c r="F18" s="13"/>
      <c r="G18" s="14">
        <f t="shared" si="0"/>
        <v>887</v>
      </c>
      <c r="H18" s="14"/>
      <c r="I18" s="38">
        <v>123197</v>
      </c>
      <c r="J18" s="5"/>
      <c r="K18" s="47">
        <f t="shared" si="1"/>
        <v>7.199850645713775</v>
      </c>
      <c r="L18" s="4"/>
      <c r="M18" s="14">
        <f t="shared" si="3"/>
        <v>126307.87863162554</v>
      </c>
      <c r="N18" s="5"/>
      <c r="O18" s="47">
        <f t="shared" si="2"/>
        <v>7.022523136398467</v>
      </c>
    </row>
    <row r="19" spans="1:15" ht="11.25">
      <c r="A19" s="11">
        <v>6</v>
      </c>
      <c r="C19" s="13">
        <v>20208</v>
      </c>
      <c r="E19" s="13">
        <v>19342</v>
      </c>
      <c r="F19" s="13"/>
      <c r="G19" s="14">
        <f t="shared" si="0"/>
        <v>866</v>
      </c>
      <c r="H19" s="14"/>
      <c r="I19" s="38">
        <v>123197</v>
      </c>
      <c r="J19" s="5"/>
      <c r="K19" s="47">
        <f t="shared" si="1"/>
        <v>7.029391949479289</v>
      </c>
      <c r="L19" s="4"/>
      <c r="M19" s="14">
        <f t="shared" si="3"/>
        <v>126939.41802478366</v>
      </c>
      <c r="N19" s="5"/>
      <c r="O19" s="47">
        <f t="shared" si="2"/>
        <v>6.822151964104027</v>
      </c>
    </row>
    <row r="20" spans="1:15" ht="11.25">
      <c r="A20" s="11">
        <v>7</v>
      </c>
      <c r="C20" s="13">
        <v>19710</v>
      </c>
      <c r="E20" s="13">
        <v>18865</v>
      </c>
      <c r="F20" s="13"/>
      <c r="G20" s="14">
        <f t="shared" si="0"/>
        <v>845</v>
      </c>
      <c r="H20" s="14"/>
      <c r="I20" s="38">
        <v>123197</v>
      </c>
      <c r="J20" s="5"/>
      <c r="K20" s="47">
        <f t="shared" si="1"/>
        <v>6.858933253244803</v>
      </c>
      <c r="L20" s="4"/>
      <c r="M20" s="14">
        <f t="shared" si="3"/>
        <v>127574.11511490757</v>
      </c>
      <c r="N20" s="5"/>
      <c r="O20" s="47">
        <f t="shared" si="2"/>
        <v>6.6236007142898705</v>
      </c>
    </row>
    <row r="21" spans="1:15" ht="11.25">
      <c r="A21" s="11">
        <v>8</v>
      </c>
      <c r="C21" s="13">
        <v>19211</v>
      </c>
      <c r="E21" s="13">
        <v>18389</v>
      </c>
      <c r="F21" s="13"/>
      <c r="G21" s="14">
        <f t="shared" si="0"/>
        <v>822</v>
      </c>
      <c r="H21" s="14"/>
      <c r="I21" s="38">
        <v>123197</v>
      </c>
      <c r="J21" s="5"/>
      <c r="K21" s="47">
        <f t="shared" si="1"/>
        <v>6.672240395464176</v>
      </c>
      <c r="L21" s="4"/>
      <c r="M21" s="14">
        <f t="shared" si="3"/>
        <v>128211.98569048209</v>
      </c>
      <c r="N21" s="5"/>
      <c r="O21" s="47">
        <f t="shared" si="2"/>
        <v>6.411257072208513</v>
      </c>
    </row>
    <row r="22" spans="1:15" ht="11.25">
      <c r="A22" s="11">
        <v>9</v>
      </c>
      <c r="C22" s="13">
        <v>18713</v>
      </c>
      <c r="E22" s="13">
        <v>17912</v>
      </c>
      <c r="F22" s="13"/>
      <c r="G22" s="14">
        <f t="shared" si="0"/>
        <v>801</v>
      </c>
      <c r="H22" s="14"/>
      <c r="I22" s="38">
        <v>123197</v>
      </c>
      <c r="J22" s="5"/>
      <c r="K22" s="47">
        <f t="shared" si="1"/>
        <v>6.501781699229689</v>
      </c>
      <c r="L22" s="4"/>
      <c r="M22" s="14">
        <f t="shared" si="3"/>
        <v>128853.04561893448</v>
      </c>
      <c r="N22" s="5"/>
      <c r="O22" s="47">
        <f t="shared" si="2"/>
        <v>6.216383913569645</v>
      </c>
    </row>
    <row r="23" spans="1:15" ht="11.25">
      <c r="A23" s="11">
        <v>10</v>
      </c>
      <c r="C23" s="13">
        <v>18215</v>
      </c>
      <c r="E23" s="13">
        <v>17435</v>
      </c>
      <c r="F23" s="13"/>
      <c r="G23" s="14">
        <f t="shared" si="0"/>
        <v>780</v>
      </c>
      <c r="H23" s="14"/>
      <c r="I23" s="38">
        <v>123197</v>
      </c>
      <c r="J23" s="5"/>
      <c r="K23" s="47">
        <f t="shared" si="1"/>
        <v>6.331323002995203</v>
      </c>
      <c r="L23" s="4"/>
      <c r="M23" s="14">
        <f t="shared" si="3"/>
        <v>129497.31084702915</v>
      </c>
      <c r="N23" s="5"/>
      <c r="O23" s="47">
        <f t="shared" si="2"/>
        <v>6.023291100781143</v>
      </c>
    </row>
    <row r="24" spans="1:15" ht="11.25">
      <c r="A24" s="11">
        <v>11</v>
      </c>
      <c r="C24" s="13">
        <v>17717</v>
      </c>
      <c r="E24" s="13">
        <v>16958</v>
      </c>
      <c r="F24" s="13"/>
      <c r="G24" s="14">
        <f t="shared" si="0"/>
        <v>759</v>
      </c>
      <c r="H24" s="14"/>
      <c r="I24" s="38">
        <v>123197</v>
      </c>
      <c r="J24" s="5"/>
      <c r="K24" s="47">
        <f t="shared" si="1"/>
        <v>6.1608643067607165</v>
      </c>
      <c r="L24" s="4"/>
      <c r="M24" s="14">
        <f t="shared" si="3"/>
        <v>130144.79740126428</v>
      </c>
      <c r="N24" s="5"/>
      <c r="O24" s="47">
        <f t="shared" si="2"/>
        <v>5.831965742432565</v>
      </c>
    </row>
    <row r="25" spans="1:15" ht="11.25">
      <c r="A25" s="11">
        <v>12</v>
      </c>
      <c r="C25" s="13">
        <v>17219</v>
      </c>
      <c r="E25" s="13">
        <v>16481</v>
      </c>
      <c r="F25" s="13"/>
      <c r="G25" s="14">
        <f t="shared" si="0"/>
        <v>738</v>
      </c>
      <c r="H25" s="14"/>
      <c r="I25" s="38">
        <v>123197</v>
      </c>
      <c r="J25" s="5"/>
      <c r="K25" s="47">
        <f t="shared" si="1"/>
        <v>5.99040561052623</v>
      </c>
      <c r="L25" s="4"/>
      <c r="M25" s="14">
        <f t="shared" si="3"/>
        <v>130795.52138827059</v>
      </c>
      <c r="N25" s="5"/>
      <c r="O25" s="47">
        <f t="shared" si="2"/>
        <v>5.642395031319337</v>
      </c>
    </row>
    <row r="26" spans="1:16" ht="11.25">
      <c r="A26" s="11">
        <v>13</v>
      </c>
      <c r="C26" s="13">
        <v>16721</v>
      </c>
      <c r="E26" s="13">
        <v>16005</v>
      </c>
      <c r="F26" s="13"/>
      <c r="G26" s="14">
        <f t="shared" si="0"/>
        <v>716</v>
      </c>
      <c r="H26" s="14"/>
      <c r="I26" s="38">
        <v>123197</v>
      </c>
      <c r="J26" s="5" t="s">
        <v>0</v>
      </c>
      <c r="K26" s="47">
        <f t="shared" si="1"/>
        <v>5.811829833518673</v>
      </c>
      <c r="L26" s="4"/>
      <c r="M26" s="14">
        <f t="shared" si="3"/>
        <v>131449.49899521194</v>
      </c>
      <c r="N26" s="5"/>
      <c r="O26" s="47">
        <f t="shared" si="2"/>
        <v>5.446958759622815</v>
      </c>
      <c r="P26" s="3" t="s">
        <v>0</v>
      </c>
    </row>
    <row r="27" spans="1:15" ht="11.25">
      <c r="A27" s="11">
        <v>14</v>
      </c>
      <c r="C27" s="13">
        <v>16223</v>
      </c>
      <c r="E27" s="13">
        <v>15528</v>
      </c>
      <c r="F27" s="13"/>
      <c r="G27" s="14">
        <f t="shared" si="0"/>
        <v>695</v>
      </c>
      <c r="H27" s="14"/>
      <c r="I27" s="38">
        <v>123197</v>
      </c>
      <c r="J27" s="5"/>
      <c r="K27" s="47">
        <f t="shared" si="1"/>
        <v>5.641371137284187</v>
      </c>
      <c r="L27" s="4"/>
      <c r="M27" s="14">
        <f t="shared" si="3"/>
        <v>132106.74649018797</v>
      </c>
      <c r="N27" s="5"/>
      <c r="O27" s="47">
        <f t="shared" si="2"/>
        <v>5.260897103779784</v>
      </c>
    </row>
    <row r="28" spans="1:15" ht="11.25">
      <c r="A28" s="11">
        <v>15</v>
      </c>
      <c r="C28" s="13">
        <v>15724</v>
      </c>
      <c r="E28" s="13">
        <v>15051</v>
      </c>
      <c r="F28" s="13"/>
      <c r="G28" s="14">
        <f t="shared" si="0"/>
        <v>673</v>
      </c>
      <c r="H28" s="14"/>
      <c r="I28" s="38">
        <v>123197</v>
      </c>
      <c r="J28" s="5"/>
      <c r="K28" s="47">
        <f t="shared" si="1"/>
        <v>5.46279536027663</v>
      </c>
      <c r="L28" s="4"/>
      <c r="M28" s="14">
        <f t="shared" si="3"/>
        <v>132767.2802226389</v>
      </c>
      <c r="N28" s="5"/>
      <c r="O28" s="47">
        <f t="shared" si="2"/>
        <v>5.069020009082351</v>
      </c>
    </row>
    <row r="29" spans="1:15" ht="11.25">
      <c r="A29" s="11">
        <v>16</v>
      </c>
      <c r="C29" s="13">
        <v>15226</v>
      </c>
      <c r="E29" s="13">
        <v>14574</v>
      </c>
      <c r="F29" s="13"/>
      <c r="G29" s="14">
        <f t="shared" si="0"/>
        <v>652</v>
      </c>
      <c r="H29" s="14"/>
      <c r="I29" s="38">
        <v>123197</v>
      </c>
      <c r="J29" s="5"/>
      <c r="K29" s="47">
        <f t="shared" si="1"/>
        <v>5.292336664042144</v>
      </c>
      <c r="L29" s="4"/>
      <c r="M29" s="14">
        <f t="shared" si="3"/>
        <v>133431.11662375208</v>
      </c>
      <c r="N29" s="5"/>
      <c r="O29" s="47">
        <f t="shared" si="2"/>
        <v>4.886416425926376</v>
      </c>
    </row>
    <row r="30" spans="1:15" ht="11.25">
      <c r="A30" s="11">
        <v>17</v>
      </c>
      <c r="C30" s="13">
        <v>14728</v>
      </c>
      <c r="E30" s="13">
        <v>14097</v>
      </c>
      <c r="F30" s="13"/>
      <c r="G30" s="14">
        <f t="shared" si="0"/>
        <v>631</v>
      </c>
      <c r="H30" s="14"/>
      <c r="I30" s="38">
        <v>123197</v>
      </c>
      <c r="J30" s="5"/>
      <c r="K30" s="47">
        <f t="shared" si="1"/>
        <v>5.121877967807658</v>
      </c>
      <c r="L30" s="4"/>
      <c r="M30" s="14">
        <f t="shared" si="3"/>
        <v>134098.27220687084</v>
      </c>
      <c r="N30" s="5"/>
      <c r="O30" s="47">
        <f t="shared" si="2"/>
        <v>4.70550432615991</v>
      </c>
    </row>
    <row r="31" spans="1:15" ht="11.25">
      <c r="A31" s="11">
        <v>18</v>
      </c>
      <c r="C31" s="13">
        <v>14230</v>
      </c>
      <c r="E31" s="13">
        <v>13621</v>
      </c>
      <c r="F31" s="13"/>
      <c r="G31" s="14">
        <f t="shared" si="0"/>
        <v>609</v>
      </c>
      <c r="H31" s="14"/>
      <c r="I31" s="38">
        <v>123197</v>
      </c>
      <c r="J31" s="5"/>
      <c r="K31" s="47">
        <f t="shared" si="1"/>
        <v>4.9433021908001</v>
      </c>
      <c r="L31" s="4"/>
      <c r="M31" s="14">
        <f t="shared" si="3"/>
        <v>134768.76356790517</v>
      </c>
      <c r="N31" s="5"/>
      <c r="O31" s="47">
        <f t="shared" si="2"/>
        <v>4.518851281833914</v>
      </c>
    </row>
    <row r="32" spans="1:15" ht="11.25">
      <c r="A32" s="11">
        <v>19</v>
      </c>
      <c r="C32" s="13">
        <v>13732</v>
      </c>
      <c r="E32" s="13">
        <v>13144</v>
      </c>
      <c r="F32" s="13"/>
      <c r="G32" s="14">
        <f t="shared" si="0"/>
        <v>588</v>
      </c>
      <c r="H32" s="14"/>
      <c r="I32" s="38">
        <v>123197</v>
      </c>
      <c r="J32" s="5"/>
      <c r="K32" s="47">
        <f t="shared" si="1"/>
        <v>4.772843494565614</v>
      </c>
      <c r="L32" s="4"/>
      <c r="M32" s="14">
        <f t="shared" si="3"/>
        <v>135442.6073857447</v>
      </c>
      <c r="N32" s="5"/>
      <c r="O32" s="47">
        <f t="shared" si="2"/>
        <v>4.341322212775763</v>
      </c>
    </row>
    <row r="33" spans="1:15" ht="11.25">
      <c r="A33" s="11">
        <v>20</v>
      </c>
      <c r="C33" s="13">
        <v>13234</v>
      </c>
      <c r="E33" s="13">
        <v>12667</v>
      </c>
      <c r="F33" s="13"/>
      <c r="G33" s="14">
        <f t="shared" si="0"/>
        <v>567</v>
      </c>
      <c r="H33" s="14"/>
      <c r="I33" s="38">
        <v>123197</v>
      </c>
      <c r="J33" s="5"/>
      <c r="K33" s="47">
        <f t="shared" si="1"/>
        <v>4.602384798331128</v>
      </c>
      <c r="L33" s="4"/>
      <c r="M33" s="14">
        <f t="shared" si="3"/>
        <v>136119.8204226734</v>
      </c>
      <c r="N33" s="5"/>
      <c r="O33" s="47">
        <f t="shared" si="2"/>
        <v>4.165447752130263</v>
      </c>
    </row>
    <row r="34" spans="1:15" ht="11.25">
      <c r="A34" s="11">
        <v>21</v>
      </c>
      <c r="C34" s="13">
        <v>12736</v>
      </c>
      <c r="E34" s="13">
        <v>12190</v>
      </c>
      <c r="F34" s="13"/>
      <c r="G34" s="14">
        <f t="shared" si="0"/>
        <v>546</v>
      </c>
      <c r="H34" s="14"/>
      <c r="I34" s="38">
        <v>123197</v>
      </c>
      <c r="J34" s="5"/>
      <c r="K34" s="47">
        <f t="shared" si="1"/>
        <v>4.431926102096642</v>
      </c>
      <c r="L34" s="4"/>
      <c r="M34" s="14">
        <f t="shared" si="3"/>
        <v>136800.41952478676</v>
      </c>
      <c r="N34" s="5"/>
      <c r="O34" s="47">
        <f t="shared" si="2"/>
        <v>3.991215830307236</v>
      </c>
    </row>
    <row r="35" spans="1:15" ht="11.25">
      <c r="A35" s="11">
        <v>22</v>
      </c>
      <c r="C35" s="13">
        <v>12237</v>
      </c>
      <c r="E35" s="13">
        <v>11713</v>
      </c>
      <c r="F35" s="13"/>
      <c r="G35" s="14">
        <f t="shared" si="0"/>
        <v>524</v>
      </c>
      <c r="H35" s="14"/>
      <c r="I35" s="38">
        <v>123197</v>
      </c>
      <c r="J35" s="5"/>
      <c r="K35" s="47">
        <f t="shared" si="1"/>
        <v>4.253350325089085</v>
      </c>
      <c r="L35" s="4"/>
      <c r="M35" s="14">
        <f t="shared" si="3"/>
        <v>137484.42162241068</v>
      </c>
      <c r="N35" s="5"/>
      <c r="O35" s="47">
        <f t="shared" si="2"/>
        <v>3.811340905510892</v>
      </c>
    </row>
    <row r="36" spans="1:15" ht="11.25">
      <c r="A36" s="11">
        <v>23</v>
      </c>
      <c r="C36" s="13">
        <v>11739</v>
      </c>
      <c r="E36" s="13">
        <v>11237</v>
      </c>
      <c r="F36" s="13"/>
      <c r="G36" s="14">
        <f t="shared" si="0"/>
        <v>502</v>
      </c>
      <c r="H36" s="14"/>
      <c r="I36" s="38">
        <v>123197</v>
      </c>
      <c r="J36" s="5"/>
      <c r="K36" s="47">
        <f t="shared" si="1"/>
        <v>4.074774548081528</v>
      </c>
      <c r="L36" s="4"/>
      <c r="M36" s="14">
        <f t="shared" si="3"/>
        <v>138171.84373052273</v>
      </c>
      <c r="N36" s="5"/>
      <c r="O36" s="47">
        <f t="shared" si="2"/>
        <v>3.6331569909355284</v>
      </c>
    </row>
    <row r="37" spans="1:15" ht="11.25">
      <c r="A37" s="11">
        <v>24</v>
      </c>
      <c r="C37" s="13">
        <v>11241</v>
      </c>
      <c r="E37" s="13">
        <v>10760</v>
      </c>
      <c r="F37" s="13"/>
      <c r="G37" s="14">
        <f t="shared" si="0"/>
        <v>481</v>
      </c>
      <c r="H37" s="14"/>
      <c r="I37" s="38">
        <v>123197</v>
      </c>
      <c r="J37" s="5"/>
      <c r="K37" s="47">
        <f t="shared" si="1"/>
        <v>3.9043158518470418</v>
      </c>
      <c r="L37" s="4"/>
      <c r="M37" s="14">
        <f t="shared" si="3"/>
        <v>138862.70294917532</v>
      </c>
      <c r="N37" s="5"/>
      <c r="O37" s="47">
        <f t="shared" si="2"/>
        <v>3.4638530705833173</v>
      </c>
    </row>
    <row r="38" spans="1:15" ht="11.25">
      <c r="A38" s="11">
        <v>25</v>
      </c>
      <c r="C38" s="13">
        <v>10743</v>
      </c>
      <c r="E38" s="13">
        <v>10283</v>
      </c>
      <c r="F38" s="13"/>
      <c r="G38" s="14">
        <f t="shared" si="0"/>
        <v>460</v>
      </c>
      <c r="H38" s="14"/>
      <c r="I38" s="38">
        <v>123197</v>
      </c>
      <c r="J38" s="5"/>
      <c r="K38" s="47">
        <f t="shared" si="1"/>
        <v>3.7338571556125557</v>
      </c>
      <c r="L38" s="4"/>
      <c r="M38" s="14">
        <f t="shared" si="3"/>
        <v>139557.01646392117</v>
      </c>
      <c r="N38" s="5"/>
      <c r="O38" s="47">
        <f t="shared" si="2"/>
        <v>3.2961438389514512</v>
      </c>
    </row>
    <row r="39" spans="1:15" ht="11.25">
      <c r="A39" s="11">
        <v>26</v>
      </c>
      <c r="C39" s="13">
        <v>7828</v>
      </c>
      <c r="E39" s="13">
        <v>7492</v>
      </c>
      <c r="F39" s="13"/>
      <c r="G39" s="14">
        <f t="shared" si="0"/>
        <v>336</v>
      </c>
      <c r="H39" s="14"/>
      <c r="I39" s="38">
        <v>123197</v>
      </c>
      <c r="J39" s="5"/>
      <c r="K39" s="47">
        <f t="shared" si="1"/>
        <v>2.7273391397517797</v>
      </c>
      <c r="L39" s="4"/>
      <c r="M39" s="14">
        <f t="shared" si="3"/>
        <v>140254.80154624075</v>
      </c>
      <c r="N39" s="5"/>
      <c r="O39" s="47">
        <f t="shared" si="2"/>
        <v>2.3956399089069604</v>
      </c>
    </row>
    <row r="40" spans="1:15" ht="11.25">
      <c r="A40" s="11">
        <v>27</v>
      </c>
      <c r="C40" s="13">
        <v>7628</v>
      </c>
      <c r="E40" s="13">
        <v>7301</v>
      </c>
      <c r="F40" s="13"/>
      <c r="G40" s="14">
        <f t="shared" si="0"/>
        <v>327</v>
      </c>
      <c r="H40" s="14"/>
      <c r="I40" s="38">
        <v>123197</v>
      </c>
      <c r="J40" s="5"/>
      <c r="K40" s="47">
        <f t="shared" si="1"/>
        <v>2.6542854127941427</v>
      </c>
      <c r="L40" s="4"/>
      <c r="M40" s="14">
        <f t="shared" si="3"/>
        <v>140956.07555397192</v>
      </c>
      <c r="N40" s="5"/>
      <c r="O40" s="47">
        <f t="shared" si="2"/>
        <v>2.3198716246522633</v>
      </c>
    </row>
    <row r="41" spans="1:15" ht="11.25">
      <c r="A41" s="11">
        <v>28</v>
      </c>
      <c r="C41" s="13">
        <v>7427</v>
      </c>
      <c r="E41" s="13">
        <v>7109</v>
      </c>
      <c r="F41" s="13"/>
      <c r="G41" s="14">
        <f t="shared" si="0"/>
        <v>318</v>
      </c>
      <c r="H41" s="14"/>
      <c r="I41" s="38">
        <v>123197</v>
      </c>
      <c r="J41" s="5"/>
      <c r="K41" s="47">
        <f t="shared" si="1"/>
        <v>2.5812316858365056</v>
      </c>
      <c r="L41" s="4"/>
      <c r="M41" s="14">
        <f t="shared" si="3"/>
        <v>141660.85593174177</v>
      </c>
      <c r="N41" s="5"/>
      <c r="O41" s="47">
        <f t="shared" si="2"/>
        <v>2.244797957123921</v>
      </c>
    </row>
    <row r="42" spans="1:15" ht="11.25">
      <c r="A42" s="11">
        <v>29</v>
      </c>
      <c r="C42" s="13">
        <v>7227</v>
      </c>
      <c r="E42" s="13">
        <v>6918</v>
      </c>
      <c r="F42" s="13"/>
      <c r="G42" s="14">
        <f t="shared" si="0"/>
        <v>309</v>
      </c>
      <c r="H42" s="14"/>
      <c r="I42" s="38">
        <v>123197</v>
      </c>
      <c r="J42" s="5"/>
      <c r="K42" s="47">
        <f t="shared" si="1"/>
        <v>2.5081779588788686</v>
      </c>
      <c r="L42" s="4"/>
      <c r="M42" s="14">
        <f t="shared" si="3"/>
        <v>142369.16021140045</v>
      </c>
      <c r="O42" s="47">
        <f t="shared" si="2"/>
        <v>2.1704138701188764</v>
      </c>
    </row>
    <row r="43" spans="1:15" ht="11.25">
      <c r="A43" s="11">
        <v>30</v>
      </c>
      <c r="C43" s="13">
        <v>7027</v>
      </c>
      <c r="E43" s="13">
        <v>6726</v>
      </c>
      <c r="F43" s="13"/>
      <c r="G43" s="14">
        <f t="shared" si="0"/>
        <v>301</v>
      </c>
      <c r="H43" s="14"/>
      <c r="I43" s="38">
        <v>123197</v>
      </c>
      <c r="J43" s="5"/>
      <c r="K43" s="47">
        <f t="shared" si="1"/>
        <v>2.4432413126943024</v>
      </c>
      <c r="L43" s="4"/>
      <c r="M43" s="14">
        <f t="shared" si="3"/>
        <v>143081.00601245742</v>
      </c>
      <c r="O43" s="47">
        <f t="shared" si="2"/>
        <v>2.1037034082203285</v>
      </c>
    </row>
    <row r="44" spans="1:15" ht="11.25">
      <c r="A44" s="11">
        <v>31</v>
      </c>
      <c r="C44" s="13">
        <v>6827</v>
      </c>
      <c r="E44" s="13">
        <v>6534</v>
      </c>
      <c r="F44" s="13"/>
      <c r="G44" s="14">
        <f t="shared" si="0"/>
        <v>293</v>
      </c>
      <c r="H44" s="14"/>
      <c r="I44" s="38">
        <v>123197</v>
      </c>
      <c r="J44" s="5"/>
      <c r="K44" s="47">
        <f t="shared" si="1"/>
        <v>2.3783046665097363</v>
      </c>
      <c r="L44" s="4"/>
      <c r="M44" s="14">
        <f t="shared" si="3"/>
        <v>143796.4110425197</v>
      </c>
      <c r="O44" s="47">
        <f t="shared" si="2"/>
        <v>2.0376030102264635</v>
      </c>
    </row>
    <row r="45" spans="1:15" ht="11.25">
      <c r="A45" s="11">
        <v>32</v>
      </c>
      <c r="C45" s="13">
        <v>6627</v>
      </c>
      <c r="E45" s="13">
        <v>6343</v>
      </c>
      <c r="F45" s="13"/>
      <c r="G45" s="14">
        <f t="shared" si="0"/>
        <v>284</v>
      </c>
      <c r="H45" s="14"/>
      <c r="I45" s="38">
        <v>123197</v>
      </c>
      <c r="J45" s="5"/>
      <c r="K45" s="47">
        <f t="shared" si="1"/>
        <v>2.3052509395520997</v>
      </c>
      <c r="L45" s="4"/>
      <c r="M45" s="14">
        <f t="shared" si="3"/>
        <v>144515.39309773227</v>
      </c>
      <c r="O45" s="47">
        <f t="shared" si="2"/>
        <v>1.9651885789629182</v>
      </c>
    </row>
    <row r="46" spans="1:15" ht="11.25">
      <c r="A46" s="11">
        <v>33</v>
      </c>
      <c r="C46" s="13">
        <v>6426</v>
      </c>
      <c r="E46" s="13">
        <v>6151</v>
      </c>
      <c r="F46" s="13"/>
      <c r="G46" s="14">
        <f t="shared" si="0"/>
        <v>275</v>
      </c>
      <c r="H46" s="14"/>
      <c r="I46" s="38">
        <v>123197</v>
      </c>
      <c r="J46" s="5"/>
      <c r="K46" s="47">
        <f t="shared" si="1"/>
        <v>2.2321972125944627</v>
      </c>
      <c r="L46" s="4"/>
      <c r="M46" s="14">
        <f t="shared" si="3"/>
        <v>145237.9700632209</v>
      </c>
      <c r="O46" s="47">
        <f t="shared" si="2"/>
        <v>1.8934442548342882</v>
      </c>
    </row>
    <row r="47" spans="1:16" ht="11.25">
      <c r="A47" s="11">
        <v>34</v>
      </c>
      <c r="C47" s="13">
        <v>6226</v>
      </c>
      <c r="E47" s="13">
        <v>5959</v>
      </c>
      <c r="F47" s="13"/>
      <c r="G47" s="14">
        <f t="shared" si="0"/>
        <v>267</v>
      </c>
      <c r="H47" s="14"/>
      <c r="I47" s="38">
        <v>123197</v>
      </c>
      <c r="J47" s="5"/>
      <c r="K47" s="47">
        <f t="shared" si="1"/>
        <v>2.1672605664098965</v>
      </c>
      <c r="L47" s="4"/>
      <c r="M47" s="14">
        <f t="shared" si="3"/>
        <v>145964.159913537</v>
      </c>
      <c r="O47" s="47">
        <f t="shared" si="2"/>
        <v>1.8292161593514429</v>
      </c>
      <c r="P47" s="3" t="s">
        <v>0</v>
      </c>
    </row>
    <row r="48" spans="1:15" ht="11.25">
      <c r="A48" s="11">
        <v>35</v>
      </c>
      <c r="C48" s="13">
        <v>6026</v>
      </c>
      <c r="E48" s="13">
        <v>5768</v>
      </c>
      <c r="F48" s="13"/>
      <c r="G48" s="14">
        <f t="shared" si="0"/>
        <v>258</v>
      </c>
      <c r="H48" s="14"/>
      <c r="I48" s="38">
        <v>123197</v>
      </c>
      <c r="J48" s="5"/>
      <c r="K48" s="47">
        <f t="shared" si="1"/>
        <v>2.0942068394522595</v>
      </c>
      <c r="L48" s="4"/>
      <c r="M48" s="14">
        <f t="shared" si="3"/>
        <v>146693.98071310468</v>
      </c>
      <c r="O48" s="47">
        <f t="shared" si="2"/>
        <v>1.7587633708337425</v>
      </c>
    </row>
    <row r="49" spans="1:15" ht="11.25">
      <c r="A49" s="11">
        <v>36</v>
      </c>
      <c r="C49" s="13">
        <v>5826</v>
      </c>
      <c r="E49" s="13">
        <v>5576</v>
      </c>
      <c r="F49" s="13"/>
      <c r="G49" s="14">
        <f t="shared" si="0"/>
        <v>250</v>
      </c>
      <c r="H49" s="14"/>
      <c r="I49" s="38">
        <v>123197</v>
      </c>
      <c r="J49" s="5"/>
      <c r="K49" s="47">
        <f t="shared" si="1"/>
        <v>2.0292701932676933</v>
      </c>
      <c r="L49" s="4"/>
      <c r="M49" s="14">
        <f t="shared" si="3"/>
        <v>147427.4506166702</v>
      </c>
      <c r="O49" s="47">
        <f t="shared" si="2"/>
        <v>1.6957493258838972</v>
      </c>
    </row>
    <row r="50" spans="1:15" ht="11.25">
      <c r="A50" s="11">
        <v>37</v>
      </c>
      <c r="C50" s="13">
        <v>5625</v>
      </c>
      <c r="E50" s="13">
        <v>5385</v>
      </c>
      <c r="F50" s="13"/>
      <c r="G50" s="14">
        <f t="shared" si="0"/>
        <v>240</v>
      </c>
      <c r="H50" s="14"/>
      <c r="I50" s="38">
        <v>123197</v>
      </c>
      <c r="J50" s="5"/>
      <c r="K50" s="47">
        <f t="shared" si="1"/>
        <v>1.9480993855369855</v>
      </c>
      <c r="L50" s="4"/>
      <c r="M50" s="14">
        <f t="shared" si="3"/>
        <v>148164.58786975354</v>
      </c>
      <c r="O50" s="47">
        <f t="shared" si="2"/>
        <v>1.6198202515905882</v>
      </c>
    </row>
    <row r="51" spans="1:15" ht="11.25">
      <c r="A51" s="11">
        <v>38</v>
      </c>
      <c r="C51" s="13">
        <v>5436</v>
      </c>
      <c r="E51" s="13">
        <v>5193</v>
      </c>
      <c r="F51" s="13"/>
      <c r="G51" s="14">
        <f t="shared" si="0"/>
        <v>243</v>
      </c>
      <c r="H51" s="14"/>
      <c r="I51" s="38">
        <v>123197</v>
      </c>
      <c r="J51" s="5"/>
      <c r="K51" s="47">
        <f t="shared" si="1"/>
        <v>1.9724506278561977</v>
      </c>
      <c r="L51" s="4"/>
      <c r="M51" s="14">
        <f t="shared" si="3"/>
        <v>148905.4108091023</v>
      </c>
      <c r="O51" s="47">
        <f t="shared" si="2"/>
        <v>1.631908462423354</v>
      </c>
    </row>
    <row r="52" spans="1:15" ht="11.25">
      <c r="A52" s="11">
        <v>39</v>
      </c>
      <c r="C52" s="13">
        <v>5225</v>
      </c>
      <c r="E52" s="13">
        <v>5001</v>
      </c>
      <c r="F52" s="13"/>
      <c r="G52" s="14">
        <f t="shared" si="0"/>
        <v>224</v>
      </c>
      <c r="H52" s="14"/>
      <c r="I52" s="38">
        <v>123197</v>
      </c>
      <c r="J52" s="5"/>
      <c r="K52" s="47">
        <f t="shared" si="1"/>
        <v>1.818226093167853</v>
      </c>
      <c r="L52" s="4"/>
      <c r="M52" s="14">
        <f t="shared" si="3"/>
        <v>149649.9378631478</v>
      </c>
      <c r="O52" s="47">
        <f t="shared" si="2"/>
        <v>1.496826548667491</v>
      </c>
    </row>
    <row r="53" spans="1:15" ht="11.25">
      <c r="A53" s="11">
        <v>40</v>
      </c>
      <c r="C53" s="13">
        <v>5025</v>
      </c>
      <c r="E53" s="13">
        <v>4810</v>
      </c>
      <c r="F53" s="13"/>
      <c r="G53" s="14">
        <f t="shared" si="0"/>
        <v>215</v>
      </c>
      <c r="H53" s="14"/>
      <c r="I53" s="38">
        <v>123197</v>
      </c>
      <c r="J53" s="5"/>
      <c r="K53" s="47">
        <f t="shared" si="1"/>
        <v>1.745172366210216</v>
      </c>
      <c r="L53" s="4"/>
      <c r="M53" s="14">
        <f t="shared" si="3"/>
        <v>150398.18755246353</v>
      </c>
      <c r="O53" s="47">
        <f t="shared" si="2"/>
        <v>1.4295385037469375</v>
      </c>
    </row>
    <row r="54" spans="1:15" ht="11.25">
      <c r="A54" s="11">
        <v>41</v>
      </c>
      <c r="C54" s="13">
        <v>4825</v>
      </c>
      <c r="E54" s="13">
        <v>4618</v>
      </c>
      <c r="F54" s="13"/>
      <c r="G54" s="14">
        <f t="shared" si="0"/>
        <v>207</v>
      </c>
      <c r="H54" s="14"/>
      <c r="I54" s="38">
        <v>123197</v>
      </c>
      <c r="J54" s="5"/>
      <c r="K54" s="47">
        <f t="shared" si="1"/>
        <v>1.68023572002565</v>
      </c>
      <c r="L54" s="4"/>
      <c r="M54" s="14">
        <f t="shared" si="3"/>
        <v>151150.17849022584</v>
      </c>
      <c r="O54" s="47">
        <f t="shared" si="2"/>
        <v>1.3694988789800582</v>
      </c>
    </row>
    <row r="55" spans="1:15" ht="11.25">
      <c r="A55" s="11">
        <v>42</v>
      </c>
      <c r="C55" s="13">
        <v>4624</v>
      </c>
      <c r="E55" s="13">
        <v>4426</v>
      </c>
      <c r="F55" s="13"/>
      <c r="G55" s="14">
        <f t="shared" si="0"/>
        <v>198</v>
      </c>
      <c r="H55" s="14"/>
      <c r="I55" s="38">
        <v>123197</v>
      </c>
      <c r="J55" s="5"/>
      <c r="K55" s="47">
        <f t="shared" si="1"/>
        <v>1.6071819930680131</v>
      </c>
      <c r="L55" s="4"/>
      <c r="M55" s="14">
        <f t="shared" si="3"/>
        <v>151905.92938267696</v>
      </c>
      <c r="O55" s="47">
        <f t="shared" si="2"/>
        <v>1.3034382581683446</v>
      </c>
    </row>
    <row r="56" spans="1:15" ht="11.25">
      <c r="A56" s="11">
        <v>43</v>
      </c>
      <c r="C56" s="13">
        <v>4424</v>
      </c>
      <c r="E56" s="13">
        <v>4235</v>
      </c>
      <c r="F56" s="13"/>
      <c r="G56" s="14">
        <f t="shared" si="0"/>
        <v>189</v>
      </c>
      <c r="H56" s="14"/>
      <c r="I56" s="38">
        <v>123197</v>
      </c>
      <c r="J56" s="5"/>
      <c r="K56" s="47">
        <f t="shared" si="1"/>
        <v>1.5341282661103761</v>
      </c>
      <c r="L56" s="4"/>
      <c r="M56" s="14">
        <f t="shared" si="3"/>
        <v>152665.45902959033</v>
      </c>
      <c r="O56" s="47">
        <f t="shared" si="2"/>
        <v>1.2380010593186448</v>
      </c>
    </row>
    <row r="57" spans="1:15" ht="11.25">
      <c r="A57" s="11">
        <v>44</v>
      </c>
      <c r="C57" s="13">
        <v>4224</v>
      </c>
      <c r="E57" s="13">
        <v>4043</v>
      </c>
      <c r="F57" s="13"/>
      <c r="G57" s="14">
        <f t="shared" si="0"/>
        <v>181</v>
      </c>
      <c r="H57" s="14"/>
      <c r="I57" s="38">
        <v>123197</v>
      </c>
      <c r="J57" s="5"/>
      <c r="K57" s="47">
        <f t="shared" si="1"/>
        <v>1.46919161992581</v>
      </c>
      <c r="L57" s="4"/>
      <c r="M57" s="14">
        <f t="shared" si="3"/>
        <v>153428.78632473826</v>
      </c>
      <c r="O57" s="47">
        <f t="shared" si="2"/>
        <v>1.1797003960971584</v>
      </c>
    </row>
    <row r="58" spans="1:15" ht="11.25">
      <c r="A58" s="11">
        <v>45</v>
      </c>
      <c r="C58" s="13">
        <v>4024</v>
      </c>
      <c r="E58" s="13">
        <v>3851</v>
      </c>
      <c r="F58" s="13"/>
      <c r="G58" s="14">
        <f t="shared" si="0"/>
        <v>173</v>
      </c>
      <c r="H58" s="14"/>
      <c r="I58" s="38">
        <v>123197</v>
      </c>
      <c r="J58" s="5"/>
      <c r="K58" s="47">
        <f t="shared" si="1"/>
        <v>1.4042549737412438</v>
      </c>
      <c r="L58" s="4"/>
      <c r="M58" s="14">
        <f t="shared" si="3"/>
        <v>154195.93025636193</v>
      </c>
      <c r="O58" s="47">
        <f t="shared" si="2"/>
        <v>1.121949196145287</v>
      </c>
    </row>
    <row r="59" spans="1:15" ht="11.25">
      <c r="A59" s="11">
        <v>46</v>
      </c>
      <c r="C59" s="13">
        <v>3824</v>
      </c>
      <c r="E59" s="13">
        <v>3660</v>
      </c>
      <c r="F59" s="13"/>
      <c r="G59" s="14">
        <f t="shared" si="0"/>
        <v>164</v>
      </c>
      <c r="H59" s="14"/>
      <c r="I59" s="38">
        <v>123197</v>
      </c>
      <c r="J59" s="5"/>
      <c r="K59" s="47">
        <f t="shared" si="1"/>
        <v>1.3312012467836067</v>
      </c>
      <c r="L59" s="4"/>
      <c r="M59" s="14">
        <f t="shared" si="3"/>
        <v>154966.9099076437</v>
      </c>
      <c r="O59" s="47">
        <f t="shared" si="2"/>
        <v>1.0582904447003543</v>
      </c>
    </row>
    <row r="60" spans="1:15" ht="11.25">
      <c r="A60" s="11">
        <v>47</v>
      </c>
      <c r="C60" s="13">
        <v>3623</v>
      </c>
      <c r="E60" s="13">
        <v>3468</v>
      </c>
      <c r="F60" s="13"/>
      <c r="G60" s="14">
        <f t="shared" si="0"/>
        <v>155</v>
      </c>
      <c r="H60" s="14"/>
      <c r="I60" s="38">
        <v>123197</v>
      </c>
      <c r="J60" s="5"/>
      <c r="K60" s="47">
        <f t="shared" si="1"/>
        <v>1.2581475198259697</v>
      </c>
      <c r="L60" s="4"/>
      <c r="M60" s="14">
        <f t="shared" si="3"/>
        <v>155741.74445718192</v>
      </c>
      <c r="O60" s="47">
        <f t="shared" si="2"/>
        <v>0.9952373433354867</v>
      </c>
    </row>
    <row r="61" spans="1:16" ht="11.25">
      <c r="A61" s="11">
        <v>48</v>
      </c>
      <c r="C61" s="13">
        <v>3423</v>
      </c>
      <c r="E61" s="13">
        <v>3277</v>
      </c>
      <c r="F61" s="13"/>
      <c r="G61" s="14">
        <f t="shared" si="0"/>
        <v>146</v>
      </c>
      <c r="H61" s="14"/>
      <c r="I61" s="38">
        <v>123197</v>
      </c>
      <c r="J61" s="5"/>
      <c r="K61" s="47">
        <f t="shared" si="1"/>
        <v>1.185093792868333</v>
      </c>
      <c r="L61" s="4"/>
      <c r="M61" s="14">
        <f t="shared" si="3"/>
        <v>156520.45317946782</v>
      </c>
      <c r="O61" s="47">
        <f t="shared" si="2"/>
        <v>0.9327854413543962</v>
      </c>
      <c r="P61" s="3" t="s">
        <v>0</v>
      </c>
    </row>
    <row r="62" spans="1:15" ht="11.25">
      <c r="A62" s="11">
        <v>49</v>
      </c>
      <c r="C62" s="13">
        <v>3223</v>
      </c>
      <c r="E62" s="13">
        <v>3085</v>
      </c>
      <c r="F62" s="13"/>
      <c r="G62" s="14">
        <f t="shared" si="0"/>
        <v>138</v>
      </c>
      <c r="H62" s="14"/>
      <c r="I62" s="38">
        <v>123197</v>
      </c>
      <c r="J62" s="5"/>
      <c r="K62" s="47">
        <f t="shared" si="1"/>
        <v>1.1201571466837668</v>
      </c>
      <c r="L62" s="4"/>
      <c r="M62" s="14">
        <f t="shared" si="3"/>
        <v>157303.05544536514</v>
      </c>
      <c r="O62" s="47">
        <f t="shared" si="2"/>
        <v>0.8772874729564962</v>
      </c>
    </row>
    <row r="63" spans="1:15" ht="11.25">
      <c r="A63" s="11">
        <v>50</v>
      </c>
      <c r="C63" s="13">
        <v>3023</v>
      </c>
      <c r="E63" s="13">
        <v>2893</v>
      </c>
      <c r="F63" s="13"/>
      <c r="G63" s="14">
        <f t="shared" si="0"/>
        <v>130</v>
      </c>
      <c r="H63" s="14"/>
      <c r="I63" s="38">
        <v>123197</v>
      </c>
      <c r="J63" s="5"/>
      <c r="K63" s="47">
        <f t="shared" si="1"/>
        <v>1.0552205004992006</v>
      </c>
      <c r="L63" s="4"/>
      <c r="M63" s="14">
        <f t="shared" si="3"/>
        <v>158089.57072259195</v>
      </c>
      <c r="O63" s="47">
        <f t="shared" si="2"/>
        <v>0.8223186349725613</v>
      </c>
    </row>
    <row r="64" spans="1:15" ht="11.25">
      <c r="A64" s="11">
        <v>51</v>
      </c>
      <c r="C64" s="13">
        <v>2823</v>
      </c>
      <c r="E64" s="13">
        <v>2702</v>
      </c>
      <c r="F64" s="13"/>
      <c r="G64" s="14">
        <f t="shared" si="0"/>
        <v>121</v>
      </c>
      <c r="H64" s="14"/>
      <c r="I64" s="38">
        <v>123197</v>
      </c>
      <c r="J64" s="5"/>
      <c r="K64" s="47">
        <f t="shared" si="1"/>
        <v>0.9821667735415636</v>
      </c>
      <c r="L64" s="4"/>
      <c r="M64" s="14">
        <f t="shared" si="3"/>
        <v>158880.0185762049</v>
      </c>
      <c r="O64" s="47">
        <f t="shared" si="2"/>
        <v>0.7615809784284725</v>
      </c>
    </row>
    <row r="65" spans="1:15" ht="11.25">
      <c r="A65" s="11">
        <v>52</v>
      </c>
      <c r="C65" s="13">
        <v>2622</v>
      </c>
      <c r="E65" s="13">
        <v>2510</v>
      </c>
      <c r="F65" s="13"/>
      <c r="G65" s="14">
        <f t="shared" si="0"/>
        <v>112</v>
      </c>
      <c r="H65" s="14"/>
      <c r="I65" s="38">
        <v>123197</v>
      </c>
      <c r="J65" s="5"/>
      <c r="K65" s="47">
        <f t="shared" si="1"/>
        <v>0.9091130465839266</v>
      </c>
      <c r="L65" s="4"/>
      <c r="M65" s="14">
        <f t="shared" si="3"/>
        <v>159674.4186690859</v>
      </c>
      <c r="O65" s="47">
        <f t="shared" si="2"/>
        <v>0.7014273227580192</v>
      </c>
    </row>
    <row r="66" spans="1:15" ht="11.25">
      <c r="A66" s="11">
        <v>53</v>
      </c>
      <c r="C66" s="13">
        <v>2422</v>
      </c>
      <c r="E66" s="13">
        <v>2318</v>
      </c>
      <c r="F66" s="13"/>
      <c r="G66" s="14">
        <f t="shared" si="0"/>
        <v>104</v>
      </c>
      <c r="H66" s="14"/>
      <c r="I66" s="38">
        <v>123197</v>
      </c>
      <c r="J66" s="5"/>
      <c r="K66" s="47">
        <f t="shared" si="1"/>
        <v>0.8441764003993604</v>
      </c>
      <c r="L66" s="4"/>
      <c r="M66" s="14">
        <f t="shared" si="3"/>
        <v>160472.7907624313</v>
      </c>
      <c r="O66" s="47">
        <f t="shared" si="2"/>
        <v>0.6480849464004442</v>
      </c>
    </row>
    <row r="67" spans="1:15" ht="11.25">
      <c r="A67" s="11">
        <v>54</v>
      </c>
      <c r="C67" s="13">
        <v>2222</v>
      </c>
      <c r="E67" s="13">
        <v>2127</v>
      </c>
      <c r="F67" s="13"/>
      <c r="G67" s="14">
        <f t="shared" si="0"/>
        <v>95</v>
      </c>
      <c r="H67" s="14"/>
      <c r="I67" s="38">
        <v>123197</v>
      </c>
      <c r="J67" s="5"/>
      <c r="K67" s="47">
        <f t="shared" si="1"/>
        <v>0.7711226734417235</v>
      </c>
      <c r="L67" s="4"/>
      <c r="M67" s="14">
        <f t="shared" si="3"/>
        <v>161275.15471624344</v>
      </c>
      <c r="O67" s="47">
        <f t="shared" si="2"/>
        <v>0.5890553952166304</v>
      </c>
    </row>
    <row r="68" spans="1:15" ht="11.25">
      <c r="A68" s="11">
        <v>55</v>
      </c>
      <c r="C68" s="13">
        <v>2022</v>
      </c>
      <c r="E68" s="13">
        <v>1935</v>
      </c>
      <c r="F68" s="13"/>
      <c r="G68" s="14">
        <f t="shared" si="0"/>
        <v>87</v>
      </c>
      <c r="H68" s="14"/>
      <c r="I68" s="38">
        <v>123197</v>
      </c>
      <c r="J68" s="5"/>
      <c r="K68" s="47">
        <f t="shared" si="1"/>
        <v>0.7061860272571573</v>
      </c>
      <c r="L68" s="4"/>
      <c r="M68" s="14">
        <f t="shared" si="3"/>
        <v>162081.53048982465</v>
      </c>
      <c r="O68" s="47">
        <f t="shared" si="2"/>
        <v>0.5367668958768982</v>
      </c>
    </row>
    <row r="69" spans="1:15" ht="11.25">
      <c r="A69" s="11">
        <v>56</v>
      </c>
      <c r="C69" s="12">
        <v>1797</v>
      </c>
      <c r="E69" s="12">
        <v>1719</v>
      </c>
      <c r="F69" s="5"/>
      <c r="G69" s="14">
        <f t="shared" si="0"/>
        <v>78</v>
      </c>
      <c r="H69" s="14"/>
      <c r="I69" s="38">
        <v>123197</v>
      </c>
      <c r="J69" s="5"/>
      <c r="K69" s="47">
        <f t="shared" si="1"/>
        <v>0.6331323002995203</v>
      </c>
      <c r="L69" s="4"/>
      <c r="M69" s="14">
        <f t="shared" si="3"/>
        <v>162891.93814227375</v>
      </c>
      <c r="O69" s="47">
        <f t="shared" si="2"/>
        <v>0.4788450606553218</v>
      </c>
    </row>
    <row r="70" spans="3:12" ht="11.25">
      <c r="C70" s="12"/>
      <c r="E70" s="12"/>
      <c r="F70" s="5"/>
      <c r="G70" s="12"/>
      <c r="H70" s="12"/>
      <c r="I70" s="12"/>
      <c r="J70" s="5"/>
      <c r="L70" s="4"/>
    </row>
    <row r="71" spans="3:16" ht="11.25">
      <c r="C71" s="12">
        <f>SUM(C14:C69)</f>
        <v>567569</v>
      </c>
      <c r="E71" s="12">
        <f>SUM(E13:E69)</f>
        <v>550511</v>
      </c>
      <c r="G71" s="12">
        <f>SUM(G14:G69)</f>
        <v>24321</v>
      </c>
      <c r="K71" s="12">
        <f>SUM(K14:K69)</f>
        <v>197.41552148185428</v>
      </c>
      <c r="L71" s="4"/>
      <c r="O71" s="12">
        <f>SUM(O14:O69)</f>
        <v>180.54522767408292</v>
      </c>
      <c r="P71" s="5" t="s">
        <v>17</v>
      </c>
    </row>
    <row r="72" spans="3:16" ht="11.25">
      <c r="C72" s="12"/>
      <c r="E72" s="12"/>
      <c r="G72" s="12"/>
      <c r="J72" s="12"/>
      <c r="L72" s="4"/>
      <c r="P72" s="12"/>
    </row>
    <row r="73" spans="3:16" ht="11.25">
      <c r="C73" s="15">
        <f>NPV(C10,C13:C69)</f>
        <v>150052.32484320438</v>
      </c>
      <c r="E73" s="15">
        <f>NPV(E10,E13:E69)</f>
        <v>150173.56452688208</v>
      </c>
      <c r="G73" s="15">
        <f>NPV(G10,G13:G69)</f>
        <v>-121.23968367760654</v>
      </c>
      <c r="K73" s="15">
        <f>NPV(K10,K13:K69)</f>
        <v>-0.9841123053126799</v>
      </c>
      <c r="L73" s="4"/>
      <c r="O73" s="15">
        <f>NPV(O10,O13:O69)</f>
        <v>-2.9363570800243637</v>
      </c>
      <c r="P73" s="12" t="s">
        <v>16</v>
      </c>
    </row>
    <row r="74" spans="3:12" ht="11.25">
      <c r="C74" s="22" t="s">
        <v>1</v>
      </c>
      <c r="E74" s="22" t="s">
        <v>1</v>
      </c>
      <c r="G74" s="22" t="s">
        <v>1</v>
      </c>
      <c r="I74" s="22"/>
      <c r="K74" s="22" t="s">
        <v>1</v>
      </c>
      <c r="L74" s="4"/>
    </row>
    <row r="75" spans="6:12" ht="11.25">
      <c r="F75" s="16"/>
      <c r="L75" s="4"/>
    </row>
    <row r="76" spans="1:15" ht="11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O76" s="3" t="s">
        <v>0</v>
      </c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4"/>
      <c r="F78" s="34"/>
      <c r="G78" s="34"/>
      <c r="H78" s="34"/>
      <c r="I78" s="34"/>
      <c r="J78" s="32"/>
      <c r="K78" s="32"/>
      <c r="L78" s="32"/>
      <c r="M78" s="32"/>
      <c r="N78" s="32"/>
    </row>
    <row r="79" spans="1:14" ht="12.75">
      <c r="A79" s="32"/>
      <c r="B79" s="36"/>
      <c r="C79" s="36"/>
      <c r="D79" s="36"/>
      <c r="E79" s="35"/>
      <c r="F79" s="35"/>
      <c r="G79" s="35"/>
      <c r="H79" s="35"/>
      <c r="I79" s="35"/>
      <c r="J79" s="36"/>
      <c r="K79" s="36"/>
      <c r="L79" s="36"/>
      <c r="M79" s="36"/>
      <c r="N79" s="36"/>
    </row>
    <row r="80" spans="1:14" ht="12.75">
      <c r="A80" s="36"/>
      <c r="B80" s="36"/>
      <c r="C80" s="36"/>
      <c r="D80" s="36"/>
      <c r="E80" s="35"/>
      <c r="F80" s="35"/>
      <c r="G80" s="35"/>
      <c r="H80" s="35"/>
      <c r="I80" s="35"/>
      <c r="J80" s="36"/>
      <c r="K80" s="36"/>
      <c r="L80" s="36"/>
      <c r="M80" s="36"/>
      <c r="N80" s="36"/>
    </row>
    <row r="81" spans="1:14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</sheetData>
  <printOptions/>
  <pageMargins left="0.5" right="0.5" top="0.25" bottom="0.25" header="0.5" footer="0.5"/>
  <pageSetup fitToHeight="1" fitToWidth="1" horizontalDpi="600" verticalDpi="600" orientation="portrait" scale="80" r:id="rId1"/>
  <rowBreaks count="4" manualBreakCount="4">
    <brk id="60" max="255" man="1"/>
    <brk id="73" max="255" man="1"/>
    <brk id="83" max="255" man="1"/>
    <brk id="124" max="255" man="1"/>
  </rowBreaks>
  <colBreaks count="8" manualBreakCount="8">
    <brk id="9" max="65535" man="1"/>
    <brk id="11" max="65535" man="1"/>
    <brk id="22" max="65535" man="1"/>
    <brk id="29" max="65535" man="1"/>
    <brk id="33" max="65535" man="1"/>
    <brk id="39" max="65535" man="1"/>
    <brk id="49" max="65535" man="1"/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DSPENARD</cp:lastModifiedBy>
  <cp:lastPrinted>2009-02-20T19:17:56Z</cp:lastPrinted>
  <dcterms:created xsi:type="dcterms:W3CDTF">2004-08-31T23:49:22Z</dcterms:created>
  <dcterms:modified xsi:type="dcterms:W3CDTF">2009-02-20T20:04:31Z</dcterms:modified>
  <cp:category/>
  <cp:version/>
  <cp:contentType/>
  <cp:contentStatus/>
</cp:coreProperties>
</file>