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Schedule 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<sst xmlns="http://schemas.openxmlformats.org/spreadsheetml/2006/main" count="48" uniqueCount="44">
  <si>
    <t>KENTUCKY-AMERICAN WATER COMPANY</t>
  </si>
  <si>
    <t>EXHIBIT__(JVW-1)</t>
  </si>
  <si>
    <t>SCHEDULE 1</t>
  </si>
  <si>
    <t>SUMMARY OF DISCOUNTED CASH FLOW ANALYSIS</t>
  </si>
  <si>
    <t>FOR PROXY WATER COMPANY COMPANIES</t>
  </si>
  <si>
    <t>Line No.</t>
  </si>
  <si>
    <t>Company</t>
  </si>
  <si>
    <t>Ticker</t>
  </si>
  <si>
    <t>High</t>
  </si>
  <si>
    <t>Low</t>
  </si>
  <si>
    <t>DIV1</t>
  </si>
  <si>
    <t>DIV2</t>
  </si>
  <si>
    <t>DIV3</t>
  </si>
  <si>
    <t>DIV4</t>
  </si>
  <si>
    <t>d1</t>
  </si>
  <si>
    <t>d2</t>
  </si>
  <si>
    <t>d3</t>
  </si>
  <si>
    <t>d4</t>
  </si>
  <si>
    <t>3-Mo. Ave. Price</t>
  </si>
  <si>
    <t>Dividend</t>
  </si>
  <si>
    <t>August 2008 I/B/E/S Growth</t>
  </si>
  <si>
    <t>Value Line Forecasted EPS Growth</t>
  </si>
  <si>
    <t>Ave IBES &amp; Value Line</t>
  </si>
  <si>
    <t>Market Value</t>
  </si>
  <si>
    <t>1+g</t>
  </si>
  <si>
    <t>1+k</t>
  </si>
  <si>
    <t>No. of I/B/E/S</t>
  </si>
  <si>
    <t>No. of Value Line</t>
  </si>
  <si>
    <t>American States Water</t>
  </si>
  <si>
    <t>AWR</t>
  </si>
  <si>
    <t>Aqua America</t>
  </si>
  <si>
    <t>WTR</t>
  </si>
  <si>
    <t>California Water Service Group</t>
  </si>
  <si>
    <t>CWT</t>
  </si>
  <si>
    <t>Middlesex Water</t>
  </si>
  <si>
    <t>MSEX</t>
  </si>
  <si>
    <t>SJW Corp.</t>
  </si>
  <si>
    <t>SJW</t>
  </si>
  <si>
    <t>Southwest Water Co.</t>
  </si>
  <si>
    <t>SWWC</t>
  </si>
  <si>
    <t>York Water Co.</t>
  </si>
  <si>
    <t>YORW</t>
  </si>
  <si>
    <t>Average</t>
  </si>
  <si>
    <t>No Flotation Cost of Equity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</si>
</sst>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0.0%"/>
    <numFmt numFmtId="167" formatCode="0.0000"/>
    <numFmt numFmtId="168" formatCode="0.000%"/>
  </numFmts>
  <fonts count="4">
    <font>
      <sz val="10"/>
      <name val="Arial"/>
      <family val="0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164" fontId="1" fillId="0" borderId="0" xfId="15" applyNumberFormat="1" applyFont="1" applyAlignment="1">
      <alignment/>
    </xf>
    <xf numFmtId="17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7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16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10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0" fontId="1" fillId="0" borderId="0" xfId="19" applyNumberFormat="1" applyFont="1" applyAlignment="1">
      <alignment/>
    </xf>
    <xf numFmtId="166" fontId="1" fillId="0" borderId="0" xfId="19" applyNumberFormat="1" applyFont="1" applyAlignment="1">
      <alignment/>
    </xf>
    <xf numFmtId="3" fontId="1" fillId="0" borderId="0" xfId="0" applyNumberFormat="1" applyFont="1" applyFill="1" applyAlignment="1">
      <alignment/>
    </xf>
    <xf numFmtId="167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0" fontId="1" fillId="0" borderId="0" xfId="19" applyNumberFormat="1" applyFont="1" applyAlignment="1">
      <alignment/>
    </xf>
    <xf numFmtId="166" fontId="1" fillId="0" borderId="0" xfId="19" applyNumberFormat="1" applyFont="1" applyAlignment="1">
      <alignment/>
    </xf>
    <xf numFmtId="3" fontId="1" fillId="0" borderId="0" xfId="0" applyNumberFormat="1" applyFont="1" applyFill="1" applyAlignment="1">
      <alignment/>
    </xf>
    <xf numFmtId="167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1"/>
  <sheetViews>
    <sheetView tabSelected="1" zoomScale="120" zoomScaleNormal="120" workbookViewId="0" topLeftCell="A1">
      <selection activeCell="B1" sqref="B1"/>
    </sheetView>
  </sheetViews>
  <sheetFormatPr defaultColWidth="9.140625" defaultRowHeight="12.75"/>
  <cols>
    <col min="1" max="1" width="4.28125" style="1" customWidth="1"/>
    <col min="2" max="2" width="21.28125" style="1" customWidth="1"/>
    <col min="3" max="3" width="5.7109375" style="1" customWidth="1"/>
    <col min="4" max="7" width="6.140625" style="1" customWidth="1"/>
    <col min="8" max="9" width="6.8515625" style="1" customWidth="1"/>
    <col min="10" max="17" width="4.28125" style="1" customWidth="1"/>
    <col min="18" max="18" width="5.140625" style="1" customWidth="1"/>
    <col min="19" max="19" width="7.7109375" style="1" customWidth="1"/>
    <col min="20" max="20" width="6.421875" style="1" bestFit="1" customWidth="1"/>
    <col min="21" max="21" width="8.8515625" style="1" customWidth="1"/>
    <col min="22" max="22" width="7.421875" style="1" customWidth="1"/>
    <col min="23" max="23" width="5.140625" style="1" customWidth="1"/>
    <col min="24" max="24" width="5.28125" style="1" customWidth="1"/>
    <col min="25" max="26" width="5.00390625" style="1" customWidth="1"/>
    <col min="27" max="27" width="15.7109375" style="1" customWidth="1"/>
    <col min="28" max="28" width="5.7109375" style="1" customWidth="1"/>
    <col min="29" max="29" width="4.7109375" style="1" customWidth="1"/>
    <col min="30" max="16384" width="9.140625" style="1" customWidth="1"/>
  </cols>
  <sheetData>
    <row r="1" spans="2:3" ht="13.5">
      <c r="B1" s="2" t="s">
        <v>0</v>
      </c>
      <c r="C1" s="2"/>
    </row>
    <row r="2" spans="2:23" ht="13.5">
      <c r="B2" s="2" t="s">
        <v>1</v>
      </c>
      <c r="C2" s="2"/>
      <c r="V2" s="3"/>
      <c r="W2" s="3"/>
    </row>
    <row r="3" spans="2:23" ht="13.5">
      <c r="B3" s="2" t="s">
        <v>2</v>
      </c>
      <c r="C3" s="2"/>
      <c r="V3" s="3"/>
      <c r="W3" s="3"/>
    </row>
    <row r="4" spans="2:23" ht="13.5">
      <c r="B4" s="2" t="s">
        <v>3</v>
      </c>
      <c r="C4" s="2"/>
      <c r="V4" s="3"/>
      <c r="W4" s="3"/>
    </row>
    <row r="5" spans="2:23" ht="13.5">
      <c r="B5" s="2" t="s">
        <v>4</v>
      </c>
      <c r="C5" s="2"/>
      <c r="V5" s="3"/>
      <c r="W5" s="3"/>
    </row>
    <row r="6" spans="2:23" ht="13.5">
      <c r="B6" s="2"/>
      <c r="C6" s="2"/>
      <c r="V6" s="3"/>
      <c r="W6" s="3"/>
    </row>
    <row r="7" spans="2:23" ht="13.5">
      <c r="B7" s="2"/>
      <c r="C7" s="2"/>
      <c r="V7" s="3"/>
      <c r="W7" s="3"/>
    </row>
    <row r="8" spans="2:23" ht="13.5">
      <c r="B8" s="2"/>
      <c r="C8" s="2"/>
      <c r="V8" s="3"/>
      <c r="W8" s="3"/>
    </row>
    <row r="9" spans="2:23" ht="13.5">
      <c r="B9" s="2"/>
      <c r="C9" s="2"/>
      <c r="W9" s="3"/>
    </row>
    <row r="10" spans="4:9" ht="13.5">
      <c r="D10" s="4">
        <v>39661</v>
      </c>
      <c r="E10" s="4">
        <f>D10</f>
        <v>39661</v>
      </c>
      <c r="F10" s="4">
        <v>39630</v>
      </c>
      <c r="G10" s="4">
        <f>F10</f>
        <v>39630</v>
      </c>
      <c r="H10" s="4">
        <v>39600</v>
      </c>
      <c r="I10" s="4">
        <f>H10</f>
        <v>39600</v>
      </c>
    </row>
    <row r="11" spans="1:29" s="5" customFormat="1" ht="67.5">
      <c r="A11" s="5" t="s">
        <v>5</v>
      </c>
      <c r="B11" s="5" t="s">
        <v>6</v>
      </c>
      <c r="C11" s="5" t="s">
        <v>7</v>
      </c>
      <c r="D11" s="6" t="s">
        <v>8</v>
      </c>
      <c r="E11" s="6" t="s">
        <v>9</v>
      </c>
      <c r="F11" s="6" t="s">
        <v>8</v>
      </c>
      <c r="G11" s="6" t="s">
        <v>9</v>
      </c>
      <c r="H11" s="6" t="s">
        <v>8</v>
      </c>
      <c r="I11" s="6" t="s">
        <v>9</v>
      </c>
      <c r="J11" s="5" t="s">
        <v>10</v>
      </c>
      <c r="K11" s="5" t="s">
        <v>11</v>
      </c>
      <c r="L11" s="5" t="s">
        <v>12</v>
      </c>
      <c r="M11" s="5" t="s">
        <v>13</v>
      </c>
      <c r="N11" s="5" t="s">
        <v>14</v>
      </c>
      <c r="O11" s="5" t="s">
        <v>15</v>
      </c>
      <c r="P11" s="5" t="s">
        <v>16</v>
      </c>
      <c r="Q11" s="5" t="s">
        <v>17</v>
      </c>
      <c r="R11" s="7" t="s">
        <v>18</v>
      </c>
      <c r="S11" s="7" t="s">
        <v>19</v>
      </c>
      <c r="T11" s="8" t="s">
        <v>20</v>
      </c>
      <c r="U11" s="7" t="s">
        <v>21</v>
      </c>
      <c r="V11" s="7" t="s">
        <v>22</v>
      </c>
      <c r="W11" s="9" t="s">
        <v>23</v>
      </c>
      <c r="X11" s="10" t="s">
        <v>43</v>
      </c>
      <c r="Y11" s="5" t="s">
        <v>24</v>
      </c>
      <c r="Z11" s="5" t="s">
        <v>25</v>
      </c>
      <c r="AA11" s="5" t="str">
        <f aca="true" t="shared" si="0" ref="AA11:AA18">B11</f>
        <v>Company</v>
      </c>
      <c r="AB11" s="5" t="s">
        <v>26</v>
      </c>
      <c r="AC11" s="5" t="s">
        <v>27</v>
      </c>
    </row>
    <row r="12" spans="1:29" ht="13.5">
      <c r="A12" s="1">
        <v>1</v>
      </c>
      <c r="B12" s="1" t="s">
        <v>28</v>
      </c>
      <c r="C12" s="1" t="s">
        <v>29</v>
      </c>
      <c r="D12" s="11">
        <v>42</v>
      </c>
      <c r="E12" s="11">
        <v>34.83</v>
      </c>
      <c r="F12" s="11">
        <v>36.21</v>
      </c>
      <c r="G12" s="11">
        <v>33.03</v>
      </c>
      <c r="H12" s="11">
        <v>36.6</v>
      </c>
      <c r="I12" s="11">
        <v>33.09</v>
      </c>
      <c r="J12" s="12">
        <f aca="true" t="shared" si="1" ref="J12:M18">(N12)*($Y12)</f>
        <v>0.2675</v>
      </c>
      <c r="K12" s="12">
        <f t="shared" si="1"/>
        <v>0.2675</v>
      </c>
      <c r="L12" s="12">
        <f t="shared" si="1"/>
        <v>0.2675</v>
      </c>
      <c r="M12" s="12">
        <f t="shared" si="1"/>
        <v>0.2675</v>
      </c>
      <c r="N12" s="12">
        <v>0.25</v>
      </c>
      <c r="O12" s="12">
        <v>0.25</v>
      </c>
      <c r="P12" s="12">
        <v>0.25</v>
      </c>
      <c r="Q12" s="12">
        <v>0.25</v>
      </c>
      <c r="R12" s="12">
        <f aca="true" t="shared" si="2" ref="R12:R18">AVERAGE(D12:I12)</f>
        <v>35.96</v>
      </c>
      <c r="S12" s="12">
        <f aca="true" t="shared" si="3" ref="S12:S18">(J12*(Z12)^0.75)+(K12*(Z12)^0.5)+(L12*(Z12)^0.25)+M12</f>
        <v>1.109659322228521</v>
      </c>
      <c r="T12" s="13">
        <v>0.04</v>
      </c>
      <c r="U12" s="13">
        <v>0.1</v>
      </c>
      <c r="V12" s="14">
        <f aca="true" t="shared" si="4" ref="V12:V18">AVERAGE(T12:U12)</f>
        <v>0.07</v>
      </c>
      <c r="W12" s="15">
        <v>681.71</v>
      </c>
      <c r="X12" s="14">
        <f aca="true" t="shared" si="5" ref="X12:X18">S12/(R12*1)+V12</f>
        <v>0.10085815690290659</v>
      </c>
      <c r="Y12" s="16">
        <f aca="true" t="shared" si="6" ref="Y12:Y18">V12+1</f>
        <v>1.07</v>
      </c>
      <c r="Z12" s="16">
        <f aca="true" t="shared" si="7" ref="Z12:Z18">1+X12</f>
        <v>1.1008581569029066</v>
      </c>
      <c r="AA12" s="5" t="str">
        <f t="shared" si="0"/>
        <v>American States Water</v>
      </c>
      <c r="AB12" s="17">
        <v>1</v>
      </c>
      <c r="AC12" s="17">
        <v>1</v>
      </c>
    </row>
    <row r="13" spans="1:29" ht="13.5">
      <c r="A13" s="17">
        <v>3</v>
      </c>
      <c r="B13" s="1" t="s">
        <v>30</v>
      </c>
      <c r="C13" s="1" t="s">
        <v>31</v>
      </c>
      <c r="D13" s="11">
        <v>18.33</v>
      </c>
      <c r="E13" s="11">
        <v>15.57</v>
      </c>
      <c r="F13" s="11">
        <v>17.45</v>
      </c>
      <c r="G13" s="11">
        <v>14.46</v>
      </c>
      <c r="H13" s="11">
        <v>18.18</v>
      </c>
      <c r="I13" s="11">
        <v>15.76</v>
      </c>
      <c r="J13" s="12">
        <f t="shared" si="1"/>
        <v>0.135625</v>
      </c>
      <c r="K13" s="12">
        <f t="shared" si="1"/>
        <v>0.135625</v>
      </c>
      <c r="L13" s="12">
        <f t="shared" si="1"/>
        <v>0.135625</v>
      </c>
      <c r="M13" s="12">
        <f t="shared" si="1"/>
        <v>0.135625</v>
      </c>
      <c r="N13" s="12">
        <v>0.125</v>
      </c>
      <c r="O13" s="12">
        <v>0.125</v>
      </c>
      <c r="P13" s="12">
        <v>0.125</v>
      </c>
      <c r="Q13" s="12">
        <v>0.125</v>
      </c>
      <c r="R13" s="12">
        <f t="shared" si="2"/>
        <v>16.625000000000004</v>
      </c>
      <c r="S13" s="12">
        <f t="shared" si="3"/>
        <v>0.5661526575128799</v>
      </c>
      <c r="T13" s="13">
        <v>0.08</v>
      </c>
      <c r="U13" s="13">
        <v>0.09</v>
      </c>
      <c r="V13" s="14">
        <f t="shared" si="4"/>
        <v>0.08499999999999999</v>
      </c>
      <c r="W13" s="15">
        <v>2466.59</v>
      </c>
      <c r="X13" s="14">
        <f t="shared" si="5"/>
        <v>0.11905429518874464</v>
      </c>
      <c r="Y13" s="16">
        <f t="shared" si="6"/>
        <v>1.085</v>
      </c>
      <c r="Z13" s="16">
        <f t="shared" si="7"/>
        <v>1.1190542951887446</v>
      </c>
      <c r="AA13" s="5" t="str">
        <f t="shared" si="0"/>
        <v>Aqua America</v>
      </c>
      <c r="AB13" s="17">
        <v>2</v>
      </c>
      <c r="AC13" s="17">
        <v>1</v>
      </c>
    </row>
    <row r="14" spans="1:29" s="19" customFormat="1" ht="13.5">
      <c r="A14" s="18">
        <v>4</v>
      </c>
      <c r="B14" s="19" t="s">
        <v>32</v>
      </c>
      <c r="C14" s="19" t="s">
        <v>33</v>
      </c>
      <c r="D14" s="20">
        <v>40.54</v>
      </c>
      <c r="E14" s="20">
        <v>36.14</v>
      </c>
      <c r="F14" s="20">
        <v>37.1</v>
      </c>
      <c r="G14" s="20">
        <v>30.84</v>
      </c>
      <c r="H14" s="20">
        <v>37.25</v>
      </c>
      <c r="I14" s="20">
        <v>31.48</v>
      </c>
      <c r="J14" s="21">
        <f t="shared" si="1"/>
        <v>0.3134465</v>
      </c>
      <c r="K14" s="21">
        <f t="shared" si="1"/>
        <v>0.31668905</v>
      </c>
      <c r="L14" s="21">
        <f t="shared" si="1"/>
        <v>0.31668905</v>
      </c>
      <c r="M14" s="21">
        <f t="shared" si="1"/>
        <v>0.31668905</v>
      </c>
      <c r="N14" s="21">
        <v>0.29</v>
      </c>
      <c r="O14" s="21">
        <v>0.293</v>
      </c>
      <c r="P14" s="21">
        <v>0.293</v>
      </c>
      <c r="Q14" s="21">
        <v>0.293</v>
      </c>
      <c r="R14" s="21">
        <f t="shared" si="2"/>
        <v>35.55833333333333</v>
      </c>
      <c r="S14" s="21">
        <f t="shared" si="3"/>
        <v>1.3179437197528614</v>
      </c>
      <c r="T14" s="22">
        <v>0.0767</v>
      </c>
      <c r="U14" s="22">
        <v>0.085</v>
      </c>
      <c r="V14" s="23">
        <f t="shared" si="4"/>
        <v>0.08085</v>
      </c>
      <c r="W14" s="24">
        <v>813.97</v>
      </c>
      <c r="X14" s="14">
        <f t="shared" si="5"/>
        <v>0.1179142714718405</v>
      </c>
      <c r="Y14" s="25">
        <f t="shared" si="6"/>
        <v>1.08085</v>
      </c>
      <c r="Z14" s="16">
        <f t="shared" si="7"/>
        <v>1.1179142714718404</v>
      </c>
      <c r="AA14" s="19" t="str">
        <f t="shared" si="0"/>
        <v>California Water Service Group</v>
      </c>
      <c r="AB14" s="18">
        <v>3</v>
      </c>
      <c r="AC14" s="18">
        <v>1</v>
      </c>
    </row>
    <row r="15" spans="1:29" ht="13.5">
      <c r="A15" s="1">
        <v>5</v>
      </c>
      <c r="B15" s="1" t="s">
        <v>34</v>
      </c>
      <c r="C15" s="1" t="s">
        <v>35</v>
      </c>
      <c r="D15" s="11">
        <v>18.52</v>
      </c>
      <c r="E15" s="11">
        <v>17.01</v>
      </c>
      <c r="F15" s="11">
        <v>17.97</v>
      </c>
      <c r="G15" s="11">
        <v>16.58</v>
      </c>
      <c r="H15" s="11">
        <v>18.96</v>
      </c>
      <c r="I15" s="11">
        <v>16.59</v>
      </c>
      <c r="J15" s="12">
        <f t="shared" si="1"/>
        <v>0.189</v>
      </c>
      <c r="K15" s="12">
        <f t="shared" si="1"/>
        <v>0.189</v>
      </c>
      <c r="L15" s="12">
        <f t="shared" si="1"/>
        <v>0.189</v>
      </c>
      <c r="M15" s="12">
        <f t="shared" si="1"/>
        <v>0.189</v>
      </c>
      <c r="N15" s="12">
        <v>0.175</v>
      </c>
      <c r="O15" s="12">
        <v>0.175</v>
      </c>
      <c r="P15" s="12">
        <v>0.175</v>
      </c>
      <c r="Q15" s="12">
        <v>0.175</v>
      </c>
      <c r="R15" s="12">
        <f t="shared" si="2"/>
        <v>17.605</v>
      </c>
      <c r="S15" s="12">
        <f t="shared" si="3"/>
        <v>0.7905423379947811</v>
      </c>
      <c r="T15" s="13">
        <v>0.08</v>
      </c>
      <c r="U15" s="13"/>
      <c r="V15" s="14">
        <f t="shared" si="4"/>
        <v>0.08</v>
      </c>
      <c r="W15" s="15">
        <v>235.36</v>
      </c>
      <c r="X15" s="14">
        <f t="shared" si="5"/>
        <v>0.12490442135727242</v>
      </c>
      <c r="Y15" s="16">
        <f t="shared" si="6"/>
        <v>1.08</v>
      </c>
      <c r="Z15" s="16">
        <f t="shared" si="7"/>
        <v>1.1249044213572725</v>
      </c>
      <c r="AA15" s="5" t="str">
        <f t="shared" si="0"/>
        <v>Middlesex Water</v>
      </c>
      <c r="AB15" s="17">
        <v>1</v>
      </c>
      <c r="AC15" s="17">
        <v>0</v>
      </c>
    </row>
    <row r="16" spans="1:29" ht="13.5">
      <c r="A16" s="1">
        <v>6</v>
      </c>
      <c r="B16" s="1" t="s">
        <v>36</v>
      </c>
      <c r="C16" s="1" t="s">
        <v>37</v>
      </c>
      <c r="D16" s="11">
        <v>28.49</v>
      </c>
      <c r="E16" s="11">
        <v>25.27</v>
      </c>
      <c r="F16" s="11">
        <v>27.22</v>
      </c>
      <c r="G16" s="11">
        <v>23.298</v>
      </c>
      <c r="H16" s="11">
        <v>32.46</v>
      </c>
      <c r="I16" s="11">
        <v>25.76</v>
      </c>
      <c r="J16" s="12">
        <f t="shared" si="1"/>
        <v>0.1661</v>
      </c>
      <c r="K16" s="12">
        <f t="shared" si="1"/>
        <v>0.1771</v>
      </c>
      <c r="L16" s="12">
        <f t="shared" si="1"/>
        <v>0.1771</v>
      </c>
      <c r="M16" s="12">
        <f t="shared" si="1"/>
        <v>0.1771</v>
      </c>
      <c r="N16" s="12">
        <v>0.151</v>
      </c>
      <c r="O16" s="12">
        <v>0.161</v>
      </c>
      <c r="P16" s="12">
        <v>0.161</v>
      </c>
      <c r="Q16" s="12">
        <v>0.161</v>
      </c>
      <c r="R16" s="12">
        <f t="shared" si="2"/>
        <v>27.083</v>
      </c>
      <c r="S16" s="12">
        <f t="shared" si="3"/>
        <v>0.7292474635771207</v>
      </c>
      <c r="T16" s="13">
        <v>0.1</v>
      </c>
      <c r="U16" s="13"/>
      <c r="V16" s="14">
        <f t="shared" si="4"/>
        <v>0.1</v>
      </c>
      <c r="W16" s="15">
        <v>513.28</v>
      </c>
      <c r="X16" s="14">
        <f t="shared" si="5"/>
        <v>0.12692639159535948</v>
      </c>
      <c r="Y16" s="16">
        <f t="shared" si="6"/>
        <v>1.1</v>
      </c>
      <c r="Z16" s="16">
        <f t="shared" si="7"/>
        <v>1.1269263915953596</v>
      </c>
      <c r="AA16" s="5" t="str">
        <f t="shared" si="0"/>
        <v>SJW Corp.</v>
      </c>
      <c r="AB16" s="17">
        <v>1</v>
      </c>
      <c r="AC16" s="17">
        <v>0</v>
      </c>
    </row>
    <row r="17" spans="1:29" ht="13.5">
      <c r="A17" s="1">
        <v>7</v>
      </c>
      <c r="B17" s="1" t="s">
        <v>38</v>
      </c>
      <c r="C17" s="1" t="s">
        <v>39</v>
      </c>
      <c r="D17" s="11">
        <v>11.99</v>
      </c>
      <c r="E17" s="11">
        <v>10.14</v>
      </c>
      <c r="F17" s="11">
        <v>11.13</v>
      </c>
      <c r="G17" s="11">
        <v>9.41</v>
      </c>
      <c r="H17" s="11">
        <v>10.81</v>
      </c>
      <c r="I17" s="11">
        <v>9.87</v>
      </c>
      <c r="J17" s="12">
        <f t="shared" si="1"/>
        <v>0.06278500000000001</v>
      </c>
      <c r="K17" s="12">
        <f t="shared" si="1"/>
        <v>0.06495</v>
      </c>
      <c r="L17" s="12">
        <f t="shared" si="1"/>
        <v>0.06495</v>
      </c>
      <c r="M17" s="12">
        <f t="shared" si="1"/>
        <v>0.06495</v>
      </c>
      <c r="N17" s="12">
        <v>0.058</v>
      </c>
      <c r="O17" s="12">
        <v>0.06</v>
      </c>
      <c r="P17" s="12">
        <v>0.06</v>
      </c>
      <c r="Q17" s="12">
        <v>0.06</v>
      </c>
      <c r="R17" s="12">
        <f t="shared" si="2"/>
        <v>10.558333333333334</v>
      </c>
      <c r="S17" s="12">
        <f t="shared" si="3"/>
        <v>0.2677460679508684</v>
      </c>
      <c r="T17" s="13">
        <v>0.045</v>
      </c>
      <c r="U17" s="13">
        <v>0.12</v>
      </c>
      <c r="V17" s="14">
        <f t="shared" si="4"/>
        <v>0.08249999999999999</v>
      </c>
      <c r="W17" s="15">
        <v>290.68</v>
      </c>
      <c r="X17" s="14">
        <f t="shared" si="5"/>
        <v>0.10785874361018484</v>
      </c>
      <c r="Y17" s="16">
        <f t="shared" si="6"/>
        <v>1.0825</v>
      </c>
      <c r="Z17" s="16">
        <f t="shared" si="7"/>
        <v>1.1078587436101848</v>
      </c>
      <c r="AA17" s="5" t="str">
        <f t="shared" si="0"/>
        <v>Southwest Water Co.</v>
      </c>
      <c r="AB17" s="17">
        <v>2</v>
      </c>
      <c r="AC17" s="17">
        <v>1</v>
      </c>
    </row>
    <row r="18" spans="1:29" ht="13.5">
      <c r="A18" s="17">
        <v>8</v>
      </c>
      <c r="B18" s="1" t="s">
        <v>40</v>
      </c>
      <c r="C18" s="1" t="s">
        <v>41</v>
      </c>
      <c r="D18" s="11">
        <v>15</v>
      </c>
      <c r="E18" s="11">
        <v>13.8</v>
      </c>
      <c r="F18" s="11">
        <v>14.95</v>
      </c>
      <c r="G18" s="11">
        <v>13.9</v>
      </c>
      <c r="H18" s="11">
        <v>16.38</v>
      </c>
      <c r="I18" s="11">
        <v>14.51</v>
      </c>
      <c r="J18" s="12">
        <f t="shared" si="1"/>
        <v>0.12096000000000001</v>
      </c>
      <c r="K18" s="12">
        <f t="shared" si="1"/>
        <v>0.12096000000000001</v>
      </c>
      <c r="L18" s="12">
        <f t="shared" si="1"/>
        <v>0.12096000000000001</v>
      </c>
      <c r="M18" s="12">
        <f t="shared" si="1"/>
        <v>0.1269</v>
      </c>
      <c r="N18" s="12">
        <v>0.112</v>
      </c>
      <c r="O18" s="12">
        <v>0.112</v>
      </c>
      <c r="P18" s="12">
        <v>0.112</v>
      </c>
      <c r="Q18" s="12">
        <v>0.1175</v>
      </c>
      <c r="R18" s="12">
        <f t="shared" si="2"/>
        <v>14.756666666666668</v>
      </c>
      <c r="S18" s="12">
        <f t="shared" si="3"/>
        <v>0.5100974521104482</v>
      </c>
      <c r="T18" s="13">
        <v>0.08</v>
      </c>
      <c r="U18" s="13"/>
      <c r="V18" s="14">
        <f t="shared" si="4"/>
        <v>0.08</v>
      </c>
      <c r="W18" s="15">
        <v>159.33</v>
      </c>
      <c r="X18" s="14">
        <f t="shared" si="5"/>
        <v>0.11456725449133373</v>
      </c>
      <c r="Y18" s="16">
        <f t="shared" si="6"/>
        <v>1.08</v>
      </c>
      <c r="Z18" s="16">
        <f t="shared" si="7"/>
        <v>1.1145672544913336</v>
      </c>
      <c r="AA18" s="5" t="str">
        <f t="shared" si="0"/>
        <v>York Water Co.</v>
      </c>
      <c r="AB18" s="17">
        <v>1</v>
      </c>
      <c r="AC18" s="17">
        <v>0</v>
      </c>
    </row>
    <row r="19" spans="1:29" ht="13.5">
      <c r="A19" s="18">
        <f>A18+1</f>
        <v>9</v>
      </c>
      <c r="B19" s="1" t="s">
        <v>42</v>
      </c>
      <c r="T19" s="26"/>
      <c r="U19" s="27"/>
      <c r="V19" s="14"/>
      <c r="X19" s="26">
        <f>AVERAGE(X12:X18)</f>
        <v>0.11601193351680604</v>
      </c>
      <c r="Y19" s="16"/>
      <c r="Z19" s="16"/>
      <c r="AA19" s="16"/>
      <c r="AB19" s="16"/>
      <c r="AC19" s="16"/>
    </row>
    <row r="21" ht="13.5">
      <c r="X21" s="1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THE FUQUA SCHOOL OF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VANDERWEIDE</dc:creator>
  <cp:keywords/>
  <dc:description/>
  <cp:lastModifiedBy>brookslr</cp:lastModifiedBy>
  <dcterms:created xsi:type="dcterms:W3CDTF">2008-12-23T19:29:21Z</dcterms:created>
  <dcterms:modified xsi:type="dcterms:W3CDTF">2008-12-29T18:41:22Z</dcterms:modified>
  <cp:category/>
  <cp:version/>
  <cp:contentType/>
  <cp:contentStatus/>
</cp:coreProperties>
</file>