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499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<sst xmlns="http://schemas.openxmlformats.org/spreadsheetml/2006/main" count="39" uniqueCount="30">
  <si>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Account</t>
  </si>
  <si>
    <t>No.</t>
  </si>
  <si>
    <t>Balance</t>
  </si>
  <si>
    <t>Monthly</t>
  </si>
  <si>
    <t>Rate X 12</t>
  </si>
  <si>
    <t>Depreciation</t>
  </si>
  <si>
    <t>per cent</t>
  </si>
  <si>
    <t>of total</t>
  </si>
  <si>
    <t xml:space="preserve">Estimated </t>
  </si>
  <si>
    <t>Capitalization</t>
  </si>
  <si>
    <t>Estimated</t>
  </si>
  <si>
    <t>Taxes</t>
  </si>
  <si>
    <t>Property</t>
  </si>
  <si>
    <t>Average</t>
  </si>
  <si>
    <t>Rate</t>
  </si>
  <si>
    <t>Work Plan</t>
  </si>
  <si>
    <t>Amount</t>
  </si>
  <si>
    <t>Plant</t>
  </si>
  <si>
    <t>Interest Rate</t>
  </si>
  <si>
    <t>Interest</t>
  </si>
  <si>
    <t>Expense</t>
  </si>
  <si>
    <t>O&amp;M</t>
  </si>
  <si>
    <t>Estimated Depreciation:</t>
  </si>
  <si>
    <t>Estimated Property Taxes:</t>
  </si>
  <si>
    <t>Estimated Interest Expense:</t>
  </si>
  <si>
    <t xml:space="preserve">Estimated Operation and Maintenance Expense: </t>
  </si>
  <si>
    <t>O&amp;M %</t>
  </si>
  <si>
    <t>Estimated cost of operation after the proposed facilities are completed:</t>
  </si>
  <si>
    <t>Anticipated Annual Additional Cost of Operation After Completion of all CWP Projects:</t>
  </si>
  <si>
    <t>@ 12/31/07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</si>
</sst>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5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right" indent="1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right" indent="2"/>
      <protection/>
    </xf>
    <xf numFmtId="165" fontId="0" fillId="0" borderId="0" xfId="0" applyNumberFormat="1" applyAlignment="1" applyProtection="1">
      <alignment horizontal="right" indent="1"/>
      <protection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 indent="1"/>
      <protection/>
    </xf>
    <xf numFmtId="10" fontId="0" fillId="0" borderId="0" xfId="0" applyNumberFormat="1" applyAlignment="1" applyProtection="1">
      <alignment horizontal="right" indent="1"/>
      <protection/>
    </xf>
    <xf numFmtId="165" fontId="4" fillId="0" borderId="10" xfId="0" applyNumberFormat="1" applyFont="1" applyBorder="1" applyAlignment="1" applyProtection="1">
      <alignment horizontal="right" inden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right" indent="1"/>
      <protection/>
    </xf>
    <xf numFmtId="14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right" indent="1"/>
      <protection locked="0"/>
    </xf>
    <xf numFmtId="10" fontId="7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right" indent="1"/>
      <protection locked="0"/>
    </xf>
    <xf numFmtId="165" fontId="7" fillId="0" borderId="0" xfId="0" applyNumberFormat="1" applyFont="1" applyAlignment="1" applyProtection="1">
      <alignment horizontal="right" indent="1"/>
      <protection locked="0"/>
    </xf>
    <xf numFmtId="165" fontId="8" fillId="0" borderId="0" xfId="0" applyNumberFormat="1" applyFont="1" applyAlignment="1" applyProtection="1">
      <alignment horizontal="right" inden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2.7109375" style="2" customWidth="1"/>
    <col min="4" max="4" width="15.140625" style="2" customWidth="1"/>
    <col min="5" max="5" width="13.421875" style="2" customWidth="1"/>
    <col min="6" max="6" width="13.57421875" style="2" customWidth="1"/>
    <col min="7" max="7" width="12.7109375" style="2" customWidth="1"/>
    <col min="8" max="16384" width="9.140625" style="2" customWidth="1"/>
  </cols>
  <sheetData>
    <row r="1" spans="1:7" ht="18">
      <c r="A1" s="32" t="s">
        <v>28</v>
      </c>
      <c r="B1" s="33"/>
      <c r="C1" s="33"/>
      <c r="D1" s="33"/>
      <c r="E1" s="33"/>
      <c r="F1" s="33"/>
      <c r="G1" s="33"/>
    </row>
    <row r="2" ht="24.75" customHeight="1"/>
    <row r="3" ht="12.75">
      <c r="A3" s="3" t="s">
        <v>22</v>
      </c>
    </row>
    <row r="5" spans="1:7" ht="12.75">
      <c r="A5" s="4" t="s">
        <v>0</v>
      </c>
      <c r="B5" s="4" t="s">
        <v>2</v>
      </c>
      <c r="C5" s="4" t="s">
        <v>3</v>
      </c>
      <c r="D5" s="4" t="s">
        <v>5</v>
      </c>
      <c r="E5" s="4" t="s">
        <v>6</v>
      </c>
      <c r="F5" s="4" t="s">
        <v>8</v>
      </c>
      <c r="G5" s="4" t="s">
        <v>10</v>
      </c>
    </row>
    <row r="6" spans="1:7" ht="12.75">
      <c r="A6" s="4" t="s">
        <v>1</v>
      </c>
      <c r="B6" s="25">
        <v>39447</v>
      </c>
      <c r="C6" s="4" t="s">
        <v>4</v>
      </c>
      <c r="D6" s="4"/>
      <c r="E6" s="4" t="s">
        <v>7</v>
      </c>
      <c r="F6" s="4" t="s">
        <v>9</v>
      </c>
      <c r="G6" s="4" t="s">
        <v>5</v>
      </c>
    </row>
    <row r="7" ht="12.75">
      <c r="B7" s="26"/>
    </row>
    <row r="8" spans="1:7" ht="12.75">
      <c r="A8" s="5">
        <v>36200</v>
      </c>
      <c r="B8" s="27">
        <v>0</v>
      </c>
      <c r="C8" s="28">
        <v>0</v>
      </c>
      <c r="D8" s="6">
        <f>SUM(B8*C8)</f>
        <v>0</v>
      </c>
      <c r="E8" s="8">
        <f>SUM(D8/$D$19)</f>
        <v>0</v>
      </c>
      <c r="F8" s="9">
        <f>SUM(E8*$F$19)</f>
        <v>0</v>
      </c>
      <c r="G8" s="9">
        <f>SUM(F8*C8)</f>
        <v>0</v>
      </c>
    </row>
    <row r="9" spans="1:7" ht="12.75">
      <c r="A9" s="5">
        <v>36400</v>
      </c>
      <c r="B9" s="27">
        <v>26635194.53</v>
      </c>
      <c r="C9" s="28">
        <v>0.0369</v>
      </c>
      <c r="D9" s="6">
        <f aca="true" t="shared" si="0" ref="D9:D16">SUM(B9*C9)</f>
        <v>982838.6781570001</v>
      </c>
      <c r="E9" s="8">
        <f aca="true" t="shared" si="1" ref="E9:E16">SUM(D9/$D$19)</f>
        <v>0.4296309293671178</v>
      </c>
      <c r="F9" s="9">
        <f aca="true" t="shared" si="2" ref="F9:F16">SUM(E9*$F$19)</f>
        <v>4484058.009804608</v>
      </c>
      <c r="G9" s="9">
        <f aca="true" t="shared" si="3" ref="G9:G17">SUM(F9*C9)</f>
        <v>165461.74056179007</v>
      </c>
    </row>
    <row r="10" spans="1:7" ht="12.75">
      <c r="A10" s="5">
        <v>36500</v>
      </c>
      <c r="B10" s="27">
        <v>17829571.42</v>
      </c>
      <c r="C10" s="28">
        <v>0.0329</v>
      </c>
      <c r="D10" s="6">
        <f t="shared" si="0"/>
        <v>586592.8997180001</v>
      </c>
      <c r="E10" s="8">
        <f t="shared" si="1"/>
        <v>0.2564189406328381</v>
      </c>
      <c r="F10" s="9">
        <f t="shared" si="2"/>
        <v>2676244.4833849315</v>
      </c>
      <c r="G10" s="9">
        <f t="shared" si="3"/>
        <v>88048.44350336424</v>
      </c>
    </row>
    <row r="11" spans="1:7" ht="12.75">
      <c r="A11" s="5">
        <v>36700</v>
      </c>
      <c r="B11" s="27">
        <v>1180189.02</v>
      </c>
      <c r="C11" s="28">
        <v>0.0271</v>
      </c>
      <c r="D11" s="6">
        <f t="shared" si="0"/>
        <v>31983.122442</v>
      </c>
      <c r="E11" s="8">
        <f t="shared" si="1"/>
        <v>0.013980868808078983</v>
      </c>
      <c r="F11" s="9">
        <f t="shared" si="2"/>
        <v>145918.32774992034</v>
      </c>
      <c r="G11" s="9">
        <f t="shared" si="3"/>
        <v>3954.386682022841</v>
      </c>
    </row>
    <row r="12" spans="1:7" ht="12.75">
      <c r="A12" s="5">
        <v>36800</v>
      </c>
      <c r="B12" s="27">
        <v>14211263.97</v>
      </c>
      <c r="C12" s="28">
        <v>0.0303</v>
      </c>
      <c r="D12" s="6">
        <f t="shared" si="0"/>
        <v>430601.298291</v>
      </c>
      <c r="E12" s="8">
        <f t="shared" si="1"/>
        <v>0.18822991003809247</v>
      </c>
      <c r="F12" s="9">
        <f t="shared" si="2"/>
        <v>1964555.5710675712</v>
      </c>
      <c r="G12" s="9">
        <f t="shared" si="3"/>
        <v>59526.03380334741</v>
      </c>
    </row>
    <row r="13" spans="1:7" ht="12.75">
      <c r="A13" s="5">
        <v>36900</v>
      </c>
      <c r="B13" s="27">
        <v>4818534.48</v>
      </c>
      <c r="C13" s="28">
        <v>0.0278</v>
      </c>
      <c r="D13" s="6">
        <f t="shared" si="0"/>
        <v>133955.258544</v>
      </c>
      <c r="E13" s="8">
        <f t="shared" si="1"/>
        <v>0.058556224435316676</v>
      </c>
      <c r="F13" s="9">
        <f t="shared" si="2"/>
        <v>611151.3144314002</v>
      </c>
      <c r="G13" s="9">
        <f t="shared" si="3"/>
        <v>16990.006541192924</v>
      </c>
    </row>
    <row r="14" spans="1:7" ht="12.75">
      <c r="A14" s="5">
        <v>37000</v>
      </c>
      <c r="B14" s="27">
        <v>2298460.47</v>
      </c>
      <c r="C14" s="28">
        <v>0.037</v>
      </c>
      <c r="D14" s="6">
        <f t="shared" si="0"/>
        <v>85043.03739</v>
      </c>
      <c r="E14" s="8">
        <f t="shared" si="1"/>
        <v>0.037175092924285336</v>
      </c>
      <c r="F14" s="9">
        <f t="shared" si="2"/>
        <v>387996.44485076604</v>
      </c>
      <c r="G14" s="9">
        <f t="shared" si="3"/>
        <v>14355.868459478343</v>
      </c>
    </row>
    <row r="15" spans="1:7" ht="12.75">
      <c r="A15" s="5">
        <v>37100</v>
      </c>
      <c r="B15" s="27">
        <v>1303221.91</v>
      </c>
      <c r="C15" s="28">
        <v>0.0281</v>
      </c>
      <c r="D15" s="6">
        <f t="shared" si="0"/>
        <v>36620.535671</v>
      </c>
      <c r="E15" s="8">
        <f t="shared" si="1"/>
        <v>0.016008033794270512</v>
      </c>
      <c r="F15" s="9">
        <f t="shared" si="2"/>
        <v>167075.84871080134</v>
      </c>
      <c r="G15" s="9">
        <f t="shared" si="3"/>
        <v>4694.831348773518</v>
      </c>
    </row>
    <row r="16" spans="1:7" ht="12.75">
      <c r="A16" s="5">
        <v>37300</v>
      </c>
      <c r="B16" s="27">
        <v>0</v>
      </c>
      <c r="C16" s="28">
        <v>0</v>
      </c>
      <c r="D16" s="6">
        <f t="shared" si="0"/>
        <v>0</v>
      </c>
      <c r="E16" s="8">
        <f t="shared" si="1"/>
        <v>0</v>
      </c>
      <c r="F16" s="9">
        <f t="shared" si="2"/>
        <v>0</v>
      </c>
      <c r="G16" s="9">
        <f t="shared" si="3"/>
        <v>0</v>
      </c>
    </row>
    <row r="17" spans="1:7" ht="12.75">
      <c r="A17" s="5">
        <v>39000</v>
      </c>
      <c r="B17" s="27">
        <v>0</v>
      </c>
      <c r="C17" s="28">
        <v>0</v>
      </c>
      <c r="D17" s="6">
        <f>SUM(B17*C17)</f>
        <v>0</v>
      </c>
      <c r="E17" s="8">
        <f>SUM(D17/$D$19)</f>
        <v>0</v>
      </c>
      <c r="F17" s="9">
        <f>SUM(E17*$F$19)</f>
        <v>0</v>
      </c>
      <c r="G17" s="9">
        <f t="shared" si="3"/>
        <v>0</v>
      </c>
    </row>
    <row r="18" spans="2:7" ht="12.75">
      <c r="B18" s="10"/>
      <c r="E18" s="11"/>
      <c r="F18" s="12"/>
      <c r="G18" s="12"/>
    </row>
    <row r="19" spans="2:7" ht="12.75">
      <c r="B19" s="6">
        <f>SUM(B8:B17)</f>
        <v>68276435.8</v>
      </c>
      <c r="C19" s="13"/>
      <c r="D19" s="6">
        <f>SUM(D8:D17)</f>
        <v>2287634.8302130005</v>
      </c>
      <c r="E19" s="14">
        <f>SUM(E8:E17)</f>
        <v>0.9999999999999999</v>
      </c>
      <c r="F19" s="30">
        <f>+F26</f>
        <v>10437000</v>
      </c>
      <c r="G19" s="15">
        <f>SUM(G8:G17)</f>
        <v>353031.3108999693</v>
      </c>
    </row>
    <row r="21" ht="12.75">
      <c r="A21" s="3" t="s">
        <v>23</v>
      </c>
    </row>
    <row r="23" spans="1:7" ht="12.75">
      <c r="A23" s="4">
        <v>2007</v>
      </c>
      <c r="B23" s="4" t="s">
        <v>12</v>
      </c>
      <c r="C23" s="16"/>
      <c r="D23" s="4" t="s">
        <v>13</v>
      </c>
      <c r="E23" s="16"/>
      <c r="F23" s="4" t="s">
        <v>15</v>
      </c>
      <c r="G23" s="4" t="s">
        <v>8</v>
      </c>
    </row>
    <row r="24" spans="1:7" ht="12.75">
      <c r="A24" s="4" t="s">
        <v>11</v>
      </c>
      <c r="B24" s="17" t="s">
        <v>29</v>
      </c>
      <c r="C24" s="16"/>
      <c r="D24" s="4" t="s">
        <v>14</v>
      </c>
      <c r="E24" s="16"/>
      <c r="F24" s="4" t="s">
        <v>16</v>
      </c>
      <c r="G24" s="4" t="s">
        <v>11</v>
      </c>
    </row>
    <row r="25" spans="1:7" ht="12.75">
      <c r="A25" s="5"/>
      <c r="B25" s="18"/>
      <c r="D25" s="5"/>
      <c r="F25" s="5"/>
      <c r="G25" s="5"/>
    </row>
    <row r="26" spans="1:7" ht="12.75">
      <c r="A26" s="29">
        <v>580252</v>
      </c>
      <c r="B26" s="29">
        <v>77427368</v>
      </c>
      <c r="D26" s="7">
        <f>SUM(A26/B26)</f>
        <v>0.007494145997575431</v>
      </c>
      <c r="F26" s="1">
        <v>10437000</v>
      </c>
      <c r="G26" s="15">
        <f>SUM(F26*D26)</f>
        <v>78216.40177669477</v>
      </c>
    </row>
    <row r="27" ht="12.75">
      <c r="D27" s="5"/>
    </row>
    <row r="28" ht="12.75">
      <c r="D28" s="5"/>
    </row>
    <row r="29" spans="1:4" ht="12.75">
      <c r="A29" s="3" t="s">
        <v>24</v>
      </c>
      <c r="D29" s="5"/>
    </row>
    <row r="30" ht="12.75">
      <c r="D30" s="5"/>
    </row>
    <row r="31" spans="2:7" ht="12.75">
      <c r="B31" s="16"/>
      <c r="C31" s="16"/>
      <c r="E31" s="16"/>
      <c r="F31" s="16"/>
      <c r="G31" s="4" t="s">
        <v>10</v>
      </c>
    </row>
    <row r="32" spans="3:7" ht="12.75">
      <c r="C32" s="16"/>
      <c r="D32" s="4" t="s">
        <v>10</v>
      </c>
      <c r="E32" s="16"/>
      <c r="F32" s="16"/>
      <c r="G32" s="4" t="s">
        <v>19</v>
      </c>
    </row>
    <row r="33" spans="2:7" ht="12.75">
      <c r="B33" s="4" t="s">
        <v>17</v>
      </c>
      <c r="C33" s="16"/>
      <c r="D33" s="4" t="s">
        <v>18</v>
      </c>
      <c r="E33" s="16"/>
      <c r="F33" s="16"/>
      <c r="G33" s="4" t="s">
        <v>20</v>
      </c>
    </row>
    <row r="34" spans="2:7" ht="12.75">
      <c r="B34" s="16"/>
      <c r="C34" s="16"/>
      <c r="D34" s="4"/>
      <c r="E34" s="16"/>
      <c r="F34" s="16"/>
      <c r="G34" s="4"/>
    </row>
    <row r="35" spans="2:7" ht="12.75">
      <c r="B35" s="31">
        <f>+F19</f>
        <v>10437000</v>
      </c>
      <c r="D35" s="28">
        <v>0.05</v>
      </c>
      <c r="G35" s="15">
        <f>SUM(B35*D35)</f>
        <v>521850</v>
      </c>
    </row>
    <row r="36" spans="2:7" ht="12.75">
      <c r="B36" s="12"/>
      <c r="D36" s="7"/>
      <c r="G36" s="19"/>
    </row>
    <row r="37" spans="1:7" ht="12.75">
      <c r="A37" s="3" t="s">
        <v>25</v>
      </c>
      <c r="B37" s="12"/>
      <c r="D37" s="7"/>
      <c r="G37" s="19"/>
    </row>
    <row r="38" spans="2:7" ht="12.75">
      <c r="B38" s="12"/>
      <c r="D38" s="7"/>
      <c r="G38" s="19"/>
    </row>
    <row r="39" spans="1:7" ht="12.75">
      <c r="A39" s="16"/>
      <c r="B39" s="20"/>
      <c r="C39" s="16"/>
      <c r="E39" s="16"/>
      <c r="F39" s="16"/>
      <c r="G39" s="21" t="s">
        <v>10</v>
      </c>
    </row>
    <row r="40" spans="1:7" ht="12.75">
      <c r="A40" s="16"/>
      <c r="C40" s="16"/>
      <c r="D40" s="22" t="s">
        <v>10</v>
      </c>
      <c r="E40" s="16"/>
      <c r="F40" s="16"/>
      <c r="G40" s="4" t="s">
        <v>21</v>
      </c>
    </row>
    <row r="41" spans="1:7" ht="12.75">
      <c r="A41" s="16"/>
      <c r="B41" s="4" t="s">
        <v>17</v>
      </c>
      <c r="C41" s="16"/>
      <c r="D41" s="22" t="s">
        <v>26</v>
      </c>
      <c r="E41" s="16"/>
      <c r="F41" s="16"/>
      <c r="G41" s="23" t="s">
        <v>20</v>
      </c>
    </row>
    <row r="42" spans="1:7" ht="12.75">
      <c r="A42" s="16"/>
      <c r="B42" s="16"/>
      <c r="C42" s="16"/>
      <c r="D42" s="4"/>
      <c r="E42" s="16"/>
      <c r="F42" s="16"/>
      <c r="G42" s="23"/>
    </row>
    <row r="43" spans="2:7" ht="12.75">
      <c r="B43" s="31">
        <f>+F19</f>
        <v>10437000</v>
      </c>
      <c r="D43" s="28">
        <v>0.0465</v>
      </c>
      <c r="G43" s="15">
        <f>SUM(B43*D43)</f>
        <v>485320.5</v>
      </c>
    </row>
    <row r="44" ht="13.5" thickBot="1"/>
    <row r="45" spans="1:7" ht="13.5" thickTop="1">
      <c r="A45" s="3" t="s">
        <v>27</v>
      </c>
      <c r="B45" s="3"/>
      <c r="C45" s="3"/>
      <c r="D45" s="3"/>
      <c r="E45" s="3"/>
      <c r="G45" s="24">
        <f>SUM(G19+G26+G35+G43)</f>
        <v>1438418.212676664</v>
      </c>
    </row>
  </sheetData>
  <sheetProtection selectLockedCells="1"/>
  <mergeCells count="1">
    <mergeCell ref="A1:G1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Grass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donalds</dc:creator>
  <cp:keywords/>
  <dc:description/>
  <cp:lastModifiedBy>Gary</cp:lastModifiedBy>
  <cp:lastPrinted>2006-12-27T20:29:19Z</cp:lastPrinted>
  <dcterms:created xsi:type="dcterms:W3CDTF">2006-12-14T15:55:24Z</dcterms:created>
  <dcterms:modified xsi:type="dcterms:W3CDTF">2008-03-07T22:09:55Z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813328876</vt:i4>
  </property>
  <property fmtid="{D5CDD505-2E9C-101B-9397-08002B2CF9AE}" pid="3" name="_EmailSubject">
    <vt:lpwstr>Info</vt:lpwstr>
  </property>
  <property fmtid="{D5CDD505-2E9C-101B-9397-08002B2CF9AE}" pid="4" name="_AuthorEmail">
    <vt:lpwstr>jhazelrigg@fmenergy.net</vt:lpwstr>
  </property>
  <property fmtid="{D5CDD505-2E9C-101B-9397-08002B2CF9AE}" pid="5" name="_AuthorEmailDisplayName">
    <vt:lpwstr>Joni Hazelrigg</vt:lpwstr>
  </property>
  <property fmtid="{D5CDD505-2E9C-101B-9397-08002B2CF9AE}" pid="6" name="_ReviewingToolsShownOnce">
    <vt:lpwstr/>
  </property>
</Properties>
</file>