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Admin 387\2023-- For Calendar Year 2022\Source\"/>
    </mc:Choice>
  </mc:AlternateContent>
  <xr:revisionPtr revIDLastSave="0" documentId="13_ncr:1_{C1926070-78BF-458C-B246-B6D23411B8C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tem 5 Attachment 1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4Cos" hidden="1">'[1]Alloc Matrix %'!#REF!</definedName>
    <definedName name="__123Graph_A5Cos" hidden="1">'[1]Alloc Matrix %'!#REF!</definedName>
    <definedName name="__123Graph_B4Cos" hidden="1">'[1]Alloc Matrix %'!$CE$11:$CE$28</definedName>
    <definedName name="__123Graph_B5Cos" hidden="1">'[1]Alloc Matrix %'!$CD$11:$CD$28</definedName>
    <definedName name="__123Graph_C4Cos" hidden="1">'[1]Alloc Matrix %'!#REF!</definedName>
    <definedName name="__123Graph_C5Cos" hidden="1">'[1]Alloc Matrix %'!$CE$11:$CE$28</definedName>
    <definedName name="__123Graph_D5Cos" hidden="1">'[1]Alloc Matrix %'!#REF!</definedName>
    <definedName name="__123Graph_E5Cos" hidden="1">'[1]Alloc Matrix %'!$CG$11:$CG$28</definedName>
    <definedName name="__123Graph_X5Cos" hidden="1">'[1]Alloc Matrix %'!$A$12:$A$28</definedName>
    <definedName name="AEPUnitShareYear">'[2]Input System &amp; Co. Share Units'!$A$2</definedName>
    <definedName name="AllocMatrixSeasonAEPEast">'[3]Alloc Matrix %'!$AZ$74</definedName>
    <definedName name="AllocMatrixSeasonAPCo">'[3]Alloc Matrix %'!$AZ$114</definedName>
    <definedName name="AllocMatrixSeasonIM">'[3]Alloc Matrix %'!$AZ$154</definedName>
    <definedName name="AllocMatrixSeasonKPCo">'[3]Alloc Matrix %'!$AZ$194</definedName>
    <definedName name="AllocMatrixSeasonOPCo">'[3]Alloc Matrix %'!$AZ$234</definedName>
    <definedName name="BuckeyeCardinalEntitlementPJM">'[3]Buckeye Cardinal'!$J$3</definedName>
    <definedName name="BuckeyeCardinalEntitlementSummer">'[3]Buckeye Cardinal'!$D$3</definedName>
    <definedName name="BuckeyeCardinalEntitlementWinter">'[3]Buckeye Cardinal'!$G$3</definedName>
    <definedName name="CapacityAEPPJM">'[3]Input Capacity'!$F$3</definedName>
    <definedName name="CapacityAEPSummer">'[3]Input Capacity'!$D$3</definedName>
    <definedName name="CapacityAEPWinter">'[3]Input Capacity'!$E$3</definedName>
    <definedName name="CapacityAPCoPJM">'[3]Input Capacity'!$O$3</definedName>
    <definedName name="CapacityAPCoSummer">'[4]Input Capacity'!$G$3</definedName>
    <definedName name="CapacityAPCoWinter">'[4]Input Capacity'!$K$3</definedName>
    <definedName name="CapacityIMPJM">'[3]Input Capacity'!$P$3</definedName>
    <definedName name="CapacityIMSummer">'[4]Input Capacity'!$H$3</definedName>
    <definedName name="CapacityIMWinter">'[4]Input Capacity'!$L$3</definedName>
    <definedName name="CapacityKPCoPJM">'[3]Input Capacity'!$Q$3</definedName>
    <definedName name="CapacityKPCoSummer">'[4]Input Capacity'!$I$3</definedName>
    <definedName name="CapacityKPCoWinter">'[4]Input Capacity'!$M$3</definedName>
    <definedName name="CapacityOPCoPJM">'[3]Input Capacity'!$R$3</definedName>
    <definedName name="CapacityOPCoSummer">'[4]Input Capacity'!$J$3</definedName>
    <definedName name="CapacityOPCoWinter">'[4]Input Capacity'!$N$3</definedName>
    <definedName name="CompanyShareColumnIndex">'[2]Input System &amp; Co. Share Units'!$A$170</definedName>
    <definedName name="CompanyShareYear">'[2]Input System &amp; Co. Share Units'!$A$168</definedName>
    <definedName name="CoShareAmos3">'[2]Input System &amp; Co. Share Units'!$B$184:$IV$188</definedName>
    <definedName name="CoShareRockport1">'[2]Input System &amp; Co. Share Units'!$B$892:$IV$896</definedName>
    <definedName name="CoShareRockport2">'[2]Input System &amp; Co. Share Units'!$B$898:$IV$902</definedName>
    <definedName name="DefaultArea1">#REF!</definedName>
    <definedName name="DefaultArea2">#REF!</definedName>
    <definedName name="DR_Adj_2012">'[5]Info-Misc DY12'!$B$37:$G$61</definedName>
    <definedName name="EFORdactual">'[6]Info-EFORd'!#REF!</definedName>
    <definedName name="EFORDYears">'[3]Input EFORd'!$C$3:$N$3</definedName>
    <definedName name="FRR_Demand_Resource">'[7]Info-LOAD5CP'!$B$17:$J$23</definedName>
    <definedName name="FRR_Demand_Resource_1">'[8]Info-LOAD5CP'!$B$17:$J$23</definedName>
    <definedName name="FRR_NEW_PJM">'[9]Info-LOAD'!$B$4:$L$12</definedName>
    <definedName name="FRR_Obligation">'[7]Info-LOAD5CP'!$B$5:$J$14</definedName>
    <definedName name="HYDRO_ADJ">'[8]Info-Hydro Adj2018'!$N$3:$T$23</definedName>
    <definedName name="LOAD_CLR_PEAK">'[7]Info-LOAD5CP'!$B$43:$J$52</definedName>
    <definedName name="LOAD_EECAPACITY">'[7]Info-LOAD5CP'!$B$61:$J$66</definedName>
    <definedName name="LOAD_EELOAD">'[7]Info-LOAD5CP'!$B$69:$J$74</definedName>
    <definedName name="LOAD_IRP_DR">'[7]Info-LOAD5CP'!$B$53:$J$58</definedName>
    <definedName name="LoadReduction">'[8]Info-AEPVIEWLOAD'!$B$43:$J$50</definedName>
    <definedName name="MLREstAPCoSummer">'[3]MLR Est'!$Q$3</definedName>
    <definedName name="MLREstAPCoWinter">'[3]MLR Est'!$R$3</definedName>
    <definedName name="MLREstIMSummer">'[3]MLR Est'!$S$3</definedName>
    <definedName name="MLREstIMWinter">'[3]MLR Est'!$T$3</definedName>
    <definedName name="MLREstKPCoSummer">'[3]MLR Est'!$U$3</definedName>
    <definedName name="MLREstKPCoWinter">'[3]MLR Est'!$V$3</definedName>
    <definedName name="MLREstOPCoSummer">'[3]MLR Est'!$W$3</definedName>
    <definedName name="MLREstOPCoWinter">'[3]MLR Est'!$X$3</definedName>
    <definedName name="MLRICAPAPCo">'[3]MLR ICAP'!$AJ$3</definedName>
    <definedName name="MLRICAPIM">'[3]MLR ICAP'!$AK$3</definedName>
    <definedName name="MLRICAPKPCo">'[3]MLR ICAP'!$AL$3</definedName>
    <definedName name="MLRICAPOPCo">'[3]MLR ICAP'!$AM$3</definedName>
    <definedName name="MLRLOADAPCo">'[3]MLR Load'!$AJ$3</definedName>
    <definedName name="MLRLOADIM">'[3]MLR Load'!$AK$3</definedName>
    <definedName name="MLRLOADKPCo">'[3]MLR Load'!$AL$3</definedName>
    <definedName name="MLRLOADOPCo">'[3]MLR Load'!$AM$3</definedName>
    <definedName name="new_ownership">#REF!</definedName>
    <definedName name="NewInputArea1">#REF!</definedName>
    <definedName name="NewInputArea2">#REF!</definedName>
    <definedName name="PJM_PARAMETERS">'[9]Info-LOAD'!$B$27:$L$33</definedName>
    <definedName name="Plants">'[10]Summary &amp; Date Inputs'!$B$2:$B$163</definedName>
    <definedName name="_xlnm.Print_Area" localSheetId="0">'Item 5 Attachment 1'!$A$1:$AA$33</definedName>
    <definedName name="RPM_AUCTION">'[11]Info-RPM Auctions'!$B$192:$L$198</definedName>
    <definedName name="SAVED_QUERIES_RNG">[12]SAVED_QUERIES!$A$1</definedName>
    <definedName name="StudyEndYear">'[3]AEP Variables'!$B$43</definedName>
    <definedName name="StudyStartYear">'[3]AEP Variables'!$B$42</definedName>
    <definedName name="SummerFinalCapYear">#REF!</definedName>
    <definedName name="UnitTableHome">#REF!</definedName>
    <definedName name="UnitTablePJMFormula">#REF!</definedName>
    <definedName name="UnitTableSummerFormula">#REF!</definedName>
    <definedName name="UnitTableWinterFormula">#REF!</definedName>
    <definedName name="WinterFinalCapYear">#REF!</definedName>
    <definedName name="Z_64E1E067_A454_4BE5_B823_45C7DE5D1315_.wvu.PrintArea" localSheetId="0" hidden="1">'Item 5 Attachment 1'!$A$10:$S$25</definedName>
    <definedName name="Z_B3A142CA_DCD1_4AFB_8AAE_76BF9EC12004_.wvu.PrintArea" localSheetId="0" hidden="1">'Item 5 Attachment 1'!$A$10:$S$25</definedName>
    <definedName name="Z_EE517065_9715_45A4_AB84_A4D498E83E2F_.wvu.PrintArea" localSheetId="0" hidden="1">'Item 5 Attachment 1'!$A$10:$S$25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8" l="1"/>
  <c r="J24" i="8"/>
  <c r="J23" i="8"/>
  <c r="J22" i="8"/>
  <c r="U22" i="8" s="1"/>
  <c r="J21" i="8"/>
  <c r="V21" i="8" s="1"/>
  <c r="X21" i="8"/>
  <c r="N25" i="8"/>
  <c r="N24" i="8"/>
  <c r="N22" i="8"/>
  <c r="N21" i="8"/>
  <c r="J25" i="8"/>
  <c r="Z21" i="8" l="1"/>
  <c r="AA21" i="8" s="1"/>
  <c r="V22" i="8"/>
  <c r="X25" i="8"/>
  <c r="V25" i="8"/>
  <c r="Z25" i="8" s="1"/>
  <c r="AA25" i="8" s="1"/>
  <c r="U25" i="8"/>
  <c r="Z22" i="8"/>
  <c r="AA22" i="8" s="1"/>
  <c r="U23" i="8"/>
  <c r="V23" i="8"/>
  <c r="X23" i="8"/>
  <c r="X24" i="8"/>
  <c r="V24" i="8"/>
  <c r="U24" i="8"/>
  <c r="X22" i="8"/>
  <c r="U21" i="8"/>
  <c r="Z23" i="8" l="1"/>
  <c r="AA23" i="8" s="1"/>
  <c r="Z24" i="8"/>
  <c r="AA24" i="8" s="1"/>
</calcChain>
</file>

<file path=xl/sharedStrings.xml><?xml version="1.0" encoding="utf-8"?>
<sst xmlns="http://schemas.openxmlformats.org/spreadsheetml/2006/main" count="68" uniqueCount="64">
  <si>
    <t>(a)</t>
  </si>
  <si>
    <t>(b)</t>
  </si>
  <si>
    <t>(c)</t>
  </si>
  <si>
    <t>(d)</t>
  </si>
  <si>
    <t>MW</t>
  </si>
  <si>
    <t>KENTUCKY POWER COMPANY</t>
  </si>
  <si>
    <t>Notes:</t>
  </si>
  <si>
    <t>(e)</t>
  </si>
  <si>
    <t xml:space="preserve">                             KPCo Administrative Case No. 387</t>
  </si>
  <si>
    <t xml:space="preserve">                                 Order Dated December 20, 2001</t>
  </si>
  <si>
    <t xml:space="preserve">                                    Annual Resource Assessment</t>
  </si>
  <si>
    <t xml:space="preserve">                                                             Attachment 1</t>
  </si>
  <si>
    <t xml:space="preserve">                                                                Page 1 of 1</t>
  </si>
  <si>
    <t xml:space="preserve">                                                                 Item No. 5</t>
  </si>
  <si>
    <t>(f)</t>
  </si>
  <si>
    <t>Projected Summer Peak Demands, Generating Capabilities, and Margins (UCAP)</t>
  </si>
  <si>
    <t>=(1)+(2)</t>
  </si>
  <si>
    <t>=((3)-((4)*(5)))*(6)</t>
  </si>
  <si>
    <t xml:space="preserve">=(8)-(9) </t>
  </si>
  <si>
    <t>=(13)+(14) -(7)</t>
  </si>
  <si>
    <t>=(13)+(14)+(15)-(7)</t>
  </si>
  <si>
    <t>Obligation to PJM</t>
  </si>
  <si>
    <t>Resources</t>
  </si>
  <si>
    <t>KPCo Position (MW)</t>
  </si>
  <si>
    <t>PJM Reserve Margin</t>
  </si>
  <si>
    <t>Planning Year</t>
  </si>
  <si>
    <t>Internal Demand (a)</t>
  </si>
  <si>
    <t>DSM(b)</t>
  </si>
  <si>
    <t>Net
Internal Demand</t>
  </si>
  <si>
    <t>Interruptible Demand Response(c)</t>
  </si>
  <si>
    <t>Demand Response Factor</t>
  </si>
  <si>
    <t>Forecast
Pool
Req't(d)</t>
  </si>
  <si>
    <t>Total
UCAP Obligation</t>
  </si>
  <si>
    <t>ICAP Existing Capacity &amp; Planned Changes(e)</t>
  </si>
  <si>
    <t xml:space="preserve">ICAP
Net Capacity Sales </t>
  </si>
  <si>
    <t>Net ICAP</t>
  </si>
  <si>
    <t>Incremental Planned Capacity Additions (ICAP)</t>
  </si>
  <si>
    <t>Annual UCAP Purchases</t>
  </si>
  <si>
    <t>UCAP
Existing Capacity(f)</t>
  </si>
  <si>
    <t>Net Position w/o New Capacity</t>
  </si>
  <si>
    <t>Net Position
w/New Capacity</t>
  </si>
  <si>
    <t>Total UCAP Obligation Less IDR and IRM</t>
  </si>
  <si>
    <t>Installed Reserve Margin (IRM)</t>
  </si>
  <si>
    <t>KPCo Reserve Margin Above PJM IRM</t>
  </si>
  <si>
    <t>Total KPCo Reserve Margin</t>
  </si>
  <si>
    <t>Units</t>
  </si>
  <si>
    <t>(g)</t>
  </si>
  <si>
    <t/>
  </si>
  <si>
    <t>Reflects the members ownership ratio of summer capability.</t>
  </si>
  <si>
    <t>Projected "Passive" EE, DG, and VVO.  DSM is included in the PJM forecast.</t>
  </si>
  <si>
    <t>Demand Response approved by PJM in the prior planning year plus forecasted "Active" DR.</t>
  </si>
  <si>
    <t>Forecast Pool Requirement (FPR) = (1 + IRM) * (1 - PJM EFORd).</t>
  </si>
  <si>
    <t>PJM forecast.</t>
  </si>
  <si>
    <t>/24</t>
  </si>
  <si>
    <t>/25</t>
  </si>
  <si>
    <t>/26</t>
  </si>
  <si>
    <t>/27</t>
  </si>
  <si>
    <t>/28</t>
  </si>
  <si>
    <t>IRP 100 MW Wind</t>
  </si>
  <si>
    <t>IRP 200 MW Wind &amp; IRP 250 MW Solar</t>
  </si>
  <si>
    <t>Based on Sep. 2022 Mgt. Adj. Load Forecast (with implied PJM diversity factor).</t>
  </si>
  <si>
    <t>Based on 12-month avg. AEP EFORd in eCapacity as of twelve months ended 9/30 of the previous year.  Based on Effective Load Carrying Capability (ELCC) for renewables.</t>
  </si>
  <si>
    <t>UCAP
Planned Additions Capacity (f)</t>
  </si>
  <si>
    <t xml:space="preserve">                                                    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</si>
</sst>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mmmm\ d\,\ yyyy"/>
    <numFmt numFmtId="166" formatCode="#,##0.0000_);\(#,##0.0000\)"/>
    <numFmt numFmtId="167" formatCode="m/d/yy\ h:mm;@"/>
    <numFmt numFmtId="168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u/>
      <sz val="6.6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166" fontId="4" fillId="0" borderId="1" applyFill="0" applyBorder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164" fontId="4" fillId="0" borderId="0" applyFill="0" applyBorder="0" applyProtection="0"/>
    <xf numFmtId="164" fontId="4" fillId="2" borderId="2" applyFill="0" applyBorder="0" applyProtection="0">
      <alignment horizontal="center"/>
    </xf>
    <xf numFmtId="0" fontId="17" fillId="27" borderId="0" applyNumberFormat="0" applyBorder="0" applyAlignment="0" applyProtection="0"/>
    <xf numFmtId="0" fontId="18" fillId="28" borderId="15" applyNumberFormat="0" applyAlignment="0" applyProtection="0"/>
    <xf numFmtId="0" fontId="19" fillId="29" borderId="16" applyNumberFormat="0" applyAlignment="0" applyProtection="0"/>
    <xf numFmtId="37" fontId="5" fillId="0" borderId="3" applyNumberFormat="0" applyFill="0" applyBorder="0" applyProtection="0">
      <alignment horizontal="right"/>
    </xf>
    <xf numFmtId="37" fontId="5" fillId="2" borderId="3" applyNumberFormat="0" applyFill="0" applyBorder="0" applyProtection="0">
      <alignment horizontal="center"/>
    </xf>
    <xf numFmtId="37" fontId="6" fillId="0" borderId="0" applyNumberFormat="0" applyFill="0" applyBorder="0" applyProtection="0">
      <alignment horizontal="right"/>
    </xf>
    <xf numFmtId="37" fontId="7" fillId="0" borderId="0" applyFill="0" applyBorder="0" applyProtection="0">
      <alignment horizontal="right"/>
    </xf>
    <xf numFmtId="3" fontId="1" fillId="0" borderId="0" applyFill="0" applyBorder="0" applyAlignment="0" applyProtection="0"/>
    <xf numFmtId="0" fontId="10" fillId="0" borderId="0"/>
    <xf numFmtId="0" fontId="9" fillId="0" borderId="0"/>
    <xf numFmtId="0" fontId="9" fillId="0" borderId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167" fontId="4" fillId="0" borderId="0" applyFill="0" applyBorder="0" applyProtection="0"/>
    <xf numFmtId="0" fontId="20" fillId="0" borderId="0" applyNumberFormat="0" applyFill="0" applyBorder="0" applyAlignment="0" applyProtection="0"/>
    <xf numFmtId="2" fontId="1" fillId="0" borderId="0" applyFill="0" applyBorder="0" applyAlignment="0" applyProtection="0"/>
    <xf numFmtId="0" fontId="10" fillId="0" borderId="0"/>
    <xf numFmtId="0" fontId="9" fillId="0" borderId="0"/>
    <xf numFmtId="0" fontId="21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ill="0" applyBorder="0" applyAlignment="0" applyProtection="0"/>
    <xf numFmtId="37" fontId="3" fillId="0" borderId="0" applyNumberFormat="0" applyFill="0" applyBorder="0" applyProtection="0">
      <alignment horizontal="centerContinuous"/>
    </xf>
    <xf numFmtId="0" fontId="11" fillId="0" borderId="0" applyNumberFormat="0" applyFill="0" applyBorder="0" applyAlignment="0" applyProtection="0"/>
    <xf numFmtId="37" fontId="14" fillId="0" borderId="0">
      <alignment horizontal="centerContinuous"/>
    </xf>
    <xf numFmtId="0" fontId="23" fillId="31" borderId="15" applyNumberFormat="0" applyAlignment="0" applyProtection="0"/>
    <xf numFmtId="0" fontId="24" fillId="0" borderId="18" applyNumberFormat="0" applyFill="0" applyAlignment="0" applyProtection="0"/>
    <xf numFmtId="0" fontId="25" fillId="32" borderId="0" applyNumberFormat="0" applyBorder="0" applyAlignment="0" applyProtection="0"/>
    <xf numFmtId="37" fontId="4" fillId="0" borderId="0"/>
    <xf numFmtId="37" fontId="4" fillId="0" borderId="0" applyNumberFormat="0" applyFill="0" applyBorder="0" applyAlignment="0" applyProtection="0">
      <alignment horizontal="right" vertical="center"/>
      <protection locked="0"/>
    </xf>
    <xf numFmtId="37" fontId="8" fillId="0" borderId="4" applyNumberFormat="0" applyFill="0" applyBorder="0" applyProtection="0">
      <alignment horizontal="center"/>
    </xf>
    <xf numFmtId="0" fontId="26" fillId="28" borderId="20" applyNumberFormat="0" applyAlignment="0" applyProtection="0"/>
    <xf numFmtId="0" fontId="10" fillId="0" borderId="0"/>
    <xf numFmtId="0" fontId="9" fillId="0" borderId="0"/>
    <xf numFmtId="10" fontId="4" fillId="0" borderId="0" applyFill="0" applyBorder="0" applyProtection="0"/>
    <xf numFmtId="10" fontId="4" fillId="0" borderId="0" applyFont="0" applyFill="0" applyBorder="0" applyAlignment="0" applyProtection="0"/>
    <xf numFmtId="0" fontId="1" fillId="0" borderId="0" applyNumberFormat="0" applyFill="0" applyBorder="0" applyProtection="0">
      <alignment horizontal="center" wrapText="1"/>
    </xf>
    <xf numFmtId="37" fontId="4" fillId="0" borderId="0" applyFill="0" applyBorder="0" applyProtection="0"/>
    <xf numFmtId="37" fontId="4" fillId="0" borderId="0" applyFill="0" applyBorder="0" applyProtection="0"/>
    <xf numFmtId="0" fontId="27" fillId="0" borderId="0" applyNumberFormat="0" applyFill="0" applyBorder="0" applyAlignment="0" applyProtection="0"/>
    <xf numFmtId="0" fontId="1" fillId="0" borderId="5" applyNumberFormat="0" applyFill="0" applyAlignment="0" applyProtection="0"/>
    <xf numFmtId="0" fontId="28" fillId="0" borderId="0" applyNumberFormat="0" applyFill="0" applyBorder="0" applyAlignment="0" applyProtection="0"/>
    <xf numFmtId="37" fontId="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15" applyNumberFormat="0" applyAlignment="0" applyProtection="0"/>
    <xf numFmtId="0" fontId="19" fillId="29" borderId="16" applyNumberFormat="0" applyAlignment="0" applyProtection="0"/>
    <xf numFmtId="37" fontId="2" fillId="0" borderId="0" applyFill="0" applyBorder="0" applyProtection="0">
      <alignment horizontal="right"/>
    </xf>
    <xf numFmtId="37" fontId="4" fillId="0" borderId="3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4" fillId="0" borderId="3" applyFon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37" fontId="3" fillId="0" borderId="0" applyNumberFormat="0" applyFill="0" applyBorder="0" applyProtection="0">
      <alignment horizontal="centerContinuous"/>
    </xf>
    <xf numFmtId="37" fontId="14" fillId="0" borderId="0">
      <alignment horizontal="centerContinuous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31" borderId="15" applyNumberFormat="0" applyAlignment="0" applyProtection="0"/>
    <xf numFmtId="0" fontId="24" fillId="0" borderId="18" applyNumberFormat="0" applyFill="0" applyAlignment="0" applyProtection="0"/>
    <xf numFmtId="0" fontId="25" fillId="32" borderId="0" applyNumberFormat="0" applyBorder="0" applyAlignment="0" applyProtection="0"/>
    <xf numFmtId="0" fontId="15" fillId="0" borderId="0"/>
    <xf numFmtId="0" fontId="15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4" fillId="0" borderId="0"/>
    <xf numFmtId="0" fontId="15" fillId="33" borderId="19" applyNumberFormat="0" applyFont="0" applyAlignment="0" applyProtection="0"/>
    <xf numFmtId="0" fontId="26" fillId="28" borderId="2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8" fillId="0" borderId="0" applyNumberFormat="0" applyFill="0" applyBorder="0" applyAlignment="0" applyProtection="0"/>
    <xf numFmtId="37" fontId="4" fillId="0" borderId="0"/>
    <xf numFmtId="9" fontId="30" fillId="0" borderId="0" applyFont="0" applyFill="0" applyBorder="0" applyAlignment="0" applyProtection="0"/>
  </cellStyleXfs>
  <cellXfs count="143">
    <xf numFmtId="0" fontId="0" fillId="0" borderId="0" xfId="0"/>
    <xf numFmtId="37" fontId="4" fillId="0" borderId="0" xfId="58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center"/>
    </xf>
    <xf numFmtId="164" fontId="4" fillId="0" borderId="0" xfId="67" applyNumberFormat="1" applyFill="1" applyBorder="1" applyProtection="1"/>
    <xf numFmtId="0" fontId="4" fillId="0" borderId="0" xfId="59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59" applyNumberFormat="1" applyFont="1" applyFill="1" applyAlignment="1" applyProtection="1">
      <alignment vertical="center"/>
      <protection locked="0"/>
    </xf>
    <xf numFmtId="0" fontId="34" fillId="0" borderId="0" xfId="59" applyNumberFormat="1" applyFont="1" applyFill="1" applyAlignment="1" applyProtection="1"/>
    <xf numFmtId="0" fontId="4" fillId="0" borderId="3" xfId="141" applyNumberFormat="1" applyFont="1" applyFill="1" applyBorder="1" applyAlignment="1" applyProtection="1">
      <alignment horizontal="right" vertical="center"/>
    </xf>
    <xf numFmtId="37" fontId="4" fillId="0" borderId="12" xfId="141" applyFont="1" applyFill="1" applyBorder="1" applyAlignment="1" applyProtection="1">
      <alignment horizontal="left" vertical="center"/>
    </xf>
    <xf numFmtId="0" fontId="4" fillId="0" borderId="24" xfId="141" applyNumberFormat="1" applyFont="1" applyFill="1" applyBorder="1" applyAlignment="1" applyProtection="1">
      <alignment horizontal="right" vertical="center"/>
    </xf>
    <xf numFmtId="37" fontId="4" fillId="0" borderId="25" xfId="141" applyFont="1" applyFill="1" applyBorder="1" applyAlignment="1" applyProtection="1">
      <alignment horizontal="left" vertical="center"/>
    </xf>
    <xf numFmtId="166" fontId="4" fillId="0" borderId="26" xfId="67" applyNumberFormat="1" applyFont="1" applyFill="1" applyBorder="1" applyAlignment="1" applyProtection="1">
      <alignment horizontal="center" vertical="center"/>
    </xf>
    <xf numFmtId="166" fontId="4" fillId="0" borderId="27" xfId="67" applyNumberFormat="1" applyFont="1" applyFill="1" applyBorder="1" applyAlignment="1" applyProtection="1">
      <alignment horizontal="center" vertical="center"/>
    </xf>
    <xf numFmtId="0" fontId="4" fillId="0" borderId="0" xfId="123" applyNumberFormat="1" applyFont="1" applyFill="1" applyAlignment="1" applyProtection="1">
      <alignment horizontal="center"/>
    </xf>
    <xf numFmtId="0" fontId="4" fillId="0" borderId="0" xfId="141" applyNumberFormat="1" applyFont="1" applyFill="1" applyAlignment="1" applyProtection="1">
      <alignment horizontal="center"/>
    </xf>
    <xf numFmtId="0" fontId="36" fillId="0" borderId="0" xfId="115" applyNumberFormat="1" applyFont="1" applyFill="1" applyAlignment="1" applyProtection="1">
      <alignment horizontal="center"/>
    </xf>
    <xf numFmtId="0" fontId="13" fillId="0" borderId="0" xfId="141" applyNumberFormat="1" applyFont="1" applyFill="1" applyAlignment="1" applyProtection="1">
      <alignment horizontal="center"/>
    </xf>
    <xf numFmtId="0" fontId="4" fillId="0" borderId="0" xfId="141" applyNumberFormat="1" applyFont="1" applyFill="1" applyBorder="1" applyAlignment="1" applyProtection="1">
      <alignment horizontal="center"/>
    </xf>
    <xf numFmtId="37" fontId="4" fillId="0" borderId="0" xfId="141" quotePrefix="1" applyFont="1" applyFill="1" applyBorder="1" applyAlignment="1" applyProtection="1">
      <alignment horizontal="center" vertical="center"/>
    </xf>
    <xf numFmtId="0" fontId="4" fillId="0" borderId="0" xfId="141" quotePrefix="1" applyNumberFormat="1" applyFont="1" applyFill="1" applyBorder="1" applyAlignment="1" applyProtection="1">
      <alignment horizontal="center" vertical="center"/>
    </xf>
    <xf numFmtId="0" fontId="35" fillId="0" borderId="0" xfId="114" applyNumberFormat="1" applyFont="1" applyFill="1" applyBorder="1" applyAlignment="1" applyProtection="1">
      <alignment horizontal="center"/>
    </xf>
    <xf numFmtId="0" fontId="4" fillId="0" borderId="0" xfId="141" applyNumberFormat="1" applyFont="1" applyFill="1" applyAlignment="1">
      <alignment horizontal="center"/>
    </xf>
    <xf numFmtId="0" fontId="4" fillId="0" borderId="0" xfId="141" quotePrefix="1" applyNumberFormat="1" applyFont="1" applyFill="1" applyBorder="1" applyAlignment="1" applyProtection="1">
      <alignment horizontal="center" vertical="top" wrapText="1"/>
    </xf>
    <xf numFmtId="0" fontId="4" fillId="0" borderId="0" xfId="141" applyNumberFormat="1" applyFont="1" applyFill="1"/>
    <xf numFmtId="0" fontId="4" fillId="0" borderId="0" xfId="141" applyNumberFormat="1" applyFont="1" applyFill="1" applyBorder="1" applyAlignment="1" applyProtection="1">
      <alignment horizontal="center" wrapText="1"/>
    </xf>
    <xf numFmtId="0" fontId="4" fillId="0" borderId="0" xfId="141" applyNumberFormat="1" applyFont="1" applyFill="1" applyBorder="1" applyAlignment="1" applyProtection="1">
      <alignment horizontal="center" vertical="top" wrapText="1"/>
    </xf>
    <xf numFmtId="0" fontId="4" fillId="0" borderId="11" xfId="141" applyNumberFormat="1" applyFont="1" applyFill="1" applyBorder="1"/>
    <xf numFmtId="0" fontId="4" fillId="0" borderId="0" xfId="67" applyNumberFormat="1" applyFont="1" applyFill="1" applyBorder="1" applyAlignment="1" applyProtection="1">
      <alignment horizontal="center" wrapText="1"/>
    </xf>
    <xf numFmtId="0" fontId="4" fillId="0" borderId="0" xfId="141" applyNumberFormat="1" applyFont="1" applyFill="1" applyBorder="1" applyAlignment="1" applyProtection="1">
      <alignment horizontal="center" vertical="center"/>
    </xf>
    <xf numFmtId="37" fontId="4" fillId="0" borderId="26" xfId="67" applyNumberFormat="1" applyFont="1" applyFill="1" applyBorder="1" applyAlignment="1" applyProtection="1">
      <alignment horizontal="center" vertical="center"/>
    </xf>
    <xf numFmtId="37" fontId="4" fillId="0" borderId="0" xfId="67" applyNumberFormat="1" applyFont="1" applyFill="1" applyBorder="1" applyAlignment="1" applyProtection="1">
      <alignment horizontal="center" vertical="center"/>
    </xf>
    <xf numFmtId="1" fontId="4" fillId="0" borderId="12" xfId="67" applyNumberFormat="1" applyFont="1" applyFill="1" applyBorder="1" applyAlignment="1" applyProtection="1">
      <alignment horizontal="center" vertical="center"/>
    </xf>
    <xf numFmtId="37" fontId="4" fillId="0" borderId="26" xfId="67" applyFont="1" applyFill="1" applyBorder="1" applyAlignment="1" applyProtection="1">
      <alignment horizontal="center" vertical="center"/>
    </xf>
    <xf numFmtId="37" fontId="4" fillId="0" borderId="12" xfId="67" applyNumberFormat="1" applyFont="1" applyFill="1" applyBorder="1" applyAlignment="1" applyProtection="1">
      <alignment horizontal="center" vertical="center"/>
    </xf>
    <xf numFmtId="0" fontId="4" fillId="0" borderId="0" xfId="67" applyNumberFormat="1" applyFont="1" applyFill="1" applyBorder="1" applyAlignment="1" applyProtection="1">
      <alignment horizontal="center" vertical="center"/>
    </xf>
    <xf numFmtId="37" fontId="4" fillId="0" borderId="3" xfId="67" applyNumberFormat="1" applyFont="1" applyFill="1" applyBorder="1" applyAlignment="1" applyProtection="1">
      <alignment horizontal="center" vertical="center"/>
    </xf>
    <xf numFmtId="37" fontId="4" fillId="0" borderId="14" xfId="67" applyFont="1" applyFill="1" applyBorder="1" applyAlignment="1" applyProtection="1">
      <alignment horizontal="center" vertical="center"/>
    </xf>
    <xf numFmtId="37" fontId="4" fillId="0" borderId="3" xfId="141" applyNumberFormat="1" applyFont="1" applyFill="1" applyBorder="1" applyAlignment="1" applyProtection="1">
      <alignment horizontal="center" vertical="center"/>
    </xf>
    <xf numFmtId="37" fontId="4" fillId="0" borderId="2" xfId="141" applyFont="1" applyFill="1" applyBorder="1" applyAlignment="1" applyProtection="1">
      <alignment horizontal="center" vertical="center"/>
    </xf>
    <xf numFmtId="37" fontId="4" fillId="0" borderId="9" xfId="141" applyFont="1" applyFill="1" applyBorder="1" applyAlignment="1" applyProtection="1">
      <alignment horizontal="center" vertical="center"/>
    </xf>
    <xf numFmtId="37" fontId="4" fillId="0" borderId="2" xfId="141" applyNumberFormat="1" applyFont="1" applyFill="1" applyBorder="1" applyAlignment="1" applyProtection="1">
      <alignment horizontal="center" vertical="center"/>
    </xf>
    <xf numFmtId="37" fontId="4" fillId="0" borderId="12" xfId="141" applyNumberFormat="1" applyFont="1" applyFill="1" applyBorder="1" applyAlignment="1" applyProtection="1">
      <alignment horizontal="center" vertical="center"/>
    </xf>
    <xf numFmtId="0" fontId="4" fillId="0" borderId="0" xfId="141" applyNumberFormat="1" applyFont="1" applyFill="1" applyBorder="1"/>
    <xf numFmtId="37" fontId="4" fillId="0" borderId="26" xfId="141" applyNumberFormat="1" applyFont="1" applyFill="1" applyBorder="1" applyAlignment="1" applyProtection="1">
      <alignment horizontal="center" vertical="center"/>
    </xf>
    <xf numFmtId="10" fontId="4" fillId="0" borderId="3" xfId="141" applyNumberFormat="1" applyFont="1" applyFill="1" applyBorder="1" applyAlignment="1" applyProtection="1">
      <alignment horizontal="center" vertical="center"/>
    </xf>
    <xf numFmtId="10" fontId="4" fillId="0" borderId="26" xfId="141" applyNumberFormat="1" applyFont="1" applyFill="1" applyBorder="1" applyAlignment="1" applyProtection="1">
      <alignment horizontal="center" vertical="center"/>
    </xf>
    <xf numFmtId="37" fontId="4" fillId="0" borderId="12" xfId="67" applyFont="1" applyFill="1" applyBorder="1" applyAlignment="1" applyProtection="1">
      <alignment horizontal="center" vertical="center"/>
    </xf>
    <xf numFmtId="37" fontId="4" fillId="0" borderId="26" xfId="141" applyFont="1" applyFill="1" applyBorder="1" applyAlignment="1" applyProtection="1">
      <alignment horizontal="center" vertical="center"/>
    </xf>
    <xf numFmtId="37" fontId="4" fillId="0" borderId="27" xfId="67" applyNumberFormat="1" applyFont="1" applyFill="1" applyBorder="1" applyAlignment="1" applyProtection="1">
      <alignment horizontal="center" vertical="center"/>
    </xf>
    <xf numFmtId="37" fontId="4" fillId="0" borderId="27" xfId="67" applyFont="1" applyFill="1" applyBorder="1" applyAlignment="1" applyProtection="1">
      <alignment horizontal="center" vertical="center"/>
    </xf>
    <xf numFmtId="0" fontId="4" fillId="0" borderId="1" xfId="67" applyNumberFormat="1" applyFont="1" applyFill="1" applyBorder="1" applyAlignment="1" applyProtection="1">
      <alignment horizontal="center" vertical="center"/>
    </xf>
    <xf numFmtId="37" fontId="4" fillId="0" borderId="24" xfId="67" applyNumberFormat="1" applyFont="1" applyFill="1" applyBorder="1" applyAlignment="1" applyProtection="1">
      <alignment horizontal="center" vertical="center"/>
    </xf>
    <xf numFmtId="37" fontId="4" fillId="0" borderId="25" xfId="67" applyFont="1" applyFill="1" applyBorder="1" applyAlignment="1" applyProtection="1">
      <alignment horizontal="center" vertical="center"/>
    </xf>
    <xf numFmtId="37" fontId="4" fillId="0" borderId="27" xfId="141" applyNumberFormat="1" applyFont="1" applyFill="1" applyBorder="1" applyAlignment="1" applyProtection="1">
      <alignment horizontal="center" vertical="center"/>
    </xf>
    <xf numFmtId="37" fontId="4" fillId="0" borderId="27" xfId="141" applyFont="1" applyFill="1" applyBorder="1" applyAlignment="1" applyProtection="1">
      <alignment horizontal="center" vertical="center"/>
    </xf>
    <xf numFmtId="37" fontId="4" fillId="0" borderId="25" xfId="141" applyNumberFormat="1" applyFont="1" applyFill="1" applyBorder="1" applyAlignment="1" applyProtection="1">
      <alignment horizontal="center" vertical="center"/>
    </xf>
    <xf numFmtId="10" fontId="4" fillId="0" borderId="24" xfId="141" applyNumberFormat="1" applyFont="1" applyFill="1" applyBorder="1" applyAlignment="1" applyProtection="1">
      <alignment horizontal="center" vertical="center"/>
    </xf>
    <xf numFmtId="10" fontId="4" fillId="0" borderId="27" xfId="141" applyNumberFormat="1" applyFont="1" applyFill="1" applyBorder="1" applyAlignment="1" applyProtection="1">
      <alignment horizontal="center" vertical="center"/>
    </xf>
    <xf numFmtId="0" fontId="4" fillId="0" borderId="0" xfId="59" applyNumberFormat="1" applyFont="1" applyFill="1" applyAlignment="1" applyProtection="1">
      <alignment horizontal="right" vertical="center"/>
      <protection locked="0"/>
    </xf>
    <xf numFmtId="0" fontId="34" fillId="0" borderId="0" xfId="59" applyNumberFormat="1" applyFont="1" applyFill="1" applyAlignment="1" applyProtection="1">
      <alignment horizontal="center" vertical="center"/>
      <protection locked="0"/>
    </xf>
    <xf numFmtId="0" fontId="34" fillId="0" borderId="0" xfId="59" quotePrefix="1" applyNumberFormat="1" applyFont="1" applyFill="1" applyAlignment="1" applyProtection="1">
      <alignment horizontal="left" vertical="center"/>
      <protection locked="0"/>
    </xf>
    <xf numFmtId="0" fontId="34" fillId="0" borderId="0" xfId="59" applyNumberFormat="1" applyFont="1" applyFill="1" applyAlignment="1" applyProtection="1">
      <alignment vertical="center"/>
      <protection locked="0"/>
    </xf>
    <xf numFmtId="0" fontId="34" fillId="0" borderId="0" xfId="123" applyNumberFormat="1" applyFont="1" applyFill="1" applyAlignment="1">
      <alignment horizontal="center"/>
    </xf>
    <xf numFmtId="0" fontId="4" fillId="0" borderId="0" xfId="59" applyNumberFormat="1" applyFont="1" applyFill="1" applyAlignment="1" applyProtection="1">
      <alignment horizontal="right"/>
    </xf>
    <xf numFmtId="0" fontId="34" fillId="0" borderId="0" xfId="123" applyNumberFormat="1" applyFont="1" applyFill="1" applyAlignment="1">
      <alignment horizontal="left"/>
    </xf>
    <xf numFmtId="0" fontId="4" fillId="0" borderId="0" xfId="59" applyNumberFormat="1" applyFont="1" applyFill="1" applyAlignment="1" applyProtection="1">
      <alignment horizontal="center" vertical="center"/>
      <protection locked="0"/>
    </xf>
    <xf numFmtId="0" fontId="34" fillId="0" borderId="0" xfId="123" applyNumberFormat="1" applyFont="1" applyFill="1" applyAlignment="1">
      <alignment horizontal="left" indent="1"/>
    </xf>
    <xf numFmtId="10" fontId="34" fillId="0" borderId="0" xfId="123" applyNumberFormat="1" applyFont="1" applyFill="1" applyAlignment="1">
      <alignment horizontal="center"/>
    </xf>
    <xf numFmtId="0" fontId="34" fillId="0" borderId="0" xfId="141" applyNumberFormat="1" applyFont="1" applyFill="1" applyAlignment="1">
      <alignment horizontal="center"/>
    </xf>
    <xf numFmtId="0" fontId="4" fillId="0" borderId="0" xfId="123" applyNumberFormat="1" applyFont="1" applyFill="1" applyAlignment="1">
      <alignment horizontal="left" indent="1"/>
    </xf>
    <xf numFmtId="0" fontId="4" fillId="0" borderId="0" xfId="59" applyNumberFormat="1" applyFont="1" applyFill="1" applyAlignment="1" applyProtection="1">
      <alignment horizontal="left" vertical="center" indent="1"/>
      <protection locked="0"/>
    </xf>
    <xf numFmtId="0" fontId="4" fillId="0" borderId="0" xfId="59" applyNumberFormat="1" applyFont="1" applyFill="1" applyAlignment="1" applyProtection="1">
      <alignment horizontal="left" indent="3"/>
    </xf>
    <xf numFmtId="0" fontId="4" fillId="0" borderId="0" xfId="59" quotePrefix="1" applyNumberFormat="1" applyFont="1" applyFill="1" applyAlignment="1" applyProtection="1">
      <alignment horizontal="right"/>
    </xf>
    <xf numFmtId="0" fontId="4" fillId="0" borderId="0" xfId="141" applyNumberFormat="1" applyFont="1" applyFill="1" applyAlignment="1" applyProtection="1">
      <alignment horizontal="left" vertical="center" indent="2"/>
      <protection locked="0"/>
    </xf>
    <xf numFmtId="0" fontId="4" fillId="0" borderId="0" xfId="59" applyNumberFormat="1" applyFont="1" applyFill="1" applyAlignment="1" applyProtection="1">
      <alignment horizontal="left" vertical="center"/>
      <protection locked="0"/>
    </xf>
    <xf numFmtId="0" fontId="4" fillId="0" borderId="0" xfId="59" applyNumberFormat="1" applyFont="1" applyFill="1" applyAlignment="1" applyProtection="1">
      <alignment horizontal="center"/>
      <protection locked="0"/>
    </xf>
    <xf numFmtId="0" fontId="4" fillId="0" borderId="0" xfId="59" applyNumberFormat="1" applyFont="1" applyFill="1" applyAlignment="1" applyProtection="1">
      <alignment horizontal="left"/>
    </xf>
    <xf numFmtId="0" fontId="34" fillId="0" borderId="0" xfId="123" applyNumberFormat="1" applyFont="1" applyFill="1" applyBorder="1" applyAlignment="1">
      <alignment horizontal="center"/>
    </xf>
    <xf numFmtId="0" fontId="4" fillId="0" borderId="0" xfId="59" applyNumberFormat="1" applyFont="1" applyFill="1" applyBorder="1" applyAlignment="1" applyProtection="1">
      <alignment horizontal="right"/>
    </xf>
    <xf numFmtId="0" fontId="34" fillId="0" borderId="0" xfId="59" applyNumberFormat="1" applyFont="1" applyFill="1" applyBorder="1" applyAlignment="1" applyProtection="1">
      <alignment horizontal="left" vertical="center"/>
      <protection locked="0"/>
    </xf>
    <xf numFmtId="37" fontId="4" fillId="0" borderId="0" xfId="141" applyNumberFormat="1" applyFont="1" applyFill="1" applyBorder="1" applyAlignment="1" applyProtection="1">
      <alignment horizontal="center" vertical="center"/>
    </xf>
    <xf numFmtId="0" fontId="4" fillId="0" borderId="0" xfId="59" applyNumberFormat="1" applyFont="1" applyFill="1" applyBorder="1" applyAlignment="1" applyProtection="1">
      <alignment vertical="center"/>
      <protection locked="0"/>
    </xf>
    <xf numFmtId="164" fontId="4" fillId="0" borderId="0" xfId="59" applyNumberFormat="1" applyFont="1" applyFill="1" applyBorder="1" applyAlignment="1" applyProtection="1">
      <alignment vertical="center"/>
      <protection locked="0"/>
    </xf>
    <xf numFmtId="0" fontId="4" fillId="0" borderId="26" xfId="141" quotePrefix="1" applyNumberFormat="1" applyFont="1" applyFill="1" applyBorder="1" applyAlignment="1" applyProtection="1">
      <alignment horizontal="center" vertical="center" wrapText="1"/>
    </xf>
    <xf numFmtId="0" fontId="4" fillId="0" borderId="7" xfId="141" applyNumberFormat="1" applyFont="1" applyFill="1" applyBorder="1" applyAlignment="1" applyProtection="1">
      <alignment horizontal="center" wrapText="1"/>
    </xf>
    <xf numFmtId="0" fontId="4" fillId="0" borderId="1" xfId="141" applyNumberFormat="1" applyFont="1" applyFill="1" applyBorder="1" applyAlignment="1" applyProtection="1">
      <alignment horizontal="center" vertical="center"/>
    </xf>
    <xf numFmtId="1" fontId="4" fillId="0" borderId="25" xfId="67" applyNumberFormat="1" applyFont="1" applyFill="1" applyBorder="1" applyAlignment="1" applyProtection="1">
      <alignment horizontal="center" vertical="center"/>
    </xf>
    <xf numFmtId="37" fontId="4" fillId="0" borderId="24" xfId="141" applyFont="1" applyFill="1" applyBorder="1" applyAlignment="1" applyProtection="1">
      <alignment horizontal="center" vertical="center"/>
    </xf>
    <xf numFmtId="37" fontId="4" fillId="0" borderId="0" xfId="141" applyFont="1" applyFill="1" applyBorder="1" applyAlignment="1" applyProtection="1">
      <alignment horizontal="center" vertical="center"/>
    </xf>
    <xf numFmtId="0" fontId="4" fillId="0" borderId="4" xfId="141" applyNumberFormat="1" applyFont="1" applyFill="1" applyBorder="1" applyAlignment="1" applyProtection="1">
      <alignment horizontal="right" vertical="center"/>
    </xf>
    <xf numFmtId="37" fontId="4" fillId="0" borderId="13" xfId="141" applyFont="1" applyFill="1" applyBorder="1" applyAlignment="1" applyProtection="1">
      <alignment horizontal="left" vertical="center"/>
    </xf>
    <xf numFmtId="37" fontId="4" fillId="0" borderId="28" xfId="67" applyNumberFormat="1" applyFont="1" applyFill="1" applyBorder="1" applyAlignment="1" applyProtection="1">
      <alignment horizontal="center" vertical="center"/>
    </xf>
    <xf numFmtId="1" fontId="4" fillId="0" borderId="13" xfId="67" applyNumberFormat="1" applyFont="1" applyFill="1" applyBorder="1" applyAlignment="1" applyProtection="1">
      <alignment horizontal="center" vertical="center"/>
    </xf>
    <xf numFmtId="37" fontId="4" fillId="0" borderId="28" xfId="67" applyFont="1" applyFill="1" applyBorder="1" applyAlignment="1" applyProtection="1">
      <alignment horizontal="center" vertical="center"/>
    </xf>
    <xf numFmtId="166" fontId="4" fillId="0" borderId="28" xfId="67" applyNumberFormat="1" applyFont="1" applyFill="1" applyBorder="1" applyAlignment="1" applyProtection="1">
      <alignment horizontal="center" vertical="center"/>
    </xf>
    <xf numFmtId="37" fontId="4" fillId="0" borderId="4" xfId="67" applyNumberFormat="1" applyFont="1" applyFill="1" applyBorder="1" applyAlignment="1" applyProtection="1">
      <alignment horizontal="center" vertical="center"/>
    </xf>
    <xf numFmtId="37" fontId="4" fillId="0" borderId="13" xfId="67" applyFont="1" applyFill="1" applyBorder="1" applyAlignment="1" applyProtection="1">
      <alignment horizontal="center" vertical="center"/>
    </xf>
    <xf numFmtId="37" fontId="4" fillId="0" borderId="4" xfId="141" applyNumberFormat="1" applyFont="1" applyFill="1" applyBorder="1" applyAlignment="1" applyProtection="1">
      <alignment horizontal="center" vertical="center"/>
    </xf>
    <xf numFmtId="37" fontId="4" fillId="0" borderId="28" xfId="141" applyFont="1" applyFill="1" applyBorder="1" applyAlignment="1" applyProtection="1">
      <alignment horizontal="center" vertical="center"/>
    </xf>
    <xf numFmtId="37" fontId="4" fillId="0" borderId="4" xfId="141" applyFont="1" applyFill="1" applyBorder="1" applyAlignment="1" applyProtection="1">
      <alignment horizontal="center" vertical="center"/>
    </xf>
    <xf numFmtId="37" fontId="4" fillId="0" borderId="28" xfId="141" applyNumberFormat="1" applyFont="1" applyFill="1" applyBorder="1" applyAlignment="1" applyProtection="1">
      <alignment horizontal="center" vertical="center"/>
    </xf>
    <xf numFmtId="37" fontId="4" fillId="0" borderId="13" xfId="141" applyNumberFormat="1" applyFont="1" applyFill="1" applyBorder="1" applyAlignment="1" applyProtection="1">
      <alignment horizontal="center" vertical="center"/>
    </xf>
    <xf numFmtId="10" fontId="4" fillId="0" borderId="4" xfId="141" applyNumberFormat="1" applyFont="1" applyFill="1" applyBorder="1" applyAlignment="1" applyProtection="1">
      <alignment horizontal="center" vertical="center"/>
    </xf>
    <xf numFmtId="10" fontId="4" fillId="0" borderId="28" xfId="141" applyNumberFormat="1" applyFont="1" applyFill="1" applyBorder="1" applyAlignment="1" applyProtection="1">
      <alignment horizontal="center" vertical="center"/>
    </xf>
    <xf numFmtId="37" fontId="4" fillId="0" borderId="0" xfId="141" applyFont="1" applyFill="1" applyBorder="1" applyAlignment="1" applyProtection="1">
      <alignment horizontal="center"/>
    </xf>
    <xf numFmtId="168" fontId="4" fillId="0" borderId="0" xfId="141" applyNumberFormat="1" applyFont="1" applyFill="1" applyBorder="1" applyAlignment="1" applyProtection="1">
      <alignment horizontal="center"/>
    </xf>
    <xf numFmtId="164" fontId="4" fillId="0" borderId="0" xfId="141" applyNumberFormat="1" applyFont="1" applyFill="1" applyBorder="1" applyAlignment="1" applyProtection="1">
      <alignment horizontal="center"/>
    </xf>
    <xf numFmtId="37" fontId="4" fillId="0" borderId="0" xfId="141" applyNumberFormat="1" applyFont="1" applyFill="1" applyBorder="1" applyAlignment="1" applyProtection="1">
      <alignment horizontal="center"/>
    </xf>
    <xf numFmtId="0" fontId="4" fillId="0" borderId="0" xfId="141" quotePrefix="1" applyNumberFormat="1" applyFont="1" applyFill="1" applyBorder="1" applyAlignment="1" applyProtection="1">
      <alignment horizontal="left"/>
    </xf>
    <xf numFmtId="1" fontId="4" fillId="0" borderId="26" xfId="141" applyNumberFormat="1" applyFont="1" applyFill="1" applyBorder="1" applyAlignment="1" applyProtection="1">
      <alignment horizontal="center" vertical="center"/>
    </xf>
    <xf numFmtId="37" fontId="4" fillId="0" borderId="25" xfId="67" applyNumberFormat="1" applyFont="1" applyFill="1" applyBorder="1" applyAlignment="1" applyProtection="1">
      <alignment horizontal="center" vertical="center"/>
    </xf>
    <xf numFmtId="37" fontId="4" fillId="0" borderId="24" xfId="141" applyNumberFormat="1" applyFont="1" applyFill="1" applyBorder="1" applyAlignment="1" applyProtection="1">
      <alignment horizontal="center" vertical="center"/>
    </xf>
    <xf numFmtId="0" fontId="4" fillId="0" borderId="1" xfId="141" applyNumberFormat="1" applyFont="1" applyFill="1" applyBorder="1"/>
    <xf numFmtId="0" fontId="34" fillId="0" borderId="0" xfId="59" quotePrefix="1" applyNumberFormat="1" applyFont="1" applyFill="1" applyAlignment="1" applyProtection="1">
      <alignment vertical="center"/>
      <protection locked="0"/>
    </xf>
    <xf numFmtId="0" fontId="4" fillId="0" borderId="10" xfId="31" applyNumberFormat="1" applyFont="1" applyFill="1" applyBorder="1" applyAlignment="1">
      <alignment horizontal="center" wrapText="1"/>
    </xf>
    <xf numFmtId="0" fontId="4" fillId="0" borderId="11" xfId="31" applyNumberFormat="1" applyFont="1" applyFill="1" applyBorder="1" applyAlignment="1">
      <alignment horizontal="center" wrapText="1"/>
    </xf>
    <xf numFmtId="0" fontId="4" fillId="0" borderId="14" xfId="31" applyNumberFormat="1" applyFont="1" applyFill="1" applyBorder="1" applyAlignment="1">
      <alignment horizontal="center" wrapText="1"/>
    </xf>
    <xf numFmtId="0" fontId="4" fillId="0" borderId="13" xfId="31" applyNumberFormat="1" applyFont="1" applyFill="1" applyBorder="1" applyAlignment="1">
      <alignment horizontal="center" wrapText="1"/>
    </xf>
    <xf numFmtId="0" fontId="4" fillId="0" borderId="9" xfId="31" applyNumberFormat="1" applyFont="1" applyFill="1" applyBorder="1" applyAlignment="1">
      <alignment horizontal="center" wrapText="1"/>
    </xf>
    <xf numFmtId="0" fontId="4" fillId="0" borderId="4" xfId="31" applyNumberFormat="1" applyFont="1" applyFill="1" applyBorder="1" applyAlignment="1">
      <alignment horizontal="center" wrapText="1"/>
    </xf>
    <xf numFmtId="0" fontId="4" fillId="0" borderId="13" xfId="141" applyNumberFormat="1" applyFont="1" applyFill="1" applyBorder="1" applyAlignment="1">
      <alignment horizontal="center" wrapText="1"/>
    </xf>
    <xf numFmtId="0" fontId="5" fillId="0" borderId="6" xfId="141" applyNumberFormat="1" applyFont="1" applyFill="1" applyBorder="1" applyAlignment="1" applyProtection="1">
      <alignment horizontal="center" vertical="center"/>
    </xf>
    <xf numFmtId="0" fontId="5" fillId="0" borderId="7" xfId="141" applyNumberFormat="1" applyFont="1" applyFill="1" applyBorder="1" applyAlignment="1" applyProtection="1">
      <alignment horizontal="center" vertical="center"/>
    </xf>
    <xf numFmtId="0" fontId="5" fillId="0" borderId="8" xfId="141" applyNumberFormat="1" applyFont="1" applyFill="1" applyBorder="1" applyAlignment="1" applyProtection="1">
      <alignment horizontal="center" vertical="center"/>
    </xf>
    <xf numFmtId="0" fontId="4" fillId="0" borderId="9" xfId="141" applyNumberFormat="1" applyFont="1" applyFill="1" applyBorder="1" applyAlignment="1" applyProtection="1">
      <alignment horizontal="center" vertical="top" wrapText="1"/>
    </xf>
    <xf numFmtId="0" fontId="4" fillId="0" borderId="14" xfId="141" applyNumberFormat="1" applyFont="1" applyFill="1" applyBorder="1" applyAlignment="1" applyProtection="1">
      <alignment horizontal="center" vertical="top" wrapText="1"/>
    </xf>
    <xf numFmtId="0" fontId="4" fillId="0" borderId="4" xfId="141" applyNumberFormat="1" applyFont="1" applyFill="1" applyBorder="1" applyAlignment="1" applyProtection="1">
      <alignment horizontal="center" vertical="top" wrapText="1"/>
    </xf>
    <xf numFmtId="0" fontId="4" fillId="0" borderId="13" xfId="141" applyNumberFormat="1" applyFont="1" applyFill="1" applyBorder="1" applyAlignment="1" applyProtection="1">
      <alignment horizontal="center" vertical="top" wrapText="1"/>
    </xf>
    <xf numFmtId="0" fontId="4" fillId="0" borderId="2" xfId="141" applyNumberFormat="1" applyFont="1" applyFill="1" applyBorder="1" applyAlignment="1" applyProtection="1">
      <alignment horizontal="center" wrapText="1"/>
    </xf>
    <xf numFmtId="0" fontId="4" fillId="0" borderId="28" xfId="141" applyNumberFormat="1" applyFont="1" applyFill="1" applyBorder="1" applyAlignment="1" applyProtection="1">
      <alignment horizontal="center" wrapText="1"/>
    </xf>
    <xf numFmtId="0" fontId="4" fillId="0" borderId="10" xfId="141" applyNumberFormat="1" applyFont="1" applyFill="1" applyBorder="1" applyAlignment="1" applyProtection="1">
      <alignment horizontal="center" wrapText="1"/>
    </xf>
    <xf numFmtId="0" fontId="4" fillId="0" borderId="11" xfId="141" applyNumberFormat="1" applyFont="1" applyFill="1" applyBorder="1" applyAlignment="1" applyProtection="1">
      <alignment horizontal="center" wrapText="1"/>
    </xf>
    <xf numFmtId="0" fontId="4" fillId="0" borderId="7" xfId="141" applyNumberFormat="1" applyFont="1" applyFill="1" applyBorder="1" applyAlignment="1" applyProtection="1">
      <alignment horizontal="center" wrapText="1"/>
    </xf>
    <xf numFmtId="0" fontId="35" fillId="0" borderId="0" xfId="114" applyNumberFormat="1" applyFont="1" applyFill="1" applyBorder="1" applyAlignment="1" applyProtection="1">
      <alignment horizontal="center"/>
    </xf>
    <xf numFmtId="0" fontId="35" fillId="0" borderId="0" xfId="114" applyNumberFormat="1" applyFont="1" applyFill="1" applyAlignment="1" applyProtection="1">
      <alignment horizontal="center"/>
    </xf>
    <xf numFmtId="0" fontId="35" fillId="0" borderId="0" xfId="115" applyNumberFormat="1" applyFont="1" applyFill="1" applyAlignment="1" applyProtection="1">
      <alignment horizontal="center"/>
    </xf>
    <xf numFmtId="0" fontId="5" fillId="0" borderId="9" xfId="141" applyNumberFormat="1" applyFont="1" applyFill="1" applyBorder="1" applyAlignment="1">
      <alignment horizontal="center" vertical="center"/>
    </xf>
    <xf numFmtId="0" fontId="5" fillId="0" borderId="10" xfId="141" applyNumberFormat="1" applyFont="1" applyFill="1" applyBorder="1" applyAlignment="1">
      <alignment horizontal="center" vertical="center"/>
    </xf>
    <xf numFmtId="0" fontId="5" fillId="0" borderId="14" xfId="141" applyNumberFormat="1" applyFont="1" applyFill="1" applyBorder="1" applyAlignment="1">
      <alignment horizontal="center" vertical="center"/>
    </xf>
    <xf numFmtId="0" fontId="5" fillId="0" borderId="6" xfId="141" applyNumberFormat="1" applyFont="1" applyFill="1" applyBorder="1" applyAlignment="1">
      <alignment horizontal="center" vertical="center"/>
    </xf>
    <xf numFmtId="0" fontId="5" fillId="0" borderId="7" xfId="141" applyNumberFormat="1" applyFont="1" applyFill="1" applyBorder="1" applyAlignment="1">
      <alignment horizontal="center" vertical="center"/>
    </xf>
    <xf numFmtId="0" fontId="5" fillId="0" borderId="8" xfId="141" applyNumberFormat="1" applyFont="1" applyFill="1" applyBorder="1" applyAlignment="1">
      <alignment horizontal="center" vertical="center"/>
    </xf>
  </cellXfs>
  <cellStyles count="143">
    <cellStyle name="20% - Accent1" xfId="1" builtinId="30" customBuiltin="1"/>
    <cellStyle name="20% - Accent1 2" xfId="73" xr:uid="{00000000-0005-0000-0000-000001000000}"/>
    <cellStyle name="20% - Accent2" xfId="2" builtinId="34" customBuiltin="1"/>
    <cellStyle name="20% - Accent2 2" xfId="74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6" xr:uid="{00000000-0005-0000-0000-000007000000}"/>
    <cellStyle name="20% - Accent5" xfId="5" builtinId="46" customBuiltin="1"/>
    <cellStyle name="20% - Accent5 2" xfId="77" xr:uid="{00000000-0005-0000-0000-000009000000}"/>
    <cellStyle name="20% - Accent6" xfId="6" builtinId="50" customBuiltin="1"/>
    <cellStyle name="20% - Accent6 2" xfId="78" xr:uid="{00000000-0005-0000-0000-00000B000000}"/>
    <cellStyle name="40% - Accent1" xfId="7" builtinId="31" customBuiltin="1"/>
    <cellStyle name="40% - Accent1 2" xfId="79" xr:uid="{00000000-0005-0000-0000-00000D000000}"/>
    <cellStyle name="40% - Accent2" xfId="8" builtinId="35" customBuiltin="1"/>
    <cellStyle name="40% - Accent2 2" xfId="80" xr:uid="{00000000-0005-0000-0000-00000F000000}"/>
    <cellStyle name="40% - Accent3" xfId="9" builtinId="39" customBuiltin="1"/>
    <cellStyle name="40% - Accent3 2" xfId="81" xr:uid="{00000000-0005-0000-0000-000011000000}"/>
    <cellStyle name="40% - Accent4" xfId="10" builtinId="43" customBuiltin="1"/>
    <cellStyle name="40% - Accent4 2" xfId="82" xr:uid="{00000000-0005-0000-0000-000013000000}"/>
    <cellStyle name="40% - Accent5" xfId="11" builtinId="47" customBuiltin="1"/>
    <cellStyle name="40% - Accent5 2" xfId="83" xr:uid="{00000000-0005-0000-0000-000015000000}"/>
    <cellStyle name="40% - Accent6" xfId="12" builtinId="51" customBuiltin="1"/>
    <cellStyle name="40% - Accent6 2" xfId="84" xr:uid="{00000000-0005-0000-0000-000017000000}"/>
    <cellStyle name="4Decimals" xfId="13" xr:uid="{00000000-0005-0000-0000-000018000000}"/>
    <cellStyle name="60% - Accent1" xfId="14" builtinId="32" customBuiltin="1"/>
    <cellStyle name="60% - Accent1 2" xfId="85" xr:uid="{00000000-0005-0000-0000-00001A000000}"/>
    <cellStyle name="60% - Accent2" xfId="15" builtinId="36" customBuiltin="1"/>
    <cellStyle name="60% - Accent2 2" xfId="86" xr:uid="{00000000-0005-0000-0000-00001C000000}"/>
    <cellStyle name="60% - Accent3" xfId="16" builtinId="40" customBuiltin="1"/>
    <cellStyle name="60% - Accent3 2" xfId="87" xr:uid="{00000000-0005-0000-0000-00001E000000}"/>
    <cellStyle name="60% - Accent4" xfId="17" builtinId="44" customBuiltin="1"/>
    <cellStyle name="60% - Accent4 2" xfId="88" xr:uid="{00000000-0005-0000-0000-000020000000}"/>
    <cellStyle name="60% - Accent5" xfId="18" builtinId="48" customBuiltin="1"/>
    <cellStyle name="60% - Accent5 2" xfId="89" xr:uid="{00000000-0005-0000-0000-000022000000}"/>
    <cellStyle name="60% - Accent6" xfId="19" builtinId="52" customBuiltin="1"/>
    <cellStyle name="60% - Accent6 2" xfId="90" xr:uid="{00000000-0005-0000-0000-000024000000}"/>
    <cellStyle name="Accent1" xfId="20" builtinId="29" customBuiltin="1"/>
    <cellStyle name="Accent1 2" xfId="91" xr:uid="{00000000-0005-0000-0000-000026000000}"/>
    <cellStyle name="Accent2" xfId="21" builtinId="33" customBuiltin="1"/>
    <cellStyle name="Accent2 2" xfId="92" xr:uid="{00000000-0005-0000-0000-000028000000}"/>
    <cellStyle name="Accent3" xfId="22" builtinId="37" customBuiltin="1"/>
    <cellStyle name="Accent3 2" xfId="93" xr:uid="{00000000-0005-0000-0000-00002A000000}"/>
    <cellStyle name="Accent4" xfId="23" builtinId="41" customBuiltin="1"/>
    <cellStyle name="Accent4 2" xfId="94" xr:uid="{00000000-0005-0000-0000-00002C000000}"/>
    <cellStyle name="Accent5" xfId="24" builtinId="45" customBuiltin="1"/>
    <cellStyle name="Accent5 2" xfId="95" xr:uid="{00000000-0005-0000-0000-00002E000000}"/>
    <cellStyle name="Accent6" xfId="25" builtinId="49" customBuiltin="1"/>
    <cellStyle name="Accent6 2" xfId="96" xr:uid="{00000000-0005-0000-0000-000030000000}"/>
    <cellStyle name="AsPercent" xfId="26" xr:uid="{00000000-0005-0000-0000-000031000000}"/>
    <cellStyle name="AsPercentCenter" xfId="27" xr:uid="{00000000-0005-0000-0000-000032000000}"/>
    <cellStyle name="Bad" xfId="28" builtinId="27" customBuiltin="1"/>
    <cellStyle name="Bad 2" xfId="97" xr:uid="{00000000-0005-0000-0000-000034000000}"/>
    <cellStyle name="Calculation" xfId="29" builtinId="22" customBuiltin="1"/>
    <cellStyle name="Calculation 2" xfId="98" xr:uid="{00000000-0005-0000-0000-000036000000}"/>
    <cellStyle name="Check Cell" xfId="30" builtinId="23" customBuiltin="1"/>
    <cellStyle name="Check Cell 2" xfId="99" xr:uid="{00000000-0005-0000-0000-000038000000}"/>
    <cellStyle name="ColumnHeader" xfId="31" xr:uid="{00000000-0005-0000-0000-000039000000}"/>
    <cellStyle name="ColumnHeaderCenter" xfId="32" xr:uid="{00000000-0005-0000-0000-00003A000000}"/>
    <cellStyle name="ColumnHeaderUnderline" xfId="33" xr:uid="{00000000-0005-0000-0000-00003B000000}"/>
    <cellStyle name="ColumnMath" xfId="34" xr:uid="{00000000-0005-0000-0000-00003C000000}"/>
    <cellStyle name="ColumnMath 2" xfId="100" xr:uid="{00000000-0005-0000-0000-00003D000000}"/>
    <cellStyle name="Comma 2" xfId="102" xr:uid="{00000000-0005-0000-0000-00003E000000}"/>
    <cellStyle name="Comma 3" xfId="103" xr:uid="{00000000-0005-0000-0000-00003F000000}"/>
    <cellStyle name="Comma 4" xfId="104" xr:uid="{00000000-0005-0000-0000-000040000000}"/>
    <cellStyle name="Comma 5" xfId="105" xr:uid="{00000000-0005-0000-0000-000041000000}"/>
    <cellStyle name="Comma 6" xfId="101" xr:uid="{00000000-0005-0000-0000-000042000000}"/>
    <cellStyle name="Comma0" xfId="35" xr:uid="{00000000-0005-0000-0000-000043000000}"/>
    <cellStyle name="Comma0 - Style3" xfId="36" xr:uid="{00000000-0005-0000-0000-000044000000}"/>
    <cellStyle name="Comma0 - Style4" xfId="37" xr:uid="{00000000-0005-0000-0000-000045000000}"/>
    <cellStyle name="Comma1 - Style1" xfId="38" xr:uid="{00000000-0005-0000-0000-000046000000}"/>
    <cellStyle name="Currency0" xfId="39" xr:uid="{00000000-0005-0000-0000-000047000000}"/>
    <cellStyle name="Date" xfId="40" xr:uid="{00000000-0005-0000-0000-000048000000}"/>
    <cellStyle name="DateTime24H" xfId="41" xr:uid="{00000000-0005-0000-0000-000049000000}"/>
    <cellStyle name="Explanatory Text" xfId="42" builtinId="53" customBuiltin="1"/>
    <cellStyle name="Explanatory Text 2" xfId="106" xr:uid="{00000000-0005-0000-0000-00004B000000}"/>
    <cellStyle name="Fixed" xfId="43" xr:uid="{00000000-0005-0000-0000-00004C000000}"/>
    <cellStyle name="Fixed2 - Style2" xfId="44" xr:uid="{00000000-0005-0000-0000-00004D000000}"/>
    <cellStyle name="Fixed3 - Style3" xfId="45" xr:uid="{00000000-0005-0000-0000-00004E000000}"/>
    <cellStyle name="Good" xfId="46" builtinId="26" customBuiltin="1"/>
    <cellStyle name="Good 2" xfId="107" xr:uid="{00000000-0005-0000-0000-000050000000}"/>
    <cellStyle name="Heading 1" xfId="47" builtinId="16" customBuiltin="1"/>
    <cellStyle name="Heading 1 2" xfId="109" xr:uid="{00000000-0005-0000-0000-000052000000}"/>
    <cellStyle name="Heading 1 3" xfId="108" xr:uid="{00000000-0005-0000-0000-000053000000}"/>
    <cellStyle name="Heading 2" xfId="48" builtinId="17" customBuiltin="1"/>
    <cellStyle name="Heading 2 2" xfId="111" xr:uid="{00000000-0005-0000-0000-000055000000}"/>
    <cellStyle name="Heading 2 3" xfId="110" xr:uid="{00000000-0005-0000-0000-000056000000}"/>
    <cellStyle name="Heading 3" xfId="49" builtinId="18" customBuiltin="1"/>
    <cellStyle name="Heading 3 2" xfId="112" xr:uid="{00000000-0005-0000-0000-000058000000}"/>
    <cellStyle name="Heading 4" xfId="50" builtinId="19" customBuiltin="1"/>
    <cellStyle name="Heading 4 2" xfId="113" xr:uid="{00000000-0005-0000-0000-00005A000000}"/>
    <cellStyle name="HEADING1" xfId="51" xr:uid="{00000000-0005-0000-0000-00005B000000}"/>
    <cellStyle name="Heading1 2" xfId="114" xr:uid="{00000000-0005-0000-0000-00005C000000}"/>
    <cellStyle name="Heading1_East CLR 022207 Q1 Spring 2007 IRP" xfId="52" xr:uid="{00000000-0005-0000-0000-00005D000000}"/>
    <cellStyle name="HEADING2" xfId="53" xr:uid="{00000000-0005-0000-0000-00005E000000}"/>
    <cellStyle name="Heading2 2" xfId="115" xr:uid="{00000000-0005-0000-0000-00005F000000}"/>
    <cellStyle name="Heading2_East CLR 022207 Q1 Spring 2007 IRP" xfId="54" xr:uid="{00000000-0005-0000-0000-000060000000}"/>
    <cellStyle name="Hyperlink 2" xfId="117" xr:uid="{00000000-0005-0000-0000-000061000000}"/>
    <cellStyle name="Hyperlink 3" xfId="116" xr:uid="{00000000-0005-0000-0000-000062000000}"/>
    <cellStyle name="Input" xfId="55" builtinId="20" customBuiltin="1"/>
    <cellStyle name="Input 2" xfId="118" xr:uid="{00000000-0005-0000-0000-000064000000}"/>
    <cellStyle name="Linked Cell" xfId="56" builtinId="24" customBuiltin="1"/>
    <cellStyle name="Linked Cell 2" xfId="119" xr:uid="{00000000-0005-0000-0000-000066000000}"/>
    <cellStyle name="Neutral" xfId="57" builtinId="28" customBuiltin="1"/>
    <cellStyle name="Neutral 2" xfId="120" xr:uid="{00000000-0005-0000-0000-000068000000}"/>
    <cellStyle name="Normal" xfId="0" builtinId="0"/>
    <cellStyle name="Normal 2" xfId="121" xr:uid="{00000000-0005-0000-0000-00006A000000}"/>
    <cellStyle name="Normal 2 2" xfId="122" xr:uid="{00000000-0005-0000-0000-00006B000000}"/>
    <cellStyle name="Normal 2 3" xfId="141" xr:uid="{00000000-0005-0000-0000-00006C000000}"/>
    <cellStyle name="Normal 3" xfId="123" xr:uid="{00000000-0005-0000-0000-00006D000000}"/>
    <cellStyle name="Normal 4" xfId="124" xr:uid="{00000000-0005-0000-0000-00006E000000}"/>
    <cellStyle name="Normal 4 2" xfId="125" xr:uid="{00000000-0005-0000-0000-00006F000000}"/>
    <cellStyle name="Normal 4 3" xfId="126" xr:uid="{00000000-0005-0000-0000-000070000000}"/>
    <cellStyle name="Normal 5" xfId="127" xr:uid="{00000000-0005-0000-0000-000071000000}"/>
    <cellStyle name="Normal 6" xfId="128" xr:uid="{00000000-0005-0000-0000-000072000000}"/>
    <cellStyle name="Normal 7" xfId="72" xr:uid="{00000000-0005-0000-0000-000073000000}"/>
    <cellStyle name="Normal_East CLR 022207 Q1 Spring 2007 IRP" xfId="58" xr:uid="{00000000-0005-0000-0000-000074000000}"/>
    <cellStyle name="Note 2" xfId="129" xr:uid="{00000000-0005-0000-0000-000075000000}"/>
    <cellStyle name="NotesFooter" xfId="59" xr:uid="{00000000-0005-0000-0000-000076000000}"/>
    <cellStyle name="NotesHeader" xfId="60" xr:uid="{00000000-0005-0000-0000-000077000000}"/>
    <cellStyle name="Output" xfId="61" builtinId="21" customBuiltin="1"/>
    <cellStyle name="Output 2" xfId="130" xr:uid="{00000000-0005-0000-0000-000079000000}"/>
    <cellStyle name="Percen - Style1" xfId="62" xr:uid="{00000000-0005-0000-0000-00007A000000}"/>
    <cellStyle name="Percen - Style2" xfId="63" xr:uid="{00000000-0005-0000-0000-00007B000000}"/>
    <cellStyle name="Percent 2" xfId="132" xr:uid="{00000000-0005-0000-0000-00007C000000}"/>
    <cellStyle name="Percent 3" xfId="133" xr:uid="{00000000-0005-0000-0000-00007D000000}"/>
    <cellStyle name="Percent 3 2" xfId="134" xr:uid="{00000000-0005-0000-0000-00007E000000}"/>
    <cellStyle name="Percent 4" xfId="131" xr:uid="{00000000-0005-0000-0000-00007F000000}"/>
    <cellStyle name="Percent 5" xfId="142" xr:uid="{00000000-0005-0000-0000-000080000000}"/>
    <cellStyle name="Percent2Decimals" xfId="64" xr:uid="{00000000-0005-0000-0000-000081000000}"/>
    <cellStyle name="Percentage" xfId="65" xr:uid="{00000000-0005-0000-0000-000082000000}"/>
    <cellStyle name="SmallNormal" xfId="66" xr:uid="{00000000-0005-0000-0000-000083000000}"/>
    <cellStyle name="SmallNormal 2" xfId="136" xr:uid="{00000000-0005-0000-0000-000084000000}"/>
    <cellStyle name="SmallNormal 3" xfId="137" xr:uid="{00000000-0005-0000-0000-000085000000}"/>
    <cellStyle name="SmallNormal 4" xfId="135" xr:uid="{00000000-0005-0000-0000-000086000000}"/>
    <cellStyle name="TableData" xfId="67" xr:uid="{00000000-0005-0000-0000-000087000000}"/>
    <cellStyle name="TableDataCenter" xfId="68" xr:uid="{00000000-0005-0000-0000-000088000000}"/>
    <cellStyle name="Title" xfId="69" builtinId="15" customBuiltin="1"/>
    <cellStyle name="Total" xfId="70" builtinId="25" customBuiltin="1"/>
    <cellStyle name="Total 2" xfId="139" xr:uid="{00000000-0005-0000-0000-00008B000000}"/>
    <cellStyle name="Total 3" xfId="138" xr:uid="{00000000-0005-0000-0000-00008C000000}"/>
    <cellStyle name="Warning Text" xfId="71" builtinId="11" customBuiltin="1"/>
    <cellStyle name="Warning Text 2" xfId="140" xr:uid="{00000000-0005-0000-0000-00008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CDR\2015\East\Virtual%20CLR\New%20Folder\East%20CLR%20IRP%20Working%20File%20New%20Version%20In%20Progres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187562\LOCALS~1\Temp\notes3E38C9\5%20Year%20Group%20Re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21016%20WI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070718%20Working%20file%20for%20Marketing%20Scenarios%20-%20Revamped%20Capacity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East%20CLR%20010807%20Q4%20PROMOD%20Update%20Ormet%20'07%20&amp;%20'08%20&amp;%20Onward,%20DCC%20in%202007,%20SS%20&amp;%20PJM%20Plan%20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temp%20Preliminary%20East%20CLR%20IRP%20Working%20File%2008.24.2017%20AEP%20View%20-%20Capacity%20Performance%20-%20WP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Preliminary%20East%20CLR%20IRP%20Working%20File%2008.24.2017%20AEP%20View%20-%20Capacity%20Performance%20-%20WP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30208%2015&amp;16%20with%20CR1&amp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Load%20Details\CAPACITY%20TRACKING%20MODEL%20-%20Corp%20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408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504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-%20CS%201202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NaSBatt Backup"/>
      <sheetName val="PJM Forecast Backup"/>
      <sheetName val="PY08 MISO Backup"/>
      <sheetName val="AEP Variables"/>
      <sheetName val="Alloc Matrix %"/>
      <sheetName val="Alloc Matrix % (2)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bsolute Position"/>
      <sheetName val="AEP Summer"/>
      <sheetName val="APCo Summer"/>
      <sheetName val="CSP Summer"/>
      <sheetName val="I&amp;M Summer"/>
      <sheetName val="KPCo Summer"/>
      <sheetName val="OPCo Summer"/>
      <sheetName val="AEP Winter"/>
      <sheetName val="APCo Winter"/>
      <sheetName val="CSP Winter"/>
      <sheetName val="I&amp;M Winter"/>
      <sheetName val="KPCo Winter"/>
      <sheetName val="OPCo Winter"/>
      <sheetName val="AEP PJM"/>
      <sheetName val="APCo PJM"/>
      <sheetName val="CSP PJM"/>
      <sheetName val="I&amp;M PJM"/>
      <sheetName val="KPCo PJM"/>
      <sheetName val="OPCo PJ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CD11">
            <v>-26.5</v>
          </cell>
          <cell r="CE11">
            <v>25.8</v>
          </cell>
          <cell r="CG11">
            <v>53.2</v>
          </cell>
        </row>
        <row r="12">
          <cell r="A12">
            <v>2005</v>
          </cell>
          <cell r="CD12">
            <v>-36.5</v>
          </cell>
          <cell r="CE12">
            <v>20.2</v>
          </cell>
          <cell r="CG12">
            <v>36.299999999999997</v>
          </cell>
        </row>
        <row r="13">
          <cell r="A13">
            <v>2006</v>
          </cell>
          <cell r="CD13">
            <v>-29.4</v>
          </cell>
          <cell r="CE13">
            <v>9.8000000000000007</v>
          </cell>
          <cell r="CG13">
            <v>51.4</v>
          </cell>
        </row>
        <row r="14">
          <cell r="A14">
            <v>2007</v>
          </cell>
          <cell r="CD14">
            <v>-32.299999999999997</v>
          </cell>
          <cell r="CE14">
            <v>13.2</v>
          </cell>
          <cell r="CG14">
            <v>48.9</v>
          </cell>
        </row>
        <row r="15">
          <cell r="A15">
            <v>2008</v>
          </cell>
          <cell r="CD15">
            <v>-4</v>
          </cell>
          <cell r="CE15">
            <v>13.3</v>
          </cell>
          <cell r="CG15">
            <v>44.3</v>
          </cell>
        </row>
        <row r="16">
          <cell r="A16">
            <v>2009</v>
          </cell>
          <cell r="CD16">
            <v>2.7</v>
          </cell>
          <cell r="CE16">
            <v>15.6</v>
          </cell>
          <cell r="CG16">
            <v>50.9</v>
          </cell>
        </row>
        <row r="17">
          <cell r="A17">
            <v>2010</v>
          </cell>
          <cell r="CD17">
            <v>-6.9</v>
          </cell>
          <cell r="CE17">
            <v>20.2</v>
          </cell>
          <cell r="CG17">
            <v>44.7</v>
          </cell>
        </row>
        <row r="18">
          <cell r="A18">
            <v>2011</v>
          </cell>
          <cell r="CD18">
            <v>-6.6</v>
          </cell>
          <cell r="CE18">
            <v>20.3</v>
          </cell>
          <cell r="CG18">
            <v>45.9</v>
          </cell>
        </row>
        <row r="19">
          <cell r="A19">
            <v>2012</v>
          </cell>
          <cell r="CD19">
            <v>-5.4</v>
          </cell>
          <cell r="CE19">
            <v>24.3</v>
          </cell>
          <cell r="CG19">
            <v>36.5</v>
          </cell>
        </row>
        <row r="20">
          <cell r="A20">
            <v>2013</v>
          </cell>
          <cell r="CD20">
            <v>-7.3</v>
          </cell>
          <cell r="CE20">
            <v>23.2</v>
          </cell>
          <cell r="CG20">
            <v>36.200000000000003</v>
          </cell>
        </row>
        <row r="21">
          <cell r="A21">
            <v>2014</v>
          </cell>
          <cell r="CD21">
            <v>-8.4</v>
          </cell>
          <cell r="CE21">
            <v>24.7</v>
          </cell>
          <cell r="CG21">
            <v>35.4</v>
          </cell>
        </row>
        <row r="22">
          <cell r="A22">
            <v>2015</v>
          </cell>
          <cell r="CD22">
            <v>-8.4</v>
          </cell>
          <cell r="CE22">
            <v>24.4</v>
          </cell>
          <cell r="CG22">
            <v>34.9</v>
          </cell>
        </row>
        <row r="23">
          <cell r="A23">
            <v>2016</v>
          </cell>
          <cell r="CD23">
            <v>-10.5</v>
          </cell>
          <cell r="CE23">
            <v>23.6</v>
          </cell>
          <cell r="CG23">
            <v>34.200000000000003</v>
          </cell>
        </row>
        <row r="24">
          <cell r="A24">
            <v>2017</v>
          </cell>
          <cell r="CD24">
            <v>-11.4</v>
          </cell>
          <cell r="CE24">
            <v>34</v>
          </cell>
          <cell r="CG24">
            <v>24.4</v>
          </cell>
        </row>
        <row r="25">
          <cell r="A25">
            <v>2018</v>
          </cell>
          <cell r="CD25">
            <v>-12.4</v>
          </cell>
          <cell r="CE25">
            <v>33.1</v>
          </cell>
          <cell r="CG25">
            <v>23.9</v>
          </cell>
        </row>
        <row r="26">
          <cell r="A26">
            <v>2019</v>
          </cell>
          <cell r="CD26">
            <v>-12.5</v>
          </cell>
          <cell r="CE26">
            <v>21.6</v>
          </cell>
          <cell r="CG26">
            <v>23.4</v>
          </cell>
        </row>
        <row r="27">
          <cell r="A27">
            <v>2020</v>
          </cell>
          <cell r="CD27">
            <v>-14.4</v>
          </cell>
          <cell r="CE27">
            <v>20.9</v>
          </cell>
          <cell r="CG27">
            <v>22.9</v>
          </cell>
        </row>
        <row r="28">
          <cell r="A28">
            <v>2021</v>
          </cell>
          <cell r="CD28">
            <v>-15.6</v>
          </cell>
          <cell r="CE28">
            <v>19.600000000000001</v>
          </cell>
          <cell r="CG28">
            <v>22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 EFORD"/>
      <sheetName val="Estimates EFORP"/>
      <sheetName val="Sept 06"/>
      <sheetName val="Sept 05"/>
      <sheetName val="Sept 04"/>
      <sheetName val="Sept 03"/>
      <sheetName val="Sept 02"/>
      <sheetName val="Summary &amp; Date Input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>
        <row r="2">
          <cell r="B2" t="str">
            <v>AM1</v>
          </cell>
        </row>
        <row r="3">
          <cell r="B3" t="str">
            <v>AM2</v>
          </cell>
        </row>
        <row r="4">
          <cell r="B4" t="str">
            <v>AM3</v>
          </cell>
        </row>
        <row r="5">
          <cell r="B5" t="str">
            <v>WCBK6</v>
          </cell>
        </row>
        <row r="6">
          <cell r="B6" t="str">
            <v>BE1</v>
          </cell>
        </row>
        <row r="7">
          <cell r="B7" t="str">
            <v>BE2</v>
          </cell>
        </row>
        <row r="8">
          <cell r="B8" t="str">
            <v>BE3</v>
          </cell>
        </row>
        <row r="9">
          <cell r="B9" t="str">
            <v>BE4</v>
          </cell>
        </row>
        <row r="10">
          <cell r="B10" t="str">
            <v>BE5</v>
          </cell>
        </row>
        <row r="11">
          <cell r="B11" t="str">
            <v>BE6</v>
          </cell>
        </row>
        <row r="12">
          <cell r="B12" t="str">
            <v>BE7</v>
          </cell>
        </row>
        <row r="13">
          <cell r="B13" t="str">
            <v>BE8</v>
          </cell>
        </row>
        <row r="14">
          <cell r="B14" t="str">
            <v>BE9</v>
          </cell>
        </row>
        <row r="15">
          <cell r="B15" t="str">
            <v>BE10</v>
          </cell>
        </row>
        <row r="16">
          <cell r="B16" t="str">
            <v>BE11</v>
          </cell>
        </row>
        <row r="17">
          <cell r="B17" t="str">
            <v>BE12</v>
          </cell>
        </row>
        <row r="18">
          <cell r="B18" t="str">
            <v>BS1</v>
          </cell>
        </row>
        <row r="19">
          <cell r="B19" t="str">
            <v>BS2</v>
          </cell>
        </row>
        <row r="20">
          <cell r="B20" t="str">
            <v>BU1</v>
          </cell>
        </row>
        <row r="21">
          <cell r="B21" t="str">
            <v>BU2</v>
          </cell>
        </row>
        <row r="22">
          <cell r="B22" t="str">
            <v>BU3</v>
          </cell>
        </row>
        <row r="23">
          <cell r="B23" t="str">
            <v>BU4</v>
          </cell>
        </row>
        <row r="24">
          <cell r="B24" t="str">
            <v>BU5</v>
          </cell>
        </row>
        <row r="25">
          <cell r="B25" t="str">
            <v>BU6</v>
          </cell>
        </row>
        <row r="26">
          <cell r="B26" t="str">
            <v>BU7</v>
          </cell>
        </row>
        <row r="27">
          <cell r="B27" t="str">
            <v>BU8</v>
          </cell>
        </row>
        <row r="28">
          <cell r="B28" t="str">
            <v>BU9</v>
          </cell>
        </row>
        <row r="29">
          <cell r="B29" t="str">
            <v>BU10</v>
          </cell>
        </row>
        <row r="30">
          <cell r="B30" t="str">
            <v>BK1</v>
          </cell>
        </row>
        <row r="31">
          <cell r="B31" t="str">
            <v>BK2</v>
          </cell>
        </row>
        <row r="32">
          <cell r="B32" t="str">
            <v>BK3</v>
          </cell>
        </row>
        <row r="33">
          <cell r="B33" t="str">
            <v>BY1</v>
          </cell>
        </row>
        <row r="34">
          <cell r="B34" t="str">
            <v>BY2</v>
          </cell>
        </row>
        <row r="35">
          <cell r="B35" t="str">
            <v>BY3</v>
          </cell>
        </row>
        <row r="36">
          <cell r="B36" t="str">
            <v>BY4</v>
          </cell>
        </row>
        <row r="37">
          <cell r="B37" t="str">
            <v>CD1</v>
          </cell>
        </row>
        <row r="38">
          <cell r="B38" t="str">
            <v>CD2</v>
          </cell>
        </row>
        <row r="39">
          <cell r="B39" t="str">
            <v>CD3</v>
          </cell>
        </row>
        <row r="40">
          <cell r="B40" t="str">
            <v>CE1</v>
          </cell>
        </row>
        <row r="41">
          <cell r="B41" t="str">
            <v>CE2</v>
          </cell>
        </row>
        <row r="42">
          <cell r="B42" t="str">
            <v>CE3</v>
          </cell>
        </row>
        <row r="43">
          <cell r="B43" t="str">
            <v>CE4</v>
          </cell>
        </row>
        <row r="44">
          <cell r="B44" t="str">
            <v>CE5</v>
          </cell>
        </row>
        <row r="45">
          <cell r="B45" t="str">
            <v>CE6</v>
          </cell>
        </row>
        <row r="46">
          <cell r="B46" t="str">
            <v>CL1</v>
          </cell>
        </row>
        <row r="47">
          <cell r="B47" t="str">
            <v>CL2</v>
          </cell>
        </row>
        <row r="48">
          <cell r="B48" t="str">
            <v>CL3</v>
          </cell>
        </row>
        <row r="49">
          <cell r="B49" t="str">
            <v>CL4</v>
          </cell>
        </row>
        <row r="50">
          <cell r="B50" t="str">
            <v>CC1</v>
          </cell>
        </row>
        <row r="51">
          <cell r="B51" t="str">
            <v>CC2</v>
          </cell>
        </row>
        <row r="52">
          <cell r="B52" t="str">
            <v>CC3</v>
          </cell>
        </row>
        <row r="53">
          <cell r="B53" t="str">
            <v>CC4</v>
          </cell>
        </row>
        <row r="54">
          <cell r="B54" t="str">
            <v>CC5</v>
          </cell>
        </row>
        <row r="55">
          <cell r="B55" t="str">
            <v>CC6</v>
          </cell>
        </row>
        <row r="56">
          <cell r="B56" t="str">
            <v>CR1</v>
          </cell>
        </row>
        <row r="57">
          <cell r="B57" t="str">
            <v>CR2</v>
          </cell>
        </row>
        <row r="58">
          <cell r="B58" t="str">
            <v>CR3</v>
          </cell>
        </row>
        <row r="59">
          <cell r="B59" t="str">
            <v>CV1</v>
          </cell>
        </row>
        <row r="60">
          <cell r="B60" t="str">
            <v>CV2</v>
          </cell>
        </row>
        <row r="61">
          <cell r="B61" t="str">
            <v>CV3</v>
          </cell>
        </row>
        <row r="62">
          <cell r="B62" t="str">
            <v>CV4</v>
          </cell>
        </row>
        <row r="63">
          <cell r="B63" t="str">
            <v>CV5</v>
          </cell>
        </row>
        <row r="64">
          <cell r="B64" t="str">
            <v>CV6</v>
          </cell>
        </row>
        <row r="65">
          <cell r="B65" t="str">
            <v>CO1</v>
          </cell>
        </row>
        <row r="66">
          <cell r="B66" t="str">
            <v>CO2</v>
          </cell>
        </row>
        <row r="67">
          <cell r="B67" t="str">
            <v>CO3</v>
          </cell>
        </row>
        <row r="68">
          <cell r="B68" t="str">
            <v>CO4</v>
          </cell>
        </row>
        <row r="69">
          <cell r="B69" t="str">
            <v>CK1</v>
          </cell>
        </row>
        <row r="70">
          <cell r="B70" t="str">
            <v>CK2</v>
          </cell>
        </row>
        <row r="71">
          <cell r="B71" t="str">
            <v>ELK1</v>
          </cell>
        </row>
        <row r="72">
          <cell r="B72" t="str">
            <v>ELK2</v>
          </cell>
        </row>
        <row r="73">
          <cell r="B73" t="str">
            <v>ELK3</v>
          </cell>
        </row>
        <row r="74">
          <cell r="B74" t="str">
            <v>GV1</v>
          </cell>
        </row>
        <row r="75">
          <cell r="B75" t="str">
            <v>GV2</v>
          </cell>
        </row>
        <row r="76">
          <cell r="B76" t="str">
            <v>GL5</v>
          </cell>
        </row>
        <row r="77">
          <cell r="B77" t="str">
            <v>GL6</v>
          </cell>
        </row>
        <row r="78">
          <cell r="B78" t="str">
            <v>KM1</v>
          </cell>
        </row>
        <row r="79">
          <cell r="B79" t="str">
            <v>KM2</v>
          </cell>
        </row>
        <row r="80">
          <cell r="B80" t="str">
            <v>KM3</v>
          </cell>
        </row>
        <row r="81">
          <cell r="B81" t="str">
            <v>KR1</v>
          </cell>
        </row>
        <row r="82">
          <cell r="B82" t="str">
            <v>KR2</v>
          </cell>
        </row>
        <row r="83">
          <cell r="B83" t="str">
            <v>KC1</v>
          </cell>
        </row>
        <row r="84">
          <cell r="B84" t="str">
            <v>KC2</v>
          </cell>
        </row>
        <row r="85">
          <cell r="B85" t="str">
            <v>KC3</v>
          </cell>
        </row>
        <row r="86">
          <cell r="B86" t="str">
            <v>KC4</v>
          </cell>
        </row>
        <row r="87">
          <cell r="B87" t="str">
            <v>KC5</v>
          </cell>
        </row>
        <row r="88">
          <cell r="B88" t="str">
            <v>LE1</v>
          </cell>
        </row>
        <row r="89">
          <cell r="B89" t="str">
            <v>LE2</v>
          </cell>
        </row>
        <row r="90">
          <cell r="B90" t="str">
            <v>LO1</v>
          </cell>
        </row>
        <row r="91">
          <cell r="B91" t="str">
            <v>LO2</v>
          </cell>
        </row>
        <row r="92">
          <cell r="B92" t="str">
            <v>LO3</v>
          </cell>
        </row>
        <row r="93">
          <cell r="B93" t="str">
            <v>MA1</v>
          </cell>
        </row>
        <row r="94">
          <cell r="B94" t="str">
            <v>MA2</v>
          </cell>
        </row>
        <row r="95">
          <cell r="B95" t="str">
            <v>MA3</v>
          </cell>
        </row>
        <row r="96">
          <cell r="B96" t="str">
            <v>ML1</v>
          </cell>
        </row>
        <row r="97">
          <cell r="B97" t="str">
            <v>ML2</v>
          </cell>
        </row>
        <row r="98">
          <cell r="B98" t="str">
            <v>MN1</v>
          </cell>
        </row>
        <row r="99">
          <cell r="B99" t="str">
            <v>MN2</v>
          </cell>
        </row>
        <row r="100">
          <cell r="B100" t="str">
            <v>MN3</v>
          </cell>
        </row>
        <row r="101">
          <cell r="B101" t="str">
            <v>MO1</v>
          </cell>
        </row>
        <row r="102">
          <cell r="B102" t="str">
            <v>MO2</v>
          </cell>
        </row>
        <row r="103">
          <cell r="B103" t="str">
            <v>MO3</v>
          </cell>
        </row>
        <row r="104">
          <cell r="B104" t="str">
            <v>MO4</v>
          </cell>
        </row>
        <row r="105">
          <cell r="B105" t="str">
            <v>MT1</v>
          </cell>
        </row>
        <row r="106">
          <cell r="B106" t="str">
            <v>MR1</v>
          </cell>
        </row>
        <row r="107">
          <cell r="B107" t="str">
            <v>MR2</v>
          </cell>
        </row>
        <row r="108">
          <cell r="B108" t="str">
            <v>MR3</v>
          </cell>
        </row>
        <row r="109">
          <cell r="B109" t="str">
            <v>MR4</v>
          </cell>
        </row>
        <row r="110">
          <cell r="B110" t="str">
            <v>MR5</v>
          </cell>
        </row>
        <row r="111">
          <cell r="B111" t="str">
            <v>NI1</v>
          </cell>
        </row>
        <row r="112">
          <cell r="B112" t="str">
            <v>NI2</v>
          </cell>
        </row>
        <row r="113">
          <cell r="B113" t="str">
            <v>PC5</v>
          </cell>
        </row>
        <row r="114">
          <cell r="B114" t="str">
            <v>RA1</v>
          </cell>
        </row>
        <row r="115">
          <cell r="B115" t="str">
            <v>RA2</v>
          </cell>
        </row>
        <row r="116">
          <cell r="B116" t="str">
            <v>RE1</v>
          </cell>
        </row>
        <row r="117">
          <cell r="B117" t="str">
            <v>RE2</v>
          </cell>
        </row>
        <row r="118">
          <cell r="B118" t="str">
            <v>RE3</v>
          </cell>
        </row>
        <row r="119">
          <cell r="B119" t="str">
            <v>RE4</v>
          </cell>
        </row>
        <row r="120">
          <cell r="B120" t="str">
            <v>RE5</v>
          </cell>
        </row>
        <row r="121">
          <cell r="B121" t="str">
            <v>RP1</v>
          </cell>
        </row>
        <row r="122">
          <cell r="B122" t="str">
            <v>RP2</v>
          </cell>
        </row>
        <row r="123">
          <cell r="B123" t="str">
            <v>SM1</v>
          </cell>
        </row>
        <row r="124">
          <cell r="B124" t="str">
            <v>SM2</v>
          </cell>
        </row>
        <row r="125">
          <cell r="B125" t="str">
            <v>SM3</v>
          </cell>
        </row>
        <row r="126">
          <cell r="B126" t="str">
            <v>SM4</v>
          </cell>
        </row>
        <row r="127">
          <cell r="B127" t="str">
            <v>SM5</v>
          </cell>
        </row>
        <row r="128">
          <cell r="B128" t="str">
            <v>SP1</v>
          </cell>
        </row>
        <row r="129">
          <cell r="B129" t="str">
            <v>SP2</v>
          </cell>
        </row>
        <row r="130">
          <cell r="B130" t="str">
            <v>SP3</v>
          </cell>
        </row>
        <row r="131">
          <cell r="B131" t="str">
            <v>SP4</v>
          </cell>
        </row>
        <row r="132">
          <cell r="B132" t="str">
            <v>SP5</v>
          </cell>
        </row>
        <row r="133">
          <cell r="B133" t="str">
            <v>ST1</v>
          </cell>
        </row>
        <row r="134">
          <cell r="B134" t="str">
            <v>ST2</v>
          </cell>
        </row>
        <row r="135">
          <cell r="B135" t="str">
            <v>ST3</v>
          </cell>
        </row>
        <row r="136">
          <cell r="B136" t="str">
            <v>ST4</v>
          </cell>
        </row>
        <row r="137">
          <cell r="B137" t="str">
            <v>STD1</v>
          </cell>
        </row>
        <row r="138">
          <cell r="B138" t="str">
            <v>STD2</v>
          </cell>
        </row>
        <row r="139">
          <cell r="B139" t="str">
            <v>STD3</v>
          </cell>
        </row>
        <row r="140">
          <cell r="B140" t="str">
            <v>STD4</v>
          </cell>
        </row>
        <row r="141">
          <cell r="B141" t="str">
            <v>SU1</v>
          </cell>
        </row>
        <row r="142">
          <cell r="B142" t="str">
            <v>SU2</v>
          </cell>
        </row>
        <row r="143">
          <cell r="B143" t="str">
            <v>TC1</v>
          </cell>
        </row>
        <row r="144">
          <cell r="B144" t="str">
            <v>TC2</v>
          </cell>
        </row>
        <row r="145">
          <cell r="B145" t="str">
            <v>TC3</v>
          </cell>
        </row>
        <row r="146">
          <cell r="B146" t="str">
            <v>TC4</v>
          </cell>
        </row>
        <row r="147">
          <cell r="B147" t="str">
            <v>TW1</v>
          </cell>
        </row>
        <row r="148">
          <cell r="B148" t="str">
            <v>TW2</v>
          </cell>
        </row>
        <row r="149">
          <cell r="B149" t="str">
            <v>TW3</v>
          </cell>
        </row>
        <row r="150">
          <cell r="B150" t="str">
            <v>TW4</v>
          </cell>
        </row>
        <row r="151">
          <cell r="B151" t="str">
            <v>TW5</v>
          </cell>
        </row>
        <row r="152">
          <cell r="B152" t="str">
            <v>TW6</v>
          </cell>
        </row>
        <row r="153">
          <cell r="B153" t="str">
            <v>TW7</v>
          </cell>
        </row>
        <row r="154">
          <cell r="B154" t="str">
            <v>TW8</v>
          </cell>
        </row>
        <row r="155">
          <cell r="B155" t="str">
            <v>WF1</v>
          </cell>
        </row>
        <row r="156">
          <cell r="B156" t="str">
            <v>WF1</v>
          </cell>
        </row>
        <row r="157">
          <cell r="B157" t="str">
            <v>WF2</v>
          </cell>
        </row>
        <row r="158">
          <cell r="B158" t="str">
            <v>WF3</v>
          </cell>
        </row>
        <row r="159">
          <cell r="B159" t="str">
            <v>WF4</v>
          </cell>
        </row>
        <row r="160">
          <cell r="B160" t="str">
            <v>WI1</v>
          </cell>
        </row>
        <row r="161">
          <cell r="B161" t="str">
            <v>WI2</v>
          </cell>
        </row>
        <row r="162">
          <cell r="B162" t="str">
            <v>WI3</v>
          </cell>
        </row>
        <row r="163">
          <cell r="B163" t="str">
            <v>ZM1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Y12-PY16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92">
          <cell r="B192" t="str">
            <v>Operating Companies</v>
          </cell>
          <cell r="D192" t="str">
            <v>PY 2012</v>
          </cell>
          <cell r="E192" t="str">
            <v>PY 2013</v>
          </cell>
          <cell r="F192" t="str">
            <v>PY 2014</v>
          </cell>
          <cell r="G192" t="str">
            <v>PY 2015</v>
          </cell>
          <cell r="H192" t="str">
            <v>PY 2016</v>
          </cell>
          <cell r="I192" t="str">
            <v>PY 2017</v>
          </cell>
          <cell r="J192" t="str">
            <v>PY 2018</v>
          </cell>
          <cell r="K192" t="str">
            <v>PY 2019</v>
          </cell>
          <cell r="L192" t="str">
            <v>PY 2020</v>
          </cell>
        </row>
        <row r="193">
          <cell r="B193" t="str">
            <v>APCO</v>
          </cell>
          <cell r="D193">
            <v>-128.22672</v>
          </cell>
          <cell r="E193">
            <v>-258.89999999999998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CSP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I&amp;M</v>
          </cell>
          <cell r="D195">
            <v>-158.92409999999998</v>
          </cell>
          <cell r="E195">
            <v>-214.3</v>
          </cell>
          <cell r="F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KPCO</v>
          </cell>
          <cell r="D196">
            <v>-34.704999999999998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OHIO</v>
          </cell>
          <cell r="D197">
            <v>-317.84418000000011</v>
          </cell>
          <cell r="E197">
            <v>-227.6</v>
          </cell>
          <cell r="F197">
            <v>0</v>
          </cell>
          <cell r="G197">
            <v>-7824.9000000000024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TOTAL</v>
          </cell>
          <cell r="D198">
            <v>-639.70000000000005</v>
          </cell>
          <cell r="E198">
            <v>-700.8</v>
          </cell>
          <cell r="F198">
            <v>0</v>
          </cell>
          <cell r="G198">
            <v>-7824.9000000000024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</sheetData>
      <sheetData sheetId="18">
        <row r="3">
          <cell r="M3" t="str">
            <v>Unit</v>
          </cell>
        </row>
      </sheetData>
      <sheetData sheetId="19">
        <row r="6">
          <cell r="B6" t="str">
            <v>APCo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D_QUERIES"/>
      <sheetName val="Scenario Summary"/>
      <sheetName val="CONDENSED WHAT-IF"/>
      <sheetName val="WHAT-IF PJM PLANNING VIEW"/>
      <sheetName val="Position Variables"/>
      <sheetName val="AEP Internal Load"/>
      <sheetName val="PJM CP - AEP LOAD"/>
      <sheetName val="New Generation"/>
      <sheetName val="Parameters"/>
      <sheetName val="Unit-Spec Purchases"/>
      <sheetName val="Unit-Spec Sales"/>
      <sheetName val="Buckeye"/>
      <sheetName val="Existing Unit Info"/>
      <sheetName val="Hydro Derating"/>
      <sheetName val="Interruptible"/>
      <sheetName val="Capacity &amp; EFORd"/>
      <sheetName val="ORIGINAL PJM FRR FILING Vie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EP Summer (Scenarios)"/>
      <sheetName val="AEP Summer"/>
      <sheetName val="AEP Winter"/>
      <sheetName val="Alloc Matrix %"/>
      <sheetName val="Abbreviated AEP Summer"/>
      <sheetName val="Input RPM"/>
      <sheetName val="Input System Actual Values"/>
      <sheetName val="APCo Sum"/>
      <sheetName val="APCo Win"/>
      <sheetName val="CSP Sum"/>
      <sheetName val="CSP Win"/>
      <sheetName val="I&amp;M Sum"/>
      <sheetName val="I&amp;M Win"/>
      <sheetName val="KPCo Sum"/>
      <sheetName val="KPCo Win"/>
      <sheetName val="OPCo Sum"/>
      <sheetName val="OPCo Win"/>
      <sheetName val="Input Company Actual Values"/>
      <sheetName val="Input EFORd"/>
      <sheetName val="Derates"/>
      <sheetName val="Uprates"/>
      <sheetName val="Retirements"/>
      <sheetName val="Final Capacity"/>
      <sheetName val="Input Unit Specific Transfers"/>
      <sheetName val="Input System &amp; Co. Share Units"/>
      <sheetName val="Existing Capacity Sum &amp; Win"/>
      <sheetName val="Input Capacity Changes List"/>
      <sheetName val="Input Interruptible"/>
      <sheetName val="System Sales Summary"/>
      <sheetName val="Input System Sales"/>
      <sheetName val="MLR SS"/>
      <sheetName val="MLR 250"/>
      <sheetName val="Mone"/>
      <sheetName val="OVEC"/>
      <sheetName val="Input Buckeye"/>
      <sheetName val="Input FINAL MLR"/>
      <sheetName val="Format FINAL MLR"/>
      <sheetName val="MLR Est"/>
      <sheetName val="Input Actual MLRs"/>
      <sheetName val="Input Original Peaks"/>
      <sheetName val="Input DSM"/>
      <sheetName val="Peaks w DSM"/>
      <sheetName val="Capacity Transactions Summary"/>
      <sheetName val="Capacity Transaction Matrix"/>
      <sheetName val="Dir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70">
          <cell r="A170" t="str">
            <v>DON'T DELETE</v>
          </cell>
        </row>
        <row r="184">
          <cell r="B184" t="str">
            <v>APCo</v>
          </cell>
          <cell r="C184">
            <v>0.33333333333333331</v>
          </cell>
          <cell r="D184">
            <v>0.33333333333333331</v>
          </cell>
          <cell r="E184">
            <v>0.33333333333333331</v>
          </cell>
          <cell r="F184">
            <v>0.33333333333333331</v>
          </cell>
          <cell r="G184">
            <v>0.33333333333333331</v>
          </cell>
          <cell r="H184">
            <v>0.33333333333333331</v>
          </cell>
          <cell r="I184">
            <v>0.33333333333333331</v>
          </cell>
          <cell r="J184">
            <v>0.33333333333333331</v>
          </cell>
          <cell r="K184">
            <v>0.33333333333333331</v>
          </cell>
          <cell r="L184">
            <v>0.33333333333333331</v>
          </cell>
          <cell r="M184">
            <v>0.33333333333333331</v>
          </cell>
          <cell r="N184">
            <v>0.33333333333333331</v>
          </cell>
          <cell r="O184">
            <v>0.33333333333333331</v>
          </cell>
          <cell r="P184">
            <v>0.33333333333333331</v>
          </cell>
          <cell r="Q184">
            <v>0.33333333333333331</v>
          </cell>
          <cell r="R184">
            <v>0.33333333333333331</v>
          </cell>
          <cell r="S184">
            <v>0.33333333333333331</v>
          </cell>
          <cell r="T184">
            <v>0.33333333333333331</v>
          </cell>
          <cell r="U184">
            <v>0.33333333333333331</v>
          </cell>
          <cell r="V184">
            <v>0.33333333333333331</v>
          </cell>
          <cell r="W184">
            <v>0.33333333333333331</v>
          </cell>
          <cell r="X184">
            <v>0.33333333333333331</v>
          </cell>
          <cell r="Y184">
            <v>0.33333333333333331</v>
          </cell>
          <cell r="Z184">
            <v>0.33333333333333331</v>
          </cell>
          <cell r="AA184">
            <v>0.33333333333333331</v>
          </cell>
          <cell r="AB184">
            <v>0.33333333333333331</v>
          </cell>
          <cell r="AC184">
            <v>0.33333333333333331</v>
          </cell>
          <cell r="AD184">
            <v>0.33333333333333331</v>
          </cell>
          <cell r="AE184">
            <v>0.33333333333333331</v>
          </cell>
          <cell r="AF184">
            <v>0.33333333333333331</v>
          </cell>
          <cell r="AG184">
            <v>0.33333333333333331</v>
          </cell>
          <cell r="AH184">
            <v>0.33333333333333331</v>
          </cell>
          <cell r="AI184">
            <v>0.33333333333333331</v>
          </cell>
          <cell r="AJ184">
            <v>0.33333333333333331</v>
          </cell>
          <cell r="AK184">
            <v>0.33333333333333331</v>
          </cell>
          <cell r="AL184">
            <v>0.33333333333333331</v>
          </cell>
          <cell r="AM184">
            <v>0.33333333333333331</v>
          </cell>
        </row>
        <row r="185">
          <cell r="B185" t="str">
            <v>CSP</v>
          </cell>
        </row>
        <row r="186">
          <cell r="B186" t="str">
            <v>I&amp;M</v>
          </cell>
        </row>
        <row r="187">
          <cell r="B187" t="str">
            <v>KPCo</v>
          </cell>
        </row>
        <row r="188">
          <cell r="B188" t="str">
            <v>OPCo</v>
          </cell>
          <cell r="C188">
            <v>0.66666666666666663</v>
          </cell>
          <cell r="D188">
            <v>0.66666666666666663</v>
          </cell>
          <cell r="E188">
            <v>0.66666666666666663</v>
          </cell>
          <cell r="F188">
            <v>0.66666666666666663</v>
          </cell>
          <cell r="G188">
            <v>0.66666666666666663</v>
          </cell>
          <cell r="H188">
            <v>0.66666666666666663</v>
          </cell>
          <cell r="I188">
            <v>0.66666666666666663</v>
          </cell>
          <cell r="J188">
            <v>0.66666666666666663</v>
          </cell>
          <cell r="K188">
            <v>0.66666666666666663</v>
          </cell>
          <cell r="L188">
            <v>0.66666666666666663</v>
          </cell>
          <cell r="M188">
            <v>0.66666666666666663</v>
          </cell>
          <cell r="N188">
            <v>0.66666666666666663</v>
          </cell>
          <cell r="O188">
            <v>0.66666666666666663</v>
          </cell>
          <cell r="P188">
            <v>0.66666666666666663</v>
          </cell>
          <cell r="Q188">
            <v>0.66666666666666663</v>
          </cell>
          <cell r="R188">
            <v>0.66666666666666663</v>
          </cell>
          <cell r="S188">
            <v>0.66666666666666663</v>
          </cell>
          <cell r="T188">
            <v>0.66666666666666663</v>
          </cell>
          <cell r="U188">
            <v>0.66666666666666663</v>
          </cell>
          <cell r="V188">
            <v>0.66666666666666663</v>
          </cell>
          <cell r="W188">
            <v>0.66666666666666663</v>
          </cell>
          <cell r="X188">
            <v>0.66666666666666663</v>
          </cell>
          <cell r="Y188">
            <v>0.66666666666666663</v>
          </cell>
          <cell r="Z188">
            <v>0.66666666666666663</v>
          </cell>
          <cell r="AA188">
            <v>0.66666666666666663</v>
          </cell>
          <cell r="AB188">
            <v>0.66666666666666663</v>
          </cell>
          <cell r="AC188">
            <v>0.66666666666666663</v>
          </cell>
          <cell r="AD188">
            <v>0.66666666666666663</v>
          </cell>
          <cell r="AE188">
            <v>0.66666666666666663</v>
          </cell>
          <cell r="AF188">
            <v>0.66666666666666663</v>
          </cell>
          <cell r="AG188">
            <v>0.66666666666666663</v>
          </cell>
          <cell r="AH188">
            <v>0.66666666666666663</v>
          </cell>
          <cell r="AI188">
            <v>0.66666666666666663</v>
          </cell>
          <cell r="AJ188">
            <v>0.66666666666666663</v>
          </cell>
          <cell r="AK188">
            <v>0.66666666666666663</v>
          </cell>
          <cell r="AL188">
            <v>0.66666666666666663</v>
          </cell>
          <cell r="AM188">
            <v>0.66666666666666663</v>
          </cell>
        </row>
        <row r="892">
          <cell r="B892" t="str">
            <v>APCo</v>
          </cell>
        </row>
        <row r="893">
          <cell r="B893" t="str">
            <v>CSP</v>
          </cell>
        </row>
        <row r="894">
          <cell r="B894" t="str">
            <v>I&amp;M</v>
          </cell>
          <cell r="C894">
            <v>0.85</v>
          </cell>
          <cell r="D894">
            <v>0.85</v>
          </cell>
          <cell r="E894">
            <v>0.85</v>
          </cell>
          <cell r="F894">
            <v>0.85</v>
          </cell>
          <cell r="G894">
            <v>0.85</v>
          </cell>
          <cell r="H894">
            <v>0.85</v>
          </cell>
          <cell r="I894">
            <v>0.85</v>
          </cell>
          <cell r="J894">
            <v>0.85</v>
          </cell>
          <cell r="K894">
            <v>0.85</v>
          </cell>
          <cell r="L894">
            <v>0.85</v>
          </cell>
          <cell r="M894">
            <v>0.85</v>
          </cell>
          <cell r="N894">
            <v>0.85</v>
          </cell>
          <cell r="O894">
            <v>0.85</v>
          </cell>
          <cell r="P894">
            <v>0.85</v>
          </cell>
          <cell r="Q894">
            <v>0.85</v>
          </cell>
          <cell r="R894">
            <v>0.85</v>
          </cell>
          <cell r="S894">
            <v>0.85</v>
          </cell>
          <cell r="T894">
            <v>0.85</v>
          </cell>
          <cell r="U894">
            <v>0.85</v>
          </cell>
          <cell r="V894">
            <v>0.85</v>
          </cell>
          <cell r="W894">
            <v>0.85</v>
          </cell>
          <cell r="X894">
            <v>0.85</v>
          </cell>
          <cell r="Y894">
            <v>0.85</v>
          </cell>
          <cell r="Z894">
            <v>0.85</v>
          </cell>
          <cell r="AA894">
            <v>0.85</v>
          </cell>
          <cell r="AB894">
            <v>0.85</v>
          </cell>
          <cell r="AC894">
            <v>0.85</v>
          </cell>
          <cell r="AD894">
            <v>0.85</v>
          </cell>
          <cell r="AE894">
            <v>0.85</v>
          </cell>
          <cell r="AF894">
            <v>0.85</v>
          </cell>
          <cell r="AG894">
            <v>0.85</v>
          </cell>
          <cell r="AH894">
            <v>0.85</v>
          </cell>
          <cell r="AI894">
            <v>0.85</v>
          </cell>
          <cell r="AJ894">
            <v>0.85</v>
          </cell>
          <cell r="AK894">
            <v>0.85</v>
          </cell>
          <cell r="AL894">
            <v>0.85</v>
          </cell>
          <cell r="AM894">
            <v>0.85</v>
          </cell>
        </row>
        <row r="895">
          <cell r="B895" t="str">
            <v>KPCo</v>
          </cell>
          <cell r="C895">
            <v>0.15</v>
          </cell>
          <cell r="D895">
            <v>0.15</v>
          </cell>
          <cell r="E895">
            <v>0.15</v>
          </cell>
          <cell r="F895">
            <v>0.15</v>
          </cell>
          <cell r="G895">
            <v>0.15</v>
          </cell>
          <cell r="H895">
            <v>0.15</v>
          </cell>
          <cell r="I895">
            <v>0.15</v>
          </cell>
          <cell r="J895">
            <v>0.15</v>
          </cell>
          <cell r="K895">
            <v>0.15</v>
          </cell>
          <cell r="L895">
            <v>0.15</v>
          </cell>
          <cell r="M895">
            <v>0.15</v>
          </cell>
          <cell r="N895">
            <v>0.15</v>
          </cell>
          <cell r="O895">
            <v>0.15</v>
          </cell>
          <cell r="P895">
            <v>0.15</v>
          </cell>
          <cell r="Q895">
            <v>0.15</v>
          </cell>
          <cell r="R895">
            <v>0.15</v>
          </cell>
          <cell r="S895">
            <v>0.15</v>
          </cell>
          <cell r="T895">
            <v>0.15</v>
          </cell>
          <cell r="U895">
            <v>0.15</v>
          </cell>
          <cell r="V895">
            <v>0.15</v>
          </cell>
          <cell r="W895">
            <v>0.15</v>
          </cell>
          <cell r="X895">
            <v>0.15</v>
          </cell>
          <cell r="Y895">
            <v>0.15</v>
          </cell>
          <cell r="Z895">
            <v>0.15</v>
          </cell>
          <cell r="AA895">
            <v>0.15</v>
          </cell>
          <cell r="AB895">
            <v>0.15</v>
          </cell>
          <cell r="AC895">
            <v>0.15</v>
          </cell>
          <cell r="AD895">
            <v>0.15</v>
          </cell>
          <cell r="AE895">
            <v>0.15</v>
          </cell>
          <cell r="AF895">
            <v>0.15</v>
          </cell>
          <cell r="AG895">
            <v>0.15</v>
          </cell>
          <cell r="AH895">
            <v>0.15</v>
          </cell>
          <cell r="AI895">
            <v>0.15</v>
          </cell>
          <cell r="AJ895">
            <v>0.15</v>
          </cell>
          <cell r="AK895">
            <v>0.15</v>
          </cell>
          <cell r="AL895">
            <v>0.15</v>
          </cell>
          <cell r="AM895">
            <v>0.15</v>
          </cell>
        </row>
        <row r="896">
          <cell r="B896" t="str">
            <v>OPCo</v>
          </cell>
        </row>
        <row r="898">
          <cell r="B898" t="str">
            <v>APCo</v>
          </cell>
        </row>
        <row r="899">
          <cell r="B899" t="str">
            <v>CSP</v>
          </cell>
        </row>
        <row r="900">
          <cell r="B900" t="str">
            <v>I&amp;M</v>
          </cell>
          <cell r="C900">
            <v>0.85</v>
          </cell>
          <cell r="D900">
            <v>0.85</v>
          </cell>
          <cell r="E900">
            <v>0.85</v>
          </cell>
          <cell r="F900">
            <v>0.85</v>
          </cell>
          <cell r="G900">
            <v>0.85</v>
          </cell>
          <cell r="H900">
            <v>0.85</v>
          </cell>
          <cell r="I900">
            <v>0.85</v>
          </cell>
          <cell r="J900">
            <v>0.85</v>
          </cell>
          <cell r="K900">
            <v>0.85</v>
          </cell>
          <cell r="L900">
            <v>0.85</v>
          </cell>
          <cell r="M900">
            <v>0.85</v>
          </cell>
          <cell r="N900">
            <v>0.85</v>
          </cell>
          <cell r="O900">
            <v>0.85</v>
          </cell>
          <cell r="P900">
            <v>0.85</v>
          </cell>
          <cell r="Q900">
            <v>0.85</v>
          </cell>
          <cell r="R900">
            <v>0.85</v>
          </cell>
          <cell r="S900">
            <v>0.85</v>
          </cell>
          <cell r="T900">
            <v>0.85</v>
          </cell>
          <cell r="U900">
            <v>0.85</v>
          </cell>
          <cell r="V900">
            <v>0.85</v>
          </cell>
          <cell r="W900">
            <v>0.85</v>
          </cell>
          <cell r="X900">
            <v>0.85</v>
          </cell>
          <cell r="Y900">
            <v>0.85</v>
          </cell>
          <cell r="Z900">
            <v>0.85</v>
          </cell>
          <cell r="AA900">
            <v>0.85</v>
          </cell>
          <cell r="AB900">
            <v>0.85</v>
          </cell>
          <cell r="AC900">
            <v>0.85</v>
          </cell>
          <cell r="AD900">
            <v>0.85</v>
          </cell>
          <cell r="AE900">
            <v>0.85</v>
          </cell>
          <cell r="AF900">
            <v>0.85</v>
          </cell>
          <cell r="AG900">
            <v>0.85</v>
          </cell>
          <cell r="AH900">
            <v>0.85</v>
          </cell>
          <cell r="AI900">
            <v>0.85</v>
          </cell>
          <cell r="AJ900">
            <v>0.85</v>
          </cell>
          <cell r="AK900">
            <v>0.85</v>
          </cell>
          <cell r="AL900">
            <v>0.85</v>
          </cell>
          <cell r="AM900">
            <v>0.85</v>
          </cell>
        </row>
        <row r="901">
          <cell r="B901" t="str">
            <v>KPCo</v>
          </cell>
          <cell r="C901">
            <v>0.15</v>
          </cell>
          <cell r="D901">
            <v>0.15</v>
          </cell>
          <cell r="E901">
            <v>0.15</v>
          </cell>
          <cell r="F901">
            <v>0.15</v>
          </cell>
          <cell r="G901">
            <v>0.15</v>
          </cell>
          <cell r="H901">
            <v>0.15</v>
          </cell>
          <cell r="I901">
            <v>0.15</v>
          </cell>
          <cell r="J901">
            <v>0.15</v>
          </cell>
          <cell r="K901">
            <v>0.15</v>
          </cell>
          <cell r="L901">
            <v>0.15</v>
          </cell>
          <cell r="M901">
            <v>0.15</v>
          </cell>
          <cell r="N901">
            <v>0.15</v>
          </cell>
          <cell r="O901">
            <v>0.15</v>
          </cell>
          <cell r="P901">
            <v>0.15</v>
          </cell>
          <cell r="Q901">
            <v>0.15</v>
          </cell>
          <cell r="R901">
            <v>0.15</v>
          </cell>
          <cell r="S901">
            <v>0.15</v>
          </cell>
          <cell r="T901">
            <v>0.15</v>
          </cell>
          <cell r="U901">
            <v>0.15</v>
          </cell>
          <cell r="V901">
            <v>0.15</v>
          </cell>
          <cell r="W901">
            <v>0.15</v>
          </cell>
          <cell r="X901">
            <v>0.15</v>
          </cell>
          <cell r="Y901">
            <v>0.15</v>
          </cell>
          <cell r="Z901">
            <v>0.15</v>
          </cell>
          <cell r="AA901">
            <v>0.15</v>
          </cell>
          <cell r="AB901">
            <v>0.15</v>
          </cell>
          <cell r="AC901">
            <v>0.15</v>
          </cell>
          <cell r="AD901">
            <v>0.15</v>
          </cell>
          <cell r="AE901">
            <v>0.15</v>
          </cell>
          <cell r="AF901">
            <v>0.15</v>
          </cell>
          <cell r="AG901">
            <v>0.15</v>
          </cell>
          <cell r="AH901">
            <v>0.15</v>
          </cell>
          <cell r="AI901">
            <v>0.15</v>
          </cell>
          <cell r="AJ901">
            <v>0.15</v>
          </cell>
          <cell r="AK901">
            <v>0.15</v>
          </cell>
          <cell r="AL901">
            <v>0.15</v>
          </cell>
          <cell r="AM901">
            <v>0.15</v>
          </cell>
        </row>
        <row r="902">
          <cell r="B902" t="str">
            <v>OPCo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>
        <row r="42">
          <cell r="B42">
            <v>2012</v>
          </cell>
        </row>
        <row r="43">
          <cell r="B43">
            <v>2030</v>
          </cell>
        </row>
      </sheetData>
      <sheetData sheetId="3">
        <row r="74">
          <cell r="AZ74" t="str">
            <v>PJM</v>
          </cell>
        </row>
        <row r="114">
          <cell r="AZ114" t="str">
            <v>PJM</v>
          </cell>
        </row>
        <row r="154">
          <cell r="AZ154" t="str">
            <v>PJM</v>
          </cell>
        </row>
        <row r="194">
          <cell r="AZ194" t="str">
            <v>PJM</v>
          </cell>
        </row>
        <row r="234">
          <cell r="AZ234" t="str">
            <v>PJM</v>
          </cell>
        </row>
      </sheetData>
      <sheetData sheetId="4"/>
      <sheetData sheetId="5">
        <row r="3">
          <cell r="AC3" t="str">
            <v>Summer Peak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D3" t="str">
            <v>Summer</v>
          </cell>
          <cell r="E3" t="str">
            <v>Winter</v>
          </cell>
          <cell r="F3" t="str">
            <v>PJM</v>
          </cell>
          <cell r="O3" t="str">
            <v>APCo</v>
          </cell>
          <cell r="P3" t="str">
            <v>I&amp;M</v>
          </cell>
          <cell r="Q3" t="str">
            <v>KPCo</v>
          </cell>
          <cell r="R3" t="str">
            <v>OPCo</v>
          </cell>
        </row>
      </sheetData>
      <sheetData sheetId="12"/>
      <sheetData sheetId="13"/>
      <sheetData sheetId="14">
        <row r="3">
          <cell r="C3">
            <v>38990</v>
          </cell>
          <cell r="D3">
            <v>39355</v>
          </cell>
          <cell r="E3">
            <v>39721</v>
          </cell>
          <cell r="F3">
            <v>40086</v>
          </cell>
          <cell r="G3">
            <v>40451</v>
          </cell>
          <cell r="H3">
            <v>40816</v>
          </cell>
          <cell r="I3">
            <v>41182</v>
          </cell>
          <cell r="J3">
            <v>41547</v>
          </cell>
          <cell r="K3">
            <v>41912</v>
          </cell>
          <cell r="L3">
            <v>42277</v>
          </cell>
          <cell r="M3">
            <v>42643</v>
          </cell>
          <cell r="N3">
            <v>43008</v>
          </cell>
        </row>
      </sheetData>
      <sheetData sheetId="15"/>
      <sheetData sheetId="16">
        <row r="3">
          <cell r="D3" t="str">
            <v>Buckeye Cardinal Entitlement</v>
          </cell>
          <cell r="G3" t="str">
            <v>Buckeye Cardinal Entitlement</v>
          </cell>
          <cell r="J3" t="str">
            <v>Buckeye Cardinal Entitlement</v>
          </cell>
        </row>
      </sheetData>
      <sheetData sheetId="17"/>
      <sheetData sheetId="18">
        <row r="3">
          <cell r="Q3" t="str">
            <v>Summer</v>
          </cell>
          <cell r="R3" t="str">
            <v>Winter</v>
          </cell>
          <cell r="S3" t="str">
            <v>Summer</v>
          </cell>
          <cell r="T3" t="str">
            <v>Winter</v>
          </cell>
          <cell r="U3" t="str">
            <v>Summer</v>
          </cell>
          <cell r="V3" t="str">
            <v>Winter</v>
          </cell>
          <cell r="W3" t="str">
            <v>Summer</v>
          </cell>
          <cell r="X3" t="str">
            <v>Winter</v>
          </cell>
        </row>
      </sheetData>
      <sheetData sheetId="19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0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Summer"/>
      <sheetName val="APCo Summer"/>
      <sheetName val="I&amp;M Summer"/>
      <sheetName val="KPCo Summer"/>
      <sheetName val="OPCo Summer"/>
      <sheetName val="AEP Winter"/>
      <sheetName val="APCo Winter"/>
      <sheetName val="I&amp;M Winter"/>
      <sheetName val="KPCo Winter"/>
      <sheetName val="OPCo Winter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APCo</v>
          </cell>
          <cell r="H3" t="str">
            <v>I&amp;M</v>
          </cell>
          <cell r="I3" t="str">
            <v>KPCo</v>
          </cell>
          <cell r="J3" t="str">
            <v>OPCo</v>
          </cell>
          <cell r="K3" t="str">
            <v>APCo</v>
          </cell>
          <cell r="L3" t="str">
            <v>I&amp;M</v>
          </cell>
          <cell r="M3" t="str">
            <v>KPCo</v>
          </cell>
          <cell r="N3" t="str">
            <v>OPCo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FGD and Conversion Uprates PY16"/>
      <sheetName val="PY12-PY15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2">
          <cell r="B192" t="str">
            <v>Operating Companies</v>
          </cell>
        </row>
      </sheetData>
      <sheetData sheetId="19">
        <row r="3">
          <cell r="M3" t="str">
            <v>Unit</v>
          </cell>
        </row>
      </sheetData>
      <sheetData sheetId="20">
        <row r="6">
          <cell r="B6" t="str">
            <v>APCo</v>
          </cell>
        </row>
      </sheetData>
      <sheetData sheetId="21">
        <row r="37">
          <cell r="B37" t="str">
            <v>- DR Testing - Riders</v>
          </cell>
        </row>
        <row r="39">
          <cell r="B39" t="str">
            <v>UNITS</v>
          </cell>
          <cell r="C39" t="str">
            <v>ISSUES</v>
          </cell>
          <cell r="D39" t="str">
            <v>Impacted ICAP</v>
          </cell>
          <cell r="E39" t="str">
            <v>EFORd</v>
          </cell>
          <cell r="F39" t="str">
            <v>Impacted UCAP</v>
          </cell>
          <cell r="G39" t="str">
            <v>Note</v>
          </cell>
        </row>
        <row r="41">
          <cell r="B41" t="str">
            <v>DEMAND RESOURCE AEP INDR01</v>
          </cell>
          <cell r="C41" t="str">
            <v>Potential risk of failing test</v>
          </cell>
          <cell r="D41">
            <v>7.7</v>
          </cell>
          <cell r="F41">
            <v>8</v>
          </cell>
          <cell r="G41" t="str">
            <v>FRR reduced to 0 as of 8/22/2012</v>
          </cell>
        </row>
        <row r="42">
          <cell r="B42" t="str">
            <v>DEMAND RESOURCE AEP INDR02</v>
          </cell>
          <cell r="C42" t="str">
            <v>Potential risk of failing test</v>
          </cell>
          <cell r="D42">
            <v>5.2</v>
          </cell>
          <cell r="F42">
            <v>5.4</v>
          </cell>
          <cell r="G42" t="str">
            <v>FRR reduced to 0 as of 8/22/2012</v>
          </cell>
        </row>
        <row r="43">
          <cell r="B43" t="str">
            <v>DEMAND RESOURCE AEP INDR03</v>
          </cell>
          <cell r="C43" t="str">
            <v>Potential risk of failing test</v>
          </cell>
          <cell r="D43">
            <v>1.3</v>
          </cell>
          <cell r="F43">
            <v>1.3</v>
          </cell>
          <cell r="G43" t="str">
            <v>FRR reduced to 0 as of 8/22/2012</v>
          </cell>
        </row>
        <row r="44">
          <cell r="B44" t="str">
            <v>DEMAND RESOURCE AEP INDR04</v>
          </cell>
          <cell r="C44" t="str">
            <v>Potential risk of failing test</v>
          </cell>
          <cell r="D44">
            <v>0</v>
          </cell>
          <cell r="F44">
            <v>0</v>
          </cell>
          <cell r="G44" t="str">
            <v>FRR reduced to 0 as of 8/22/2012</v>
          </cell>
        </row>
        <row r="45">
          <cell r="B45" t="str">
            <v>DEMAND RESOURCE AEP INDR04</v>
          </cell>
          <cell r="C45" t="str">
            <v>Potential risk of failing test</v>
          </cell>
          <cell r="D45">
            <v>12</v>
          </cell>
          <cell r="F45">
            <v>12.4</v>
          </cell>
          <cell r="G45" t="str">
            <v>FRR reduced to 0 as of 8/22/2012</v>
          </cell>
        </row>
        <row r="46">
          <cell r="B46" t="str">
            <v>I&amp;M</v>
          </cell>
          <cell r="D46">
            <v>26.200000000000003</v>
          </cell>
        </row>
        <row r="48">
          <cell r="B48" t="str">
            <v>DEMAND RESOURCE AEP VADR01</v>
          </cell>
          <cell r="C48" t="str">
            <v>Potential risk of failing test</v>
          </cell>
          <cell r="D48">
            <v>11.8</v>
          </cell>
          <cell r="F48">
            <v>12.2</v>
          </cell>
          <cell r="G48" t="str">
            <v>FRR reduced to 0 as of 8/22/2012</v>
          </cell>
        </row>
        <row r="49">
          <cell r="B49" t="str">
            <v>APCO</v>
          </cell>
          <cell r="D49">
            <v>11.8</v>
          </cell>
        </row>
        <row r="51">
          <cell r="B51" t="str">
            <v>- DR - CRES</v>
          </cell>
        </row>
        <row r="53">
          <cell r="B53" t="str">
            <v>UNITS</v>
          </cell>
          <cell r="C53" t="str">
            <v>ISSUES</v>
          </cell>
          <cell r="D53" t="str">
            <v>Impacted ICAP</v>
          </cell>
          <cell r="E53" t="str">
            <v>EFORd</v>
          </cell>
          <cell r="F53" t="str">
            <v>Impacted UCAP</v>
          </cell>
          <cell r="G53" t="str">
            <v>Note</v>
          </cell>
        </row>
        <row r="55">
          <cell r="B55" t="str">
            <v>Republic Engineered Products 2012</v>
          </cell>
          <cell r="C55" t="str">
            <v>choose CRES Provider effective 11/1/2012</v>
          </cell>
          <cell r="D55">
            <v>23.858000000000001</v>
          </cell>
          <cell r="G55" t="str">
            <v>Reduced DR FRR commitment effective 11/1/2012</v>
          </cell>
        </row>
        <row r="56">
          <cell r="B56" t="str">
            <v>BOC Gases - OHIO 2012</v>
          </cell>
          <cell r="C56" t="str">
            <v>CRES 11/1/12</v>
          </cell>
          <cell r="D56">
            <v>2.6230000000000002</v>
          </cell>
        </row>
        <row r="57">
          <cell r="B57" t="str">
            <v>PRO TEC 2012</v>
          </cell>
          <cell r="C57" t="str">
            <v>CRES 11/1/12</v>
          </cell>
          <cell r="D57">
            <v>1.137</v>
          </cell>
        </row>
        <row r="60">
          <cell r="B60" t="str">
            <v>OHIO</v>
          </cell>
          <cell r="D60">
            <v>27.618000000000002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3CO Planning View"/>
      <sheetName val="Assumption"/>
      <sheetName val="OHIO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FINAL_Prelim FRR"/>
      <sheetName val="Sales-Duke Munis"/>
      <sheetName val="Sales-Buckeye"/>
      <sheetName val="Sales-ATSI"/>
      <sheetName val="Sales-AMP"/>
      <sheetName val="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4 Summary"/>
      <sheetName val="PY2015 Summary"/>
      <sheetName val="PY2015 Summary(PJM)"/>
      <sheetName val="PY2016 Summary"/>
      <sheetName val="PY2016 Summary(PJM)"/>
      <sheetName val="PY2017 Summary"/>
      <sheetName val="PY2017 Summary(PJM)"/>
      <sheetName val="PY2018 Summary"/>
      <sheetName val="PY2018 Summary(PJM)"/>
      <sheetName val="PY2019 Summary"/>
      <sheetName val="PY2019 Summary(PJM)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B6" t="str">
            <v>APCo</v>
          </cell>
          <cell r="D6">
            <v>6359.052598346354</v>
          </cell>
          <cell r="E6">
            <v>6698.6534068358706</v>
          </cell>
          <cell r="F6">
            <v>6548.4620027825531</v>
          </cell>
          <cell r="G6">
            <v>6453.2032458918848</v>
          </cell>
          <cell r="H6">
            <v>6503.0414423411439</v>
          </cell>
          <cell r="I6">
            <v>6546.4138231676525</v>
          </cell>
          <cell r="J6">
            <v>6340.6731844325795</v>
          </cell>
        </row>
        <row r="7">
          <cell r="B7" t="str">
            <v>I&amp;M</v>
          </cell>
          <cell r="D7">
            <v>4208.8225888527686</v>
          </cell>
          <cell r="E7">
            <v>4423.6221842433461</v>
          </cell>
          <cell r="F7">
            <v>4360.287673233589</v>
          </cell>
          <cell r="G7">
            <v>4426.0198939050715</v>
          </cell>
          <cell r="H7">
            <v>4446.9392516307471</v>
          </cell>
          <cell r="I7">
            <v>4462.7723855150089</v>
          </cell>
          <cell r="J7">
            <v>4455.7377117372007</v>
          </cell>
        </row>
        <row r="8">
          <cell r="B8" t="str">
            <v>KPCo</v>
          </cell>
          <cell r="D8">
            <v>1084.0091668008772</v>
          </cell>
          <cell r="E8">
            <v>1242.7558849207842</v>
          </cell>
          <cell r="F8">
            <v>1207.2090479838571</v>
          </cell>
          <cell r="G8">
            <v>1128.0267882030439</v>
          </cell>
          <cell r="H8">
            <v>1138.5698070281112</v>
          </cell>
          <cell r="I8">
            <v>1146.3881493173392</v>
          </cell>
          <cell r="J8">
            <v>1075.1124159902997</v>
          </cell>
        </row>
        <row r="9">
          <cell r="B9" t="str">
            <v>OHIO</v>
          </cell>
          <cell r="D9">
            <v>8719.0350479999997</v>
          </cell>
        </row>
        <row r="11">
          <cell r="B11" t="str">
            <v>AEP Total</v>
          </cell>
          <cell r="D11">
            <v>20370.919402</v>
          </cell>
          <cell r="E11">
            <v>12365.031476</v>
          </cell>
          <cell r="F11">
            <v>12115.958723999998</v>
          </cell>
          <cell r="G11">
            <v>12007.249927999999</v>
          </cell>
          <cell r="H11">
            <v>12088.550501000002</v>
          </cell>
          <cell r="I11">
            <v>12155.574358000002</v>
          </cell>
          <cell r="J11">
            <v>11871.52331216008</v>
          </cell>
        </row>
        <row r="12">
          <cell r="B12" t="str">
            <v>Check</v>
          </cell>
          <cell r="J12">
            <v>12216.35222979</v>
          </cell>
        </row>
        <row r="13">
          <cell r="B13" t="str">
            <v>Growth Rate (Updated 2/13/2012 per R Holliday)</v>
          </cell>
          <cell r="J13">
            <v>5.0000000000000001E-3</v>
          </cell>
        </row>
        <row r="14">
          <cell r="B14" t="str">
            <v>WPCo</v>
          </cell>
          <cell r="D14">
            <v>476.51418855531466</v>
          </cell>
          <cell r="E14">
            <v>459.48752734947936</v>
          </cell>
          <cell r="F14">
            <v>488.0146229160917</v>
          </cell>
          <cell r="G14">
            <v>432.42483306136393</v>
          </cell>
          <cell r="H14">
            <v>440.17095862053611</v>
          </cell>
          <cell r="I14">
            <v>447.03135154350178</v>
          </cell>
          <cell r="J14">
            <v>445.51124878077997</v>
          </cell>
        </row>
        <row r="18">
          <cell r="B18" t="str">
            <v>APCo</v>
          </cell>
          <cell r="D18">
            <v>129.78549625000002</v>
          </cell>
          <cell r="E18">
            <v>129.78549625000002</v>
          </cell>
          <cell r="F18">
            <v>129.78549625000002</v>
          </cell>
          <cell r="G18">
            <v>204.45170000000002</v>
          </cell>
          <cell r="H18">
            <v>129.78549625000002</v>
          </cell>
          <cell r="I18">
            <v>129.78549625000002</v>
          </cell>
          <cell r="J18">
            <v>129.78549625000002</v>
          </cell>
        </row>
        <row r="19">
          <cell r="B19" t="str">
            <v>I&amp;M</v>
          </cell>
          <cell r="D19">
            <v>307.56492223450005</v>
          </cell>
          <cell r="E19">
            <v>307.56492223450005</v>
          </cell>
          <cell r="F19">
            <v>307.56492223450005</v>
          </cell>
          <cell r="G19">
            <v>296.27663000000001</v>
          </cell>
          <cell r="H19">
            <v>307.56492223450005</v>
          </cell>
          <cell r="I19">
            <v>307.56492223450005</v>
          </cell>
          <cell r="J19">
            <v>307.56492223450005</v>
          </cell>
        </row>
        <row r="20">
          <cell r="B20" t="str">
            <v>KPCo</v>
          </cell>
        </row>
        <row r="21">
          <cell r="B21" t="str">
            <v>OHIO</v>
          </cell>
        </row>
        <row r="23">
          <cell r="B23" t="str">
            <v>AEP Total</v>
          </cell>
          <cell r="D23">
            <v>437.3504184845001</v>
          </cell>
          <cell r="E23">
            <v>437.3504184845001</v>
          </cell>
          <cell r="F23">
            <v>437.3504184845001</v>
          </cell>
          <cell r="G23">
            <v>500.72833000000003</v>
          </cell>
          <cell r="H23">
            <v>437.3504184845001</v>
          </cell>
          <cell r="I23">
            <v>437.3504184845001</v>
          </cell>
          <cell r="J23">
            <v>437.3504184845001</v>
          </cell>
        </row>
        <row r="43">
          <cell r="D43" t="str">
            <v>PY2014</v>
          </cell>
          <cell r="E43" t="str">
            <v>PY2015</v>
          </cell>
          <cell r="F43" t="str">
            <v>PY2016</v>
          </cell>
          <cell r="G43" t="str">
            <v>PY2017</v>
          </cell>
          <cell r="H43" t="str">
            <v>PY2018</v>
          </cell>
          <cell r="I43" t="str">
            <v>PY2019</v>
          </cell>
          <cell r="J43" t="str">
            <v>PY2020</v>
          </cell>
        </row>
        <row r="44">
          <cell r="E44" t="str">
            <v>INTERIM</v>
          </cell>
          <cell r="F44" t="str">
            <v>INTERIM</v>
          </cell>
          <cell r="G44" t="str">
            <v>INTERIM</v>
          </cell>
          <cell r="H44" t="str">
            <v>DRAFT</v>
          </cell>
          <cell r="I44" t="str">
            <v>DRAFT</v>
          </cell>
          <cell r="J44" t="str">
            <v>CLR</v>
          </cell>
        </row>
        <row r="45">
          <cell r="B45" t="str">
            <v>Load Forecast + CLR</v>
          </cell>
          <cell r="D45">
            <v>2014</v>
          </cell>
          <cell r="E45">
            <v>2015</v>
          </cell>
          <cell r="F45">
            <v>2016</v>
          </cell>
          <cell r="G45">
            <v>2017</v>
          </cell>
          <cell r="H45">
            <v>2018</v>
          </cell>
          <cell r="I45">
            <v>2019</v>
          </cell>
          <cell r="J45">
            <v>2020</v>
          </cell>
        </row>
        <row r="47">
          <cell r="B47" t="str">
            <v>APCo</v>
          </cell>
          <cell r="D47">
            <v>6359.052598346354</v>
          </cell>
          <cell r="E47">
            <v>6301.4788061278105</v>
          </cell>
          <cell r="F47">
            <v>6387.2349932949037</v>
          </cell>
          <cell r="G47">
            <v>6453.2032458918848</v>
          </cell>
          <cell r="H47">
            <v>6503.0414423411439</v>
          </cell>
          <cell r="I47">
            <v>6546.4138231676525</v>
          </cell>
          <cell r="J47">
            <v>6340.6731844325795</v>
          </cell>
        </row>
        <row r="48">
          <cell r="B48" t="str">
            <v>I&amp;M</v>
          </cell>
          <cell r="D48">
            <v>4208.8225888527686</v>
          </cell>
          <cell r="E48">
            <v>4496.0293887891503</v>
          </cell>
          <cell r="F48">
            <v>4391.1579474389173</v>
          </cell>
          <cell r="G48">
            <v>4426.0198939050715</v>
          </cell>
          <cell r="H48">
            <v>4446.9392516307471</v>
          </cell>
          <cell r="I48">
            <v>4462.7723855150089</v>
          </cell>
          <cell r="J48">
            <v>4455.7377117372007</v>
          </cell>
        </row>
        <row r="49">
          <cell r="B49" t="str">
            <v>KPCo</v>
          </cell>
          <cell r="D49">
            <v>1084.0091668008772</v>
          </cell>
          <cell r="E49">
            <v>1101.8863030830382</v>
          </cell>
          <cell r="F49">
            <v>1116.0528932661809</v>
          </cell>
          <cell r="G49">
            <v>1128.0267882030439</v>
          </cell>
          <cell r="H49">
            <v>1138.5698070281112</v>
          </cell>
          <cell r="I49">
            <v>1146.3881493173392</v>
          </cell>
          <cell r="J49">
            <v>1075.1124159902997</v>
          </cell>
        </row>
        <row r="50">
          <cell r="B50" t="str">
            <v>OHIO</v>
          </cell>
          <cell r="D50">
            <v>8719.0350479999997</v>
          </cell>
        </row>
        <row r="51">
          <cell r="B51" t="str">
            <v>TOTAL</v>
          </cell>
          <cell r="D51">
            <v>20370.919402</v>
          </cell>
          <cell r="E51">
            <v>11899.394498</v>
          </cell>
          <cell r="F51">
            <v>11894.445834000002</v>
          </cell>
          <cell r="G51">
            <v>12007.249927999999</v>
          </cell>
          <cell r="H51">
            <v>12088.550501000002</v>
          </cell>
          <cell r="I51">
            <v>12155.574358000002</v>
          </cell>
          <cell r="J51">
            <v>11871.52331216008</v>
          </cell>
        </row>
        <row r="52">
          <cell r="B52" t="str">
            <v>WPCo</v>
          </cell>
          <cell r="D52">
            <v>476.51418855531466</v>
          </cell>
          <cell r="E52">
            <v>416.5834751226156</v>
          </cell>
          <cell r="F52">
            <v>428.77756212375243</v>
          </cell>
          <cell r="G52">
            <v>432.42483306136393</v>
          </cell>
          <cell r="H52">
            <v>440.17095862053611</v>
          </cell>
          <cell r="I52">
            <v>447.03135154350178</v>
          </cell>
          <cell r="J52">
            <v>445.51124878077997</v>
          </cell>
        </row>
        <row r="53">
          <cell r="B53" t="str">
            <v>IRP/DR</v>
          </cell>
          <cell r="D53">
            <v>2014</v>
          </cell>
          <cell r="E53">
            <v>2015</v>
          </cell>
          <cell r="F53">
            <v>2016</v>
          </cell>
          <cell r="G53">
            <v>2017</v>
          </cell>
          <cell r="H53">
            <v>2018</v>
          </cell>
          <cell r="I53">
            <v>2019</v>
          </cell>
          <cell r="J53">
            <v>2020</v>
          </cell>
        </row>
        <row r="55">
          <cell r="B55" t="str">
            <v>APCo</v>
          </cell>
          <cell r="D55">
            <v>83.750850000000014</v>
          </cell>
          <cell r="E55">
            <v>129.78549625000002</v>
          </cell>
          <cell r="F55">
            <v>129.78549625000002</v>
          </cell>
          <cell r="G55">
            <v>129.78549625000002</v>
          </cell>
          <cell r="H55">
            <v>129.78549625000002</v>
          </cell>
          <cell r="I55">
            <v>129.78549625000002</v>
          </cell>
          <cell r="J55">
            <v>129.78549625000002</v>
          </cell>
        </row>
        <row r="56">
          <cell r="B56" t="str">
            <v>I&amp;M</v>
          </cell>
          <cell r="D56">
            <v>286.67204300000003</v>
          </cell>
          <cell r="E56">
            <v>307.56492223450005</v>
          </cell>
          <cell r="F56">
            <v>307.56492223450005</v>
          </cell>
          <cell r="G56">
            <v>307.56492223450005</v>
          </cell>
          <cell r="H56">
            <v>307.56492223450005</v>
          </cell>
          <cell r="I56">
            <v>307.56492223450005</v>
          </cell>
          <cell r="J56">
            <v>307.56492223450005</v>
          </cell>
        </row>
        <row r="57">
          <cell r="B57" t="str">
            <v>KPCo</v>
          </cell>
        </row>
        <row r="58">
          <cell r="B58" t="str">
            <v>OHIO</v>
          </cell>
        </row>
        <row r="61">
          <cell r="B61" t="str">
            <v xml:space="preserve">EE as Capacity </v>
          </cell>
          <cell r="D61" t="str">
            <v>2014/15</v>
          </cell>
          <cell r="E61" t="str">
            <v>2015/16</v>
          </cell>
          <cell r="F61" t="str">
            <v>2016/17</v>
          </cell>
          <cell r="G61" t="str">
            <v>2017/18</v>
          </cell>
          <cell r="H61" t="str">
            <v>2018/19</v>
          </cell>
          <cell r="I61" t="str">
            <v>2019/20</v>
          </cell>
          <cell r="J61" t="str">
            <v>2020/21</v>
          </cell>
        </row>
        <row r="63">
          <cell r="B63" t="str">
            <v>APCo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I&amp;M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-57.179027323557342</v>
          </cell>
        </row>
        <row r="65">
          <cell r="B65" t="str">
            <v>KPCo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OHIO</v>
          </cell>
          <cell r="D66">
            <v>0</v>
          </cell>
        </row>
        <row r="69">
          <cell r="B69" t="str">
            <v>*EE as Load Reduction</v>
          </cell>
          <cell r="D69">
            <v>2014</v>
          </cell>
          <cell r="E69">
            <v>2015</v>
          </cell>
          <cell r="F69">
            <v>2016</v>
          </cell>
          <cell r="G69">
            <v>2017</v>
          </cell>
          <cell r="H69">
            <v>2018</v>
          </cell>
          <cell r="I69">
            <v>2019</v>
          </cell>
          <cell r="J69">
            <v>2020</v>
          </cell>
        </row>
        <row r="71">
          <cell r="B71" t="str">
            <v>APCo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-37.764084090634952</v>
          </cell>
        </row>
        <row r="72">
          <cell r="B72" t="str">
            <v>I&amp;M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-102.21094460397028</v>
          </cell>
        </row>
        <row r="73">
          <cell r="B73" t="str">
            <v>KPCo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-3.6098492419254984</v>
          </cell>
        </row>
        <row r="74">
          <cell r="B74" t="str">
            <v>OHIO</v>
          </cell>
          <cell r="D74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5 Summary"/>
      <sheetName val="PY2018 Summary"/>
      <sheetName val="Info-AEPVIEWLOAD"/>
      <sheetName val="Info-PJMVIEWLOAD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E20">
            <v>507.02619530640004</v>
          </cell>
        </row>
        <row r="43">
          <cell r="B43" t="str">
            <v>DELTA</v>
          </cell>
          <cell r="C43">
            <v>0</v>
          </cell>
          <cell r="D43" t="str">
            <v>Plan Yr 14/15</v>
          </cell>
          <cell r="E43" t="str">
            <v>Plan Yr 15/16</v>
          </cell>
          <cell r="F43" t="str">
            <v>Plan Yr 16/17</v>
          </cell>
          <cell r="G43" t="str">
            <v>Plan Yr 17/18</v>
          </cell>
          <cell r="H43" t="str">
            <v>Plan Yr 18/19</v>
          </cell>
          <cell r="I43" t="str">
            <v>Plan Yr 19/20</v>
          </cell>
          <cell r="J43" t="str">
            <v>Plan Yr 20/21</v>
          </cell>
        </row>
        <row r="44">
          <cell r="B44" t="str">
            <v>UCAP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OHIO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APCo</v>
          </cell>
          <cell r="C47">
            <v>0</v>
          </cell>
          <cell r="D47">
            <v>0</v>
          </cell>
          <cell r="E47">
            <v>0</v>
          </cell>
          <cell r="F47">
            <v>138.65914042113127</v>
          </cell>
          <cell r="G47">
            <v>155.93596083173543</v>
          </cell>
          <cell r="H47">
            <v>0</v>
          </cell>
          <cell r="I47">
            <v>0</v>
          </cell>
          <cell r="J47">
            <v>6431.0321556025483</v>
          </cell>
        </row>
        <row r="48">
          <cell r="B48" t="str">
            <v>I&amp;M</v>
          </cell>
          <cell r="C48">
            <v>0</v>
          </cell>
          <cell r="D48">
            <v>0</v>
          </cell>
          <cell r="E48">
            <v>0</v>
          </cell>
          <cell r="F48">
            <v>26.789726521583361</v>
          </cell>
          <cell r="G48">
            <v>-127.51511434502572</v>
          </cell>
          <cell r="H48">
            <v>0</v>
          </cell>
          <cell r="I48">
            <v>0</v>
          </cell>
          <cell r="J48">
            <v>4860.7642697341125</v>
          </cell>
        </row>
        <row r="49">
          <cell r="B49" t="str">
            <v>KPCo</v>
          </cell>
          <cell r="C49">
            <v>0</v>
          </cell>
          <cell r="D49">
            <v>0</v>
          </cell>
          <cell r="E49">
            <v>0</v>
          </cell>
          <cell r="F49">
            <v>101.57836320235833</v>
          </cell>
          <cell r="G49">
            <v>-0.38338594816241311</v>
          </cell>
          <cell r="H49">
            <v>0</v>
          </cell>
          <cell r="I49">
            <v>0</v>
          </cell>
          <cell r="J49">
            <v>1172.8401346038179</v>
          </cell>
        </row>
        <row r="50">
          <cell r="B50" t="str">
            <v>WPCo</v>
          </cell>
          <cell r="C50">
            <v>0</v>
          </cell>
          <cell r="D50">
            <v>0</v>
          </cell>
          <cell r="E50">
            <v>0</v>
          </cell>
          <cell r="F50">
            <v>18.839026559723152</v>
          </cell>
          <cell r="G50">
            <v>41.27477250009315</v>
          </cell>
          <cell r="H50">
            <v>0</v>
          </cell>
          <cell r="I50">
            <v>0</v>
          </cell>
          <cell r="J50">
            <v>486.00822129495288</v>
          </cell>
        </row>
      </sheetData>
      <sheetData sheetId="7">
        <row r="17">
          <cell r="H17">
            <v>6565.7653313784003</v>
          </cell>
        </row>
      </sheetData>
      <sheetData sheetId="8"/>
      <sheetData sheetId="9">
        <row r="27">
          <cell r="E27">
            <v>12389.9</v>
          </cell>
        </row>
      </sheetData>
      <sheetData sheetId="10">
        <row r="27">
          <cell r="E27">
            <v>6371.5</v>
          </cell>
        </row>
      </sheetData>
      <sheetData sheetId="11">
        <row r="27">
          <cell r="E27">
            <v>4822.5</v>
          </cell>
        </row>
      </sheetData>
      <sheetData sheetId="12">
        <row r="27">
          <cell r="E27">
            <v>1195.9000000000001</v>
          </cell>
        </row>
      </sheetData>
      <sheetData sheetId="13"/>
      <sheetData sheetId="14"/>
      <sheetData sheetId="15"/>
      <sheetData sheetId="16">
        <row r="168">
          <cell r="BQ168">
            <v>65.8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APCo</v>
          </cell>
          <cell r="C18">
            <v>0</v>
          </cell>
          <cell r="D18">
            <v>129.78549625000002</v>
          </cell>
          <cell r="E18">
            <v>209.27800000000002</v>
          </cell>
          <cell r="F18">
            <v>209.27800000000002</v>
          </cell>
          <cell r="G18">
            <v>209.27800000000002</v>
          </cell>
          <cell r="H18">
            <v>209.27800000000002</v>
          </cell>
          <cell r="I18">
            <v>204.60079999999999</v>
          </cell>
          <cell r="J18">
            <v>204.60079999999999</v>
          </cell>
        </row>
        <row r="19">
          <cell r="B19" t="str">
            <v>I&amp;M</v>
          </cell>
          <cell r="C19">
            <v>0</v>
          </cell>
          <cell r="D19">
            <v>307.56492223450005</v>
          </cell>
          <cell r="E19">
            <v>314.822</v>
          </cell>
          <cell r="F19">
            <v>314.822</v>
          </cell>
          <cell r="G19">
            <v>314.822</v>
          </cell>
          <cell r="H19">
            <v>314.822</v>
          </cell>
          <cell r="I19">
            <v>314.822</v>
          </cell>
          <cell r="J19">
            <v>314.822</v>
          </cell>
        </row>
        <row r="20">
          <cell r="B20" t="str">
            <v>KPCo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OHIO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AEP Total</v>
          </cell>
          <cell r="C23">
            <v>0</v>
          </cell>
          <cell r="D23">
            <v>437.3504184845001</v>
          </cell>
          <cell r="E23">
            <v>524.1</v>
          </cell>
          <cell r="F23">
            <v>524.1</v>
          </cell>
          <cell r="G23">
            <v>524.1</v>
          </cell>
          <cell r="H23">
            <v>524.1</v>
          </cell>
          <cell r="I23">
            <v>519.42280000000005</v>
          </cell>
          <cell r="J23">
            <v>519.42280000000005</v>
          </cell>
        </row>
      </sheetData>
      <sheetData sheetId="26"/>
      <sheetData sheetId="27">
        <row r="3">
          <cell r="N3" t="str">
            <v>Unit</v>
          </cell>
          <cell r="O3" t="str">
            <v>APCO</v>
          </cell>
          <cell r="P3" t="str">
            <v>CSP</v>
          </cell>
          <cell r="Q3" t="str">
            <v>I&amp;M</v>
          </cell>
          <cell r="R3" t="str">
            <v>KPCO</v>
          </cell>
          <cell r="S3" t="str">
            <v>OHIO</v>
          </cell>
          <cell r="T3" t="str">
            <v>TOTAL</v>
          </cell>
        </row>
        <row r="4">
          <cell r="N4" t="str">
            <v>BERRIEN SPRINGS 1-12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1</v>
          </cell>
        </row>
        <row r="5">
          <cell r="N5" t="str">
            <v>BUCHANAN 1-10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1</v>
          </cell>
        </row>
        <row r="6">
          <cell r="N6" t="str">
            <v>BUCK-BYLLESBY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</row>
        <row r="7">
          <cell r="N7" t="str">
            <v>CLAYTOR 1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</row>
        <row r="8">
          <cell r="N8" t="str">
            <v>CLAYTOR 2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</row>
        <row r="9">
          <cell r="N9" t="str">
            <v>CLAYTOR 3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</row>
        <row r="10">
          <cell r="N10" t="str">
            <v>CLAYTOR 4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</row>
        <row r="11">
          <cell r="N11" t="str">
            <v>CONSTANTINE 1-4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</v>
          </cell>
        </row>
        <row r="12">
          <cell r="N12" t="str">
            <v>ELKHART 1-3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</row>
        <row r="13">
          <cell r="N13" t="str">
            <v>LEESVILLE 1-2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</row>
        <row r="14">
          <cell r="N14" t="str">
            <v>LONDON 1-3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</row>
        <row r="15">
          <cell r="N15" t="str">
            <v>MARMET 1-3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</row>
        <row r="16">
          <cell r="N16" t="str">
            <v>MOTTVILLE 1-4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1</v>
          </cell>
        </row>
        <row r="17">
          <cell r="N17" t="str">
            <v>NIAGARA 1-2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</row>
        <row r="18">
          <cell r="N18" t="str">
            <v>REUSENS 1-5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</row>
        <row r="19">
          <cell r="N19" t="str">
            <v>SUMMERSVILLE 1-2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</row>
        <row r="20">
          <cell r="N20" t="str">
            <v>TWIN BRANCH 1-8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</row>
        <row r="21">
          <cell r="N21" t="str">
            <v>WINFIELD 1-3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N23" t="str">
            <v>Run-of-River 
ICAP Reduction</v>
          </cell>
          <cell r="O23">
            <v>-200.3303378623188</v>
          </cell>
          <cell r="P23">
            <v>0</v>
          </cell>
          <cell r="Q23">
            <v>-7.6264624893435631</v>
          </cell>
          <cell r="R23">
            <v>0</v>
          </cell>
          <cell r="S23">
            <v>0</v>
          </cell>
          <cell r="T23">
            <v>-207.95680035166242</v>
          </cell>
        </row>
      </sheetData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Assumption"/>
      <sheetName val="AEP Planning View"/>
      <sheetName val="OHIO Planning View"/>
      <sheetName val="OHIOGEN Planning View"/>
      <sheetName val="OHIOWIRES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Sales-Duke Munis"/>
      <sheetName val="Sales-Buckeye"/>
      <sheetName val="Sales-ATSI"/>
      <sheetName val="Sales-A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PY2011</v>
          </cell>
          <cell r="D4" t="str">
            <v>PY2012</v>
          </cell>
          <cell r="E4" t="str">
            <v>PY2013</v>
          </cell>
          <cell r="F4" t="str">
            <v>PY2014</v>
          </cell>
          <cell r="G4" t="str">
            <v>PY2015</v>
          </cell>
          <cell r="H4" t="str">
            <v>PY2016</v>
          </cell>
          <cell r="I4" t="str">
            <v>PY2017</v>
          </cell>
          <cell r="J4" t="str">
            <v>PY2018</v>
          </cell>
          <cell r="K4" t="str">
            <v>PY2019</v>
          </cell>
          <cell r="L4" t="str">
            <v>PY2020</v>
          </cell>
        </row>
        <row r="5">
          <cell r="B5" t="str">
            <v>OHIO</v>
          </cell>
          <cell r="C5">
            <v>8772.2019964369774</v>
          </cell>
          <cell r="D5">
            <v>9027.6101255741269</v>
          </cell>
          <cell r="E5">
            <v>9522.479342596489</v>
          </cell>
          <cell r="F5">
            <v>9594.8648367776859</v>
          </cell>
          <cell r="G5">
            <v>9507.6336052951119</v>
          </cell>
          <cell r="H5">
            <v>9329.3070985948143</v>
          </cell>
          <cell r="I5">
            <v>9394.0518269630229</v>
          </cell>
          <cell r="J5">
            <v>9451.5923228216725</v>
          </cell>
          <cell r="K5">
            <v>9508.1703955835037</v>
          </cell>
          <cell r="L5">
            <v>9542.5522626723832</v>
          </cell>
        </row>
        <row r="6">
          <cell r="B6" t="str">
            <v>APCo</v>
          </cell>
          <cell r="C6">
            <v>6256.4264995908125</v>
          </cell>
          <cell r="D6">
            <v>6041.8276800000003</v>
          </cell>
          <cell r="E6">
            <v>6373.0243634849867</v>
          </cell>
          <cell r="F6">
            <v>6421.469154109639</v>
          </cell>
          <cell r="G6">
            <v>6363.0886899999987</v>
          </cell>
          <cell r="H6">
            <v>6770.5364754680486</v>
          </cell>
          <cell r="I6">
            <v>6822.4527516051521</v>
          </cell>
          <cell r="J6">
            <v>6884.239377213984</v>
          </cell>
          <cell r="K6">
            <v>6947.2397237693776</v>
          </cell>
          <cell r="L6">
            <v>7002.4524757150175</v>
          </cell>
        </row>
        <row r="7">
          <cell r="B7" t="str">
            <v>CSP</v>
          </cell>
          <cell r="C7">
            <v>4152.8342284711216</v>
          </cell>
          <cell r="D7">
            <v>4289.0179923577289</v>
          </cell>
          <cell r="E7">
            <v>4524.1303804813697</v>
          </cell>
          <cell r="F7">
            <v>4558.5207321481248</v>
          </cell>
          <cell r="G7">
            <v>4517.0771699960114</v>
          </cell>
          <cell r="H7">
            <v>4430.6489806294967</v>
          </cell>
          <cell r="I7">
            <v>4458.8417681824294</v>
          </cell>
          <cell r="J7">
            <v>4483.8372104958789</v>
          </cell>
          <cell r="K7">
            <v>4508.3680606421913</v>
          </cell>
          <cell r="L7">
            <v>4523.1159683398346</v>
          </cell>
        </row>
        <row r="8">
          <cell r="B8" t="str">
            <v>I&amp;M</v>
          </cell>
          <cell r="C8">
            <v>4267.7778871349319</v>
          </cell>
          <cell r="D8">
            <v>4464.5830559999995</v>
          </cell>
          <cell r="E8">
            <v>4709.3194469740738</v>
          </cell>
          <cell r="F8">
            <v>4745.1175204759493</v>
          </cell>
          <cell r="G8">
            <v>4701.9775230000005</v>
          </cell>
          <cell r="H8">
            <v>4387.5912936397017</v>
          </cell>
          <cell r="I8">
            <v>4408.3426551775001</v>
          </cell>
          <cell r="J8">
            <v>4427.0622954716018</v>
          </cell>
          <cell r="K8">
            <v>4454.1154721380872</v>
          </cell>
          <cell r="L8">
            <v>4469.1538954448279</v>
          </cell>
        </row>
        <row r="9">
          <cell r="B9" t="str">
            <v>KPCo</v>
          </cell>
          <cell r="C9">
            <v>1218.4617708372773</v>
          </cell>
          <cell r="D9">
            <v>1139.7014879999999</v>
          </cell>
          <cell r="E9">
            <v>1202.1768469444485</v>
          </cell>
          <cell r="F9">
            <v>1211.3152406367301</v>
          </cell>
          <cell r="G9">
            <v>1200.3026290000003</v>
          </cell>
          <cell r="H9">
            <v>1252.1496698306162</v>
          </cell>
          <cell r="I9">
            <v>1255.9753313922993</v>
          </cell>
          <cell r="J9">
            <v>1270.5849099595398</v>
          </cell>
          <cell r="K9">
            <v>1281.0829098143138</v>
          </cell>
          <cell r="L9">
            <v>1287.2359694003308</v>
          </cell>
        </row>
        <row r="10">
          <cell r="B10" t="str">
            <v>OPCo Ex WPCo</v>
          </cell>
          <cell r="C10">
            <v>4619.3677679658558</v>
          </cell>
          <cell r="D10">
            <v>4738.5921332163989</v>
          </cell>
          <cell r="E10">
            <v>4998.3489621151202</v>
          </cell>
          <cell r="F10">
            <v>5036.3441046295611</v>
          </cell>
          <cell r="G10">
            <v>4990.5564352991014</v>
          </cell>
          <cell r="H10">
            <v>4898.6581179653176</v>
          </cell>
          <cell r="I10">
            <v>4935.2100587805926</v>
          </cell>
          <cell r="J10">
            <v>4967.7551123257936</v>
          </cell>
          <cell r="K10">
            <v>4999.8023349413124</v>
          </cell>
          <cell r="L10">
            <v>5019.4362943325496</v>
          </cell>
        </row>
        <row r="12">
          <cell r="B12" t="str">
            <v>AEP Total</v>
          </cell>
          <cell r="C12">
            <v>20514.868154</v>
          </cell>
          <cell r="D12">
            <v>20673.722349574127</v>
          </cell>
          <cell r="E12">
            <v>21807</v>
          </cell>
          <cell r="F12">
            <v>21972.766752000003</v>
          </cell>
          <cell r="G12">
            <v>21773.002447295115</v>
          </cell>
          <cell r="H12">
            <v>21739.584537533181</v>
          </cell>
          <cell r="I12">
            <v>21880.822565137976</v>
          </cell>
          <cell r="J12">
            <v>22033.4789054668</v>
          </cell>
          <cell r="K12">
            <v>22190.608501305283</v>
          </cell>
          <cell r="L12">
            <v>22301.394603232562</v>
          </cell>
        </row>
        <row r="27">
          <cell r="B27" t="str">
            <v>PJM PARAMETERS</v>
          </cell>
          <cell r="C27" t="str">
            <v>FINAL</v>
          </cell>
          <cell r="D27" t="str">
            <v>FINAL</v>
          </cell>
          <cell r="E27" t="str">
            <v>BRA</v>
          </cell>
          <cell r="F27" t="str">
            <v>BRA</v>
          </cell>
          <cell r="G27" t="str">
            <v>BRA</v>
          </cell>
          <cell r="H27" t="str">
            <v>AEP</v>
          </cell>
          <cell r="I27" t="str">
            <v>AEP</v>
          </cell>
          <cell r="J27" t="str">
            <v>AEP</v>
          </cell>
          <cell r="K27" t="str">
            <v>AEP</v>
          </cell>
          <cell r="L27" t="str">
            <v>AEP</v>
          </cell>
        </row>
        <row r="28">
          <cell r="C28" t="str">
            <v>PY2011</v>
          </cell>
          <cell r="D28" t="str">
            <v>PY2012</v>
          </cell>
          <cell r="E28" t="str">
            <v>PY2013</v>
          </cell>
          <cell r="F28" t="str">
            <v>PY2014</v>
          </cell>
          <cell r="G28" t="str">
            <v>PY2015</v>
          </cell>
          <cell r="H28" t="str">
            <v>PY2016</v>
          </cell>
          <cell r="I28" t="str">
            <v>PY2017</v>
          </cell>
          <cell r="J28" t="str">
            <v>PY2018</v>
          </cell>
          <cell r="K28" t="str">
            <v>PY2019</v>
          </cell>
          <cell r="L28" t="str">
            <v>PY2020</v>
          </cell>
        </row>
        <row r="30">
          <cell r="B30" t="str">
            <v>Pool-Wide EFORd</v>
          </cell>
          <cell r="C30">
            <v>6.2100000000000002E-2</v>
          </cell>
          <cell r="D30">
            <v>5.9799999999999999E-2</v>
          </cell>
          <cell r="E30">
            <v>6.3E-2</v>
          </cell>
          <cell r="F30">
            <v>6.25E-2</v>
          </cell>
          <cell r="G30">
            <v>5.8999999999999997E-2</v>
          </cell>
          <cell r="H30">
            <v>5.8999999999999997E-2</v>
          </cell>
          <cell r="I30">
            <v>5.8999999999999997E-2</v>
          </cell>
          <cell r="J30">
            <v>5.8999999999999997E-2</v>
          </cell>
          <cell r="K30">
            <v>5.8999999999999997E-2</v>
          </cell>
          <cell r="L30">
            <v>5.8999999999999997E-2</v>
          </cell>
        </row>
        <row r="31">
          <cell r="B31" t="str">
            <v>Installed Reserve Margin</v>
          </cell>
          <cell r="C31">
            <v>0.155</v>
          </cell>
          <cell r="D31">
            <v>0.156</v>
          </cell>
          <cell r="E31">
            <v>0.153</v>
          </cell>
          <cell r="F31">
            <v>0.153</v>
          </cell>
          <cell r="G31">
            <v>0.154</v>
          </cell>
          <cell r="H31">
            <v>0.154</v>
          </cell>
          <cell r="I31">
            <v>0.154</v>
          </cell>
          <cell r="J31">
            <v>0.154</v>
          </cell>
          <cell r="K31">
            <v>0.154</v>
          </cell>
          <cell r="L31">
            <v>0.154</v>
          </cell>
        </row>
        <row r="32">
          <cell r="B32" t="str">
            <v>Demand Resource Factor</v>
          </cell>
          <cell r="C32">
            <v>0.95499999999999996</v>
          </cell>
          <cell r="D32">
            <v>0.95399999999999996</v>
          </cell>
          <cell r="E32">
            <v>0.95699999999999996</v>
          </cell>
          <cell r="F32">
            <v>0.95599999999999996</v>
          </cell>
          <cell r="G32">
            <v>0.95499999999999996</v>
          </cell>
          <cell r="H32">
            <v>0.95499999999999996</v>
          </cell>
          <cell r="I32">
            <v>0.95499999999999996</v>
          </cell>
          <cell r="J32">
            <v>0.95499999999999996</v>
          </cell>
          <cell r="K32">
            <v>0.95499999999999996</v>
          </cell>
          <cell r="L32">
            <v>0.95499999999999996</v>
          </cell>
        </row>
        <row r="33">
          <cell r="B33" t="str">
            <v>Forecast Pool Requirement</v>
          </cell>
          <cell r="C33">
            <v>1.0832999999999999</v>
          </cell>
          <cell r="D33">
            <v>1.0868712</v>
          </cell>
          <cell r="E33">
            <v>1.0803610000000001</v>
          </cell>
          <cell r="F33">
            <v>1.0809375000000001</v>
          </cell>
          <cell r="G33">
            <v>1.085914</v>
          </cell>
          <cell r="H33">
            <v>1.085914</v>
          </cell>
          <cell r="I33">
            <v>1.085914</v>
          </cell>
          <cell r="J33">
            <v>1.085914</v>
          </cell>
          <cell r="K33">
            <v>1.085914</v>
          </cell>
          <cell r="L33">
            <v>1.085914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53"/>
    <pageSetUpPr autoPageBreaks="0" fitToPage="1"/>
  </sheetPr>
  <dimension ref="A2:AI47"/>
  <sheetViews>
    <sheetView tabSelected="1" workbookViewId="0">
      <selection activeCell="AA8" sqref="AA8"/>
    </sheetView>
  </sheetViews>
  <sheetFormatPr defaultColWidth="9.140625" defaultRowHeight="15" x14ac:dyDescent="0.2"/>
  <cols>
    <col min="1" max="1" width="8.5703125" style="22" bestFit="1" customWidth="1"/>
    <col min="2" max="2" width="5.140625" style="22" bestFit="1" customWidth="1"/>
    <col min="3" max="3" width="3.140625" style="22" customWidth="1"/>
    <col min="4" max="4" width="11.85546875" style="22" customWidth="1"/>
    <col min="5" max="5" width="9.140625" style="22" customWidth="1"/>
    <col min="6" max="6" width="9.85546875" style="22" customWidth="1"/>
    <col min="7" max="7" width="14.140625" style="22" customWidth="1"/>
    <col min="8" max="8" width="11.85546875" style="22" customWidth="1"/>
    <col min="9" max="9" width="11.28515625" style="22" customWidth="1"/>
    <col min="10" max="10" width="13.85546875" style="22" customWidth="1"/>
    <col min="11" max="11" width="1.5703125" style="22" customWidth="1"/>
    <col min="12" max="12" width="13.5703125" style="22" customWidth="1"/>
    <col min="13" max="14" width="11.85546875" style="22" customWidth="1"/>
    <col min="15" max="15" width="49.140625" style="22" customWidth="1"/>
    <col min="16" max="17" width="11.85546875" style="22" customWidth="1"/>
    <col min="18" max="18" width="16" style="22" customWidth="1"/>
    <col min="19" max="19" width="12.7109375" style="22" customWidth="1"/>
    <col min="20" max="20" width="1.5703125" style="22" customWidth="1"/>
    <col min="21" max="21" width="14.42578125" style="22" customWidth="1"/>
    <col min="22" max="22" width="11.85546875" style="22" customWidth="1"/>
    <col min="23" max="23" width="1.5703125" style="22" customWidth="1"/>
    <col min="24" max="27" width="13.42578125" style="22" customWidth="1"/>
    <col min="28" max="16384" width="9.140625" style="22"/>
  </cols>
  <sheetData>
    <row r="2" spans="1:27" x14ac:dyDescent="0.2">
      <c r="AA2" s="5" t="s">
        <v>8</v>
      </c>
    </row>
    <row r="3" spans="1:27" x14ac:dyDescent="0.2">
      <c r="AA3" s="5" t="s">
        <v>9</v>
      </c>
    </row>
    <row r="4" spans="1:27" x14ac:dyDescent="0.2">
      <c r="AA4" s="5" t="s">
        <v>63</v>
      </c>
    </row>
    <row r="5" spans="1:27" x14ac:dyDescent="0.2">
      <c r="AA5" s="5" t="s">
        <v>10</v>
      </c>
    </row>
    <row r="6" spans="1:27" x14ac:dyDescent="0.2">
      <c r="AA6" s="5" t="s">
        <v>13</v>
      </c>
    </row>
    <row r="7" spans="1:27" x14ac:dyDescent="0.2">
      <c r="AA7" s="5" t="s">
        <v>11</v>
      </c>
    </row>
    <row r="8" spans="1:27" x14ac:dyDescent="0.2">
      <c r="AA8" s="5" t="s">
        <v>12</v>
      </c>
    </row>
    <row r="10" spans="1:27" s="14" customFormat="1" ht="19.5" x14ac:dyDescent="0.3">
      <c r="A10" s="134" t="s">
        <v>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7" s="15" customFormat="1" ht="19.5" x14ac:dyDescent="0.3">
      <c r="A11" s="135" t="s">
        <v>15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7" s="15" customFormat="1" ht="19.5" x14ac:dyDescent="0.3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</row>
    <row r="13" spans="1:27" s="15" customFormat="1" ht="18.75" x14ac:dyDescent="0.25">
      <c r="A13" s="16"/>
      <c r="B13" s="17"/>
      <c r="I13" s="18"/>
      <c r="J13" s="18"/>
      <c r="K13" s="18"/>
      <c r="L13" s="18"/>
      <c r="M13" s="18"/>
      <c r="N13" s="18"/>
      <c r="O13" s="18"/>
      <c r="P13" s="18"/>
      <c r="Q13" s="18"/>
      <c r="S13" s="18"/>
      <c r="T13" s="18"/>
      <c r="U13" s="18"/>
      <c r="V13" s="18"/>
    </row>
    <row r="14" spans="1:27" s="15" customFormat="1" x14ac:dyDescent="0.2">
      <c r="A14" s="18"/>
      <c r="B14" s="18"/>
      <c r="C14" s="18"/>
      <c r="D14" s="19">
        <v>-1</v>
      </c>
      <c r="E14" s="19">
        <v>-2</v>
      </c>
      <c r="F14" s="19">
        <v>-3</v>
      </c>
      <c r="G14" s="19">
        <v>-4</v>
      </c>
      <c r="H14" s="19">
        <v>-5</v>
      </c>
      <c r="I14" s="19">
        <v>-6</v>
      </c>
      <c r="J14" s="19">
        <v>-7</v>
      </c>
      <c r="K14" s="19"/>
      <c r="L14" s="19">
        <v>-8</v>
      </c>
      <c r="M14" s="19">
        <v>-9</v>
      </c>
      <c r="N14" s="19">
        <v>-10</v>
      </c>
      <c r="O14" s="19">
        <v>-11</v>
      </c>
      <c r="P14" s="19">
        <v>-12</v>
      </c>
      <c r="Q14" s="19">
        <v>-13</v>
      </c>
      <c r="R14" s="19">
        <v>-14</v>
      </c>
      <c r="S14" s="19">
        <v>-15</v>
      </c>
      <c r="T14" s="19"/>
      <c r="U14" s="19">
        <v>-16</v>
      </c>
      <c r="V14" s="19">
        <v>-17</v>
      </c>
    </row>
    <row r="15" spans="1:27" s="15" customFormat="1" ht="19.5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0"/>
    </row>
    <row r="16" spans="1:27" ht="61.5" customHeight="1" x14ac:dyDescent="0.2">
      <c r="D16" s="23"/>
      <c r="E16" s="23"/>
      <c r="F16" s="23" t="s">
        <v>16</v>
      </c>
      <c r="G16" s="23"/>
      <c r="H16" s="23"/>
      <c r="I16" s="23"/>
      <c r="J16" s="23" t="s">
        <v>17</v>
      </c>
      <c r="K16" s="23"/>
      <c r="L16" s="23"/>
      <c r="M16" s="23"/>
      <c r="N16" s="23" t="s">
        <v>18</v>
      </c>
      <c r="O16" s="23"/>
      <c r="P16" s="23"/>
      <c r="Q16" s="23"/>
      <c r="R16" s="23"/>
      <c r="S16" s="23"/>
      <c r="T16" s="23"/>
      <c r="U16" s="23" t="s">
        <v>19</v>
      </c>
      <c r="V16" s="23" t="s">
        <v>20</v>
      </c>
      <c r="W16" s="24"/>
    </row>
    <row r="17" spans="1:35" ht="5.25" customHeight="1" x14ac:dyDescent="0.2">
      <c r="F17" s="23"/>
      <c r="J17" s="23"/>
      <c r="K17" s="23"/>
      <c r="R17" s="23"/>
      <c r="T17" s="23"/>
      <c r="U17" s="23"/>
      <c r="V17" s="23"/>
      <c r="W17" s="24"/>
    </row>
    <row r="18" spans="1:35" ht="15.75" x14ac:dyDescent="0.2">
      <c r="D18" s="137" t="s">
        <v>21</v>
      </c>
      <c r="E18" s="138"/>
      <c r="F18" s="138"/>
      <c r="G18" s="138"/>
      <c r="H18" s="138"/>
      <c r="I18" s="138"/>
      <c r="J18" s="139"/>
      <c r="K18" s="23"/>
      <c r="L18" s="140" t="s">
        <v>22</v>
      </c>
      <c r="M18" s="141"/>
      <c r="N18" s="141"/>
      <c r="O18" s="141"/>
      <c r="P18" s="141"/>
      <c r="Q18" s="141"/>
      <c r="R18" s="141"/>
      <c r="S18" s="142"/>
      <c r="T18" s="23"/>
      <c r="U18" s="122" t="s">
        <v>23</v>
      </c>
      <c r="V18" s="124"/>
      <c r="W18" s="24"/>
      <c r="X18" s="122" t="s">
        <v>24</v>
      </c>
      <c r="Y18" s="123"/>
      <c r="Z18" s="123"/>
      <c r="AA18" s="124"/>
    </row>
    <row r="19" spans="1:35" s="26" customFormat="1" ht="76.5" customHeight="1" x14ac:dyDescent="0.2">
      <c r="A19" s="125" t="s">
        <v>25</v>
      </c>
      <c r="B19" s="126"/>
      <c r="C19" s="24"/>
      <c r="D19" s="119" t="s">
        <v>26</v>
      </c>
      <c r="E19" s="115" t="s">
        <v>27</v>
      </c>
      <c r="F19" s="115" t="s">
        <v>28</v>
      </c>
      <c r="G19" s="115" t="s">
        <v>29</v>
      </c>
      <c r="H19" s="115" t="s">
        <v>30</v>
      </c>
      <c r="I19" s="115" t="s">
        <v>31</v>
      </c>
      <c r="J19" s="117" t="s">
        <v>32</v>
      </c>
      <c r="K19" s="25"/>
      <c r="L19" s="129" t="s">
        <v>33</v>
      </c>
      <c r="M19" s="131" t="s">
        <v>34</v>
      </c>
      <c r="N19" s="131" t="s">
        <v>35</v>
      </c>
      <c r="O19" s="133" t="s">
        <v>36</v>
      </c>
      <c r="P19" s="133"/>
      <c r="Q19" s="131" t="s">
        <v>37</v>
      </c>
      <c r="R19" s="115" t="s">
        <v>38</v>
      </c>
      <c r="S19" s="117" t="s">
        <v>62</v>
      </c>
      <c r="U19" s="119" t="s">
        <v>39</v>
      </c>
      <c r="V19" s="117" t="s">
        <v>40</v>
      </c>
      <c r="W19" s="24"/>
      <c r="X19" s="119" t="s">
        <v>41</v>
      </c>
      <c r="Y19" s="115" t="s">
        <v>42</v>
      </c>
      <c r="Z19" s="115" t="s">
        <v>43</v>
      </c>
      <c r="AA19" s="117" t="s">
        <v>44</v>
      </c>
    </row>
    <row r="20" spans="1:35" s="26" customFormat="1" ht="16.5" customHeight="1" x14ac:dyDescent="0.2">
      <c r="A20" s="127"/>
      <c r="B20" s="128"/>
      <c r="C20" s="27"/>
      <c r="D20" s="120"/>
      <c r="E20" s="116"/>
      <c r="F20" s="116"/>
      <c r="G20" s="116"/>
      <c r="H20" s="116"/>
      <c r="I20" s="116"/>
      <c r="J20" s="118"/>
      <c r="K20" s="25"/>
      <c r="L20" s="130"/>
      <c r="M20" s="132"/>
      <c r="N20" s="132"/>
      <c r="O20" s="85" t="s">
        <v>45</v>
      </c>
      <c r="P20" s="28" t="s">
        <v>4</v>
      </c>
      <c r="Q20" s="132"/>
      <c r="R20" s="116"/>
      <c r="S20" s="118"/>
      <c r="U20" s="120"/>
      <c r="V20" s="121"/>
      <c r="W20" s="24"/>
      <c r="X20" s="120"/>
      <c r="Y20" s="116"/>
      <c r="Z20" s="116"/>
      <c r="AA20" s="118"/>
    </row>
    <row r="21" spans="1:35" s="18" customFormat="1" x14ac:dyDescent="0.2">
      <c r="A21" s="8">
        <v>2023</v>
      </c>
      <c r="B21" s="9" t="s">
        <v>53</v>
      </c>
      <c r="C21" s="29" t="s">
        <v>46</v>
      </c>
      <c r="D21" s="30">
        <v>945.71384</v>
      </c>
      <c r="E21" s="31">
        <v>0</v>
      </c>
      <c r="F21" s="30">
        <v>945.71384</v>
      </c>
      <c r="G21" s="32">
        <v>8.5083514959191486</v>
      </c>
      <c r="H21" s="33">
        <v>1</v>
      </c>
      <c r="I21" s="12">
        <v>1.0930437</v>
      </c>
      <c r="J21" s="34">
        <f>($F21-($G21*$H21))*$I21</f>
        <v>1024.406554814808</v>
      </c>
      <c r="K21" s="35"/>
      <c r="L21" s="36">
        <v>1076</v>
      </c>
      <c r="M21" s="37">
        <v>0</v>
      </c>
      <c r="N21" s="38">
        <f>L21-M21</f>
        <v>1076</v>
      </c>
      <c r="O21" s="84"/>
      <c r="P21" s="39"/>
      <c r="Q21" s="40">
        <v>90</v>
      </c>
      <c r="R21" s="41">
        <v>935.3</v>
      </c>
      <c r="S21" s="41">
        <v>0</v>
      </c>
      <c r="T21" s="29"/>
      <c r="U21" s="41">
        <f t="shared" ref="U21:U25" si="0">R21+Q21-J21</f>
        <v>0.89344518519192206</v>
      </c>
      <c r="V21" s="42">
        <f>R21+Q21+S21-J21</f>
        <v>0.89344518519192206</v>
      </c>
      <c r="W21" s="43"/>
      <c r="X21" s="44">
        <f t="shared" ref="X21:X25" si="1">($J21+($G21*$H21*$I21))/(1+$Y21)</f>
        <v>899.65757599199992</v>
      </c>
      <c r="Y21" s="45">
        <v>0.14899999999999999</v>
      </c>
      <c r="Z21" s="45">
        <f t="shared" ref="Z21:Z25" si="2">$V21/$X21</f>
        <v>9.930947162944436E-4</v>
      </c>
      <c r="AA21" s="46">
        <f t="shared" ref="AA21:AA25" si="3">SUM($Y21:$Z21)</f>
        <v>0.14999309471629443</v>
      </c>
    </row>
    <row r="22" spans="1:35" s="18" customFormat="1" x14ac:dyDescent="0.2">
      <c r="A22" s="8">
        <v>2024</v>
      </c>
      <c r="B22" s="9" t="s">
        <v>54</v>
      </c>
      <c r="C22" s="29" t="s">
        <v>46</v>
      </c>
      <c r="D22" s="30">
        <v>953.08061999999995</v>
      </c>
      <c r="E22" s="36">
        <v>0</v>
      </c>
      <c r="F22" s="30">
        <v>953.08061999999995</v>
      </c>
      <c r="G22" s="32">
        <v>5.4002026082795549</v>
      </c>
      <c r="H22" s="33">
        <v>1</v>
      </c>
      <c r="I22" s="12">
        <v>1.0925516</v>
      </c>
      <c r="J22" s="34">
        <f t="shared" ref="J22:J25" si="4">($F22-($G22*$H22))*$I22</f>
        <v>1035.389756309992</v>
      </c>
      <c r="K22" s="35"/>
      <c r="L22" s="36">
        <v>1076</v>
      </c>
      <c r="M22" s="47">
        <v>0</v>
      </c>
      <c r="N22" s="38">
        <f t="shared" ref="N22:N25" si="5">L22-M22</f>
        <v>1076</v>
      </c>
      <c r="O22" s="48"/>
      <c r="P22" s="110"/>
      <c r="Q22" s="89">
        <v>101</v>
      </c>
      <c r="R22" s="44">
        <v>935.30000000000007</v>
      </c>
      <c r="S22" s="44">
        <v>0</v>
      </c>
      <c r="T22" s="29"/>
      <c r="U22" s="44">
        <f t="shared" si="0"/>
        <v>0.91024369000820116</v>
      </c>
      <c r="V22" s="42">
        <f t="shared" ref="V22:V25" si="6">R22+Q22+S22-J22</f>
        <v>0.91024369000820116</v>
      </c>
      <c r="W22" s="43"/>
      <c r="X22" s="44">
        <f t="shared" si="1"/>
        <v>907.04682605400012</v>
      </c>
      <c r="Y22" s="45">
        <v>0.14799999999999999</v>
      </c>
      <c r="Z22" s="45">
        <f t="shared" si="2"/>
        <v>1.0035244751013667E-3</v>
      </c>
      <c r="AA22" s="46">
        <f t="shared" si="3"/>
        <v>0.14900352447510135</v>
      </c>
      <c r="AC22" s="105"/>
      <c r="AE22" s="106"/>
      <c r="AF22" s="107"/>
      <c r="AG22" s="108"/>
      <c r="AI22" s="109"/>
    </row>
    <row r="23" spans="1:35" s="18" customFormat="1" x14ac:dyDescent="0.2">
      <c r="A23" s="8">
        <v>2025</v>
      </c>
      <c r="B23" s="9" t="s">
        <v>55</v>
      </c>
      <c r="C23" s="29" t="s">
        <v>46</v>
      </c>
      <c r="D23" s="30">
        <v>939.06245000000001</v>
      </c>
      <c r="E23" s="36">
        <v>0</v>
      </c>
      <c r="F23" s="30">
        <v>939.06245000000001</v>
      </c>
      <c r="G23" s="32">
        <v>5.4037751139303563</v>
      </c>
      <c r="H23" s="33">
        <v>1</v>
      </c>
      <c r="I23" s="12">
        <v>1.0918292999999999</v>
      </c>
      <c r="J23" s="34">
        <f t="shared" si="4"/>
        <v>1019.3958974397849</v>
      </c>
      <c r="K23" s="35"/>
      <c r="L23" s="36">
        <v>1076</v>
      </c>
      <c r="M23" s="47">
        <v>0</v>
      </c>
      <c r="N23" s="38">
        <f t="shared" si="5"/>
        <v>1076</v>
      </c>
      <c r="O23" s="48"/>
      <c r="P23" s="110"/>
      <c r="Q23" s="89">
        <v>85</v>
      </c>
      <c r="R23" s="44">
        <v>935.30000000000007</v>
      </c>
      <c r="S23" s="44">
        <v>0</v>
      </c>
      <c r="T23" s="29"/>
      <c r="U23" s="44">
        <f t="shared" si="0"/>
        <v>0.90410256021516489</v>
      </c>
      <c r="V23" s="42">
        <f>R23+Q23+S23-J23</f>
        <v>0.90410256021516489</v>
      </c>
      <c r="W23" s="43"/>
      <c r="X23" s="44">
        <f t="shared" si="1"/>
        <v>893.89354615499997</v>
      </c>
      <c r="Y23" s="45">
        <v>0.14699999999999999</v>
      </c>
      <c r="Z23" s="45">
        <f t="shared" si="2"/>
        <v>1.0114208387610338E-3</v>
      </c>
      <c r="AA23" s="46">
        <f t="shared" si="3"/>
        <v>0.14801142083876104</v>
      </c>
      <c r="AC23" s="105"/>
      <c r="AE23" s="106"/>
      <c r="AF23" s="107"/>
      <c r="AG23" s="108"/>
      <c r="AI23" s="109"/>
    </row>
    <row r="24" spans="1:35" s="18" customFormat="1" ht="15.75" thickBot="1" x14ac:dyDescent="0.25">
      <c r="A24" s="10">
        <v>2026</v>
      </c>
      <c r="B24" s="11" t="s">
        <v>56</v>
      </c>
      <c r="C24" s="86" t="s">
        <v>46</v>
      </c>
      <c r="D24" s="49">
        <v>940.72226000000001</v>
      </c>
      <c r="E24" s="52">
        <v>0</v>
      </c>
      <c r="F24" s="49">
        <v>940.72226000000001</v>
      </c>
      <c r="G24" s="87">
        <v>5.4037751139303563</v>
      </c>
      <c r="H24" s="50">
        <v>1</v>
      </c>
      <c r="I24" s="13">
        <v>1.0918292999999999</v>
      </c>
      <c r="J24" s="111">
        <f t="shared" si="4"/>
        <v>1021.2081266302179</v>
      </c>
      <c r="K24" s="51"/>
      <c r="L24" s="52">
        <v>1076</v>
      </c>
      <c r="M24" s="53">
        <v>0</v>
      </c>
      <c r="N24" s="112">
        <f t="shared" si="5"/>
        <v>1076</v>
      </c>
      <c r="O24" s="55" t="s">
        <v>58</v>
      </c>
      <c r="P24" s="55">
        <v>100</v>
      </c>
      <c r="Q24" s="88">
        <v>72</v>
      </c>
      <c r="R24" s="112">
        <v>935.30000000000007</v>
      </c>
      <c r="S24" s="54">
        <v>14</v>
      </c>
      <c r="T24" s="86"/>
      <c r="U24" s="54">
        <f t="shared" si="0"/>
        <v>-13.908126630217794</v>
      </c>
      <c r="V24" s="56">
        <f t="shared" si="6"/>
        <v>9.1873369782206282E-2</v>
      </c>
      <c r="W24" s="113"/>
      <c r="X24" s="54">
        <f t="shared" si="1"/>
        <v>895.47351929399986</v>
      </c>
      <c r="Y24" s="57">
        <v>0.14699999999999999</v>
      </c>
      <c r="Z24" s="57">
        <f t="shared" si="2"/>
        <v>1.0259752834973853E-4</v>
      </c>
      <c r="AA24" s="58">
        <f t="shared" si="3"/>
        <v>0.14710259752834973</v>
      </c>
    </row>
    <row r="25" spans="1:35" s="18" customFormat="1" ht="15.75" thickTop="1" x14ac:dyDescent="0.2">
      <c r="A25" s="90">
        <v>2027</v>
      </c>
      <c r="B25" s="91" t="s">
        <v>57</v>
      </c>
      <c r="C25" s="29" t="s">
        <v>47</v>
      </c>
      <c r="D25" s="92">
        <v>1020.0517076862122</v>
      </c>
      <c r="E25" s="92">
        <v>0</v>
      </c>
      <c r="F25" s="92">
        <v>1020.0517076862122</v>
      </c>
      <c r="G25" s="93">
        <v>5.4037751139303563</v>
      </c>
      <c r="H25" s="94">
        <v>1</v>
      </c>
      <c r="I25" s="95">
        <v>1.0918292999999999</v>
      </c>
      <c r="J25" s="92">
        <f t="shared" si="4"/>
        <v>1107.8223419668416</v>
      </c>
      <c r="K25" s="35"/>
      <c r="L25" s="96">
        <v>1076</v>
      </c>
      <c r="M25" s="97">
        <v>0</v>
      </c>
      <c r="N25" s="101">
        <f t="shared" si="5"/>
        <v>1076</v>
      </c>
      <c r="O25" s="99" t="s">
        <v>59</v>
      </c>
      <c r="P25" s="99">
        <v>450</v>
      </c>
      <c r="Q25" s="100">
        <v>24</v>
      </c>
      <c r="R25" s="98">
        <v>935.30000000000007</v>
      </c>
      <c r="S25" s="101">
        <v>149</v>
      </c>
      <c r="T25" s="29"/>
      <c r="U25" s="101">
        <f t="shared" si="0"/>
        <v>-148.52234196684151</v>
      </c>
      <c r="V25" s="102">
        <f t="shared" si="6"/>
        <v>0.47765803315860467</v>
      </c>
      <c r="W25" s="24"/>
      <c r="X25" s="101">
        <f t="shared" si="1"/>
        <v>970.98722054650534</v>
      </c>
      <c r="Y25" s="103">
        <v>0.14699999999999999</v>
      </c>
      <c r="Z25" s="103">
        <f t="shared" si="2"/>
        <v>4.9193029841295148E-4</v>
      </c>
      <c r="AA25" s="104">
        <f t="shared" si="3"/>
        <v>0.14749193029841295</v>
      </c>
    </row>
    <row r="27" spans="1:35" s="63" customFormat="1" ht="15.75" x14ac:dyDescent="0.25">
      <c r="A27" s="59" t="s">
        <v>6</v>
      </c>
      <c r="B27" s="60" t="s">
        <v>0</v>
      </c>
      <c r="C27" s="7" t="s">
        <v>60</v>
      </c>
      <c r="D27" s="61"/>
      <c r="E27" s="62"/>
      <c r="F27" s="62"/>
      <c r="G27" s="62"/>
      <c r="H27" s="62"/>
      <c r="I27" s="62"/>
      <c r="J27" s="62"/>
      <c r="O27" s="78"/>
      <c r="P27" s="79"/>
      <c r="Q27" s="80"/>
      <c r="R27" s="81"/>
      <c r="S27" s="82"/>
      <c r="T27" s="4"/>
      <c r="U27" s="4"/>
      <c r="X27" s="65"/>
    </row>
    <row r="28" spans="1:35" s="63" customFormat="1" ht="15.75" x14ac:dyDescent="0.25">
      <c r="A28" s="6"/>
      <c r="B28" s="60" t="s">
        <v>1</v>
      </c>
      <c r="C28" s="62" t="s">
        <v>49</v>
      </c>
      <c r="D28" s="61"/>
      <c r="E28" s="62"/>
      <c r="F28" s="62"/>
      <c r="G28" s="62"/>
      <c r="H28" s="62"/>
      <c r="I28" s="62"/>
      <c r="J28" s="62"/>
      <c r="M28" s="66"/>
      <c r="N28" s="62"/>
      <c r="O28" s="2"/>
      <c r="P28" s="1"/>
      <c r="Q28" s="3"/>
      <c r="R28" s="81"/>
      <c r="S28" s="83"/>
      <c r="T28" s="4"/>
      <c r="V28" s="65"/>
      <c r="W28" s="68"/>
    </row>
    <row r="29" spans="1:35" s="63" customFormat="1" ht="15.75" x14ac:dyDescent="0.25">
      <c r="B29" s="60" t="s">
        <v>2</v>
      </c>
      <c r="C29" s="62" t="s">
        <v>50</v>
      </c>
      <c r="D29" s="61"/>
      <c r="E29" s="62"/>
      <c r="F29" s="62"/>
      <c r="G29" s="62"/>
      <c r="H29" s="62"/>
      <c r="I29" s="62"/>
      <c r="J29" s="62"/>
      <c r="O29" s="2"/>
      <c r="P29" s="1"/>
      <c r="Q29" s="3"/>
      <c r="R29" s="81"/>
      <c r="S29" s="83"/>
      <c r="T29" s="4"/>
      <c r="U29" s="4"/>
      <c r="X29" s="65"/>
    </row>
    <row r="30" spans="1:35" s="63" customFormat="1" ht="15.75" x14ac:dyDescent="0.25">
      <c r="A30" s="6"/>
      <c r="B30" s="60" t="s">
        <v>3</v>
      </c>
      <c r="C30" s="62" t="s">
        <v>51</v>
      </c>
      <c r="D30" s="61"/>
      <c r="E30" s="69"/>
      <c r="F30" s="69"/>
      <c r="G30" s="62"/>
      <c r="H30" s="62"/>
      <c r="I30" s="62"/>
      <c r="J30" s="62"/>
      <c r="Q30" s="67"/>
      <c r="R30" s="6"/>
      <c r="S30" s="6"/>
      <c r="T30" s="4"/>
      <c r="U30" s="4"/>
      <c r="X30" s="65"/>
    </row>
    <row r="31" spans="1:35" s="63" customFormat="1" ht="15.75" x14ac:dyDescent="0.25">
      <c r="A31" s="6"/>
      <c r="B31" s="60" t="s">
        <v>7</v>
      </c>
      <c r="C31" s="62" t="s">
        <v>48</v>
      </c>
      <c r="D31" s="69"/>
      <c r="E31" s="62"/>
      <c r="F31" s="62"/>
      <c r="G31" s="62"/>
      <c r="H31" s="62"/>
      <c r="I31" s="62"/>
      <c r="J31" s="62"/>
      <c r="Q31" s="67"/>
      <c r="R31" s="6"/>
      <c r="S31" s="6"/>
      <c r="T31" s="4"/>
      <c r="U31" s="4"/>
      <c r="X31" s="65"/>
    </row>
    <row r="32" spans="1:35" s="63" customFormat="1" ht="15.75" x14ac:dyDescent="0.25">
      <c r="A32" s="6"/>
      <c r="B32" s="60" t="s">
        <v>14</v>
      </c>
      <c r="C32" s="62" t="s">
        <v>61</v>
      </c>
      <c r="D32" s="7"/>
      <c r="E32" s="62"/>
      <c r="F32" s="62"/>
      <c r="G32" s="62"/>
      <c r="H32" s="62"/>
      <c r="I32" s="62"/>
      <c r="J32" s="62"/>
      <c r="K32" s="69"/>
      <c r="L32" s="69"/>
      <c r="P32" s="6"/>
      <c r="Q32" s="6"/>
      <c r="R32" s="6"/>
      <c r="S32" s="6"/>
      <c r="T32" s="4"/>
      <c r="U32" s="4"/>
    </row>
    <row r="33" spans="1:22" s="63" customFormat="1" ht="15.75" x14ac:dyDescent="0.25">
      <c r="A33" s="6"/>
      <c r="B33" s="60" t="s">
        <v>46</v>
      </c>
      <c r="C33" s="65" t="s">
        <v>52</v>
      </c>
      <c r="D33" s="6"/>
      <c r="E33" s="6"/>
      <c r="F33" s="6"/>
      <c r="G33" s="6"/>
      <c r="H33" s="6"/>
      <c r="I33" s="6"/>
      <c r="J33" s="6"/>
      <c r="K33" s="22"/>
      <c r="L33" s="22"/>
      <c r="P33" s="64"/>
      <c r="Q33" s="6"/>
      <c r="R33" s="6"/>
      <c r="S33" s="6"/>
      <c r="T33" s="4"/>
      <c r="U33" s="4"/>
    </row>
    <row r="34" spans="1:22" s="63" customFormat="1" ht="15.75" x14ac:dyDescent="0.25">
      <c r="A34" s="6"/>
      <c r="B34" s="60"/>
      <c r="G34" s="62"/>
      <c r="H34" s="62"/>
      <c r="I34" s="62"/>
      <c r="J34" s="62"/>
      <c r="R34" s="4"/>
      <c r="S34" s="4"/>
      <c r="T34" s="4"/>
      <c r="U34" s="4"/>
    </row>
    <row r="35" spans="1:22" s="63" customFormat="1" ht="15.75" x14ac:dyDescent="0.25">
      <c r="A35" s="6"/>
      <c r="B35" s="60"/>
      <c r="G35" s="62"/>
      <c r="H35" s="62"/>
      <c r="I35" s="62"/>
      <c r="J35" s="62"/>
      <c r="P35" s="64"/>
      <c r="Q35" s="4"/>
      <c r="S35" s="70"/>
      <c r="T35" s="4"/>
      <c r="U35" s="4"/>
    </row>
    <row r="36" spans="1:22" s="63" customFormat="1" ht="15.75" x14ac:dyDescent="0.25">
      <c r="A36" s="6"/>
      <c r="B36" s="4"/>
      <c r="C36" s="71"/>
      <c r="D36" s="114"/>
      <c r="E36" s="6"/>
      <c r="F36" s="6"/>
      <c r="G36" s="6"/>
      <c r="H36" s="6"/>
      <c r="I36" s="6"/>
      <c r="J36" s="6"/>
      <c r="P36" s="4"/>
      <c r="R36" s="6"/>
      <c r="S36" s="4"/>
      <c r="T36" s="4"/>
      <c r="U36" s="4"/>
    </row>
    <row r="37" spans="1:22" x14ac:dyDescent="0.2">
      <c r="A37" s="6"/>
      <c r="B37" s="4"/>
      <c r="C37" s="4"/>
      <c r="D37" s="4"/>
      <c r="E37" s="6"/>
      <c r="F37" s="6"/>
      <c r="G37" s="6"/>
      <c r="H37" s="6"/>
      <c r="I37" s="6"/>
      <c r="K37" s="6"/>
      <c r="L37" s="6"/>
      <c r="M37" s="6"/>
      <c r="N37" s="6"/>
      <c r="O37" s="6"/>
      <c r="P37" s="6"/>
      <c r="Q37" s="66"/>
      <c r="R37" s="4"/>
      <c r="S37" s="4"/>
      <c r="T37" s="4"/>
      <c r="U37" s="72"/>
      <c r="V37" s="72"/>
    </row>
    <row r="38" spans="1:22" x14ac:dyDescent="0.2">
      <c r="A38" s="6"/>
      <c r="C38" s="4"/>
      <c r="D38" s="4"/>
      <c r="E38" s="4"/>
      <c r="F38" s="4"/>
      <c r="G38" s="4"/>
      <c r="H38" s="4"/>
      <c r="I38" s="6"/>
      <c r="J38" s="6"/>
      <c r="K38" s="6"/>
      <c r="L38" s="6"/>
      <c r="M38" s="6"/>
      <c r="N38" s="6"/>
      <c r="O38" s="6"/>
      <c r="P38" s="66"/>
      <c r="Q38" s="4"/>
      <c r="R38" s="4"/>
      <c r="S38" s="4"/>
      <c r="T38" s="4"/>
      <c r="U38" s="4"/>
      <c r="V38" s="4"/>
    </row>
    <row r="39" spans="1:22" x14ac:dyDescent="0.2">
      <c r="A39" s="6"/>
      <c r="C39" s="4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4"/>
      <c r="S39" s="4"/>
      <c r="T39" s="4"/>
      <c r="U39" s="72"/>
      <c r="V39" s="72"/>
    </row>
    <row r="40" spans="1:22" x14ac:dyDescent="0.2">
      <c r="A40" s="6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4"/>
      <c r="S40" s="4"/>
      <c r="T40" s="4"/>
      <c r="U40" s="4"/>
      <c r="V40" s="4"/>
    </row>
    <row r="41" spans="1:22" x14ac:dyDescent="0.2">
      <c r="A41" s="6"/>
      <c r="C41" s="4"/>
      <c r="D41" s="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"/>
      <c r="T41" s="73"/>
      <c r="U41" s="4"/>
      <c r="V41" s="4"/>
    </row>
    <row r="42" spans="1:22" x14ac:dyDescent="0.2">
      <c r="A42" s="6"/>
      <c r="C42" s="4"/>
      <c r="D42" s="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6"/>
      <c r="R42" s="74"/>
      <c r="S42" s="4"/>
      <c r="T42" s="4"/>
      <c r="U42" s="75"/>
      <c r="V42" s="75"/>
    </row>
    <row r="43" spans="1:22" x14ac:dyDescent="0.2">
      <c r="A43" s="4"/>
      <c r="C43" s="4"/>
      <c r="D43" s="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"/>
      <c r="R43" s="4"/>
      <c r="S43" s="4"/>
      <c r="T43" s="73"/>
      <c r="U43" s="6"/>
      <c r="V43" s="6"/>
    </row>
    <row r="44" spans="1:22" x14ac:dyDescent="0.2">
      <c r="A44" s="6"/>
      <c r="B44" s="4"/>
      <c r="C44" s="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6"/>
      <c r="R44" s="4"/>
      <c r="S44" s="4"/>
      <c r="T44" s="4"/>
      <c r="U44" s="75"/>
      <c r="V44" s="75"/>
    </row>
    <row r="45" spans="1:22" x14ac:dyDescent="0.2">
      <c r="A45" s="4"/>
      <c r="B45" s="66"/>
      <c r="C45" s="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4"/>
      <c r="R45" s="4"/>
      <c r="S45" s="4"/>
      <c r="T45" s="4"/>
      <c r="U45" s="4"/>
      <c r="V45" s="4"/>
    </row>
    <row r="46" spans="1:22" x14ac:dyDescent="0.2">
      <c r="A46" s="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3"/>
      <c r="U46" s="4"/>
      <c r="V46" s="4"/>
    </row>
    <row r="47" spans="1:22" x14ac:dyDescent="0.2">
      <c r="A47" s="4"/>
      <c r="B47" s="76"/>
      <c r="C47" s="4"/>
      <c r="D47" s="2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/>
      <c r="S47" s="24"/>
      <c r="T47" s="4"/>
      <c r="U47" s="77"/>
      <c r="V47" s="77"/>
    </row>
  </sheetData>
  <mergeCells count="28">
    <mergeCell ref="A10:U10"/>
    <mergeCell ref="A11:V11"/>
    <mergeCell ref="A12:V12"/>
    <mergeCell ref="D18:J18"/>
    <mergeCell ref="L18:S18"/>
    <mergeCell ref="U18:V18"/>
    <mergeCell ref="X18:AA18"/>
    <mergeCell ref="A19:B20"/>
    <mergeCell ref="D19:D20"/>
    <mergeCell ref="E19:E20"/>
    <mergeCell ref="F19:F20"/>
    <mergeCell ref="G19:G20"/>
    <mergeCell ref="H19:H20"/>
    <mergeCell ref="I19:I20"/>
    <mergeCell ref="J19:J20"/>
    <mergeCell ref="L19:L20"/>
    <mergeCell ref="AA19:AA20"/>
    <mergeCell ref="M19:M20"/>
    <mergeCell ref="N19:N20"/>
    <mergeCell ref="O19:P19"/>
    <mergeCell ref="Q19:Q20"/>
    <mergeCell ref="R19:R20"/>
    <mergeCell ref="Z19:Z20"/>
    <mergeCell ref="S19:S20"/>
    <mergeCell ref="U19:U20"/>
    <mergeCell ref="V19:V20"/>
    <mergeCell ref="X19:X20"/>
    <mergeCell ref="Y19:Y20"/>
  </mergeCells>
  <printOptions horizontalCentered="1"/>
  <pageMargins left="0.25" right="0.25" top="0.5" bottom="0.5" header="0.25" footer="0.25"/>
  <pageSetup scale="42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DMzMTMzPC9Vc2VyTmFtZT48RGF0ZVRpbWU+Mi8yOC8yMDIyIDQ6NDM6MzE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6CD60C2-445F-49CD-9C8F-6FC6C68BFC9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81D81DC-D735-4FE6-9E1E-91AC7EDB19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5 Attachment 1</vt:lpstr>
      <vt:lpstr>'Item 5 Attachment 1'!Print_Area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Blackwell</dc:creator>
  <cp:keywords/>
  <cp:lastModifiedBy>s290792</cp:lastModifiedBy>
  <cp:lastPrinted>2022-02-28T17:49:33Z</cp:lastPrinted>
  <dcterms:created xsi:type="dcterms:W3CDTF">2006-03-20T19:20:14Z</dcterms:created>
  <dcterms:modified xsi:type="dcterms:W3CDTF">2023-04-27T16:18:48Z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60105c18-b320-43bd-a7ef-4c026c33c5be</vt:lpwstr>
  </property>
  <property fmtid="{D5CDD505-2E9C-101B-9397-08002B2CF9AE}" pid="3" name="bjSaver">
    <vt:lpwstr>4hCdlYrQAQAWz7Oh2AWORQJJPx/BK4fY</vt:lpwstr>
  </property>
  <property fmtid="{D5CDD505-2E9C-101B-9397-08002B2CF9AE}" pid="4" name="bjDocumentSecurityLabel">
    <vt:lpwstr>AEP Internal</vt:lpwstr>
  </property>
  <property fmtid="{D5CDD505-2E9C-101B-9397-08002B2CF9AE}" pid="5" name="bjLabelHistoryID">
    <vt:lpwstr>{E6CD60C2-445F-49CD-9C8F-6FC6C68BFC9E}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uid="50c31824-0780-4910-87d1-eaaffd182d42" value="" /&gt;&lt;/sisl&gt;</vt:lpwstr>
  </property>
  <property fmtid="{D5CDD505-2E9C-101B-9397-08002B2CF9AE}" pid="9" name="MSIP_Label_69f43042-6bda-44b2-91eb-eca3d3d484f4_SiteId">
    <vt:lpwstr>15f3c881-6b03-4ff6-8559-77bf5177818f</vt:lpwstr>
  </property>
  <property fmtid="{D5CDD505-2E9C-101B-9397-08002B2CF9AE}" pid="10" name="MSIP_Label_69f43042-6bda-44b2-91eb-eca3d3d484f4_Name">
    <vt:lpwstr>AEP Internal</vt:lpwstr>
  </property>
  <property fmtid="{D5CDD505-2E9C-101B-9397-08002B2CF9AE}" pid="11" name="MSIP_Label_69f43042-6bda-44b2-91eb-eca3d3d484f4_Enabled">
    <vt:lpwstr>true</vt:lpwstr>
  </property>
</Properties>
</file>