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640"/>
  </bookViews>
  <sheets>
    <sheet name="2" sheetId="1" r:id="rId1"/>
    <sheet name="3" sheetId="4" r:id="rId2"/>
    <sheet name="4" sheetId="5" r:id="rId3"/>
    <sheet name="5" sheetId="6" r:id="rId4"/>
  </sheets>
  <calcPr calcId="145621" fullPrecision="0"/>
</workbook>
</file>

<file path=xl/calcChain.xml><?xml version="1.0" encoding="utf-8"?>
<calcChain xmlns="http://schemas.openxmlformats.org/spreadsheetml/2006/main">
  <c r="K41" i="6" l="1"/>
  <c r="K34" i="6"/>
  <c r="K28" i="6"/>
  <c r="M41" i="6"/>
  <c r="M34" i="6"/>
  <c r="M28" i="6"/>
  <c r="Q19" i="5"/>
  <c r="O19" i="5"/>
  <c r="M19" i="5"/>
  <c r="K19" i="5"/>
  <c r="Q14" i="5"/>
  <c r="Q15" i="5" s="1"/>
  <c r="O14" i="5"/>
  <c r="O15" i="5" s="1"/>
  <c r="M14" i="5"/>
  <c r="M15" i="5" s="1"/>
  <c r="K14" i="5"/>
  <c r="K15" i="5" s="1"/>
  <c r="K30" i="4"/>
  <c r="K25" i="4"/>
  <c r="K17" i="4"/>
  <c r="K8" i="4"/>
  <c r="K18" i="4" s="1"/>
  <c r="M30" i="4"/>
  <c r="M25" i="4"/>
  <c r="M17" i="4"/>
  <c r="M8" i="4"/>
  <c r="M18" i="4" s="1"/>
  <c r="K34" i="1"/>
  <c r="K30" i="1"/>
  <c r="K22" i="1"/>
  <c r="K15" i="1"/>
  <c r="K17" i="1" s="1"/>
  <c r="I34" i="1"/>
  <c r="I22" i="1"/>
  <c r="Q24" i="5"/>
  <c r="O24" i="5"/>
  <c r="M24" i="5"/>
  <c r="K24" i="5"/>
  <c r="I23" i="5"/>
  <c r="I22" i="5"/>
  <c r="I18" i="5"/>
  <c r="I13" i="5"/>
  <c r="I12" i="5"/>
  <c r="I10" i="5"/>
  <c r="I17" i="5"/>
  <c r="I19" i="5" s="1"/>
  <c r="I41" i="6"/>
  <c r="I34" i="6"/>
  <c r="I28" i="6"/>
  <c r="I30" i="4"/>
  <c r="I25" i="4"/>
  <c r="I17" i="4"/>
  <c r="I8" i="4"/>
  <c r="I30" i="1"/>
  <c r="I15" i="1"/>
  <c r="I17" i="1" s="1"/>
  <c r="M26" i="4" l="1"/>
  <c r="M31" i="4" s="1"/>
  <c r="K26" i="4"/>
  <c r="K31" i="4" s="1"/>
  <c r="K42" i="6"/>
  <c r="K44" i="6" s="1"/>
  <c r="I42" i="6"/>
  <c r="I44" i="6" s="1"/>
  <c r="K36" i="1"/>
  <c r="M42" i="6"/>
  <c r="M44" i="6" s="1"/>
  <c r="M20" i="5"/>
  <c r="M25" i="5" s="1"/>
  <c r="Q20" i="5"/>
  <c r="Q25" i="5" s="1"/>
  <c r="K20" i="5"/>
  <c r="K25" i="5" s="1"/>
  <c r="O20" i="5"/>
  <c r="O25" i="5" s="1"/>
  <c r="I18" i="4"/>
  <c r="I26" i="4" s="1"/>
  <c r="I31" i="4" s="1"/>
  <c r="I24" i="5"/>
  <c r="I36" i="1"/>
  <c r="I14" i="5"/>
  <c r="I15" i="5" l="1"/>
  <c r="I20" i="5" s="1"/>
  <c r="I25" i="5" s="1"/>
</calcChain>
</file>

<file path=xl/sharedStrings.xml><?xml version="1.0" encoding="utf-8"?>
<sst xmlns="http://schemas.openxmlformats.org/spreadsheetml/2006/main" count="187" uniqueCount="123">
  <si>
    <t>BIG RIVERS ELECTRIC CORPORATION</t>
  </si>
  <si>
    <t>(Dollars in thousands)</t>
  </si>
  <si>
    <t>Consumers’</t>
  </si>
  <si>
    <t>Accumulated</t>
  </si>
  <si>
    <t>Total</t>
  </si>
  <si>
    <t>Other</t>
  </si>
  <si>
    <t>Depreciation and amortization</t>
  </si>
  <si>
    <t>Deferred lease revenue</t>
  </si>
  <si>
    <t>Residual value payments obligation gain</t>
  </si>
  <si>
    <t>Noncash gain on unwind transaction</t>
  </si>
  <si>
    <t>Changes in certain assets and liabilities:</t>
  </si>
  <si>
    <t>Accounts receivable</t>
  </si>
  <si>
    <t>Inventories</t>
  </si>
  <si>
    <t>Prepaid expenses</t>
  </si>
  <si>
    <t>Deferred charges</t>
  </si>
  <si>
    <t>Purchased power payable</t>
  </si>
  <si>
    <t>Accounts payable</t>
  </si>
  <si>
    <t>Accrued expenses</t>
  </si>
  <si>
    <t>Net cash provided by operating activities</t>
  </si>
  <si>
    <t>Capital expenditures</t>
  </si>
  <si>
    <t>Proceeds from restricted investments</t>
  </si>
  <si>
    <t>Net cash provided by (used in) investing activities</t>
  </si>
  <si>
    <t>Principal payments on long-term obligations</t>
  </si>
  <si>
    <t>Principal payments on short-term notes payable</t>
  </si>
  <si>
    <t>Debt issuance cost on bond refunding</t>
  </si>
  <si>
    <t>Net cash used in financing activities</t>
  </si>
  <si>
    <t>Cash paid for interest</t>
  </si>
  <si>
    <t>Cash paid for income taxes</t>
  </si>
  <si>
    <t>Net margin</t>
  </si>
  <si>
    <t>Cash and cash equivalents</t>
  </si>
  <si>
    <t>Fuel inventory</t>
  </si>
  <si>
    <t>Total current assets</t>
  </si>
  <si>
    <t>Long-term debt</t>
  </si>
  <si>
    <t>Total capitalization</t>
  </si>
  <si>
    <t>Current maturities of long-term obligations</t>
  </si>
  <si>
    <t>Accrued interest</t>
  </si>
  <si>
    <t>Total current liabilities</t>
  </si>
  <si>
    <t>Total deferred credits and other</t>
  </si>
  <si>
    <t>Balance Sheets</t>
  </si>
  <si>
    <t>Assets</t>
  </si>
  <si>
    <t>Utility plant – net</t>
  </si>
  <si>
    <t>Current assets:</t>
  </si>
  <si>
    <t>other</t>
  </si>
  <si>
    <t>Deferred charges and other</t>
  </si>
  <si>
    <t>Capitalization:</t>
  </si>
  <si>
    <t>Current liabilities:</t>
  </si>
  <si>
    <t>Deferred credits and other:</t>
  </si>
  <si>
    <t>Commitments and contingencies (see note 14)</t>
  </si>
  <si>
    <t>Restricted investments – member rate mitigation</t>
  </si>
  <si>
    <t>Other deposits and investments – at cost</t>
  </si>
  <si>
    <t>Regulatory liabilities – member rate mitigation</t>
  </si>
  <si>
    <t>See accompanying notes to financial statements.</t>
  </si>
  <si>
    <t>$</t>
  </si>
  <si>
    <t>Total operating revenue</t>
  </si>
  <si>
    <t>Operations:</t>
  </si>
  <si>
    <t>Fuel for electric generation</t>
  </si>
  <si>
    <t>Power purchased and interchanged</t>
  </si>
  <si>
    <t>Production, excluding fuel</t>
  </si>
  <si>
    <t>Transmission and other</t>
  </si>
  <si>
    <t>Maintenance</t>
  </si>
  <si>
    <t>Total operating expenses</t>
  </si>
  <si>
    <t>Interest</t>
  </si>
  <si>
    <t>Income tax expense</t>
  </si>
  <si>
    <t>Total interest expense and other</t>
  </si>
  <si>
    <t>Interest income and other</t>
  </si>
  <si>
    <t>Total nonoperating margin</t>
  </si>
  <si>
    <t>long-term lease</t>
  </si>
  <si>
    <t>Statements of Operations</t>
  </si>
  <si>
    <t>Lease revenue</t>
  </si>
  <si>
    <t>Operating expenses:</t>
  </si>
  <si>
    <t>Electric operating margin</t>
  </si>
  <si>
    <t>Interest expense and other:</t>
  </si>
  <si>
    <t>Operating margin</t>
  </si>
  <si>
    <t>Nonoperating margin:</t>
  </si>
  <si>
    <t>Gain on unwind transaction (see note 2)</t>
  </si>
  <si>
    <t>Nonfuel inventory</t>
  </si>
  <si>
    <t>Other – net</t>
  </si>
  <si>
    <t>Amortization of loss from termination of</t>
  </si>
  <si>
    <t>Donated</t>
  </si>
  <si>
    <t>Comprehensive income:</t>
  </si>
  <si>
    <t>Total comprehensive income</t>
  </si>
  <si>
    <t>Statements of Equities (Deficit)</t>
  </si>
  <si>
    <t>Other equities</t>
  </si>
  <si>
    <t>equities</t>
  </si>
  <si>
    <t>(deficit)</t>
  </si>
  <si>
    <t>margin</t>
  </si>
  <si>
    <t>capital and</t>
  </si>
  <si>
    <t>memberships</t>
  </si>
  <si>
    <t>contributions</t>
  </si>
  <si>
    <t>to debt</t>
  </si>
  <si>
    <t>service</t>
  </si>
  <si>
    <t>comprehensive</t>
  </si>
  <si>
    <t>income</t>
  </si>
  <si>
    <t>Balance – December 31, 2008</t>
  </si>
  <si>
    <t>Balance – December 31, 2009</t>
  </si>
  <si>
    <t>Balance – December 31, 2010</t>
  </si>
  <si>
    <t>Statements of Cash Flows</t>
  </si>
  <si>
    <t>Cash flows from operating activities:</t>
  </si>
  <si>
    <t>Cash received for member rate mitigation</t>
  </si>
  <si>
    <t>Noncash member rate mitigation revenue</t>
  </si>
  <si>
    <t>Cash flows from investing activities:</t>
  </si>
  <si>
    <t>Cash flows from financing activities:</t>
  </si>
  <si>
    <t>Net increase (decrease) in cash and cash equivalents</t>
  </si>
  <si>
    <t>Supplemental cash flow information:</t>
  </si>
  <si>
    <t>Amortization of deferred loss (gain) on sale-leaseback – net</t>
  </si>
  <si>
    <t>Cash and cash equivalents – beginning of year</t>
  </si>
  <si>
    <t>Cash and cash equivalents – end of year</t>
  </si>
  <si>
    <t>Notes payable</t>
  </si>
  <si>
    <t>Operating revenue</t>
  </si>
  <si>
    <t>Proceeds from short-term notes payable</t>
  </si>
  <si>
    <r>
      <t xml:space="preserve">Interest compounded </t>
    </r>
    <r>
      <rPr>
        <sz val="11"/>
        <color indexed="8"/>
        <rFont val="Arial"/>
        <family val="2"/>
      </rPr>
      <t>–</t>
    </r>
    <r>
      <rPr>
        <sz val="11"/>
        <color indexed="8"/>
        <rFont val="Times New Roman"/>
        <family val="1"/>
      </rPr>
      <t xml:space="preserve"> RUS Series B Note</t>
    </r>
  </si>
  <si>
    <t>Equities</t>
  </si>
  <si>
    <t>Proceeds from long-term obligations</t>
  </si>
  <si>
    <t>Equities and Liabilities</t>
  </si>
  <si>
    <t>Defined benefit plans</t>
  </si>
  <si>
    <t>by operating activities:</t>
  </si>
  <si>
    <t>December 31, 2011 and 2010</t>
  </si>
  <si>
    <t>Years ended December 31, 2011, 2010, and 2009</t>
  </si>
  <si>
    <t>Balance – December 31, 2011</t>
  </si>
  <si>
    <t>Adjustments to reconcile net margin to net cash provided</t>
  </si>
  <si>
    <t>investments</t>
  </si>
  <si>
    <t>Purchases of restricted investments and other deposits and</t>
  </si>
  <si>
    <r>
      <t xml:space="preserve">Interest compounded </t>
    </r>
    <r>
      <rPr>
        <sz val="11"/>
        <color indexed="8"/>
        <rFont val="Arial"/>
        <family val="2"/>
      </rPr>
      <t>–</t>
    </r>
    <r>
      <rPr>
        <sz val="11"/>
        <color indexed="8"/>
        <rFont val="Times New Roman"/>
        <family val="1"/>
      </rPr>
      <t xml:space="preserve"> RUS Series A Note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</si>
</sst>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164" formatCode="#,##0\ \ \ ;[Red]\(#,##0\)\ \ ;\—\ \ \ \ "/>
    <numFmt numFmtId="165" formatCode="#,##0\ ;\(#,##0\);\-\ \ \ \ \ "/>
    <numFmt numFmtId="166" formatCode="#,##0\ ;\(#,##0\);\–\ \ \ \ \ "/>
    <numFmt numFmtId="167" formatCode="#,##0\ \ \ \ ;[Red]\(#,##0\)\ \ \ ;\—\ \ \ \ "/>
    <numFmt numFmtId="168" formatCode="#,##0\ \ \ ;\(#,##0\)\ \ ;\—\ \ \ \ "/>
    <numFmt numFmtId="169" formatCode="#,##0\ \ \ \ ;\(#,##0\)\ \ \ ;\—\ \ \ \ "/>
  </numFmts>
  <fonts count="10" x14ac:knownFonts="1"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167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5" fontId="2" fillId="0" borderId="1" applyNumberFormat="0" applyFill="0" applyAlignment="0" applyProtection="0">
      <alignment horizontal="center"/>
    </xf>
    <xf numFmtId="166" fontId="2" fillId="0" borderId="2" applyFill="0" applyAlignment="0" applyProtection="0">
      <alignment horizontal="center"/>
    </xf>
    <xf numFmtId="0" fontId="2" fillId="0" borderId="0" applyNumberFormat="0" applyFill="0" applyAlignment="0" applyProtection="0"/>
    <xf numFmtId="164" fontId="2" fillId="0" borderId="0" applyFill="0" applyBorder="0" applyAlignment="0" applyProtection="0"/>
    <xf numFmtId="0" fontId="2" fillId="0" borderId="2" applyNumberFormat="0" applyFill="0" applyAlignment="0" applyProtection="0"/>
  </cellStyleXfs>
  <cellXfs count="43">
    <xf numFmtId="167" fontId="0" fillId="0" borderId="0" xfId="0"/>
    <xf numFmtId="0" fontId="0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0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3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2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0" fillId="0" borderId="0" xfId="0" quotePrefix="1" applyNumberFormat="1" applyFont="1" applyFill="1" applyAlignment="1">
      <alignment horizontal="left"/>
    </xf>
    <xf numFmtId="0" fontId="0" fillId="0" borderId="0" xfId="0" applyNumberFormat="1" applyFill="1" applyAlignment="1">
      <alignment horizontal="center"/>
    </xf>
    <xf numFmtId="167" fontId="2" fillId="0" borderId="0" xfId="18" applyNumberFormat="1" applyFill="1" applyAlignment="1"/>
    <xf numFmtId="167" fontId="0" fillId="0" borderId="0" xfId="0" applyNumberFormat="1" applyFont="1" applyFill="1" applyAlignment="1"/>
    <xf numFmtId="167" fontId="2" fillId="0" borderId="3" xfId="18" applyNumberFormat="1" applyFill="1" applyBorder="1" applyAlignment="1"/>
    <xf numFmtId="167" fontId="2" fillId="0" borderId="4" xfId="18" applyNumberFormat="1" applyFill="1" applyBorder="1" applyAlignment="1"/>
    <xf numFmtId="167" fontId="2" fillId="0" borderId="5" xfId="18" applyNumberFormat="1" applyFill="1" applyBorder="1" applyAlignment="1"/>
    <xf numFmtId="0" fontId="8" fillId="0" borderId="0" xfId="0" applyNumberFormat="1" applyFont="1" applyFill="1" applyBorder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Border="1" applyAlignment="1">
      <alignment horizontal="center"/>
    </xf>
    <xf numFmtId="168" fontId="8" fillId="0" borderId="0" xfId="18" applyNumberFormat="1" applyFont="1" applyFill="1" applyAlignment="1"/>
    <xf numFmtId="168" fontId="8" fillId="0" borderId="5" xfId="18" applyNumberFormat="1" applyFont="1" applyFill="1" applyBorder="1" applyAlignment="1"/>
    <xf numFmtId="168" fontId="8" fillId="0" borderId="3" xfId="18" applyNumberFormat="1" applyFont="1" applyFill="1" applyBorder="1" applyAlignment="1"/>
    <xf numFmtId="168" fontId="8" fillId="0" borderId="4" xfId="18" applyNumberFormat="1" applyFont="1" applyFill="1" applyBorder="1" applyAlignment="1"/>
    <xf numFmtId="169" fontId="2" fillId="0" borderId="0" xfId="18" applyNumberFormat="1" applyFill="1" applyAlignment="1"/>
    <xf numFmtId="169" fontId="0" fillId="0" borderId="0" xfId="0" applyNumberFormat="1" applyFont="1" applyFill="1" applyAlignment="1"/>
    <xf numFmtId="169" fontId="2" fillId="0" borderId="3" xfId="18" applyNumberFormat="1" applyFill="1" applyBorder="1" applyAlignment="1"/>
    <xf numFmtId="169" fontId="2" fillId="0" borderId="5" xfId="18" applyNumberFormat="1" applyFill="1" applyBorder="1" applyAlignment="1"/>
    <xf numFmtId="169" fontId="2" fillId="0" borderId="6" xfId="18" applyNumberFormat="1" applyFill="1" applyBorder="1" applyAlignment="1"/>
    <xf numFmtId="168" fontId="2" fillId="0" borderId="0" xfId="18" applyNumberFormat="1" applyFill="1" applyAlignment="1"/>
    <xf numFmtId="168" fontId="2" fillId="0" borderId="5" xfId="18" applyNumberFormat="1" applyFill="1" applyBorder="1" applyAlignment="1"/>
    <xf numFmtId="168" fontId="2" fillId="0" borderId="0" xfId="18" applyNumberFormat="1" applyFill="1" applyBorder="1" applyAlignment="1"/>
    <xf numFmtId="168" fontId="2" fillId="0" borderId="4" xfId="18" applyNumberFormat="1" applyFill="1" applyBorder="1" applyAlignment="1"/>
  </cellXfs>
  <cellStyles count="2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Bottom bold border" xfId="15"/>
    <cellStyle name="Bottom single border" xfId="16"/>
    <cellStyle name="Comma [0]" xfId="13" builtinId="6" customBuiltin="1"/>
    <cellStyle name="Currency [0]" xfId="14" builtinId="7" customBuiltin="1"/>
    <cellStyle name="No Border" xfId="17"/>
    <cellStyle name="Normal" xfId="0" builtinId="0" customBuiltin="1"/>
    <cellStyle name="Number" xfId="18"/>
    <cellStyle name="Single Border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B5" sqref="B5"/>
    </sheetView>
  </sheetViews>
  <sheetFormatPr defaultRowHeight="15" x14ac:dyDescent="0.25"/>
  <cols>
    <col min="1" max="6" width="2.28515625" style="1" customWidth="1"/>
    <col min="7" max="7" width="44.425781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6384" width="9.140625" style="1"/>
  </cols>
  <sheetData>
    <row r="1" spans="1:11" ht="12.95" customHeight="1" x14ac:dyDescent="0.2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0.100000000000001" customHeight="1" x14ac:dyDescent="0.25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0.100000000000001" customHeight="1" x14ac:dyDescent="0.25">
      <c r="A3" s="5" t="s">
        <v>116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100000000000001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9" customHeight="1" x14ac:dyDescent="0.25">
      <c r="A5" s="6" t="s">
        <v>39</v>
      </c>
      <c r="B5" s="5"/>
      <c r="C5" s="5"/>
      <c r="D5" s="5"/>
      <c r="E5" s="5"/>
      <c r="F5" s="5"/>
      <c r="G5" s="5"/>
      <c r="I5" s="8">
        <v>2011</v>
      </c>
      <c r="K5" s="8">
        <v>2010</v>
      </c>
    </row>
    <row r="6" spans="1:11" ht="20.100000000000001" customHeight="1" x14ac:dyDescent="0.25">
      <c r="A6" s="1" t="s">
        <v>40</v>
      </c>
      <c r="H6" s="18" t="s">
        <v>52</v>
      </c>
      <c r="I6" s="19">
        <v>1092063</v>
      </c>
      <c r="J6" s="18" t="s">
        <v>52</v>
      </c>
      <c r="K6" s="19">
        <v>1091566</v>
      </c>
    </row>
    <row r="7" spans="1:11" ht="12.95" customHeight="1" x14ac:dyDescent="0.25">
      <c r="A7" s="1" t="s">
        <v>48</v>
      </c>
      <c r="H7" s="9"/>
      <c r="I7" s="19">
        <v>163162</v>
      </c>
      <c r="J7" s="20"/>
      <c r="K7" s="19">
        <v>217562</v>
      </c>
    </row>
    <row r="8" spans="1:11" ht="12.95" customHeight="1" x14ac:dyDescent="0.25">
      <c r="A8" s="1" t="s">
        <v>49</v>
      </c>
      <c r="H8" s="9"/>
      <c r="I8" s="19">
        <v>5911</v>
      </c>
      <c r="J8" s="20"/>
      <c r="K8" s="19">
        <v>5473</v>
      </c>
    </row>
    <row r="9" spans="1:11" ht="20.100000000000001" customHeight="1" x14ac:dyDescent="0.25">
      <c r="A9" s="1" t="s">
        <v>41</v>
      </c>
      <c r="H9" s="9"/>
      <c r="I9" s="19"/>
      <c r="J9" s="20"/>
      <c r="K9" s="19"/>
    </row>
    <row r="10" spans="1:11" ht="12.95" customHeight="1" x14ac:dyDescent="0.25">
      <c r="B10" s="1" t="s">
        <v>29</v>
      </c>
      <c r="H10" s="9"/>
      <c r="I10" s="19">
        <v>44849</v>
      </c>
      <c r="J10" s="20"/>
      <c r="K10" s="19">
        <v>44780</v>
      </c>
    </row>
    <row r="11" spans="1:11" ht="12.95" customHeight="1" x14ac:dyDescent="0.25">
      <c r="B11" s="1" t="s">
        <v>11</v>
      </c>
      <c r="H11" s="9"/>
      <c r="I11" s="19">
        <v>44287</v>
      </c>
      <c r="J11" s="20"/>
      <c r="K11" s="19">
        <v>45905</v>
      </c>
    </row>
    <row r="12" spans="1:11" ht="12.95" customHeight="1" x14ac:dyDescent="0.25">
      <c r="B12" s="1" t="s">
        <v>30</v>
      </c>
      <c r="H12" s="9"/>
      <c r="I12" s="19">
        <v>33894</v>
      </c>
      <c r="J12" s="20"/>
      <c r="K12" s="19">
        <v>37328</v>
      </c>
    </row>
    <row r="13" spans="1:11" ht="12.95" customHeight="1" x14ac:dyDescent="0.25">
      <c r="B13" s="1" t="s">
        <v>75</v>
      </c>
      <c r="H13" s="9"/>
      <c r="I13" s="19">
        <v>25295</v>
      </c>
      <c r="J13" s="20"/>
      <c r="K13" s="19">
        <v>23218</v>
      </c>
    </row>
    <row r="14" spans="1:11" ht="12.95" customHeight="1" x14ac:dyDescent="0.25">
      <c r="B14" s="1" t="s">
        <v>13</v>
      </c>
      <c r="H14" s="9"/>
      <c r="I14" s="19">
        <v>4217</v>
      </c>
      <c r="J14" s="20"/>
      <c r="K14" s="19">
        <v>2502</v>
      </c>
    </row>
    <row r="15" spans="1:11" ht="20.100000000000001" customHeight="1" x14ac:dyDescent="0.25">
      <c r="F15" s="1" t="s">
        <v>31</v>
      </c>
      <c r="H15" s="9"/>
      <c r="I15" s="21">
        <f>SUM(I10:I14)</f>
        <v>152542</v>
      </c>
      <c r="J15" s="20"/>
      <c r="K15" s="21">
        <f>SUM(K10:K14)</f>
        <v>153733</v>
      </c>
    </row>
    <row r="16" spans="1:11" ht="20.100000000000001" customHeight="1" x14ac:dyDescent="0.25">
      <c r="A16" s="1" t="s">
        <v>43</v>
      </c>
      <c r="H16" s="9"/>
      <c r="I16" s="19">
        <v>4244</v>
      </c>
      <c r="J16" s="20"/>
      <c r="K16" s="19">
        <v>3851</v>
      </c>
    </row>
    <row r="17" spans="1:11" ht="20.100000000000001" customHeight="1" thickBot="1" x14ac:dyDescent="0.3">
      <c r="F17" s="1" t="s">
        <v>4</v>
      </c>
      <c r="H17" s="18" t="s">
        <v>52</v>
      </c>
      <c r="I17" s="22">
        <f>SUM(I6:I8,I15:I16)</f>
        <v>1417922</v>
      </c>
      <c r="J17" s="18" t="s">
        <v>52</v>
      </c>
      <c r="K17" s="22">
        <f>SUM(K6:K8,K15:K16)</f>
        <v>1472185</v>
      </c>
    </row>
    <row r="18" spans="1:11" ht="20.100000000000001" customHeight="1" thickTop="1" x14ac:dyDescent="0.25">
      <c r="A18" s="6" t="s">
        <v>113</v>
      </c>
      <c r="B18" s="5"/>
      <c r="C18" s="5"/>
      <c r="D18" s="5"/>
      <c r="E18" s="5"/>
      <c r="F18" s="5"/>
      <c r="G18" s="5"/>
      <c r="I18" s="19"/>
      <c r="J18" s="20"/>
      <c r="K18" s="19"/>
    </row>
    <row r="19" spans="1:11" ht="20.100000000000001" customHeight="1" x14ac:dyDescent="0.25">
      <c r="A19" s="1" t="s">
        <v>44</v>
      </c>
      <c r="I19" s="19"/>
      <c r="J19" s="20"/>
      <c r="K19" s="19"/>
    </row>
    <row r="20" spans="1:11" ht="12.95" customHeight="1" x14ac:dyDescent="0.25">
      <c r="B20" s="1" t="s">
        <v>111</v>
      </c>
      <c r="H20" s="18" t="s">
        <v>52</v>
      </c>
      <c r="I20" s="19">
        <v>389820</v>
      </c>
      <c r="J20" s="18" t="s">
        <v>52</v>
      </c>
      <c r="K20" s="19">
        <v>386575</v>
      </c>
    </row>
    <row r="21" spans="1:11" ht="12.95" customHeight="1" x14ac:dyDescent="0.25">
      <c r="B21" s="1" t="s">
        <v>32</v>
      </c>
      <c r="H21" s="9"/>
      <c r="I21" s="19">
        <v>714254</v>
      </c>
      <c r="J21" s="20"/>
      <c r="K21" s="19">
        <v>809623</v>
      </c>
    </row>
    <row r="22" spans="1:11" ht="20.100000000000001" customHeight="1" x14ac:dyDescent="0.25">
      <c r="F22" s="1" t="s">
        <v>33</v>
      </c>
      <c r="H22" s="9"/>
      <c r="I22" s="23">
        <f>SUM(I20:I21)</f>
        <v>1104074</v>
      </c>
      <c r="J22" s="20"/>
      <c r="K22" s="23">
        <f>SUM(K20:K21)</f>
        <v>1196198</v>
      </c>
    </row>
    <row r="23" spans="1:11" ht="20.100000000000001" customHeight="1" x14ac:dyDescent="0.25">
      <c r="A23" s="1" t="s">
        <v>45</v>
      </c>
      <c r="H23" s="9"/>
      <c r="I23" s="19"/>
      <c r="J23" s="20"/>
      <c r="K23" s="19"/>
    </row>
    <row r="24" spans="1:11" ht="12.95" customHeight="1" x14ac:dyDescent="0.25">
      <c r="B24" s="1" t="s">
        <v>34</v>
      </c>
      <c r="H24" s="9"/>
      <c r="I24" s="19">
        <v>72145</v>
      </c>
      <c r="J24" s="20"/>
      <c r="K24" s="19">
        <v>7373</v>
      </c>
    </row>
    <row r="25" spans="1:11" ht="12.95" customHeight="1" x14ac:dyDescent="0.25">
      <c r="B25" s="1" t="s">
        <v>107</v>
      </c>
      <c r="H25" s="9"/>
      <c r="I25" s="19">
        <v>0</v>
      </c>
      <c r="J25" s="20"/>
      <c r="K25" s="19">
        <v>10000</v>
      </c>
    </row>
    <row r="26" spans="1:11" ht="12.95" customHeight="1" x14ac:dyDescent="0.25">
      <c r="B26" s="1" t="s">
        <v>15</v>
      </c>
      <c r="H26" s="9"/>
      <c r="I26" s="19">
        <v>1878</v>
      </c>
      <c r="J26" s="20"/>
      <c r="K26" s="19">
        <v>1516</v>
      </c>
    </row>
    <row r="27" spans="1:11" ht="12.95" customHeight="1" x14ac:dyDescent="0.25">
      <c r="B27" s="1" t="s">
        <v>16</v>
      </c>
      <c r="H27" s="9"/>
      <c r="I27" s="19">
        <v>28446</v>
      </c>
      <c r="J27" s="20"/>
      <c r="K27" s="19">
        <v>29782</v>
      </c>
    </row>
    <row r="28" spans="1:11" ht="12.95" customHeight="1" x14ac:dyDescent="0.25">
      <c r="B28" s="1" t="s">
        <v>17</v>
      </c>
      <c r="H28" s="9"/>
      <c r="I28" s="19">
        <v>10380</v>
      </c>
      <c r="J28" s="20"/>
      <c r="K28" s="19">
        <v>10627</v>
      </c>
    </row>
    <row r="29" spans="1:11" ht="12.95" customHeight="1" x14ac:dyDescent="0.25">
      <c r="B29" s="1" t="s">
        <v>35</v>
      </c>
      <c r="H29" s="9"/>
      <c r="I29" s="19">
        <v>9899</v>
      </c>
      <c r="J29" s="20"/>
      <c r="K29" s="19">
        <v>11134</v>
      </c>
    </row>
    <row r="30" spans="1:11" ht="20.100000000000001" customHeight="1" x14ac:dyDescent="0.25">
      <c r="F30" s="1" t="s">
        <v>36</v>
      </c>
      <c r="H30" s="9"/>
      <c r="I30" s="23">
        <f>SUM(I24:I29)</f>
        <v>122748</v>
      </c>
      <c r="J30" s="20"/>
      <c r="K30" s="23">
        <f>SUM(K24:K29)</f>
        <v>70432</v>
      </c>
    </row>
    <row r="31" spans="1:11" ht="20.100000000000001" customHeight="1" x14ac:dyDescent="0.25">
      <c r="A31" s="1" t="s">
        <v>46</v>
      </c>
      <c r="H31" s="9"/>
      <c r="I31" s="19"/>
      <c r="J31" s="20"/>
      <c r="K31" s="19"/>
    </row>
    <row r="32" spans="1:11" ht="12.95" customHeight="1" x14ac:dyDescent="0.25">
      <c r="B32" s="1" t="s">
        <v>50</v>
      </c>
      <c r="H32" s="9"/>
      <c r="I32" s="19">
        <v>169001</v>
      </c>
      <c r="J32" s="20"/>
      <c r="K32" s="19">
        <v>185893</v>
      </c>
    </row>
    <row r="33" spans="1:11" ht="12.95" customHeight="1" x14ac:dyDescent="0.25">
      <c r="B33" s="1" t="s">
        <v>5</v>
      </c>
      <c r="H33" s="9"/>
      <c r="I33" s="19">
        <v>22099</v>
      </c>
      <c r="J33" s="20"/>
      <c r="K33" s="19">
        <v>19662</v>
      </c>
    </row>
    <row r="34" spans="1:11" ht="20.100000000000001" customHeight="1" x14ac:dyDescent="0.25">
      <c r="F34" s="1" t="s">
        <v>37</v>
      </c>
      <c r="H34" s="9"/>
      <c r="I34" s="23">
        <f>SUM(I31:I33)</f>
        <v>191100</v>
      </c>
      <c r="J34" s="20"/>
      <c r="K34" s="23">
        <f>SUM(K31:K33)</f>
        <v>205555</v>
      </c>
    </row>
    <row r="35" spans="1:11" ht="20.100000000000001" customHeight="1" x14ac:dyDescent="0.25">
      <c r="A35" s="1" t="s">
        <v>47</v>
      </c>
      <c r="H35" s="9"/>
      <c r="I35" s="19"/>
      <c r="J35" s="20"/>
      <c r="K35" s="19"/>
    </row>
    <row r="36" spans="1:11" ht="20.100000000000001" customHeight="1" thickBot="1" x14ac:dyDescent="0.3">
      <c r="F36" s="1" t="s">
        <v>4</v>
      </c>
      <c r="H36" s="18" t="s">
        <v>52</v>
      </c>
      <c r="I36" s="22">
        <f>SUM(I22+I30+I34)</f>
        <v>1417922</v>
      </c>
      <c r="J36" s="18" t="s">
        <v>52</v>
      </c>
      <c r="K36" s="22">
        <f>SUM(K22+K30+K34)</f>
        <v>1472185</v>
      </c>
    </row>
    <row r="37" spans="1:11" ht="39" customHeight="1" thickTop="1" x14ac:dyDescent="0.25">
      <c r="A37" s="1" t="s">
        <v>51</v>
      </c>
    </row>
  </sheetData>
  <phoneticPr fontId="5" type="noConversion"/>
  <pageMargins left="0.8" right="0.7" top="1" bottom="0.8" header="0.5" footer="0.5"/>
  <pageSetup firstPageNumber="2" orientation="portrait" blackAndWhite="1" useFirstPageNumber="1" horizontalDpi="4294967293" r:id="rId1"/>
  <headerFooter alignWithMargins="0">
    <oddFooter>&amp;C&amp;"Times New Roman,Regular"&amp;11&amp;P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B5" sqref="B5"/>
    </sheetView>
  </sheetViews>
  <sheetFormatPr defaultRowHeight="15" x14ac:dyDescent="0.25"/>
  <cols>
    <col min="1" max="6" width="2.28515625" style="1" customWidth="1"/>
    <col min="7" max="7" width="28.57031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2" width="2.42578125" style="1" customWidth="1"/>
    <col min="13" max="13" width="13.85546875" style="1" customWidth="1"/>
    <col min="14" max="16384" width="9.140625" style="1"/>
  </cols>
  <sheetData>
    <row r="1" spans="1:13" ht="12.95" customHeight="1" x14ac:dyDescent="0.25">
      <c r="A1" s="11" t="s">
        <v>0</v>
      </c>
      <c r="B1" s="5"/>
      <c r="C1" s="5"/>
      <c r="D1" s="5"/>
      <c r="E1" s="10"/>
      <c r="F1" s="10"/>
      <c r="G1" s="24"/>
      <c r="H1" s="24"/>
      <c r="I1" s="24"/>
      <c r="J1" s="25"/>
      <c r="K1" s="25"/>
      <c r="L1" s="25"/>
      <c r="M1" s="25"/>
    </row>
    <row r="2" spans="1:13" ht="20.100000000000001" customHeight="1" x14ac:dyDescent="0.25">
      <c r="A2" s="5" t="s">
        <v>67</v>
      </c>
      <c r="B2" s="5"/>
      <c r="C2" s="5"/>
      <c r="D2" s="5"/>
      <c r="E2" s="10"/>
      <c r="F2" s="10"/>
      <c r="G2" s="24"/>
      <c r="H2" s="24"/>
      <c r="I2" s="24"/>
      <c r="J2" s="25"/>
      <c r="K2" s="25"/>
      <c r="L2" s="25"/>
      <c r="M2" s="25"/>
    </row>
    <row r="3" spans="1:13" ht="20.100000000000001" customHeight="1" x14ac:dyDescent="0.25">
      <c r="A3" s="7" t="s">
        <v>117</v>
      </c>
      <c r="B3" s="5"/>
      <c r="C3" s="5"/>
      <c r="D3" s="5"/>
      <c r="E3" s="10"/>
      <c r="F3" s="10"/>
      <c r="G3" s="24"/>
      <c r="H3" s="24"/>
      <c r="I3" s="24"/>
      <c r="J3" s="25"/>
      <c r="K3" s="25"/>
      <c r="L3" s="25"/>
      <c r="M3" s="25"/>
    </row>
    <row r="4" spans="1:13" ht="20.100000000000001" customHeight="1" x14ac:dyDescent="0.25">
      <c r="A4" s="5" t="s">
        <v>1</v>
      </c>
      <c r="B4" s="5"/>
      <c r="C4" s="5"/>
      <c r="D4" s="5"/>
      <c r="E4" s="10"/>
      <c r="F4" s="10"/>
      <c r="G4" s="24"/>
      <c r="H4" s="24"/>
      <c r="I4" s="24"/>
      <c r="J4" s="25"/>
      <c r="K4" s="25"/>
      <c r="L4" s="25"/>
      <c r="M4" s="25"/>
    </row>
    <row r="5" spans="1:13" ht="39" customHeight="1" x14ac:dyDescent="0.25">
      <c r="A5" s="4"/>
      <c r="E5" s="3"/>
      <c r="F5" s="3"/>
      <c r="G5" s="26"/>
      <c r="H5" s="26"/>
      <c r="I5" s="27">
        <v>2011</v>
      </c>
      <c r="J5" s="28"/>
      <c r="K5" s="27">
        <v>2010</v>
      </c>
      <c r="L5" s="28"/>
      <c r="M5" s="27">
        <v>2009</v>
      </c>
    </row>
    <row r="6" spans="1:13" ht="20.100000000000001" customHeight="1" x14ac:dyDescent="0.25">
      <c r="A6" s="1" t="s">
        <v>108</v>
      </c>
      <c r="E6" s="3"/>
      <c r="F6" s="3"/>
      <c r="G6" s="26"/>
      <c r="H6" s="29" t="s">
        <v>52</v>
      </c>
      <c r="I6" s="30">
        <v>561989</v>
      </c>
      <c r="J6" s="29" t="s">
        <v>52</v>
      </c>
      <c r="K6" s="30">
        <v>527324</v>
      </c>
      <c r="L6" s="29" t="s">
        <v>52</v>
      </c>
      <c r="M6" s="30">
        <v>341333</v>
      </c>
    </row>
    <row r="7" spans="1:13" ht="12.95" customHeight="1" x14ac:dyDescent="0.25">
      <c r="A7" s="1" t="s">
        <v>68</v>
      </c>
      <c r="E7" s="3"/>
      <c r="F7" s="3"/>
      <c r="G7" s="26"/>
      <c r="H7" s="29"/>
      <c r="I7" s="30">
        <v>0</v>
      </c>
      <c r="J7" s="28"/>
      <c r="K7" s="30">
        <v>0</v>
      </c>
      <c r="L7" s="28"/>
      <c r="M7" s="30">
        <v>32027</v>
      </c>
    </row>
    <row r="8" spans="1:13" ht="20.100000000000001" customHeight="1" x14ac:dyDescent="0.25">
      <c r="E8" s="3"/>
      <c r="F8" s="1" t="s">
        <v>53</v>
      </c>
      <c r="G8" s="26"/>
      <c r="H8" s="29"/>
      <c r="I8" s="31">
        <f>SUM(I6:I7)</f>
        <v>561989</v>
      </c>
      <c r="J8" s="28"/>
      <c r="K8" s="31">
        <f>SUM(K6:K7)</f>
        <v>527324</v>
      </c>
      <c r="L8" s="28"/>
      <c r="M8" s="31">
        <f>SUM(M6:M7)</f>
        <v>373360</v>
      </c>
    </row>
    <row r="9" spans="1:13" ht="20.100000000000001" customHeight="1" x14ac:dyDescent="0.25">
      <c r="A9" s="1" t="s">
        <v>69</v>
      </c>
      <c r="E9" s="3"/>
      <c r="F9" s="3"/>
      <c r="G9" s="26"/>
      <c r="H9" s="29"/>
      <c r="I9" s="30"/>
      <c r="J9" s="28"/>
      <c r="K9" s="30"/>
      <c r="L9" s="28"/>
      <c r="M9" s="30"/>
    </row>
    <row r="10" spans="1:13" ht="12.95" customHeight="1" x14ac:dyDescent="0.25">
      <c r="B10" s="1" t="s">
        <v>54</v>
      </c>
      <c r="E10" s="3"/>
      <c r="F10" s="3"/>
      <c r="G10" s="26"/>
      <c r="H10" s="29"/>
      <c r="I10" s="30"/>
      <c r="J10" s="28"/>
      <c r="K10" s="30"/>
      <c r="L10" s="28"/>
      <c r="M10" s="30"/>
    </row>
    <row r="11" spans="1:13" ht="12.95" customHeight="1" x14ac:dyDescent="0.25">
      <c r="C11" s="1" t="s">
        <v>55</v>
      </c>
      <c r="E11" s="3"/>
      <c r="F11" s="3"/>
      <c r="G11" s="26"/>
      <c r="H11" s="29"/>
      <c r="I11" s="30">
        <v>226229</v>
      </c>
      <c r="J11" s="28"/>
      <c r="K11" s="30">
        <v>207749</v>
      </c>
      <c r="L11" s="28"/>
      <c r="M11" s="30">
        <v>80655</v>
      </c>
    </row>
    <row r="12" spans="1:13" ht="12.95" customHeight="1" x14ac:dyDescent="0.25">
      <c r="C12" s="1" t="s">
        <v>56</v>
      </c>
      <c r="E12" s="3"/>
      <c r="F12" s="3"/>
      <c r="G12" s="26"/>
      <c r="H12" s="29"/>
      <c r="I12" s="30">
        <v>112262</v>
      </c>
      <c r="J12" s="28"/>
      <c r="K12" s="30">
        <v>99421</v>
      </c>
      <c r="L12" s="28"/>
      <c r="M12" s="30">
        <v>116883</v>
      </c>
    </row>
    <row r="13" spans="1:13" ht="12.95" customHeight="1" x14ac:dyDescent="0.25">
      <c r="C13" s="1" t="s">
        <v>57</v>
      </c>
      <c r="E13" s="3"/>
      <c r="F13" s="3"/>
      <c r="G13" s="26"/>
      <c r="H13" s="29"/>
      <c r="I13" s="30">
        <v>50410</v>
      </c>
      <c r="J13" s="28"/>
      <c r="K13" s="30">
        <v>52507</v>
      </c>
      <c r="L13" s="28"/>
      <c r="M13" s="30">
        <v>22381</v>
      </c>
    </row>
    <row r="14" spans="1:13" ht="12.95" customHeight="1" x14ac:dyDescent="0.25">
      <c r="C14" s="1" t="s">
        <v>58</v>
      </c>
      <c r="E14" s="3"/>
      <c r="F14" s="3"/>
      <c r="G14" s="26"/>
      <c r="H14" s="29"/>
      <c r="I14" s="30">
        <v>39085</v>
      </c>
      <c r="J14" s="28"/>
      <c r="K14" s="30">
        <v>35273</v>
      </c>
      <c r="L14" s="28"/>
      <c r="M14" s="30">
        <v>35444</v>
      </c>
    </row>
    <row r="15" spans="1:13" ht="12.95" customHeight="1" x14ac:dyDescent="0.25">
      <c r="B15" s="1" t="s">
        <v>59</v>
      </c>
      <c r="E15" s="3"/>
      <c r="F15" s="3"/>
      <c r="G15" s="26"/>
      <c r="H15" s="29"/>
      <c r="I15" s="30">
        <v>47718</v>
      </c>
      <c r="J15" s="28"/>
      <c r="K15" s="30">
        <v>46880</v>
      </c>
      <c r="L15" s="28"/>
      <c r="M15" s="30">
        <v>29820</v>
      </c>
    </row>
    <row r="16" spans="1:13" ht="12.95" customHeight="1" x14ac:dyDescent="0.25">
      <c r="B16" s="1" t="s">
        <v>6</v>
      </c>
      <c r="E16" s="3"/>
      <c r="F16" s="3"/>
      <c r="G16" s="26"/>
      <c r="H16" s="29"/>
      <c r="I16" s="30">
        <v>35407</v>
      </c>
      <c r="J16" s="28"/>
      <c r="K16" s="30">
        <v>34242</v>
      </c>
      <c r="L16" s="28"/>
      <c r="M16" s="30">
        <v>32485</v>
      </c>
    </row>
    <row r="17" spans="1:13" ht="20.100000000000001" customHeight="1" x14ac:dyDescent="0.25">
      <c r="E17" s="3"/>
      <c r="F17" s="1" t="s">
        <v>60</v>
      </c>
      <c r="G17" s="26"/>
      <c r="H17" s="29"/>
      <c r="I17" s="32">
        <f>SUM(I11:I16)</f>
        <v>511111</v>
      </c>
      <c r="J17" s="28"/>
      <c r="K17" s="32">
        <f>SUM(K11:K16)</f>
        <v>476072</v>
      </c>
      <c r="L17" s="28"/>
      <c r="M17" s="32">
        <f>SUM(M11:M16)</f>
        <v>317668</v>
      </c>
    </row>
    <row r="18" spans="1:13" ht="20.100000000000001" customHeight="1" x14ac:dyDescent="0.25">
      <c r="E18" s="3"/>
      <c r="F18" s="1" t="s">
        <v>70</v>
      </c>
      <c r="G18" s="26"/>
      <c r="H18" s="29"/>
      <c r="I18" s="31">
        <f>I8-I17</f>
        <v>50878</v>
      </c>
      <c r="J18" s="28"/>
      <c r="K18" s="31">
        <f>K8-K17</f>
        <v>51252</v>
      </c>
      <c r="L18" s="28"/>
      <c r="M18" s="31">
        <f>M8-M17</f>
        <v>55692</v>
      </c>
    </row>
    <row r="19" spans="1:13" ht="20.100000000000001" customHeight="1" x14ac:dyDescent="0.25">
      <c r="A19" s="1" t="s">
        <v>71</v>
      </c>
      <c r="E19" s="3"/>
      <c r="F19" s="3"/>
      <c r="G19" s="26"/>
      <c r="H19" s="29"/>
      <c r="I19" s="30"/>
      <c r="J19" s="28"/>
      <c r="K19" s="30"/>
      <c r="L19" s="28"/>
      <c r="M19" s="30"/>
    </row>
    <row r="20" spans="1:13" ht="12.95" customHeight="1" x14ac:dyDescent="0.25">
      <c r="B20" s="1" t="s">
        <v>61</v>
      </c>
      <c r="E20" s="3"/>
      <c r="F20" s="3"/>
      <c r="G20" s="26"/>
      <c r="H20" s="29"/>
      <c r="I20" s="30">
        <v>45226</v>
      </c>
      <c r="J20" s="28"/>
      <c r="K20" s="30">
        <v>46570</v>
      </c>
      <c r="L20" s="28"/>
      <c r="M20" s="30">
        <v>59898</v>
      </c>
    </row>
    <row r="21" spans="1:13" ht="12.95" customHeight="1" x14ac:dyDescent="0.25">
      <c r="B21" s="1" t="s">
        <v>77</v>
      </c>
      <c r="E21" s="3"/>
      <c r="F21" s="3"/>
      <c r="G21" s="26"/>
      <c r="H21" s="29"/>
      <c r="I21" s="30"/>
      <c r="J21" s="28"/>
      <c r="K21" s="30"/>
      <c r="L21" s="28"/>
      <c r="M21" s="30"/>
    </row>
    <row r="22" spans="1:13" ht="12.95" customHeight="1" x14ac:dyDescent="0.25">
      <c r="C22" s="1" t="s">
        <v>66</v>
      </c>
      <c r="E22" s="3"/>
      <c r="F22" s="3"/>
      <c r="G22" s="26"/>
      <c r="H22" s="29"/>
      <c r="I22" s="30">
        <v>0</v>
      </c>
      <c r="J22" s="28"/>
      <c r="K22" s="30">
        <v>0</v>
      </c>
      <c r="L22" s="28"/>
      <c r="M22" s="30">
        <v>2172</v>
      </c>
    </row>
    <row r="23" spans="1:13" ht="12.95" customHeight="1" x14ac:dyDescent="0.25">
      <c r="B23" s="1" t="s">
        <v>62</v>
      </c>
      <c r="E23" s="3"/>
      <c r="F23" s="3"/>
      <c r="G23" s="26"/>
      <c r="H23" s="29"/>
      <c r="I23" s="30">
        <v>100</v>
      </c>
      <c r="J23" s="28"/>
      <c r="K23" s="30">
        <v>259</v>
      </c>
      <c r="L23" s="28"/>
      <c r="M23" s="30">
        <v>1025</v>
      </c>
    </row>
    <row r="24" spans="1:13" ht="12.95" customHeight="1" x14ac:dyDescent="0.25">
      <c r="B24" s="1" t="s">
        <v>76</v>
      </c>
      <c r="E24" s="3"/>
      <c r="F24" s="3"/>
      <c r="G24" s="26"/>
      <c r="H24" s="29"/>
      <c r="I24" s="30">
        <v>220</v>
      </c>
      <c r="J24" s="28"/>
      <c r="K24" s="30">
        <v>166</v>
      </c>
      <c r="L24" s="28"/>
      <c r="M24" s="30">
        <v>112</v>
      </c>
    </row>
    <row r="25" spans="1:13" ht="20.100000000000001" customHeight="1" x14ac:dyDescent="0.25">
      <c r="E25" s="3"/>
      <c r="F25" s="1" t="s">
        <v>63</v>
      </c>
      <c r="G25" s="26"/>
      <c r="H25" s="29"/>
      <c r="I25" s="32">
        <f>SUM(I20:I24)</f>
        <v>45546</v>
      </c>
      <c r="J25" s="28"/>
      <c r="K25" s="32">
        <f>SUM(K20:K24)</f>
        <v>46995</v>
      </c>
      <c r="L25" s="28"/>
      <c r="M25" s="32">
        <f>SUM(M20:M24)</f>
        <v>63207</v>
      </c>
    </row>
    <row r="26" spans="1:13" ht="20.100000000000001" customHeight="1" x14ac:dyDescent="0.25">
      <c r="E26" s="3"/>
      <c r="F26" s="1" t="s">
        <v>72</v>
      </c>
      <c r="G26" s="26"/>
      <c r="H26" s="29"/>
      <c r="I26" s="31">
        <f>I18-I25</f>
        <v>5332</v>
      </c>
      <c r="J26" s="28"/>
      <c r="K26" s="31">
        <f>K18-K25</f>
        <v>4257</v>
      </c>
      <c r="L26" s="28"/>
      <c r="M26" s="31">
        <f>M18-M25</f>
        <v>-7515</v>
      </c>
    </row>
    <row r="27" spans="1:13" ht="20.100000000000001" customHeight="1" x14ac:dyDescent="0.25">
      <c r="A27" s="1" t="s">
        <v>73</v>
      </c>
      <c r="E27" s="3"/>
      <c r="F27" s="3"/>
      <c r="G27" s="26"/>
      <c r="H27" s="29"/>
      <c r="I27" s="30"/>
      <c r="J27" s="28"/>
      <c r="K27" s="30"/>
      <c r="L27" s="28"/>
      <c r="M27" s="30"/>
    </row>
    <row r="28" spans="1:13" ht="12.95" customHeight="1" x14ac:dyDescent="0.25">
      <c r="B28" s="1" t="s">
        <v>74</v>
      </c>
      <c r="E28" s="3"/>
      <c r="F28" s="3"/>
      <c r="G28" s="26"/>
      <c r="H28" s="29"/>
      <c r="I28" s="30">
        <v>0</v>
      </c>
      <c r="J28" s="28"/>
      <c r="K28" s="30">
        <v>0</v>
      </c>
      <c r="L28" s="28"/>
      <c r="M28" s="30">
        <v>537978</v>
      </c>
    </row>
    <row r="29" spans="1:13" ht="12.95" customHeight="1" x14ac:dyDescent="0.25">
      <c r="B29" s="1" t="s">
        <v>64</v>
      </c>
      <c r="E29" s="3"/>
      <c r="F29" s="3"/>
      <c r="G29" s="26"/>
      <c r="H29" s="29"/>
      <c r="I29" s="30">
        <v>268</v>
      </c>
      <c r="J29" s="28"/>
      <c r="K29" s="30">
        <v>2734</v>
      </c>
      <c r="L29" s="28"/>
      <c r="M29" s="30">
        <v>867</v>
      </c>
    </row>
    <row r="30" spans="1:13" ht="20.100000000000001" customHeight="1" x14ac:dyDescent="0.25">
      <c r="E30" s="3"/>
      <c r="F30" s="1" t="s">
        <v>65</v>
      </c>
      <c r="G30" s="26"/>
      <c r="H30" s="29"/>
      <c r="I30" s="32">
        <f>SUM(I28:I29)</f>
        <v>268</v>
      </c>
      <c r="J30" s="28"/>
      <c r="K30" s="32">
        <f>SUM(K28:K29)</f>
        <v>2734</v>
      </c>
      <c r="L30" s="28"/>
      <c r="M30" s="32">
        <f>SUM(M28:M29)</f>
        <v>538845</v>
      </c>
    </row>
    <row r="31" spans="1:13" ht="20.100000000000001" customHeight="1" thickBot="1" x14ac:dyDescent="0.3">
      <c r="E31" s="3"/>
      <c r="F31" s="1" t="s">
        <v>28</v>
      </c>
      <c r="G31" s="26"/>
      <c r="H31" s="29" t="s">
        <v>52</v>
      </c>
      <c r="I31" s="33">
        <f>I26+I30</f>
        <v>5600</v>
      </c>
      <c r="J31" s="29" t="s">
        <v>52</v>
      </c>
      <c r="K31" s="33">
        <f>K26+K30</f>
        <v>6991</v>
      </c>
      <c r="L31" s="29" t="s">
        <v>52</v>
      </c>
      <c r="M31" s="33">
        <f>M26+M30</f>
        <v>531330</v>
      </c>
    </row>
    <row r="32" spans="1:13" ht="39" customHeight="1" thickTop="1" x14ac:dyDescent="0.25">
      <c r="A32" s="1" t="s">
        <v>51</v>
      </c>
      <c r="E32" s="3"/>
      <c r="F32" s="3"/>
      <c r="G32" s="26"/>
      <c r="H32" s="26"/>
      <c r="I32" s="26"/>
      <c r="J32" s="28"/>
      <c r="K32" s="28"/>
      <c r="L32" s="28"/>
      <c r="M32" s="28"/>
    </row>
  </sheetData>
  <phoneticPr fontId="5" type="noConversion"/>
  <pageMargins left="0.8" right="0.7" top="1" bottom="0.8" header="0.5" footer="0.5"/>
  <pageSetup firstPageNumber="3" orientation="portrait" blackAndWhite="1" useFirstPageNumber="1" r:id="rId1"/>
  <headerFooter alignWithMargins="0">
    <oddFooter>&amp;C&amp;"Times New Roman,Regular"&amp;11&amp;P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B5" sqref="B5"/>
    </sheetView>
  </sheetViews>
  <sheetFormatPr defaultRowHeight="15" x14ac:dyDescent="0.25"/>
  <cols>
    <col min="1" max="6" width="2.28515625" style="1" customWidth="1"/>
    <col min="7" max="7" width="23.1406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2" width="2.42578125" style="1" customWidth="1"/>
    <col min="13" max="13" width="13.85546875" style="1" customWidth="1"/>
    <col min="14" max="14" width="2.42578125" style="1" customWidth="1"/>
    <col min="15" max="15" width="13.85546875" style="1" customWidth="1"/>
    <col min="16" max="16" width="2.42578125" style="1" customWidth="1"/>
    <col min="17" max="17" width="13.85546875" style="1" customWidth="1"/>
    <col min="18" max="16384" width="9.140625" style="1"/>
  </cols>
  <sheetData>
    <row r="1" spans="1:17" ht="12.95" customHeight="1" x14ac:dyDescent="0.25">
      <c r="A1" s="1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0.100000000000001" customHeight="1" x14ac:dyDescent="0.25">
      <c r="A2" s="5" t="s">
        <v>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0.100000000000001" customHeight="1" x14ac:dyDescent="0.25">
      <c r="A3" s="7" t="s">
        <v>117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0.100000000000001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39" customHeight="1" x14ac:dyDescent="0.25">
      <c r="D5" s="3"/>
      <c r="E5" s="3"/>
      <c r="F5" s="3"/>
      <c r="G5" s="3"/>
      <c r="H5" s="3"/>
      <c r="I5" s="15"/>
      <c r="K5" s="15"/>
      <c r="M5" s="16" t="s">
        <v>82</v>
      </c>
      <c r="N5" s="14"/>
      <c r="O5" s="16"/>
      <c r="Q5" s="15"/>
    </row>
    <row r="6" spans="1:17" ht="20.100000000000001" customHeight="1" x14ac:dyDescent="0.25">
      <c r="I6" s="15"/>
      <c r="K6" s="15"/>
      <c r="M6" s="15"/>
      <c r="O6" s="15" t="s">
        <v>2</v>
      </c>
      <c r="Q6" s="15" t="s">
        <v>3</v>
      </c>
    </row>
    <row r="7" spans="1:17" ht="12.95" customHeight="1" x14ac:dyDescent="0.25">
      <c r="I7" s="15" t="s">
        <v>4</v>
      </c>
      <c r="K7" s="15" t="s">
        <v>3</v>
      </c>
      <c r="M7" s="15" t="s">
        <v>78</v>
      </c>
      <c r="O7" s="15" t="s">
        <v>88</v>
      </c>
      <c r="Q7" s="15" t="s">
        <v>42</v>
      </c>
    </row>
    <row r="8" spans="1:17" ht="12.95" customHeight="1" x14ac:dyDescent="0.25">
      <c r="I8" s="15" t="s">
        <v>83</v>
      </c>
      <c r="K8" s="15" t="s">
        <v>85</v>
      </c>
      <c r="M8" s="15" t="s">
        <v>86</v>
      </c>
      <c r="O8" s="15" t="s">
        <v>89</v>
      </c>
      <c r="Q8" s="15" t="s">
        <v>91</v>
      </c>
    </row>
    <row r="9" spans="1:17" ht="12.95" customHeight="1" x14ac:dyDescent="0.25">
      <c r="I9" s="12" t="s">
        <v>84</v>
      </c>
      <c r="K9" s="12" t="s">
        <v>84</v>
      </c>
      <c r="M9" s="12" t="s">
        <v>87</v>
      </c>
      <c r="O9" s="12" t="s">
        <v>90</v>
      </c>
      <c r="Q9" s="12" t="s">
        <v>92</v>
      </c>
    </row>
    <row r="10" spans="1:17" ht="20.100000000000001" customHeight="1" x14ac:dyDescent="0.25">
      <c r="A10" s="1" t="s">
        <v>93</v>
      </c>
      <c r="H10" s="9" t="s">
        <v>52</v>
      </c>
      <c r="I10" s="34">
        <f>SUM(K10:Q10)</f>
        <v>-154602</v>
      </c>
      <c r="J10" s="9" t="s">
        <v>52</v>
      </c>
      <c r="K10" s="34">
        <v>-146823</v>
      </c>
      <c r="L10" s="9" t="s">
        <v>52</v>
      </c>
      <c r="M10" s="34">
        <v>764</v>
      </c>
      <c r="N10" s="9" t="s">
        <v>52</v>
      </c>
      <c r="O10" s="34">
        <v>3681</v>
      </c>
      <c r="P10" s="9" t="s">
        <v>52</v>
      </c>
      <c r="Q10" s="34">
        <v>-12224</v>
      </c>
    </row>
    <row r="11" spans="1:17" ht="12.95" customHeight="1" x14ac:dyDescent="0.25">
      <c r="B11" s="1" t="s">
        <v>79</v>
      </c>
      <c r="H11" s="9"/>
      <c r="I11" s="34"/>
      <c r="J11" s="35"/>
      <c r="K11" s="34"/>
      <c r="L11" s="35"/>
      <c r="M11" s="34"/>
      <c r="N11" s="35"/>
      <c r="O11" s="34"/>
      <c r="P11" s="35"/>
      <c r="Q11" s="34"/>
    </row>
    <row r="12" spans="1:17" ht="12.95" customHeight="1" x14ac:dyDescent="0.25">
      <c r="C12" s="1" t="s">
        <v>28</v>
      </c>
      <c r="H12" s="9"/>
      <c r="I12" s="34">
        <f>SUM(K12:Q12)</f>
        <v>531330</v>
      </c>
      <c r="J12" s="35"/>
      <c r="K12" s="34">
        <v>531330</v>
      </c>
      <c r="L12" s="35"/>
      <c r="M12" s="34">
        <v>0</v>
      </c>
      <c r="N12" s="35"/>
      <c r="O12" s="34">
        <v>0</v>
      </c>
      <c r="P12" s="35"/>
      <c r="Q12" s="34">
        <v>0</v>
      </c>
    </row>
    <row r="13" spans="1:17" ht="12.95" customHeight="1" x14ac:dyDescent="0.25">
      <c r="C13" s="1" t="s">
        <v>114</v>
      </c>
      <c r="H13" s="9"/>
      <c r="I13" s="34">
        <f>SUM(K13:Q13)</f>
        <v>2664</v>
      </c>
      <c r="J13" s="35"/>
      <c r="K13" s="34">
        <v>0</v>
      </c>
      <c r="L13" s="35"/>
      <c r="M13" s="34">
        <v>0</v>
      </c>
      <c r="N13" s="35"/>
      <c r="O13" s="34">
        <v>0</v>
      </c>
      <c r="P13" s="35"/>
      <c r="Q13" s="34">
        <v>2664</v>
      </c>
    </row>
    <row r="14" spans="1:17" ht="20.100000000000001" customHeight="1" x14ac:dyDescent="0.25">
      <c r="F14" s="1" t="s">
        <v>80</v>
      </c>
      <c r="H14" s="9"/>
      <c r="I14" s="36">
        <f>IF(SUM(I12:I13)=SUM(K14:Q14),SUM(I12:I13),"Off")</f>
        <v>533994</v>
      </c>
      <c r="J14" s="35"/>
      <c r="K14" s="36">
        <f>SUM(K12:K13)</f>
        <v>531330</v>
      </c>
      <c r="L14" s="35"/>
      <c r="M14" s="36">
        <f>SUM(M12:M13)</f>
        <v>0</v>
      </c>
      <c r="N14" s="35"/>
      <c r="O14" s="36">
        <f>SUM(O12:O13)</f>
        <v>0</v>
      </c>
      <c r="P14" s="35"/>
      <c r="Q14" s="36">
        <f>SUM(Q12:Q13)</f>
        <v>2664</v>
      </c>
    </row>
    <row r="15" spans="1:17" ht="20.100000000000001" customHeight="1" x14ac:dyDescent="0.25">
      <c r="A15" s="1" t="s">
        <v>94</v>
      </c>
      <c r="H15" s="9"/>
      <c r="I15" s="37">
        <f>IF(SUM(I10,I14)=SUM(K15:Q15),SUM(I10,I14),"Off")</f>
        <v>379392</v>
      </c>
      <c r="J15" s="35"/>
      <c r="K15" s="37">
        <f>SUM(K10,K14)</f>
        <v>384507</v>
      </c>
      <c r="L15" s="35"/>
      <c r="M15" s="37">
        <f>SUM(M10,M14)</f>
        <v>764</v>
      </c>
      <c r="N15" s="35"/>
      <c r="O15" s="37">
        <f>SUM(O10,O14)</f>
        <v>3681</v>
      </c>
      <c r="P15" s="35"/>
      <c r="Q15" s="37">
        <f>SUM(Q10,Q14)</f>
        <v>-9560</v>
      </c>
    </row>
    <row r="16" spans="1:17" ht="20.100000000000001" customHeight="1" x14ac:dyDescent="0.25">
      <c r="B16" s="1" t="s">
        <v>79</v>
      </c>
      <c r="H16" s="9"/>
      <c r="I16" s="34"/>
      <c r="J16" s="35"/>
      <c r="K16" s="34"/>
      <c r="L16" s="35"/>
      <c r="M16" s="34"/>
      <c r="N16" s="35"/>
      <c r="O16" s="34"/>
      <c r="P16" s="35"/>
      <c r="Q16" s="34"/>
    </row>
    <row r="17" spans="1:17" ht="12.95" customHeight="1" x14ac:dyDescent="0.25">
      <c r="C17" s="1" t="s">
        <v>28</v>
      </c>
      <c r="H17" s="9"/>
      <c r="I17" s="34">
        <f>SUM(K17:Q17)</f>
        <v>6991</v>
      </c>
      <c r="J17" s="35"/>
      <c r="K17" s="34">
        <v>6991</v>
      </c>
      <c r="L17" s="35"/>
      <c r="M17" s="34">
        <v>0</v>
      </c>
      <c r="N17" s="35"/>
      <c r="O17" s="34">
        <v>0</v>
      </c>
      <c r="P17" s="35"/>
      <c r="Q17" s="34">
        <v>0</v>
      </c>
    </row>
    <row r="18" spans="1:17" ht="12.95" customHeight="1" x14ac:dyDescent="0.25">
      <c r="C18" s="1" t="s">
        <v>114</v>
      </c>
      <c r="H18" s="9"/>
      <c r="I18" s="34">
        <f>SUM(K18:Q18)</f>
        <v>192</v>
      </c>
      <c r="J18" s="35"/>
      <c r="K18" s="34">
        <v>0</v>
      </c>
      <c r="L18" s="35"/>
      <c r="M18" s="34">
        <v>0</v>
      </c>
      <c r="N18" s="35"/>
      <c r="O18" s="34">
        <v>0</v>
      </c>
      <c r="P18" s="35"/>
      <c r="Q18" s="34">
        <v>192</v>
      </c>
    </row>
    <row r="19" spans="1:17" ht="20.100000000000001" customHeight="1" x14ac:dyDescent="0.25">
      <c r="F19" s="1" t="s">
        <v>80</v>
      </c>
      <c r="H19" s="9"/>
      <c r="I19" s="36">
        <f>IF(SUM(I17:I18)=SUM(K19:Q19),SUM(I17:I18),"Off")</f>
        <v>7183</v>
      </c>
      <c r="J19" s="35"/>
      <c r="K19" s="36">
        <f>SUM(K17:K18)</f>
        <v>6991</v>
      </c>
      <c r="L19" s="35"/>
      <c r="M19" s="36">
        <f>SUM(M17:M18)</f>
        <v>0</v>
      </c>
      <c r="N19" s="35"/>
      <c r="O19" s="36">
        <f>SUM(O17:O18)</f>
        <v>0</v>
      </c>
      <c r="P19" s="35"/>
      <c r="Q19" s="36">
        <f>SUM(Q17:Q18)</f>
        <v>192</v>
      </c>
    </row>
    <row r="20" spans="1:17" ht="20.100000000000001" customHeight="1" x14ac:dyDescent="0.25">
      <c r="A20" s="1" t="s">
        <v>95</v>
      </c>
      <c r="H20" s="9"/>
      <c r="I20" s="37">
        <f>IF(SUM(I15,I19)=SUM(K20:Q20),SUM(I15,I19),"Off")</f>
        <v>386575</v>
      </c>
      <c r="J20" s="35"/>
      <c r="K20" s="37">
        <f>K15+K19</f>
        <v>391498</v>
      </c>
      <c r="L20" s="35"/>
      <c r="M20" s="37">
        <f>M15+M19</f>
        <v>764</v>
      </c>
      <c r="N20" s="35"/>
      <c r="O20" s="37">
        <f>O15+O19</f>
        <v>3681</v>
      </c>
      <c r="P20" s="35"/>
      <c r="Q20" s="37">
        <f>Q15+Q19</f>
        <v>-9368</v>
      </c>
    </row>
    <row r="21" spans="1:17" ht="20.100000000000001" customHeight="1" x14ac:dyDescent="0.25">
      <c r="B21" s="1" t="s">
        <v>79</v>
      </c>
      <c r="H21" s="9"/>
      <c r="I21" s="34"/>
      <c r="J21" s="35"/>
      <c r="K21" s="34"/>
      <c r="L21" s="35"/>
      <c r="M21" s="34"/>
      <c r="N21" s="35"/>
      <c r="O21" s="34"/>
      <c r="P21" s="35"/>
      <c r="Q21" s="34"/>
    </row>
    <row r="22" spans="1:17" ht="12.95" customHeight="1" x14ac:dyDescent="0.25">
      <c r="C22" s="1" t="s">
        <v>28</v>
      </c>
      <c r="H22" s="9"/>
      <c r="I22" s="34">
        <f>SUM(K22:Q22)</f>
        <v>5600</v>
      </c>
      <c r="J22" s="35"/>
      <c r="K22" s="34">
        <v>5600</v>
      </c>
      <c r="L22" s="35"/>
      <c r="M22" s="34"/>
      <c r="N22" s="35"/>
      <c r="O22" s="34"/>
      <c r="P22" s="35"/>
      <c r="Q22" s="34"/>
    </row>
    <row r="23" spans="1:17" ht="12.95" customHeight="1" x14ac:dyDescent="0.25">
      <c r="C23" s="1" t="s">
        <v>114</v>
      </c>
      <c r="H23" s="9"/>
      <c r="I23" s="34">
        <f>SUM(K23:Q23)</f>
        <v>-2355</v>
      </c>
      <c r="J23" s="35"/>
      <c r="K23" s="34"/>
      <c r="L23" s="35"/>
      <c r="M23" s="34"/>
      <c r="N23" s="35"/>
      <c r="O23" s="34"/>
      <c r="P23" s="35"/>
      <c r="Q23" s="34">
        <v>-2355</v>
      </c>
    </row>
    <row r="24" spans="1:17" ht="20.100000000000001" customHeight="1" x14ac:dyDescent="0.25">
      <c r="F24" s="1" t="s">
        <v>80</v>
      </c>
      <c r="H24" s="9"/>
      <c r="I24" s="37">
        <f>IF(SUM(I22:I23)=SUM(K24:Q24),SUM(I22:I23),"Off")</f>
        <v>3245</v>
      </c>
      <c r="J24" s="35"/>
      <c r="K24" s="37">
        <f>SUM(K22:K23)</f>
        <v>5600</v>
      </c>
      <c r="L24" s="35"/>
      <c r="M24" s="37">
        <f>SUM(M22:M23)</f>
        <v>0</v>
      </c>
      <c r="N24" s="35"/>
      <c r="O24" s="37">
        <f>SUM(O22:O23)</f>
        <v>0</v>
      </c>
      <c r="P24" s="35"/>
      <c r="Q24" s="37">
        <f>SUM(Q22:Q23)</f>
        <v>-2355</v>
      </c>
    </row>
    <row r="25" spans="1:17" ht="20.100000000000001" customHeight="1" thickBot="1" x14ac:dyDescent="0.3">
      <c r="A25" s="2" t="s">
        <v>118</v>
      </c>
      <c r="H25" s="9" t="s">
        <v>52</v>
      </c>
      <c r="I25" s="38">
        <f>IF(SUM(I20,I24)=SUM(K25:Q25),SUM(I20,I24),"Off")</f>
        <v>389820</v>
      </c>
      <c r="J25" s="9" t="s">
        <v>52</v>
      </c>
      <c r="K25" s="38">
        <f>K20+K24</f>
        <v>397098</v>
      </c>
      <c r="L25" s="9" t="s">
        <v>52</v>
      </c>
      <c r="M25" s="38">
        <f>M20+M24</f>
        <v>764</v>
      </c>
      <c r="N25" s="9" t="s">
        <v>52</v>
      </c>
      <c r="O25" s="38">
        <f>O20+O24</f>
        <v>3681</v>
      </c>
      <c r="P25" s="9" t="s">
        <v>52</v>
      </c>
      <c r="Q25" s="38">
        <f>Q20+Q24</f>
        <v>-11723</v>
      </c>
    </row>
    <row r="26" spans="1:17" ht="39" customHeight="1" thickTop="1" x14ac:dyDescent="0.25">
      <c r="A26" s="1" t="s">
        <v>51</v>
      </c>
    </row>
  </sheetData>
  <phoneticPr fontId="5" type="noConversion"/>
  <pageMargins left="0.8" right="0.7" top="1" bottom="0.8" header="0.5" footer="0.5"/>
  <pageSetup scale="76" firstPageNumber="4" orientation="portrait" blackAndWhite="1" useFirstPageNumber="1" r:id="rId1"/>
  <headerFooter alignWithMargins="0">
    <oddFooter>&amp;C&amp;"Times New Roman,Regular"&amp;11&amp;P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B5" sqref="B5"/>
    </sheetView>
  </sheetViews>
  <sheetFormatPr defaultRowHeight="15" x14ac:dyDescent="0.25"/>
  <cols>
    <col min="1" max="6" width="2.28515625" style="3" customWidth="1"/>
    <col min="7" max="7" width="43.85546875" style="3" customWidth="1"/>
    <col min="8" max="8" width="2.42578125" style="3" customWidth="1"/>
    <col min="9" max="9" width="13.85546875" style="3" customWidth="1"/>
    <col min="10" max="10" width="2.42578125" style="3" customWidth="1"/>
    <col min="11" max="11" width="13.85546875" style="3" customWidth="1"/>
    <col min="12" max="12" width="2.42578125" style="3" customWidth="1"/>
    <col min="13" max="13" width="13.85546875" style="3" customWidth="1"/>
    <col min="14" max="16384" width="9.140625" style="3"/>
  </cols>
  <sheetData>
    <row r="1" spans="1:13" ht="12.95" customHeight="1" x14ac:dyDescent="0.25">
      <c r="A1" s="11" t="s">
        <v>0</v>
      </c>
      <c r="B1" s="5"/>
      <c r="C1" s="5"/>
      <c r="D1" s="5"/>
      <c r="E1" s="10"/>
      <c r="F1" s="10"/>
      <c r="G1" s="10"/>
      <c r="H1" s="10"/>
      <c r="I1" s="10"/>
      <c r="J1" s="10"/>
      <c r="K1" s="10"/>
      <c r="L1" s="10"/>
      <c r="M1" s="10"/>
    </row>
    <row r="2" spans="1:13" ht="20.100000000000001" customHeight="1" x14ac:dyDescent="0.25">
      <c r="A2" s="5" t="s">
        <v>96</v>
      </c>
      <c r="B2" s="5"/>
      <c r="C2" s="5"/>
      <c r="D2" s="5"/>
      <c r="E2" s="10"/>
      <c r="F2" s="10"/>
      <c r="G2" s="10"/>
      <c r="H2" s="10"/>
      <c r="I2" s="10"/>
      <c r="J2" s="10"/>
      <c r="K2" s="10"/>
      <c r="L2" s="10"/>
      <c r="M2" s="10"/>
    </row>
    <row r="3" spans="1:13" ht="20.100000000000001" customHeight="1" x14ac:dyDescent="0.25">
      <c r="A3" s="7" t="s">
        <v>117</v>
      </c>
      <c r="B3" s="5"/>
      <c r="C3" s="5"/>
      <c r="D3" s="5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5" t="s">
        <v>1</v>
      </c>
      <c r="B4" s="5"/>
      <c r="C4" s="5"/>
      <c r="D4" s="5"/>
      <c r="E4" s="10"/>
      <c r="F4" s="10"/>
      <c r="G4" s="10"/>
      <c r="H4" s="10"/>
      <c r="I4" s="10"/>
      <c r="J4" s="10"/>
      <c r="K4" s="10"/>
      <c r="L4" s="10"/>
      <c r="M4" s="10"/>
    </row>
    <row r="5" spans="1:13" ht="39" customHeight="1" x14ac:dyDescent="0.25">
      <c r="A5" s="1"/>
      <c r="I5" s="12">
        <v>2011</v>
      </c>
      <c r="K5" s="12">
        <v>2010</v>
      </c>
      <c r="M5" s="12">
        <v>2009</v>
      </c>
    </row>
    <row r="6" spans="1:13" ht="20.100000000000001" customHeight="1" x14ac:dyDescent="0.25">
      <c r="A6" s="1" t="s">
        <v>97</v>
      </c>
      <c r="I6" s="1"/>
      <c r="K6" s="1"/>
      <c r="M6" s="1"/>
    </row>
    <row r="7" spans="1:13" ht="12.95" customHeight="1" x14ac:dyDescent="0.25">
      <c r="B7" s="1" t="s">
        <v>28</v>
      </c>
      <c r="H7" s="13" t="s">
        <v>52</v>
      </c>
      <c r="I7" s="39">
        <v>5600</v>
      </c>
      <c r="J7" s="13" t="s">
        <v>52</v>
      </c>
      <c r="K7" s="39">
        <v>6991</v>
      </c>
      <c r="L7" s="13" t="s">
        <v>52</v>
      </c>
      <c r="M7" s="39">
        <v>531330</v>
      </c>
    </row>
    <row r="8" spans="1:13" ht="12.95" customHeight="1" x14ac:dyDescent="0.25">
      <c r="B8" s="1" t="s">
        <v>119</v>
      </c>
      <c r="I8" s="39"/>
      <c r="K8" s="39"/>
      <c r="M8" s="39"/>
    </row>
    <row r="9" spans="1:13" ht="12.95" customHeight="1" x14ac:dyDescent="0.25">
      <c r="B9" s="1"/>
      <c r="C9" s="3" t="s">
        <v>115</v>
      </c>
      <c r="I9" s="39"/>
      <c r="K9" s="39"/>
      <c r="M9" s="39"/>
    </row>
    <row r="10" spans="1:13" ht="12.95" customHeight="1" x14ac:dyDescent="0.25">
      <c r="D10" s="1" t="s">
        <v>6</v>
      </c>
      <c r="I10" s="39">
        <v>37808</v>
      </c>
      <c r="K10" s="39">
        <v>37650</v>
      </c>
      <c r="M10" s="39">
        <v>37084</v>
      </c>
    </row>
    <row r="11" spans="1:13" ht="12.95" customHeight="1" x14ac:dyDescent="0.25">
      <c r="D11" s="1" t="s">
        <v>104</v>
      </c>
      <c r="I11" s="39">
        <v>0</v>
      </c>
      <c r="K11" s="39">
        <v>0</v>
      </c>
      <c r="M11" s="39">
        <v>2172</v>
      </c>
    </row>
    <row r="12" spans="1:13" ht="12.95" customHeight="1" x14ac:dyDescent="0.25">
      <c r="D12" s="1" t="s">
        <v>7</v>
      </c>
      <c r="I12" s="39">
        <v>0</v>
      </c>
      <c r="K12" s="39">
        <v>0</v>
      </c>
      <c r="M12" s="39">
        <v>-3768</v>
      </c>
    </row>
    <row r="13" spans="1:13" ht="12.95" customHeight="1" x14ac:dyDescent="0.25">
      <c r="D13" s="1" t="s">
        <v>8</v>
      </c>
      <c r="I13" s="39">
        <v>0</v>
      </c>
      <c r="K13" s="39">
        <v>0</v>
      </c>
      <c r="M13" s="39">
        <v>-3881</v>
      </c>
    </row>
    <row r="14" spans="1:13" ht="12.95" customHeight="1" x14ac:dyDescent="0.25">
      <c r="D14" s="17" t="s">
        <v>122</v>
      </c>
      <c r="I14" s="39">
        <v>8398</v>
      </c>
      <c r="K14" s="39">
        <v>0</v>
      </c>
      <c r="M14" s="39">
        <v>0</v>
      </c>
    </row>
    <row r="15" spans="1:13" ht="12.95" customHeight="1" x14ac:dyDescent="0.25">
      <c r="D15" s="1" t="s">
        <v>110</v>
      </c>
      <c r="I15" s="39">
        <v>6884</v>
      </c>
      <c r="K15" s="39">
        <v>6499</v>
      </c>
      <c r="M15" s="39">
        <v>6136</v>
      </c>
    </row>
    <row r="16" spans="1:13" ht="12.95" customHeight="1" x14ac:dyDescent="0.25">
      <c r="D16" s="1" t="s">
        <v>9</v>
      </c>
      <c r="I16" s="39"/>
      <c r="K16" s="39">
        <v>0</v>
      </c>
      <c r="M16" s="39">
        <v>-269441</v>
      </c>
    </row>
    <row r="17" spans="1:13" ht="12.95" customHeight="1" x14ac:dyDescent="0.25">
      <c r="D17" s="1" t="s">
        <v>98</v>
      </c>
      <c r="I17" s="39"/>
      <c r="K17" s="39">
        <v>0</v>
      </c>
      <c r="M17" s="39">
        <v>217856</v>
      </c>
    </row>
    <row r="18" spans="1:13" ht="12.95" customHeight="1" x14ac:dyDescent="0.25">
      <c r="D18" s="1" t="s">
        <v>99</v>
      </c>
      <c r="I18" s="39">
        <v>-18947</v>
      </c>
      <c r="K18" s="39">
        <v>-23953</v>
      </c>
      <c r="M18" s="39">
        <v>-12033</v>
      </c>
    </row>
    <row r="19" spans="1:13" ht="12.95" customHeight="1" x14ac:dyDescent="0.25">
      <c r="D19" s="1" t="s">
        <v>10</v>
      </c>
      <c r="I19" s="39"/>
      <c r="K19" s="39"/>
      <c r="M19" s="39"/>
    </row>
    <row r="20" spans="1:13" ht="12.95" customHeight="1" x14ac:dyDescent="0.25">
      <c r="E20" s="1" t="s">
        <v>11</v>
      </c>
      <c r="I20" s="39">
        <v>1618</v>
      </c>
      <c r="K20" s="39">
        <v>1588</v>
      </c>
      <c r="M20" s="39">
        <v>-26049</v>
      </c>
    </row>
    <row r="21" spans="1:13" ht="12.95" customHeight="1" x14ac:dyDescent="0.25">
      <c r="E21" s="1" t="s">
        <v>12</v>
      </c>
      <c r="I21" s="39">
        <v>1357</v>
      </c>
      <c r="K21" s="39">
        <v>-2304</v>
      </c>
      <c r="M21" s="39">
        <v>-3497</v>
      </c>
    </row>
    <row r="22" spans="1:13" ht="12.95" customHeight="1" x14ac:dyDescent="0.25">
      <c r="E22" s="1" t="s">
        <v>13</v>
      </c>
      <c r="I22" s="39">
        <v>-1715</v>
      </c>
      <c r="K22" s="39">
        <v>731</v>
      </c>
      <c r="M22" s="39">
        <v>-2783</v>
      </c>
    </row>
    <row r="23" spans="1:13" ht="12.95" customHeight="1" x14ac:dyDescent="0.25">
      <c r="E23" s="1" t="s">
        <v>14</v>
      </c>
      <c r="I23" s="39">
        <v>121</v>
      </c>
      <c r="K23" s="39">
        <v>1251</v>
      </c>
      <c r="M23" s="39">
        <v>-1538</v>
      </c>
    </row>
    <row r="24" spans="1:13" ht="12.95" customHeight="1" x14ac:dyDescent="0.25">
      <c r="E24" s="1" t="s">
        <v>15</v>
      </c>
      <c r="I24" s="39">
        <v>362</v>
      </c>
      <c r="K24" s="39">
        <v>-1846</v>
      </c>
      <c r="M24" s="39">
        <v>-5973</v>
      </c>
    </row>
    <row r="25" spans="1:13" ht="12.95" customHeight="1" x14ac:dyDescent="0.25">
      <c r="E25" s="1" t="s">
        <v>16</v>
      </c>
      <c r="I25" s="39">
        <v>-1336</v>
      </c>
      <c r="K25" s="39">
        <v>-875</v>
      </c>
      <c r="M25" s="39">
        <v>24825</v>
      </c>
    </row>
    <row r="26" spans="1:13" ht="12.95" customHeight="1" x14ac:dyDescent="0.25">
      <c r="E26" s="1" t="s">
        <v>17</v>
      </c>
      <c r="I26" s="39">
        <v>-1481</v>
      </c>
      <c r="K26" s="39">
        <v>2800</v>
      </c>
      <c r="M26" s="39">
        <v>7881</v>
      </c>
    </row>
    <row r="27" spans="1:13" ht="12.95" customHeight="1" x14ac:dyDescent="0.25">
      <c r="E27" s="1" t="s">
        <v>76</v>
      </c>
      <c r="I27" s="39">
        <v>-70</v>
      </c>
      <c r="K27" s="39">
        <v>555</v>
      </c>
      <c r="M27" s="39">
        <v>6852</v>
      </c>
    </row>
    <row r="28" spans="1:13" ht="20.100000000000001" customHeight="1" x14ac:dyDescent="0.25">
      <c r="F28" s="1" t="s">
        <v>18</v>
      </c>
      <c r="I28" s="40">
        <f>SUM(I7:I27)</f>
        <v>38599</v>
      </c>
      <c r="K28" s="40">
        <f>SUM(K7:K27)</f>
        <v>29087</v>
      </c>
      <c r="M28" s="40">
        <f>SUM(M7:M27)</f>
        <v>505173</v>
      </c>
    </row>
    <row r="29" spans="1:13" ht="20.100000000000001" customHeight="1" x14ac:dyDescent="0.25">
      <c r="A29" s="1" t="s">
        <v>100</v>
      </c>
      <c r="I29" s="39"/>
      <c r="K29" s="39"/>
      <c r="M29" s="39"/>
    </row>
    <row r="30" spans="1:13" ht="12.95" customHeight="1" x14ac:dyDescent="0.25">
      <c r="B30" s="1" t="s">
        <v>19</v>
      </c>
      <c r="I30" s="39">
        <v>-38746</v>
      </c>
      <c r="K30" s="39">
        <v>-42683</v>
      </c>
      <c r="M30" s="39">
        <v>-58388</v>
      </c>
    </row>
    <row r="31" spans="1:13" ht="12.95" customHeight="1" x14ac:dyDescent="0.25">
      <c r="B31" s="1" t="s">
        <v>20</v>
      </c>
      <c r="I31" s="39">
        <v>56095</v>
      </c>
      <c r="K31" s="39">
        <v>28143</v>
      </c>
      <c r="M31" s="39">
        <v>8982</v>
      </c>
    </row>
    <row r="32" spans="1:13" ht="12.95" customHeight="1" x14ac:dyDescent="0.25">
      <c r="B32" s="2" t="s">
        <v>121</v>
      </c>
      <c r="I32" s="41"/>
      <c r="K32" s="41"/>
      <c r="M32" s="41"/>
    </row>
    <row r="33" spans="1:13" ht="12.95" customHeight="1" x14ac:dyDescent="0.25">
      <c r="B33" s="1"/>
      <c r="C33" s="3" t="s">
        <v>120</v>
      </c>
      <c r="I33" s="39"/>
      <c r="K33" s="39">
        <v>0</v>
      </c>
      <c r="M33" s="39">
        <v>-252798</v>
      </c>
    </row>
    <row r="34" spans="1:13" ht="20.100000000000001" customHeight="1" x14ac:dyDescent="0.25">
      <c r="F34" s="1" t="s">
        <v>21</v>
      </c>
      <c r="I34" s="40">
        <f>SUM(I30:I33)</f>
        <v>17349</v>
      </c>
      <c r="K34" s="40">
        <f>SUM(K30:K33)</f>
        <v>-14540</v>
      </c>
      <c r="M34" s="40">
        <f>SUM(M30:M33)</f>
        <v>-302204</v>
      </c>
    </row>
    <row r="35" spans="1:13" ht="20.100000000000001" customHeight="1" x14ac:dyDescent="0.25">
      <c r="A35" s="1" t="s">
        <v>101</v>
      </c>
      <c r="I35" s="39"/>
      <c r="K35" s="39"/>
      <c r="M35" s="39"/>
    </row>
    <row r="36" spans="1:13" ht="12.95" customHeight="1" x14ac:dyDescent="0.25">
      <c r="B36" s="1" t="s">
        <v>22</v>
      </c>
      <c r="I36" s="39">
        <v>-45879</v>
      </c>
      <c r="K36" s="39">
        <v>-121355</v>
      </c>
      <c r="M36" s="39">
        <v>-168956</v>
      </c>
    </row>
    <row r="37" spans="1:13" ht="12.95" customHeight="1" x14ac:dyDescent="0.25">
      <c r="B37" s="1" t="s">
        <v>112</v>
      </c>
      <c r="I37" s="39">
        <v>0</v>
      </c>
      <c r="K37" s="39">
        <v>83300</v>
      </c>
      <c r="M37" s="39">
        <v>0</v>
      </c>
    </row>
    <row r="38" spans="1:13" ht="12.95" customHeight="1" x14ac:dyDescent="0.25">
      <c r="B38" s="1" t="s">
        <v>23</v>
      </c>
      <c r="I38" s="39">
        <v>-10000</v>
      </c>
      <c r="K38" s="39">
        <v>0</v>
      </c>
      <c r="M38" s="39">
        <v>-12380</v>
      </c>
    </row>
    <row r="39" spans="1:13" ht="12.95" customHeight="1" x14ac:dyDescent="0.25">
      <c r="B39" s="1" t="s">
        <v>109</v>
      </c>
      <c r="I39" s="39">
        <v>0</v>
      </c>
      <c r="K39" s="39">
        <v>10000</v>
      </c>
      <c r="M39" s="39">
        <v>0</v>
      </c>
    </row>
    <row r="40" spans="1:13" ht="12.95" customHeight="1" x14ac:dyDescent="0.25">
      <c r="B40" s="1" t="s">
        <v>24</v>
      </c>
      <c r="I40" s="39">
        <v>0</v>
      </c>
      <c r="K40" s="39">
        <v>-2002</v>
      </c>
      <c r="M40" s="39">
        <v>-246</v>
      </c>
    </row>
    <row r="41" spans="1:13" ht="20.100000000000001" customHeight="1" x14ac:dyDescent="0.25">
      <c r="F41" s="1" t="s">
        <v>25</v>
      </c>
      <c r="I41" s="40">
        <f>SUM(I36:I40)</f>
        <v>-55879</v>
      </c>
      <c r="K41" s="40">
        <f>SUM(K36:K40)</f>
        <v>-30057</v>
      </c>
      <c r="M41" s="40">
        <f>SUM(M36:M40)</f>
        <v>-181582</v>
      </c>
    </row>
    <row r="42" spans="1:13" ht="20.100000000000001" customHeight="1" x14ac:dyDescent="0.25">
      <c r="F42" s="1" t="s">
        <v>102</v>
      </c>
      <c r="I42" s="39">
        <f>I28+I34+I41</f>
        <v>69</v>
      </c>
      <c r="K42" s="39">
        <f>K28+K34+K41</f>
        <v>-15510</v>
      </c>
      <c r="M42" s="39">
        <f>M28+M34+M41</f>
        <v>21387</v>
      </c>
    </row>
    <row r="43" spans="1:13" ht="20.100000000000001" customHeight="1" x14ac:dyDescent="0.25">
      <c r="A43" s="1" t="s">
        <v>105</v>
      </c>
      <c r="I43" s="39">
        <v>44780</v>
      </c>
      <c r="K43" s="39">
        <v>60290</v>
      </c>
      <c r="M43" s="39">
        <v>38903</v>
      </c>
    </row>
    <row r="44" spans="1:13" ht="20.100000000000001" customHeight="1" thickBot="1" x14ac:dyDescent="0.3">
      <c r="A44" s="1" t="s">
        <v>106</v>
      </c>
      <c r="H44" s="13" t="s">
        <v>52</v>
      </c>
      <c r="I44" s="42">
        <f>SUM(I42:I43)</f>
        <v>44849</v>
      </c>
      <c r="J44" s="13" t="s">
        <v>52</v>
      </c>
      <c r="K44" s="42">
        <f>SUM(K42:K43)</f>
        <v>44780</v>
      </c>
      <c r="L44" s="13" t="s">
        <v>52</v>
      </c>
      <c r="M44" s="42">
        <f>SUM(M42:M43)</f>
        <v>60290</v>
      </c>
    </row>
    <row r="45" spans="1:13" ht="20.100000000000001" customHeight="1" thickTop="1" x14ac:dyDescent="0.25">
      <c r="A45" s="1" t="s">
        <v>103</v>
      </c>
      <c r="H45" s="13"/>
      <c r="I45" s="39"/>
      <c r="K45" s="39"/>
      <c r="M45" s="39"/>
    </row>
    <row r="46" spans="1:13" ht="12.95" customHeight="1" x14ac:dyDescent="0.25">
      <c r="B46" s="1" t="s">
        <v>26</v>
      </c>
      <c r="H46" s="13" t="s">
        <v>52</v>
      </c>
      <c r="I46" s="39">
        <v>31441</v>
      </c>
      <c r="J46" s="13" t="s">
        <v>52</v>
      </c>
      <c r="K46" s="39">
        <v>37268</v>
      </c>
      <c r="L46" s="13" t="s">
        <v>52</v>
      </c>
      <c r="M46" s="39">
        <v>51078</v>
      </c>
    </row>
    <row r="47" spans="1:13" ht="12.95" customHeight="1" x14ac:dyDescent="0.25">
      <c r="B47" s="1" t="s">
        <v>27</v>
      </c>
      <c r="H47" s="13"/>
      <c r="I47" s="39">
        <v>130</v>
      </c>
      <c r="K47" s="39">
        <v>260</v>
      </c>
      <c r="M47" s="39">
        <v>626</v>
      </c>
    </row>
    <row r="48" spans="1:13" ht="39" customHeight="1" x14ac:dyDescent="0.25">
      <c r="A48" s="1" t="s">
        <v>51</v>
      </c>
      <c r="B48" s="1"/>
      <c r="C48" s="1"/>
      <c r="D48" s="1"/>
    </row>
    <row r="49" spans="1:4" ht="12.95" customHeight="1" x14ac:dyDescent="0.25">
      <c r="A49" s="1"/>
      <c r="B49" s="1"/>
      <c r="C49" s="1"/>
      <c r="D49" s="1"/>
    </row>
    <row r="50" spans="1:4" ht="12.95" customHeight="1" x14ac:dyDescent="0.25">
      <c r="A50" s="1"/>
      <c r="B50" s="1"/>
      <c r="C50" s="1"/>
      <c r="D50" s="1"/>
    </row>
    <row r="51" spans="1:4" ht="12.95" customHeight="1" x14ac:dyDescent="0.25"/>
    <row r="52" spans="1:4" ht="12.95" customHeight="1" x14ac:dyDescent="0.25"/>
    <row r="53" spans="1:4" ht="12.95" customHeight="1" x14ac:dyDescent="0.25"/>
    <row r="54" spans="1:4" ht="12.95" customHeight="1" x14ac:dyDescent="0.25"/>
    <row r="55" spans="1:4" ht="12.95" customHeight="1" x14ac:dyDescent="0.25"/>
    <row r="56" spans="1:4" ht="12.95" customHeight="1" x14ac:dyDescent="0.25"/>
    <row r="57" spans="1:4" ht="12.95" customHeight="1" x14ac:dyDescent="0.25"/>
    <row r="58" spans="1:4" ht="12.95" customHeight="1" x14ac:dyDescent="0.25"/>
  </sheetData>
  <phoneticPr fontId="5" type="noConversion"/>
  <pageMargins left="0.8" right="0.7" top="1" bottom="0.8" header="0.5" footer="0.5"/>
  <pageSetup scale="84" firstPageNumber="5" orientation="portrait" blackAndWhite="1" useFirstPageNumber="1" r:id="rId1"/>
  <headerFooter alignWithMargins="0">
    <oddFooter>&amp;C&amp;"Times New Roman,Regular"&amp;11&amp;P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sonarayanan</dc:creator>
  <cp:lastModifiedBy>Roger Hickman</cp:lastModifiedBy>
  <cp:lastPrinted>2012-03-26T20:02:32Z</cp:lastPrinted>
  <dcterms:created xsi:type="dcterms:W3CDTF">2010-11-23T07:53:55Z</dcterms:created>
  <dcterms:modified xsi:type="dcterms:W3CDTF">2012-05-24T23:30:37Z</dcterms:modified>
</cp:coreProperties>
</file>