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640"/>
  </bookViews>
  <sheets>
    <sheet name="2" sheetId="1" r:id="rId1"/>
    <sheet name="3" sheetId="4" r:id="rId2"/>
    <sheet name="4" sheetId="5" r:id="rId3"/>
    <sheet name="5" sheetId="6" r:id="rId4"/>
  </sheets>
  <calcPr calcId="145621" fullPrecision="0"/>
</workbook>
</file>

<file path=xl/calcChain.xml><?xml version="1.0" encoding="utf-8"?>
<calcChain xmlns="http://schemas.openxmlformats.org/spreadsheetml/2006/main">
  <c r="I29" i="6" l="1"/>
  <c r="I28" i="6"/>
  <c r="I38" i="6"/>
  <c r="K35" i="1"/>
  <c r="I35" i="1"/>
  <c r="I6" i="4"/>
  <c r="I21" i="1"/>
  <c r="I23" i="1" s="1"/>
  <c r="I37" i="1" s="1"/>
  <c r="K30" i="6"/>
  <c r="M30" i="6"/>
  <c r="K36" i="6"/>
  <c r="M36" i="6"/>
  <c r="K44" i="6"/>
  <c r="M44" i="6"/>
  <c r="K45" i="6"/>
  <c r="K47" i="6" s="1"/>
  <c r="M45" i="6"/>
  <c r="M47" i="6" s="1"/>
  <c r="Q24" i="5"/>
  <c r="O24" i="5"/>
  <c r="M24" i="5"/>
  <c r="K24" i="5"/>
  <c r="I23" i="5"/>
  <c r="I22" i="5"/>
  <c r="I24" i="5"/>
  <c r="I18" i="5"/>
  <c r="I13" i="5"/>
  <c r="I12" i="5"/>
  <c r="I10" i="5"/>
  <c r="I15" i="5" s="1"/>
  <c r="Q19" i="5"/>
  <c r="Q20" i="5"/>
  <c r="Q25" i="5" s="1"/>
  <c r="O19" i="5"/>
  <c r="O20" i="5" s="1"/>
  <c r="O25" i="5" s="1"/>
  <c r="M19" i="5"/>
  <c r="M20" i="5" s="1"/>
  <c r="M25" i="5" s="1"/>
  <c r="K19" i="5"/>
  <c r="K20" i="5" s="1"/>
  <c r="K25" i="5" s="1"/>
  <c r="I17" i="5"/>
  <c r="I19" i="5"/>
  <c r="Q14" i="5"/>
  <c r="O14" i="5"/>
  <c r="M14" i="5"/>
  <c r="K14" i="5"/>
  <c r="I14" i="5" s="1"/>
  <c r="K8" i="4"/>
  <c r="M8" i="4"/>
  <c r="K17" i="4"/>
  <c r="M17" i="4"/>
  <c r="M18" i="4" s="1"/>
  <c r="M27" i="4" s="1"/>
  <c r="M34" i="4" s="1"/>
  <c r="K18" i="4"/>
  <c r="K26" i="4"/>
  <c r="M26" i="4"/>
  <c r="K27" i="4"/>
  <c r="K33" i="4"/>
  <c r="M33" i="4"/>
  <c r="K34" i="4"/>
  <c r="K31" i="1"/>
  <c r="K23" i="1"/>
  <c r="K37" i="1" s="1"/>
  <c r="K15" i="1"/>
  <c r="K18" i="1" s="1"/>
  <c r="I44" i="6"/>
  <c r="I45" i="6" s="1"/>
  <c r="I47" i="6" s="1"/>
  <c r="I36" i="6"/>
  <c r="I30" i="6"/>
  <c r="I33" i="4"/>
  <c r="I26" i="4"/>
  <c r="I17" i="4"/>
  <c r="I8" i="4"/>
  <c r="I18" i="4" s="1"/>
  <c r="I27" i="4" s="1"/>
  <c r="I34" i="4" s="1"/>
  <c r="I31" i="1"/>
  <c r="I15" i="1"/>
  <c r="I18" i="1"/>
  <c r="I20" i="5" l="1"/>
  <c r="I25" i="5" s="1"/>
</calcChain>
</file>

<file path=xl/sharedStrings.xml><?xml version="1.0" encoding="utf-8"?>
<sst xmlns="http://schemas.openxmlformats.org/spreadsheetml/2006/main" count="171" uniqueCount="129">
  <si>
    <t>BIG RIVERS ELECTRIC CORPORATION</t>
  </si>
  <si>
    <t>(Dollars in thousands)</t>
  </si>
  <si>
    <t>Consumers’</t>
  </si>
  <si>
    <t>Accumulated</t>
  </si>
  <si>
    <t>Total</t>
  </si>
  <si>
    <t>Other</t>
  </si>
  <si>
    <t>Depreciation and amortization</t>
  </si>
  <si>
    <t>Deferred lease revenue</t>
  </si>
  <si>
    <t>Residual value payments obligation gain</t>
  </si>
  <si>
    <t>Increase in obligations under long-term lease</t>
  </si>
  <si>
    <t>Noncash gain on unwind transaction</t>
  </si>
  <si>
    <t>Changes in certain assets and liabilities:</t>
  </si>
  <si>
    <t>Accounts receivable</t>
  </si>
  <si>
    <t>Inventories</t>
  </si>
  <si>
    <t>Prepaid expenses</t>
  </si>
  <si>
    <t>Deferred charges</t>
  </si>
  <si>
    <t>Purchased power payable</t>
  </si>
  <si>
    <t>Accounts payable</t>
  </si>
  <si>
    <t>Accrued expenses</t>
  </si>
  <si>
    <t>Net cash provided by operating activities</t>
  </si>
  <si>
    <t>Capital expenditures</t>
  </si>
  <si>
    <t>Proceeds from disposition of investments related to sale-leaseback</t>
  </si>
  <si>
    <t>Proceeds from restricted investments</t>
  </si>
  <si>
    <t>Purchases of restricted investments and other deposits and investments</t>
  </si>
  <si>
    <t>Net cash provided by (used in) investing activities</t>
  </si>
  <si>
    <t>Principal payments on long-term obligations</t>
  </si>
  <si>
    <t>Principal payments on short-term notes payable</t>
  </si>
  <si>
    <t>Payments upon termination of sale-leaseback</t>
  </si>
  <si>
    <t>Debt issuance cost on bond refunding</t>
  </si>
  <si>
    <t>Net cash used in financing activities</t>
  </si>
  <si>
    <t>Cash paid for interest</t>
  </si>
  <si>
    <t>Cash paid for income taxes</t>
  </si>
  <si>
    <t>Net margin</t>
  </si>
  <si>
    <t>Increase in restricted investments under long-term lease</t>
  </si>
  <si>
    <t>Cash and cash equivalents</t>
  </si>
  <si>
    <t>Fuel inventory</t>
  </si>
  <si>
    <t>Total current assets</t>
  </si>
  <si>
    <t>Long-term debt</t>
  </si>
  <si>
    <t>Total capitalization</t>
  </si>
  <si>
    <t>Current maturities of long-term obligations</t>
  </si>
  <si>
    <t>Accrued interest</t>
  </si>
  <si>
    <t>Total current liabilities</t>
  </si>
  <si>
    <t>Total deferred credits and other</t>
  </si>
  <si>
    <t>Balance Sheets</t>
  </si>
  <si>
    <t>Assets</t>
  </si>
  <si>
    <t>Utility plant – net</t>
  </si>
  <si>
    <t>Current assets:</t>
  </si>
  <si>
    <t>other</t>
  </si>
  <si>
    <t>Deferred charges and other</t>
  </si>
  <si>
    <t>Capitalization:</t>
  </si>
  <si>
    <t>Current liabilities:</t>
  </si>
  <si>
    <t>Deferred credits and other:</t>
  </si>
  <si>
    <t>Commitments and contingencies (see note 14)</t>
  </si>
  <si>
    <t>Restricted investments – member rate mitigation</t>
  </si>
  <si>
    <t>Other deposits and investments – at cost</t>
  </si>
  <si>
    <t>Regulatory liabilities – member rate mitigation</t>
  </si>
  <si>
    <t>See accompanying notes to financial statements.</t>
  </si>
  <si>
    <t>$</t>
  </si>
  <si>
    <t>December 31, 2010 and 2009</t>
  </si>
  <si>
    <t>Total operating revenue</t>
  </si>
  <si>
    <t>Operations:</t>
  </si>
  <si>
    <t>Fuel for electric generation</t>
  </si>
  <si>
    <t>Power purchased and interchanged</t>
  </si>
  <si>
    <t>Production, excluding fuel</t>
  </si>
  <si>
    <t>Transmission and other</t>
  </si>
  <si>
    <t>Maintenance</t>
  </si>
  <si>
    <t>Total operating expenses</t>
  </si>
  <si>
    <t>Interest</t>
  </si>
  <si>
    <t>Income tax expense</t>
  </si>
  <si>
    <t>Total interest expense and other</t>
  </si>
  <si>
    <t>Interest income and other</t>
  </si>
  <si>
    <t>Total nonoperating margin</t>
  </si>
  <si>
    <t>Interest on obligations related to long-term lease</t>
  </si>
  <si>
    <t>long-term lease</t>
  </si>
  <si>
    <t>Statements of Operations</t>
  </si>
  <si>
    <t>Lease revenue</t>
  </si>
  <si>
    <t>Operating expenses:</t>
  </si>
  <si>
    <t>Electric operating margin</t>
  </si>
  <si>
    <t>Interest expense and other:</t>
  </si>
  <si>
    <t>Operating margin</t>
  </si>
  <si>
    <t>Nonoperating margin:</t>
  </si>
  <si>
    <t>Gain on unwind transaction (see note 2)</t>
  </si>
  <si>
    <t>Nonfuel inventory</t>
  </si>
  <si>
    <t>Other – net</t>
  </si>
  <si>
    <t>Amortization of loss from termination of</t>
  </si>
  <si>
    <t>Interest income on restricted investments</t>
  </si>
  <si>
    <t>under long-term lease</t>
  </si>
  <si>
    <t>Donated</t>
  </si>
  <si>
    <t>Comprehensive income:</t>
  </si>
  <si>
    <t>Total comprehensive income</t>
  </si>
  <si>
    <t>Statements of Equities (Deficit)</t>
  </si>
  <si>
    <t>Other equities</t>
  </si>
  <si>
    <t>equities</t>
  </si>
  <si>
    <t>(deficit)</t>
  </si>
  <si>
    <t>margin</t>
  </si>
  <si>
    <t>capital and</t>
  </si>
  <si>
    <t>memberships</t>
  </si>
  <si>
    <t>contributions</t>
  </si>
  <si>
    <t>to debt</t>
  </si>
  <si>
    <t>service</t>
  </si>
  <si>
    <t>comprehensive</t>
  </si>
  <si>
    <t>income</t>
  </si>
  <si>
    <t>Balance – December 31, 2007</t>
  </si>
  <si>
    <t>Balance – December 31, 2008</t>
  </si>
  <si>
    <t>Balance – December 31, 2009</t>
  </si>
  <si>
    <t>Balance – December 31, 2010</t>
  </si>
  <si>
    <t>Statements of Cash Flows</t>
  </si>
  <si>
    <t>Cash flows from operating activities:</t>
  </si>
  <si>
    <t>Cash received for member rate mitigation</t>
  </si>
  <si>
    <t>Noncash member rate mitigation revenue</t>
  </si>
  <si>
    <t>Cash flows from investing activities:</t>
  </si>
  <si>
    <t>Cash flows from financing activities:</t>
  </si>
  <si>
    <t>Net increase (decrease) in cash and cash equivalents</t>
  </si>
  <si>
    <t>Supplemental cash flow information:</t>
  </si>
  <si>
    <t>Amortization of deferred loss (gain) on sale-leaseback – net</t>
  </si>
  <si>
    <t>Decrease in deferred AMT income taxes</t>
  </si>
  <si>
    <t>Cash and cash equivalents – beginning of year</t>
  </si>
  <si>
    <t>Cash and cash equivalents – end of year</t>
  </si>
  <si>
    <t>Years ended December 31, 2010, 2009, and 2008</t>
  </si>
  <si>
    <t>Notes payable</t>
  </si>
  <si>
    <t>Operating revenue</t>
  </si>
  <si>
    <t>Proceeds from short-term notes payable</t>
  </si>
  <si>
    <r>
      <t xml:space="preserve">Interest compounded </t>
    </r>
    <r>
      <rPr>
        <sz val="11"/>
        <color indexed="8"/>
        <rFont val="Arial"/>
      </rPr>
      <t>–</t>
    </r>
    <r>
      <rPr>
        <sz val="11"/>
        <color indexed="8"/>
        <rFont val="Times New Roman"/>
        <family val="1"/>
      </rPr>
      <t xml:space="preserve"> RUS Series B Note</t>
    </r>
  </si>
  <si>
    <t>Equities</t>
  </si>
  <si>
    <t>Proceeds from long-term obligations</t>
  </si>
  <si>
    <t>Equities and Liabilities</t>
  </si>
  <si>
    <t>Defined benefit plans</t>
  </si>
  <si>
    <t xml:space="preserve">Adjustments to reconcile net margin to net cash provided </t>
  </si>
  <si>
    <t>by operating activities: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</si>
</sst>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,##0\ \ \ ;[Red]\(#,##0\)\ \ ;\—\ \ \ \ "/>
    <numFmt numFmtId="165" formatCode="#,##0\ ;\(#,##0\);\-\ \ \ \ \ "/>
    <numFmt numFmtId="166" formatCode="#,##0\ ;\(#,##0\);\–\ \ \ \ \ "/>
    <numFmt numFmtId="167" formatCode="#,##0\ \ \ \ ;[Red]\(#,##0\)\ \ \ ;\—\ \ \ \ "/>
  </numFmts>
  <fonts count="8"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Geneva"/>
    </font>
    <font>
      <b/>
      <sz val="11"/>
      <color indexed="8"/>
      <name val="Times New Roman"/>
      <family val="1"/>
    </font>
    <font>
      <sz val="8"/>
      <name val="Times New Roman"/>
      <family val="1"/>
    </font>
    <font>
      <sz val="11"/>
      <color indexed="8"/>
      <name val="Arial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">
    <xf numFmtId="167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1" fillId="0" borderId="1" applyNumberFormat="0" applyFill="0" applyAlignment="0" applyProtection="0">
      <alignment horizontal="center"/>
    </xf>
    <xf numFmtId="166" fontId="1" fillId="0" borderId="2" applyFill="0" applyAlignment="0" applyProtection="0">
      <alignment horizontal="center"/>
    </xf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1" fillId="0" borderId="0" applyNumberFormat="0" applyFill="0" applyAlignment="0" applyProtection="0"/>
    <xf numFmtId="164" fontId="1" fillId="0" borderId="0" applyFill="0" applyBorder="0" applyAlignment="0" applyProtection="0"/>
    <xf numFmtId="0" fontId="1" fillId="0" borderId="2" applyNumberFormat="0" applyFill="0" applyAlignment="0" applyProtection="0"/>
  </cellStyleXfs>
  <cellXfs count="25">
    <xf numFmtId="167" fontId="0" fillId="0" borderId="0" xfId="0"/>
    <xf numFmtId="0" fontId="0" fillId="0" borderId="0" xfId="0" applyNumberFormat="1" applyFont="1" applyFill="1" applyAlignment="1"/>
    <xf numFmtId="0" fontId="0" fillId="0" borderId="0" xfId="0" applyNumberFormat="1" applyFill="1" applyAlignment="1"/>
    <xf numFmtId="0" fontId="0" fillId="0" borderId="0" xfId="0" applyNumberFormat="1" applyFont="1" applyFill="1" applyBorder="1" applyAlignment="1"/>
    <xf numFmtId="0" fontId="2" fillId="0" borderId="0" xfId="0" applyNumberFormat="1" applyFont="1" applyFill="1" applyAlignment="1"/>
    <xf numFmtId="0" fontId="0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0" fontId="2" fillId="0" borderId="2" xfId="0" applyNumberFormat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4" fillId="0" borderId="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Continuous"/>
    </xf>
    <xf numFmtId="164" fontId="1" fillId="0" borderId="0" xfId="18" applyFill="1" applyAlignment="1"/>
    <xf numFmtId="164" fontId="1" fillId="0" borderId="3" xfId="18" applyFill="1" applyBorder="1" applyAlignment="1"/>
    <xf numFmtId="164" fontId="1" fillId="0" borderId="4" xfId="18" applyFill="1" applyBorder="1" applyAlignment="1"/>
    <xf numFmtId="164" fontId="1" fillId="0" borderId="5" xfId="18" applyFill="1" applyBorder="1" applyAlignment="1"/>
    <xf numFmtId="164" fontId="1" fillId="0" borderId="6" xfId="18" applyFill="1" applyBorder="1" applyAlignment="1"/>
    <xf numFmtId="164" fontId="1" fillId="0" borderId="0" xfId="18" applyFill="1" applyBorder="1" applyAlignment="1"/>
  </cellXfs>
  <cellStyles count="2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Bottom bold border" xfId="13"/>
    <cellStyle name="Bottom single border" xfId="14"/>
    <cellStyle name="Comma [0]" xfId="15" builtinId="6" customBuiltin="1"/>
    <cellStyle name="Currency [0]" xfId="16" builtinId="7" customBuiltin="1"/>
    <cellStyle name="No Border" xfId="17"/>
    <cellStyle name="Normal" xfId="0" builtinId="0" customBuiltin="1"/>
    <cellStyle name="Number" xfId="18"/>
    <cellStyle name="Single Border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B4" sqref="B4"/>
    </sheetView>
  </sheetViews>
  <sheetFormatPr defaultRowHeight="15"/>
  <cols>
    <col min="1" max="6" width="2.28515625" style="1" customWidth="1"/>
    <col min="7" max="7" width="44.42578125" style="1" customWidth="1"/>
    <col min="8" max="8" width="2.42578125" style="1" customWidth="1"/>
    <col min="9" max="9" width="13.85546875" style="1" customWidth="1"/>
    <col min="10" max="10" width="2.42578125" style="1" customWidth="1"/>
    <col min="11" max="11" width="13.85546875" style="1" customWidth="1"/>
    <col min="12" max="16384" width="9.140625" style="1"/>
  </cols>
  <sheetData>
    <row r="1" spans="1:11" ht="12.95" customHeight="1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0.100000000000001" customHeight="1">
      <c r="A2" s="5" t="s">
        <v>43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0.100000000000001" customHeight="1">
      <c r="A3" s="7" t="s">
        <v>58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0.100000000000001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39" customHeight="1">
      <c r="A5" s="6" t="s">
        <v>44</v>
      </c>
      <c r="B5" s="5"/>
      <c r="C5" s="5"/>
      <c r="D5" s="5"/>
      <c r="E5" s="5"/>
      <c r="F5" s="5"/>
      <c r="G5" s="5"/>
      <c r="I5" s="8">
        <v>2010</v>
      </c>
      <c r="K5" s="8">
        <v>2009</v>
      </c>
    </row>
    <row r="6" spans="1:11" ht="20.100000000000001" customHeight="1">
      <c r="A6" s="2" t="s">
        <v>45</v>
      </c>
      <c r="H6" s="9" t="s">
        <v>57</v>
      </c>
      <c r="I6" s="19">
        <v>1091566</v>
      </c>
      <c r="K6" s="19">
        <v>1078274</v>
      </c>
    </row>
    <row r="7" spans="1:11" ht="12.95" customHeight="1">
      <c r="A7" s="2" t="s">
        <v>53</v>
      </c>
      <c r="H7" s="10"/>
      <c r="I7" s="19">
        <v>217562</v>
      </c>
      <c r="K7" s="19">
        <v>243225</v>
      </c>
    </row>
    <row r="8" spans="1:11" ht="12.95" customHeight="1">
      <c r="A8" s="2" t="s">
        <v>54</v>
      </c>
      <c r="H8" s="10"/>
      <c r="I8" s="19">
        <v>5473</v>
      </c>
      <c r="K8" s="19">
        <v>5342</v>
      </c>
    </row>
    <row r="9" spans="1:11" ht="20.100000000000001" customHeight="1">
      <c r="A9" s="1" t="s">
        <v>46</v>
      </c>
      <c r="H9" s="10"/>
      <c r="I9" s="19"/>
      <c r="K9" s="19"/>
    </row>
    <row r="10" spans="1:11" ht="12.95" customHeight="1">
      <c r="B10" s="1" t="s">
        <v>34</v>
      </c>
      <c r="H10" s="10"/>
      <c r="I10" s="19">
        <v>44780</v>
      </c>
      <c r="K10" s="19">
        <v>60290</v>
      </c>
    </row>
    <row r="11" spans="1:11" ht="12.95" customHeight="1">
      <c r="B11" s="1" t="s">
        <v>12</v>
      </c>
      <c r="H11" s="10"/>
      <c r="I11" s="19">
        <v>45905</v>
      </c>
      <c r="K11" s="19">
        <v>47493</v>
      </c>
    </row>
    <row r="12" spans="1:11" ht="12.95" customHeight="1">
      <c r="B12" s="1" t="s">
        <v>35</v>
      </c>
      <c r="H12" s="10"/>
      <c r="I12" s="19">
        <v>37328</v>
      </c>
      <c r="K12" s="19">
        <v>37830</v>
      </c>
    </row>
    <row r="13" spans="1:11" ht="12.95" customHeight="1">
      <c r="B13" s="1" t="s">
        <v>82</v>
      </c>
      <c r="H13" s="10"/>
      <c r="I13" s="19">
        <v>23218</v>
      </c>
      <c r="K13" s="19">
        <v>20412</v>
      </c>
    </row>
    <row r="14" spans="1:11" ht="12.95" customHeight="1">
      <c r="B14" s="1" t="s">
        <v>14</v>
      </c>
      <c r="H14" s="10"/>
      <c r="I14" s="19">
        <v>2502</v>
      </c>
      <c r="K14" s="19">
        <v>3233</v>
      </c>
    </row>
    <row r="15" spans="1:11" ht="20.100000000000001" customHeight="1">
      <c r="F15" s="1" t="s">
        <v>36</v>
      </c>
      <c r="H15" s="10"/>
      <c r="I15" s="20">
        <f>SUM(I10:I14)</f>
        <v>153733</v>
      </c>
      <c r="K15" s="20">
        <f>SUM(K10:K14)</f>
        <v>169258</v>
      </c>
    </row>
    <row r="16" spans="1:11" ht="20.100000000000001" customHeight="1">
      <c r="H16" s="10"/>
      <c r="I16" s="24"/>
      <c r="K16" s="24"/>
    </row>
    <row r="17" spans="1:11" ht="12.95" customHeight="1">
      <c r="A17" s="1" t="s">
        <v>48</v>
      </c>
      <c r="H17" s="10"/>
      <c r="I17" s="19">
        <v>3851</v>
      </c>
      <c r="K17" s="19">
        <v>9384</v>
      </c>
    </row>
    <row r="18" spans="1:11" ht="20.100000000000001" customHeight="1" thickBot="1">
      <c r="F18" s="1" t="s">
        <v>4</v>
      </c>
      <c r="H18" s="9" t="s">
        <v>57</v>
      </c>
      <c r="I18" s="21">
        <f>SUM(I6:I8,I15:I17)</f>
        <v>1472185</v>
      </c>
      <c r="K18" s="21">
        <f>SUM(K6:K8,K15:K17)</f>
        <v>1505483</v>
      </c>
    </row>
    <row r="19" spans="1:11" ht="20.100000000000001" customHeight="1" thickTop="1">
      <c r="A19" s="6" t="s">
        <v>125</v>
      </c>
      <c r="B19" s="5"/>
      <c r="C19" s="5"/>
      <c r="D19" s="5"/>
      <c r="E19" s="5"/>
      <c r="F19" s="5"/>
      <c r="G19" s="5"/>
      <c r="I19" s="19"/>
      <c r="K19" s="19"/>
    </row>
    <row r="20" spans="1:11" ht="20.100000000000001" customHeight="1">
      <c r="A20" s="1" t="s">
        <v>49</v>
      </c>
      <c r="I20" s="19"/>
      <c r="K20" s="19"/>
    </row>
    <row r="21" spans="1:11" ht="12.95" customHeight="1">
      <c r="B21" s="2" t="s">
        <v>123</v>
      </c>
      <c r="H21" s="9" t="s">
        <v>57</v>
      </c>
      <c r="I21" s="19">
        <f>ROUND(395943-9368,0)</f>
        <v>386575</v>
      </c>
      <c r="K21" s="19">
        <v>379392</v>
      </c>
    </row>
    <row r="22" spans="1:11" ht="12.95" customHeight="1">
      <c r="B22" s="1" t="s">
        <v>37</v>
      </c>
      <c r="H22" s="10"/>
      <c r="I22" s="19">
        <v>809623</v>
      </c>
      <c r="K22" s="19">
        <v>834367</v>
      </c>
    </row>
    <row r="23" spans="1:11" ht="20.100000000000001" customHeight="1">
      <c r="F23" s="1" t="s">
        <v>38</v>
      </c>
      <c r="H23" s="10"/>
      <c r="I23" s="22">
        <f>SUM(I21:I22)</f>
        <v>1196198</v>
      </c>
      <c r="K23" s="22">
        <f>SUM(K21:K22)</f>
        <v>1213759</v>
      </c>
    </row>
    <row r="24" spans="1:11" ht="20.100000000000001" customHeight="1">
      <c r="A24" s="1" t="s">
        <v>50</v>
      </c>
      <c r="H24" s="10"/>
      <c r="I24" s="19"/>
      <c r="K24" s="19"/>
    </row>
    <row r="25" spans="1:11" ht="12.95" customHeight="1">
      <c r="B25" s="1" t="s">
        <v>39</v>
      </c>
      <c r="H25" s="10"/>
      <c r="I25" s="19">
        <v>7373</v>
      </c>
      <c r="K25" s="19">
        <v>14185</v>
      </c>
    </row>
    <row r="26" spans="1:11" ht="12.95" customHeight="1">
      <c r="B26" s="2" t="s">
        <v>119</v>
      </c>
      <c r="H26" s="10"/>
      <c r="I26" s="19">
        <v>10000</v>
      </c>
      <c r="K26" s="19">
        <v>0</v>
      </c>
    </row>
    <row r="27" spans="1:11" ht="12.95" customHeight="1">
      <c r="B27" s="1" t="s">
        <v>16</v>
      </c>
      <c r="H27" s="10"/>
      <c r="I27" s="19">
        <v>1516</v>
      </c>
      <c r="K27" s="19">
        <v>3362</v>
      </c>
    </row>
    <row r="28" spans="1:11" ht="12.95" customHeight="1">
      <c r="B28" s="1" t="s">
        <v>17</v>
      </c>
      <c r="H28" s="10"/>
      <c r="I28" s="19">
        <v>29782</v>
      </c>
      <c r="K28" s="19">
        <v>30657</v>
      </c>
    </row>
    <row r="29" spans="1:11" ht="12.95" customHeight="1">
      <c r="B29" s="1" t="s">
        <v>18</v>
      </c>
      <c r="H29" s="10"/>
      <c r="I29" s="19">
        <v>10627</v>
      </c>
      <c r="K29" s="19">
        <v>9864</v>
      </c>
    </row>
    <row r="30" spans="1:11" ht="12.95" customHeight="1">
      <c r="B30" s="1" t="s">
        <v>40</v>
      </c>
      <c r="H30" s="10"/>
      <c r="I30" s="19">
        <v>11134</v>
      </c>
      <c r="K30" s="19">
        <v>9097</v>
      </c>
    </row>
    <row r="31" spans="1:11" ht="20.100000000000001" customHeight="1">
      <c r="F31" s="1" t="s">
        <v>41</v>
      </c>
      <c r="H31" s="10"/>
      <c r="I31" s="22">
        <f>SUM(I25:I30)</f>
        <v>70432</v>
      </c>
      <c r="K31" s="22">
        <f>SUM(K25:K30)</f>
        <v>67165</v>
      </c>
    </row>
    <row r="32" spans="1:11" ht="20.100000000000001" customHeight="1">
      <c r="A32" s="1" t="s">
        <v>51</v>
      </c>
      <c r="H32" s="10"/>
      <c r="I32" s="19"/>
      <c r="K32" s="19"/>
    </row>
    <row r="33" spans="1:11" ht="12.95" customHeight="1">
      <c r="B33" s="2" t="s">
        <v>55</v>
      </c>
      <c r="H33" s="10"/>
      <c r="I33" s="19">
        <v>185893</v>
      </c>
      <c r="K33" s="19">
        <v>207348</v>
      </c>
    </row>
    <row r="34" spans="1:11" ht="12.95" customHeight="1">
      <c r="B34" s="1" t="s">
        <v>5</v>
      </c>
      <c r="H34" s="10"/>
      <c r="I34" s="19">
        <v>19662</v>
      </c>
      <c r="K34" s="19">
        <v>17211</v>
      </c>
    </row>
    <row r="35" spans="1:11" ht="20.100000000000001" customHeight="1">
      <c r="F35" s="1" t="s">
        <v>42</v>
      </c>
      <c r="H35" s="10"/>
      <c r="I35" s="22">
        <f>SUM(I32:I34)</f>
        <v>205555</v>
      </c>
      <c r="K35" s="22">
        <f>SUM(K32:K34)</f>
        <v>224559</v>
      </c>
    </row>
    <row r="36" spans="1:11" ht="20.100000000000001" customHeight="1">
      <c r="A36" s="1" t="s">
        <v>52</v>
      </c>
      <c r="H36" s="10"/>
      <c r="I36" s="19"/>
      <c r="K36" s="19"/>
    </row>
    <row r="37" spans="1:11" ht="20.100000000000001" customHeight="1" thickBot="1">
      <c r="F37" s="1" t="s">
        <v>4</v>
      </c>
      <c r="H37" s="9" t="s">
        <v>57</v>
      </c>
      <c r="I37" s="21">
        <f>SUM(I23+I31+I35)</f>
        <v>1472185</v>
      </c>
      <c r="K37" s="21">
        <f>SUM(K23+K31+K35)</f>
        <v>1505483</v>
      </c>
    </row>
    <row r="38" spans="1:11" ht="39" customHeight="1" thickTop="1">
      <c r="A38" s="1" t="s">
        <v>56</v>
      </c>
    </row>
  </sheetData>
  <phoneticPr fontId="5" type="noConversion"/>
  <pageMargins left="0.8" right="0.7" top="1" bottom="0.8" header="0.5" footer="0.5"/>
  <pageSetup firstPageNumber="2" orientation="portrait" blackAndWhite="1" useFirstPageNumber="1" r:id="rId1"/>
  <headerFooter>
    <oddFooter>&amp;C&amp;"Times New Roman,Regular"&amp;11&amp;P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B5" sqref="B5"/>
    </sheetView>
  </sheetViews>
  <sheetFormatPr defaultRowHeight="15"/>
  <cols>
    <col min="1" max="6" width="2.28515625" style="1" customWidth="1"/>
    <col min="7" max="7" width="28.5703125" style="1" customWidth="1"/>
    <col min="8" max="8" width="2.42578125" style="1" customWidth="1"/>
    <col min="9" max="9" width="13.85546875" style="1" customWidth="1"/>
    <col min="10" max="10" width="2.42578125" style="1" customWidth="1"/>
    <col min="11" max="11" width="13.85546875" style="1" customWidth="1"/>
    <col min="12" max="12" width="2.42578125" style="1" customWidth="1"/>
    <col min="13" max="13" width="13.85546875" style="1" customWidth="1"/>
    <col min="14" max="16384" width="9.140625" style="1"/>
  </cols>
  <sheetData>
    <row r="1" spans="1:13" ht="12.95" customHeight="1">
      <c r="A1" s="12" t="s">
        <v>0</v>
      </c>
      <c r="B1" s="5"/>
      <c r="C1" s="5"/>
      <c r="D1" s="5"/>
      <c r="E1" s="11"/>
      <c r="F1" s="11"/>
      <c r="G1" s="11"/>
      <c r="H1" s="11"/>
      <c r="I1" s="11"/>
      <c r="J1" s="5"/>
      <c r="K1" s="5"/>
      <c r="L1" s="5"/>
      <c r="M1" s="5"/>
    </row>
    <row r="2" spans="1:13" ht="20.100000000000001" customHeight="1">
      <c r="A2" s="5" t="s">
        <v>74</v>
      </c>
      <c r="B2" s="5"/>
      <c r="C2" s="5"/>
      <c r="D2" s="5"/>
      <c r="E2" s="11"/>
      <c r="F2" s="11"/>
      <c r="G2" s="11"/>
      <c r="H2" s="11"/>
      <c r="I2" s="11"/>
      <c r="J2" s="5"/>
      <c r="K2" s="5"/>
      <c r="L2" s="5"/>
      <c r="M2" s="5"/>
    </row>
    <row r="3" spans="1:13" ht="20.100000000000001" customHeight="1">
      <c r="A3" s="7" t="s">
        <v>118</v>
      </c>
      <c r="B3" s="5"/>
      <c r="C3" s="5"/>
      <c r="D3" s="5"/>
      <c r="E3" s="11"/>
      <c r="F3" s="11"/>
      <c r="G3" s="11"/>
      <c r="H3" s="11"/>
      <c r="I3" s="11"/>
      <c r="J3" s="5"/>
      <c r="K3" s="5"/>
      <c r="L3" s="5"/>
      <c r="M3" s="5"/>
    </row>
    <row r="4" spans="1:13" ht="20.100000000000001" customHeight="1">
      <c r="A4" s="5" t="s">
        <v>1</v>
      </c>
      <c r="B4" s="5"/>
      <c r="C4" s="5"/>
      <c r="D4" s="5"/>
      <c r="E4" s="11"/>
      <c r="F4" s="11"/>
      <c r="G4" s="11"/>
      <c r="H4" s="11"/>
      <c r="I4" s="11"/>
      <c r="J4" s="5"/>
      <c r="K4" s="5"/>
      <c r="L4" s="5"/>
      <c r="M4" s="5"/>
    </row>
    <row r="5" spans="1:13" ht="39" customHeight="1">
      <c r="A5" s="4"/>
      <c r="E5" s="3"/>
      <c r="F5" s="3"/>
      <c r="G5" s="3"/>
      <c r="H5" s="3"/>
      <c r="I5" s="13">
        <v>2010</v>
      </c>
      <c r="K5" s="13">
        <v>2009</v>
      </c>
      <c r="M5" s="13">
        <v>2008</v>
      </c>
    </row>
    <row r="6" spans="1:13" ht="20.100000000000001" customHeight="1">
      <c r="A6" s="2" t="s">
        <v>120</v>
      </c>
      <c r="E6" s="3"/>
      <c r="F6" s="3"/>
      <c r="G6" s="3"/>
      <c r="H6" s="14" t="s">
        <v>57</v>
      </c>
      <c r="I6" s="19">
        <f>514490+12834</f>
        <v>527324</v>
      </c>
      <c r="K6" s="19">
        <v>341333</v>
      </c>
      <c r="M6" s="19">
        <v>214758</v>
      </c>
    </row>
    <row r="7" spans="1:13" ht="12.95" customHeight="1">
      <c r="A7" s="1" t="s">
        <v>75</v>
      </c>
      <c r="E7" s="3"/>
      <c r="F7" s="3"/>
      <c r="G7" s="3"/>
      <c r="H7" s="15"/>
      <c r="I7" s="19">
        <v>0</v>
      </c>
      <c r="K7" s="19">
        <v>32027</v>
      </c>
      <c r="M7" s="19">
        <v>58423</v>
      </c>
    </row>
    <row r="8" spans="1:13" ht="20.100000000000001" customHeight="1">
      <c r="E8" s="3"/>
      <c r="F8" s="1" t="s">
        <v>59</v>
      </c>
      <c r="G8" s="3"/>
      <c r="H8" s="15"/>
      <c r="I8" s="22">
        <f>SUM(I6:I7)</f>
        <v>527324</v>
      </c>
      <c r="K8" s="22">
        <f>SUM(K6:K7)</f>
        <v>373360</v>
      </c>
      <c r="M8" s="22">
        <f>SUM(M6:M7)</f>
        <v>273181</v>
      </c>
    </row>
    <row r="9" spans="1:13" ht="20.100000000000001" customHeight="1">
      <c r="A9" s="1" t="s">
        <v>76</v>
      </c>
      <c r="E9" s="3"/>
      <c r="F9" s="3"/>
      <c r="G9" s="3"/>
      <c r="H9" s="15"/>
      <c r="I9" s="19"/>
      <c r="K9" s="19"/>
      <c r="M9" s="19"/>
    </row>
    <row r="10" spans="1:13" ht="12.95" customHeight="1">
      <c r="B10" s="1" t="s">
        <v>60</v>
      </c>
      <c r="E10" s="3"/>
      <c r="F10" s="3"/>
      <c r="G10" s="3"/>
      <c r="H10" s="15"/>
      <c r="I10" s="19"/>
      <c r="K10" s="19"/>
      <c r="M10" s="19"/>
    </row>
    <row r="11" spans="1:13" ht="12.95" customHeight="1">
      <c r="C11" s="1" t="s">
        <v>61</v>
      </c>
      <c r="E11" s="3"/>
      <c r="F11" s="3"/>
      <c r="G11" s="3"/>
      <c r="H11" s="15"/>
      <c r="I11" s="19">
        <v>207749</v>
      </c>
      <c r="K11" s="19">
        <v>80655</v>
      </c>
      <c r="M11" s="19">
        <v>0</v>
      </c>
    </row>
    <row r="12" spans="1:13" ht="12.95" customHeight="1">
      <c r="C12" s="1" t="s">
        <v>62</v>
      </c>
      <c r="E12" s="3"/>
      <c r="F12" s="3"/>
      <c r="G12" s="3"/>
      <c r="H12" s="15"/>
      <c r="I12" s="19">
        <v>99421</v>
      </c>
      <c r="K12" s="19">
        <v>116883</v>
      </c>
      <c r="M12" s="19">
        <v>114643</v>
      </c>
    </row>
    <row r="13" spans="1:13" ht="12.95" customHeight="1">
      <c r="C13" s="1" t="s">
        <v>63</v>
      </c>
      <c r="E13" s="3"/>
      <c r="F13" s="3"/>
      <c r="G13" s="3"/>
      <c r="H13" s="15"/>
      <c r="I13" s="19">
        <v>52507</v>
      </c>
      <c r="K13" s="19">
        <v>22381</v>
      </c>
      <c r="M13" s="19">
        <v>0</v>
      </c>
    </row>
    <row r="14" spans="1:13" ht="12.95" customHeight="1">
      <c r="C14" s="1" t="s">
        <v>64</v>
      </c>
      <c r="E14" s="3"/>
      <c r="F14" s="3"/>
      <c r="G14" s="3"/>
      <c r="H14" s="15"/>
      <c r="I14" s="19">
        <v>35273</v>
      </c>
      <c r="K14" s="19">
        <v>35444</v>
      </c>
      <c r="M14" s="19">
        <v>28600</v>
      </c>
    </row>
    <row r="15" spans="1:13" ht="12.95" customHeight="1">
      <c r="B15" s="1" t="s">
        <v>65</v>
      </c>
      <c r="E15" s="3"/>
      <c r="F15" s="3"/>
      <c r="G15" s="3"/>
      <c r="H15" s="15"/>
      <c r="I15" s="19">
        <v>46880</v>
      </c>
      <c r="K15" s="19">
        <v>29820</v>
      </c>
      <c r="M15" s="19">
        <v>4258</v>
      </c>
    </row>
    <row r="16" spans="1:13" ht="12.95" customHeight="1">
      <c r="B16" s="1" t="s">
        <v>6</v>
      </c>
      <c r="E16" s="3"/>
      <c r="F16" s="3"/>
      <c r="G16" s="3"/>
      <c r="H16" s="15"/>
      <c r="I16" s="19">
        <v>34242</v>
      </c>
      <c r="K16" s="19">
        <v>32485</v>
      </c>
      <c r="M16" s="19">
        <v>31041</v>
      </c>
    </row>
    <row r="17" spans="1:13" ht="20.100000000000001" customHeight="1">
      <c r="E17" s="3"/>
      <c r="F17" s="1" t="s">
        <v>66</v>
      </c>
      <c r="G17" s="3"/>
      <c r="H17" s="15"/>
      <c r="I17" s="20">
        <f>SUM(I11:I16)</f>
        <v>476072</v>
      </c>
      <c r="K17" s="20">
        <f>SUM(K11:K16)</f>
        <v>317668</v>
      </c>
      <c r="M17" s="20">
        <f>SUM(M11:M16)</f>
        <v>178542</v>
      </c>
    </row>
    <row r="18" spans="1:13" ht="20.100000000000001" customHeight="1">
      <c r="E18" s="3"/>
      <c r="F18" s="1" t="s">
        <v>77</v>
      </c>
      <c r="G18" s="3"/>
      <c r="H18" s="15"/>
      <c r="I18" s="22">
        <f>I8-I17</f>
        <v>51252</v>
      </c>
      <c r="K18" s="22">
        <f>K8-K17</f>
        <v>55692</v>
      </c>
      <c r="M18" s="22">
        <f>M8-M17</f>
        <v>94639</v>
      </c>
    </row>
    <row r="19" spans="1:13" ht="20.100000000000001" customHeight="1">
      <c r="A19" s="1" t="s">
        <v>78</v>
      </c>
      <c r="E19" s="3"/>
      <c r="F19" s="3"/>
      <c r="G19" s="3"/>
      <c r="H19" s="15"/>
      <c r="I19" s="19"/>
      <c r="K19" s="19"/>
      <c r="M19" s="19"/>
    </row>
    <row r="20" spans="1:13" ht="12.95" customHeight="1">
      <c r="B20" s="1" t="s">
        <v>67</v>
      </c>
      <c r="E20" s="3"/>
      <c r="F20" s="3"/>
      <c r="G20" s="3"/>
      <c r="H20" s="15"/>
      <c r="I20" s="19">
        <v>46570</v>
      </c>
      <c r="K20" s="19">
        <v>59898</v>
      </c>
      <c r="M20" s="19">
        <v>65719</v>
      </c>
    </row>
    <row r="21" spans="1:13" ht="12.95" customHeight="1">
      <c r="B21" s="1" t="s">
        <v>72</v>
      </c>
      <c r="E21" s="3"/>
      <c r="F21" s="3"/>
      <c r="G21" s="3"/>
      <c r="H21" s="15"/>
      <c r="I21" s="19">
        <v>0</v>
      </c>
      <c r="K21" s="19">
        <v>0</v>
      </c>
      <c r="M21" s="19">
        <v>6991</v>
      </c>
    </row>
    <row r="22" spans="1:13" ht="12.95" customHeight="1">
      <c r="B22" s="2" t="s">
        <v>84</v>
      </c>
      <c r="E22" s="3"/>
      <c r="F22" s="3"/>
      <c r="G22" s="3"/>
      <c r="H22" s="15"/>
      <c r="I22" s="19"/>
      <c r="K22" s="19"/>
      <c r="M22" s="19"/>
    </row>
    <row r="23" spans="1:13" ht="12.95" customHeight="1">
      <c r="C23" s="2" t="s">
        <v>73</v>
      </c>
      <c r="E23" s="3"/>
      <c r="F23" s="3"/>
      <c r="G23" s="3"/>
      <c r="H23" s="15"/>
      <c r="I23" s="19">
        <v>0</v>
      </c>
      <c r="K23" s="19">
        <v>2172</v>
      </c>
      <c r="M23" s="19">
        <v>811</v>
      </c>
    </row>
    <row r="24" spans="1:13" ht="12.95" customHeight="1">
      <c r="B24" s="1" t="s">
        <v>68</v>
      </c>
      <c r="E24" s="3"/>
      <c r="F24" s="3"/>
      <c r="G24" s="3"/>
      <c r="H24" s="15"/>
      <c r="I24" s="19">
        <v>259</v>
      </c>
      <c r="K24" s="19">
        <v>1025</v>
      </c>
      <c r="M24" s="19">
        <v>5934</v>
      </c>
    </row>
    <row r="25" spans="1:13" ht="12.95" customHeight="1">
      <c r="B25" s="2" t="s">
        <v>83</v>
      </c>
      <c r="E25" s="3"/>
      <c r="F25" s="3"/>
      <c r="G25" s="3"/>
      <c r="H25" s="15"/>
      <c r="I25" s="19">
        <v>166</v>
      </c>
      <c r="K25" s="19">
        <v>112</v>
      </c>
      <c r="M25" s="19">
        <v>123</v>
      </c>
    </row>
    <row r="26" spans="1:13" ht="20.100000000000001" customHeight="1">
      <c r="E26" s="3"/>
      <c r="F26" s="1" t="s">
        <v>69</v>
      </c>
      <c r="G26" s="3"/>
      <c r="H26" s="15"/>
      <c r="I26" s="20">
        <f>SUM(I20:I25)</f>
        <v>46995</v>
      </c>
      <c r="K26" s="20">
        <f>SUM(K20:K25)</f>
        <v>63207</v>
      </c>
      <c r="M26" s="20">
        <f>SUM(M20:M25)</f>
        <v>79578</v>
      </c>
    </row>
    <row r="27" spans="1:13" ht="20.100000000000001" customHeight="1">
      <c r="E27" s="3"/>
      <c r="F27" s="1" t="s">
        <v>79</v>
      </c>
      <c r="G27" s="3"/>
      <c r="H27" s="15"/>
      <c r="I27" s="22">
        <f>I18-I26</f>
        <v>4257</v>
      </c>
      <c r="K27" s="22">
        <f>K18-K26</f>
        <v>-7515</v>
      </c>
      <c r="M27" s="22">
        <f>M18-M26</f>
        <v>15061</v>
      </c>
    </row>
    <row r="28" spans="1:13" ht="20.100000000000001" customHeight="1">
      <c r="A28" s="1" t="s">
        <v>80</v>
      </c>
      <c r="E28" s="3"/>
      <c r="F28" s="3"/>
      <c r="G28" s="3"/>
      <c r="H28" s="15"/>
      <c r="I28" s="19"/>
      <c r="K28" s="19"/>
      <c r="M28" s="19"/>
    </row>
    <row r="29" spans="1:13" ht="12.95" customHeight="1">
      <c r="B29" s="2" t="s">
        <v>85</v>
      </c>
      <c r="E29" s="3"/>
      <c r="F29" s="3"/>
      <c r="G29" s="3"/>
      <c r="H29" s="15"/>
      <c r="I29" s="19"/>
      <c r="K29" s="19"/>
      <c r="M29" s="19"/>
    </row>
    <row r="30" spans="1:13" ht="12.95" customHeight="1">
      <c r="C30" s="2" t="s">
        <v>86</v>
      </c>
      <c r="E30" s="3"/>
      <c r="F30" s="3"/>
      <c r="G30" s="3"/>
      <c r="H30" s="15"/>
      <c r="I30" s="19">
        <v>0</v>
      </c>
      <c r="K30" s="19">
        <v>0</v>
      </c>
      <c r="M30" s="19">
        <v>8742</v>
      </c>
    </row>
    <row r="31" spans="1:13" ht="12.95" customHeight="1">
      <c r="B31" s="1" t="s">
        <v>81</v>
      </c>
      <c r="E31" s="3"/>
      <c r="F31" s="3"/>
      <c r="G31" s="3"/>
      <c r="H31" s="15"/>
      <c r="I31" s="19">
        <v>0</v>
      </c>
      <c r="K31" s="19">
        <v>537978</v>
      </c>
      <c r="M31" s="19">
        <v>0</v>
      </c>
    </row>
    <row r="32" spans="1:13" ht="12.95" customHeight="1">
      <c r="B32" s="1" t="s">
        <v>70</v>
      </c>
      <c r="E32" s="3"/>
      <c r="F32" s="3"/>
      <c r="G32" s="3"/>
      <c r="H32" s="15"/>
      <c r="I32" s="19">
        <v>2734</v>
      </c>
      <c r="K32" s="19">
        <v>867</v>
      </c>
      <c r="M32" s="19">
        <v>4013</v>
      </c>
    </row>
    <row r="33" spans="1:13" ht="20.100000000000001" customHeight="1">
      <c r="E33" s="3"/>
      <c r="F33" s="1" t="s">
        <v>71</v>
      </c>
      <c r="G33" s="3"/>
      <c r="H33" s="15"/>
      <c r="I33" s="20">
        <f>SUM(I30:I32)</f>
        <v>2734</v>
      </c>
      <c r="K33" s="20">
        <f>SUM(K30:K32)</f>
        <v>538845</v>
      </c>
      <c r="M33" s="20">
        <f>SUM(M30:M32)</f>
        <v>12755</v>
      </c>
    </row>
    <row r="34" spans="1:13" ht="20.100000000000001" customHeight="1" thickBot="1">
      <c r="E34" s="3"/>
      <c r="F34" s="1" t="s">
        <v>32</v>
      </c>
      <c r="G34" s="3"/>
      <c r="H34" s="14" t="s">
        <v>57</v>
      </c>
      <c r="I34" s="21">
        <f>I27+I33</f>
        <v>6991</v>
      </c>
      <c r="K34" s="21">
        <f>K27+K33</f>
        <v>531330</v>
      </c>
      <c r="M34" s="21">
        <f>M27+M33</f>
        <v>27816</v>
      </c>
    </row>
    <row r="35" spans="1:13" ht="39" customHeight="1" thickTop="1">
      <c r="A35" s="1" t="s">
        <v>56</v>
      </c>
      <c r="E35" s="3"/>
      <c r="F35" s="3"/>
      <c r="G35" s="3"/>
      <c r="H35" s="3"/>
      <c r="I35" s="3"/>
    </row>
    <row r="36" spans="1:13" ht="12.95" customHeight="1">
      <c r="E36" s="3"/>
      <c r="F36" s="3"/>
      <c r="G36" s="3"/>
      <c r="H36" s="3"/>
      <c r="I36" s="3"/>
    </row>
    <row r="37" spans="1:13" ht="12.95" customHeight="1">
      <c r="E37" s="3"/>
      <c r="F37" s="3"/>
      <c r="G37" s="3"/>
      <c r="H37" s="3"/>
      <c r="I37" s="3"/>
    </row>
    <row r="38" spans="1:13" ht="12.95" customHeight="1">
      <c r="A38" s="3"/>
      <c r="B38" s="3"/>
      <c r="C38" s="3"/>
      <c r="D38" s="3"/>
      <c r="E38" s="3"/>
      <c r="F38" s="3"/>
      <c r="G38" s="3"/>
      <c r="H38" s="3"/>
      <c r="I38" s="3"/>
    </row>
    <row r="39" spans="1:13" ht="12.95" customHeight="1">
      <c r="A39" s="3"/>
      <c r="B39" s="3"/>
      <c r="C39" s="3"/>
      <c r="D39" s="3"/>
      <c r="E39" s="3"/>
      <c r="F39" s="3"/>
      <c r="G39" s="3"/>
      <c r="H39" s="3"/>
      <c r="I39" s="3"/>
    </row>
    <row r="40" spans="1:13" ht="12.95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13" ht="12.95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13" ht="12.95" customHeight="1">
      <c r="A42" s="3"/>
      <c r="B42" s="3"/>
      <c r="C42" s="3"/>
      <c r="D42" s="3"/>
      <c r="E42" s="3"/>
      <c r="F42" s="3"/>
      <c r="G42" s="3"/>
      <c r="H42" s="3"/>
      <c r="I42" s="3"/>
    </row>
    <row r="43" spans="1:13" ht="12.95" customHeight="1">
      <c r="A43" s="3"/>
      <c r="B43" s="3"/>
      <c r="C43" s="3"/>
      <c r="D43" s="3"/>
      <c r="E43" s="3"/>
      <c r="F43" s="3"/>
      <c r="G43" s="3"/>
      <c r="H43" s="3"/>
      <c r="I43" s="3"/>
    </row>
    <row r="44" spans="1:13" ht="12.95" customHeight="1">
      <c r="A44" s="3"/>
      <c r="B44" s="3"/>
      <c r="C44" s="3"/>
      <c r="D44" s="3"/>
      <c r="E44" s="3"/>
      <c r="F44" s="3"/>
      <c r="G44" s="3"/>
      <c r="H44" s="3"/>
      <c r="I44" s="3"/>
    </row>
    <row r="45" spans="1:13" ht="12.95" customHeight="1">
      <c r="A45" s="3"/>
      <c r="B45" s="3"/>
      <c r="C45" s="3"/>
      <c r="D45" s="3"/>
      <c r="E45" s="3"/>
      <c r="F45" s="3"/>
      <c r="G45" s="3"/>
      <c r="H45" s="3"/>
      <c r="I45" s="3"/>
    </row>
    <row r="46" spans="1:13" ht="12.95" customHeight="1">
      <c r="A46" s="3"/>
      <c r="B46" s="3"/>
      <c r="C46" s="3"/>
      <c r="D46" s="3"/>
      <c r="E46" s="3"/>
      <c r="F46" s="3"/>
      <c r="G46" s="3"/>
      <c r="H46" s="3"/>
      <c r="I46" s="3"/>
    </row>
    <row r="47" spans="1:13" ht="12.95" customHeight="1">
      <c r="A47" s="3"/>
      <c r="B47" s="3"/>
      <c r="C47" s="3"/>
      <c r="D47" s="3"/>
      <c r="E47" s="3"/>
      <c r="F47" s="3"/>
      <c r="G47" s="3"/>
      <c r="H47" s="3"/>
      <c r="I47" s="3"/>
    </row>
    <row r="48" spans="1:13" ht="12.95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2.95" customHeight="1">
      <c r="A49" s="3"/>
      <c r="B49" s="3"/>
      <c r="C49" s="3"/>
      <c r="D49" s="3"/>
      <c r="E49" s="3"/>
      <c r="F49" s="3"/>
      <c r="G49" s="3"/>
      <c r="H49" s="3"/>
      <c r="I49" s="3"/>
    </row>
    <row r="50" spans="1:9" ht="12.95" customHeight="1">
      <c r="A50" s="3"/>
      <c r="B50" s="3"/>
      <c r="C50" s="3"/>
      <c r="D50" s="3"/>
      <c r="E50" s="3"/>
      <c r="F50" s="3"/>
      <c r="G50" s="3"/>
      <c r="H50" s="3"/>
      <c r="I50" s="3"/>
    </row>
    <row r="51" spans="1:9" ht="12.95" customHeight="1">
      <c r="A51" s="3"/>
      <c r="B51" s="3"/>
      <c r="C51" s="3"/>
      <c r="D51" s="3"/>
      <c r="E51" s="3"/>
      <c r="F51" s="3"/>
      <c r="G51" s="3"/>
      <c r="H51" s="3"/>
      <c r="I51" s="3"/>
    </row>
  </sheetData>
  <phoneticPr fontId="5" type="noConversion"/>
  <pageMargins left="0.8" right="0.7" top="1" bottom="0.8" header="0.5" footer="0.5"/>
  <pageSetup firstPageNumber="3" orientation="portrait" blackAndWhite="1" useFirstPageNumber="1" r:id="rId1"/>
  <headerFooter>
    <oddFooter>&amp;C&amp;"Times New Roman,Regular"&amp;11&amp;P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Normal="100" workbookViewId="0">
      <selection activeCell="B5" sqref="B5"/>
    </sheetView>
  </sheetViews>
  <sheetFormatPr defaultRowHeight="15"/>
  <cols>
    <col min="1" max="6" width="2.28515625" style="1" customWidth="1"/>
    <col min="7" max="7" width="23.140625" style="1" customWidth="1"/>
    <col min="8" max="8" width="2.42578125" style="1" customWidth="1"/>
    <col min="9" max="9" width="13.85546875" style="1" customWidth="1"/>
    <col min="10" max="10" width="2.42578125" style="1" customWidth="1"/>
    <col min="11" max="11" width="13.85546875" style="1" customWidth="1"/>
    <col min="12" max="12" width="2.42578125" style="1" customWidth="1"/>
    <col min="13" max="13" width="13.85546875" style="1" customWidth="1"/>
    <col min="14" max="14" width="2.42578125" style="1" customWidth="1"/>
    <col min="15" max="15" width="13.85546875" style="1" customWidth="1"/>
    <col min="16" max="16" width="2.42578125" style="1" customWidth="1"/>
    <col min="17" max="17" width="13.85546875" style="1" customWidth="1"/>
    <col min="18" max="16384" width="9.140625" style="1"/>
  </cols>
  <sheetData>
    <row r="1" spans="1:17" ht="12.95" customHeight="1">
      <c r="A1" s="1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20.100000000000001" customHeight="1">
      <c r="A2" s="7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20.100000000000001" customHeight="1">
      <c r="A3" s="7" t="s">
        <v>118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20.100000000000001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39" customHeight="1">
      <c r="D5" s="3"/>
      <c r="E5" s="3"/>
      <c r="F5" s="3"/>
      <c r="G5" s="3"/>
      <c r="H5" s="3"/>
      <c r="I5" s="17"/>
      <c r="K5" s="17"/>
      <c r="M5" s="18" t="s">
        <v>91</v>
      </c>
      <c r="N5" s="16"/>
      <c r="O5" s="18"/>
      <c r="Q5" s="17"/>
    </row>
    <row r="6" spans="1:17" ht="12.95" customHeight="1">
      <c r="I6" s="17"/>
      <c r="K6" s="17"/>
      <c r="M6" s="17"/>
      <c r="O6" s="17" t="s">
        <v>2</v>
      </c>
      <c r="Q6" s="17" t="s">
        <v>3</v>
      </c>
    </row>
    <row r="7" spans="1:17" ht="12.95" customHeight="1">
      <c r="I7" s="17" t="s">
        <v>4</v>
      </c>
      <c r="K7" s="17" t="s">
        <v>3</v>
      </c>
      <c r="M7" s="17" t="s">
        <v>87</v>
      </c>
      <c r="O7" s="17" t="s">
        <v>97</v>
      </c>
      <c r="Q7" s="17" t="s">
        <v>47</v>
      </c>
    </row>
    <row r="8" spans="1:17" ht="12.95" customHeight="1">
      <c r="I8" s="17" t="s">
        <v>92</v>
      </c>
      <c r="K8" s="17" t="s">
        <v>94</v>
      </c>
      <c r="M8" s="17" t="s">
        <v>95</v>
      </c>
      <c r="O8" s="17" t="s">
        <v>98</v>
      </c>
      <c r="Q8" s="17" t="s">
        <v>100</v>
      </c>
    </row>
    <row r="9" spans="1:17" ht="12.95" customHeight="1">
      <c r="I9" s="13" t="s">
        <v>93</v>
      </c>
      <c r="K9" s="13" t="s">
        <v>93</v>
      </c>
      <c r="M9" s="13" t="s">
        <v>96</v>
      </c>
      <c r="O9" s="13" t="s">
        <v>99</v>
      </c>
      <c r="Q9" s="13" t="s">
        <v>101</v>
      </c>
    </row>
    <row r="10" spans="1:17" ht="20.100000000000001" customHeight="1">
      <c r="A10" s="2" t="s">
        <v>102</v>
      </c>
      <c r="H10" s="9" t="s">
        <v>57</v>
      </c>
      <c r="I10" s="19">
        <f>SUM(K10:Q10)</f>
        <v>-174137</v>
      </c>
      <c r="K10" s="19">
        <v>-174639</v>
      </c>
      <c r="M10" s="19">
        <v>764</v>
      </c>
      <c r="O10" s="19">
        <v>3681</v>
      </c>
      <c r="Q10" s="19">
        <v>-3943</v>
      </c>
    </row>
    <row r="11" spans="1:17" ht="12.95" customHeight="1">
      <c r="B11" s="1" t="s">
        <v>88</v>
      </c>
      <c r="H11" s="10"/>
      <c r="I11" s="19"/>
      <c r="K11" s="19"/>
      <c r="M11" s="19"/>
      <c r="O11" s="19"/>
      <c r="Q11" s="19"/>
    </row>
    <row r="12" spans="1:17" ht="12.95" customHeight="1">
      <c r="C12" s="1" t="s">
        <v>32</v>
      </c>
      <c r="H12" s="10"/>
      <c r="I12" s="19">
        <f>SUM(K12:Q12)</f>
        <v>27816</v>
      </c>
      <c r="K12" s="19">
        <v>27816</v>
      </c>
      <c r="M12" s="19">
        <v>0</v>
      </c>
      <c r="O12" s="19">
        <v>0</v>
      </c>
      <c r="Q12" s="19">
        <v>0</v>
      </c>
    </row>
    <row r="13" spans="1:17" ht="12.95" customHeight="1">
      <c r="C13" s="2" t="s">
        <v>126</v>
      </c>
      <c r="H13" s="10"/>
      <c r="I13" s="19">
        <f>SUM(K13:Q13)</f>
        <v>-8281</v>
      </c>
      <c r="K13" s="19">
        <v>0</v>
      </c>
      <c r="M13" s="19">
        <v>0</v>
      </c>
      <c r="O13" s="19">
        <v>0</v>
      </c>
      <c r="Q13" s="19">
        <v>-8281</v>
      </c>
    </row>
    <row r="14" spans="1:17" ht="20.100000000000001" customHeight="1">
      <c r="F14" s="1" t="s">
        <v>89</v>
      </c>
      <c r="H14" s="10"/>
      <c r="I14" s="22">
        <f>IF(SUM(I12:I13)=SUM(K14:Q14),SUM(I12:I13),"Off")</f>
        <v>19535</v>
      </c>
      <c r="K14" s="22">
        <f>SUM(K12:K13)</f>
        <v>27816</v>
      </c>
      <c r="M14" s="22">
        <f>SUM(M12:M13)</f>
        <v>0</v>
      </c>
      <c r="O14" s="22">
        <f>SUM(O12:O13)</f>
        <v>0</v>
      </c>
      <c r="Q14" s="22">
        <f>SUM(Q12:Q13)</f>
        <v>-8281</v>
      </c>
    </row>
    <row r="15" spans="1:17" ht="20.100000000000001" customHeight="1">
      <c r="A15" s="2" t="s">
        <v>103</v>
      </c>
      <c r="H15" s="10"/>
      <c r="I15" s="19">
        <f>IF(SUM(I10,I14)=SUM(K15:Q15),SUM(I10,I14),"Off")</f>
        <v>-154602</v>
      </c>
      <c r="K15" s="19">
        <v>-146823</v>
      </c>
      <c r="M15" s="19">
        <v>764</v>
      </c>
      <c r="O15" s="19">
        <v>3681</v>
      </c>
      <c r="Q15" s="19">
        <v>-12224</v>
      </c>
    </row>
    <row r="16" spans="1:17" ht="12.95" customHeight="1">
      <c r="B16" s="1" t="s">
        <v>88</v>
      </c>
      <c r="H16" s="10"/>
      <c r="I16" s="19"/>
      <c r="K16" s="19"/>
      <c r="M16" s="19"/>
      <c r="O16" s="19"/>
      <c r="Q16" s="19"/>
    </row>
    <row r="17" spans="1:17" ht="12.95" customHeight="1">
      <c r="C17" s="1" t="s">
        <v>32</v>
      </c>
      <c r="H17" s="10"/>
      <c r="I17" s="19">
        <f>SUM(K17:Q17)</f>
        <v>531330</v>
      </c>
      <c r="K17" s="19">
        <v>531330</v>
      </c>
      <c r="M17" s="19">
        <v>0</v>
      </c>
      <c r="O17" s="19">
        <v>0</v>
      </c>
      <c r="Q17" s="19">
        <v>0</v>
      </c>
    </row>
    <row r="18" spans="1:17" ht="12.95" customHeight="1">
      <c r="C18" s="2" t="s">
        <v>126</v>
      </c>
      <c r="H18" s="10"/>
      <c r="I18" s="19">
        <f>SUM(K18:Q18)</f>
        <v>2664</v>
      </c>
      <c r="K18" s="19">
        <v>0</v>
      </c>
      <c r="M18" s="19">
        <v>0</v>
      </c>
      <c r="O18" s="19">
        <v>0</v>
      </c>
      <c r="Q18" s="19">
        <v>2664</v>
      </c>
    </row>
    <row r="19" spans="1:17" ht="20.100000000000001" customHeight="1">
      <c r="F19" s="1" t="s">
        <v>89</v>
      </c>
      <c r="H19" s="10"/>
      <c r="I19" s="22">
        <f>IF(SUM(I17:I18)=SUM(K19:Q19),SUM(I17:I18),"Off")</f>
        <v>533994</v>
      </c>
      <c r="K19" s="22">
        <f>SUM(K17:K18)</f>
        <v>531330</v>
      </c>
      <c r="M19" s="22">
        <f>SUM(M17:M18)</f>
        <v>0</v>
      </c>
      <c r="O19" s="22">
        <f>SUM(O17:O18)</f>
        <v>0</v>
      </c>
      <c r="Q19" s="22">
        <f>SUM(Q17:Q18)</f>
        <v>2664</v>
      </c>
    </row>
    <row r="20" spans="1:17" ht="20.100000000000001" customHeight="1">
      <c r="A20" s="2" t="s">
        <v>104</v>
      </c>
      <c r="H20" s="9"/>
      <c r="I20" s="19">
        <f>IF(SUM(I15,I19)=SUM(K20:Q20),SUM(I15,I19),"Off")</f>
        <v>379392</v>
      </c>
      <c r="K20" s="19">
        <f>K15+K19</f>
        <v>384507</v>
      </c>
      <c r="M20" s="19">
        <f>M15+M19</f>
        <v>764</v>
      </c>
      <c r="O20" s="19">
        <f>O15+O19</f>
        <v>3681</v>
      </c>
      <c r="Q20" s="19">
        <f>Q15+Q19</f>
        <v>-9560</v>
      </c>
    </row>
    <row r="21" spans="1:17" ht="12.95" customHeight="1">
      <c r="B21" s="1" t="s">
        <v>88</v>
      </c>
      <c r="H21" s="10"/>
      <c r="I21" s="19"/>
      <c r="K21" s="19"/>
      <c r="M21" s="19"/>
      <c r="O21" s="19"/>
      <c r="Q21" s="19"/>
    </row>
    <row r="22" spans="1:17" ht="12.95" customHeight="1">
      <c r="C22" s="1" t="s">
        <v>32</v>
      </c>
      <c r="H22" s="10"/>
      <c r="I22" s="19">
        <f>SUM(K22:Q22)</f>
        <v>6991</v>
      </c>
      <c r="K22" s="19">
        <v>6991</v>
      </c>
      <c r="M22" s="19">
        <v>0</v>
      </c>
      <c r="O22" s="19">
        <v>0</v>
      </c>
      <c r="Q22" s="19">
        <v>0</v>
      </c>
    </row>
    <row r="23" spans="1:17" ht="12.95" customHeight="1">
      <c r="C23" s="2" t="s">
        <v>126</v>
      </c>
      <c r="H23" s="10"/>
      <c r="I23" s="19">
        <f>SUM(K23:Q23)</f>
        <v>192</v>
      </c>
      <c r="K23" s="19">
        <v>0</v>
      </c>
      <c r="M23" s="19">
        <v>0</v>
      </c>
      <c r="O23" s="19">
        <v>0</v>
      </c>
      <c r="Q23" s="19">
        <v>192</v>
      </c>
    </row>
    <row r="24" spans="1:17" ht="20.100000000000001" customHeight="1">
      <c r="F24" s="1" t="s">
        <v>89</v>
      </c>
      <c r="H24" s="10"/>
      <c r="I24" s="22">
        <f>IF(SUM(I22:I23)=SUM(K24:Q24),SUM(I22:I23),"Off")</f>
        <v>7183</v>
      </c>
      <c r="K24" s="22">
        <f>SUM(K22:K23)</f>
        <v>6991</v>
      </c>
      <c r="M24" s="22">
        <f>SUM(M22:M23)</f>
        <v>0</v>
      </c>
      <c r="O24" s="22">
        <f>SUM(O22:O23)</f>
        <v>0</v>
      </c>
      <c r="Q24" s="22">
        <f>SUM(Q22:Q23)</f>
        <v>192</v>
      </c>
    </row>
    <row r="25" spans="1:17" ht="20.100000000000001" customHeight="1" thickBot="1">
      <c r="A25" s="2" t="s">
        <v>105</v>
      </c>
      <c r="H25" s="9" t="s">
        <v>57</v>
      </c>
      <c r="I25" s="23">
        <f>IF(SUM(I20,I24)=SUM(K25:Q25),SUM(I20,I24),"Off")</f>
        <v>386575</v>
      </c>
      <c r="K25" s="23">
        <f>K20+K24</f>
        <v>391498</v>
      </c>
      <c r="M25" s="23">
        <f>M20+M24</f>
        <v>764</v>
      </c>
      <c r="O25" s="23">
        <f>O20+O24</f>
        <v>3681</v>
      </c>
      <c r="Q25" s="23">
        <f>Q20+Q24</f>
        <v>-9368</v>
      </c>
    </row>
    <row r="26" spans="1:17" ht="39" customHeight="1" thickTop="1">
      <c r="A26" s="1" t="s">
        <v>56</v>
      </c>
    </row>
    <row r="27" spans="1:17" ht="12.95" customHeight="1"/>
    <row r="28" spans="1:17" ht="12.95" customHeight="1"/>
    <row r="29" spans="1:17" ht="12.95" customHeight="1"/>
    <row r="30" spans="1:17" ht="12.95" customHeight="1"/>
    <row r="31" spans="1:17" ht="12.95" customHeight="1"/>
    <row r="32" spans="1:17" ht="12.95" customHeight="1"/>
    <row r="33" ht="12.9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  <row r="42" ht="12.95" customHeight="1"/>
    <row r="43" ht="12.95" customHeight="1"/>
    <row r="44" ht="12.95" customHeight="1"/>
    <row r="45" ht="12.95" customHeight="1"/>
    <row r="46" ht="12.95" customHeight="1"/>
    <row r="47" ht="12.95" customHeight="1"/>
    <row r="48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  <row r="57" ht="12.95" customHeight="1"/>
    <row r="58" ht="12.95" customHeight="1"/>
    <row r="59" ht="12.95" customHeight="1"/>
    <row r="60" ht="12.95" customHeight="1"/>
    <row r="61" ht="12.95" customHeight="1"/>
    <row r="62" ht="12.95" customHeight="1"/>
    <row r="63" ht="12.95" customHeight="1"/>
    <row r="64" ht="12.95" customHeight="1"/>
    <row r="65" ht="12.95" customHeight="1"/>
    <row r="66" ht="12.95" customHeight="1"/>
  </sheetData>
  <phoneticPr fontId="5" type="noConversion"/>
  <pageMargins left="0.8" right="0.7" top="1" bottom="0.8" header="0.5" footer="0.5"/>
  <pageSetup scale="76" firstPageNumber="4" orientation="portrait" blackAndWhite="1" useFirstPageNumber="1" r:id="rId1"/>
  <headerFooter>
    <oddFooter>&amp;C&amp;"Times New Roman,Regular"&amp;11&amp;P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Normal="100" workbookViewId="0">
      <selection activeCell="B5" sqref="B5"/>
    </sheetView>
  </sheetViews>
  <sheetFormatPr defaultRowHeight="15"/>
  <cols>
    <col min="1" max="6" width="2.28515625" style="3" customWidth="1"/>
    <col min="7" max="7" width="50.42578125" style="3" customWidth="1"/>
    <col min="8" max="8" width="2.42578125" style="3" customWidth="1"/>
    <col min="9" max="9" width="13.85546875" style="3" customWidth="1"/>
    <col min="10" max="10" width="2.42578125" style="3" customWidth="1"/>
    <col min="11" max="11" width="13.85546875" style="3" customWidth="1"/>
    <col min="12" max="12" width="2.42578125" style="3" customWidth="1"/>
    <col min="13" max="13" width="13.85546875" style="3" customWidth="1"/>
    <col min="14" max="16384" width="9.140625" style="3"/>
  </cols>
  <sheetData>
    <row r="1" spans="1:13" ht="12.95" customHeight="1">
      <c r="A1" s="12" t="s">
        <v>0</v>
      </c>
      <c r="B1" s="5"/>
      <c r="C1" s="5"/>
      <c r="D1" s="5"/>
      <c r="E1" s="11"/>
      <c r="F1" s="11"/>
      <c r="G1" s="11"/>
      <c r="H1" s="11"/>
      <c r="I1" s="11"/>
      <c r="J1" s="11"/>
      <c r="K1" s="11"/>
      <c r="L1" s="11"/>
      <c r="M1" s="11"/>
    </row>
    <row r="2" spans="1:13" ht="20.100000000000001" customHeight="1">
      <c r="A2" s="5" t="s">
        <v>106</v>
      </c>
      <c r="B2" s="5"/>
      <c r="C2" s="5"/>
      <c r="D2" s="5"/>
      <c r="E2" s="11"/>
      <c r="F2" s="11"/>
      <c r="G2" s="11"/>
      <c r="H2" s="11"/>
      <c r="I2" s="11"/>
      <c r="J2" s="11"/>
      <c r="K2" s="11"/>
      <c r="L2" s="11"/>
      <c r="M2" s="11"/>
    </row>
    <row r="3" spans="1:13" ht="20.100000000000001" customHeight="1">
      <c r="A3" s="7" t="s">
        <v>118</v>
      </c>
      <c r="B3" s="5"/>
      <c r="C3" s="5"/>
      <c r="D3" s="5"/>
      <c r="E3" s="11"/>
      <c r="F3" s="11"/>
      <c r="G3" s="11"/>
      <c r="H3" s="11"/>
      <c r="I3" s="11"/>
      <c r="J3" s="11"/>
      <c r="K3" s="11"/>
      <c r="L3" s="11"/>
      <c r="M3" s="11"/>
    </row>
    <row r="4" spans="1:13" ht="20.100000000000001" customHeight="1">
      <c r="A4" s="5" t="s">
        <v>1</v>
      </c>
      <c r="B4" s="5"/>
      <c r="C4" s="5"/>
      <c r="D4" s="5"/>
      <c r="E4" s="11"/>
      <c r="F4" s="11"/>
      <c r="G4" s="11"/>
      <c r="H4" s="11"/>
      <c r="I4" s="11"/>
      <c r="J4" s="11"/>
      <c r="K4" s="11"/>
      <c r="L4" s="11"/>
      <c r="M4" s="11"/>
    </row>
    <row r="5" spans="1:13" ht="39" customHeight="1">
      <c r="A5" s="1"/>
      <c r="I5" s="13">
        <v>2010</v>
      </c>
      <c r="K5" s="13">
        <v>2009</v>
      </c>
      <c r="M5" s="13">
        <v>2008</v>
      </c>
    </row>
    <row r="6" spans="1:13" ht="20.100000000000001" customHeight="1">
      <c r="A6" s="1" t="s">
        <v>107</v>
      </c>
      <c r="I6" s="1"/>
      <c r="K6" s="1"/>
      <c r="M6" s="1"/>
    </row>
    <row r="7" spans="1:13" ht="14.1" customHeight="1">
      <c r="B7" s="1" t="s">
        <v>32</v>
      </c>
      <c r="H7" s="14" t="s">
        <v>57</v>
      </c>
      <c r="I7" s="19">
        <v>6991</v>
      </c>
      <c r="K7" s="19">
        <v>531330</v>
      </c>
      <c r="M7" s="19">
        <v>27816</v>
      </c>
    </row>
    <row r="8" spans="1:13" ht="14.1" customHeight="1">
      <c r="B8" s="2" t="s">
        <v>127</v>
      </c>
      <c r="I8" s="19"/>
      <c r="K8" s="19"/>
      <c r="M8" s="19"/>
    </row>
    <row r="9" spans="1:13" ht="14.1" customHeight="1">
      <c r="B9" s="1"/>
      <c r="C9" s="3" t="s">
        <v>128</v>
      </c>
      <c r="I9" s="19"/>
      <c r="K9" s="19"/>
      <c r="M9" s="19"/>
    </row>
    <row r="10" spans="1:13" ht="14.1" customHeight="1">
      <c r="D10" s="1" t="s">
        <v>6</v>
      </c>
      <c r="I10" s="19">
        <v>37650</v>
      </c>
      <c r="K10" s="19">
        <v>37084</v>
      </c>
      <c r="M10" s="19">
        <v>34320</v>
      </c>
    </row>
    <row r="11" spans="1:13" ht="14.1" customHeight="1">
      <c r="D11" s="1" t="s">
        <v>33</v>
      </c>
      <c r="I11" s="19">
        <v>0</v>
      </c>
      <c r="K11" s="19">
        <v>0</v>
      </c>
      <c r="M11" s="19">
        <v>-2502</v>
      </c>
    </row>
    <row r="12" spans="1:13" ht="14.1" customHeight="1">
      <c r="D12" s="2" t="s">
        <v>115</v>
      </c>
      <c r="I12" s="19">
        <v>0</v>
      </c>
      <c r="K12" s="19">
        <v>0</v>
      </c>
      <c r="M12" s="19">
        <v>5035</v>
      </c>
    </row>
    <row r="13" spans="1:13" ht="14.1" customHeight="1">
      <c r="D13" s="2" t="s">
        <v>114</v>
      </c>
      <c r="I13" s="19">
        <v>0</v>
      </c>
      <c r="K13" s="19">
        <v>2172</v>
      </c>
      <c r="M13" s="19">
        <v>-1187</v>
      </c>
    </row>
    <row r="14" spans="1:13" ht="14.1" customHeight="1">
      <c r="D14" s="1" t="s">
        <v>7</v>
      </c>
      <c r="I14" s="19">
        <v>0</v>
      </c>
      <c r="K14" s="19">
        <v>-3768</v>
      </c>
      <c r="M14" s="19">
        <v>-4582</v>
      </c>
    </row>
    <row r="15" spans="1:13" ht="14.1" customHeight="1">
      <c r="D15" s="1" t="s">
        <v>8</v>
      </c>
      <c r="I15" s="19">
        <v>0</v>
      </c>
      <c r="K15" s="19">
        <v>-3881</v>
      </c>
      <c r="M15" s="19">
        <v>-6748</v>
      </c>
    </row>
    <row r="16" spans="1:13" ht="14.1" customHeight="1">
      <c r="D16" s="2" t="s">
        <v>122</v>
      </c>
      <c r="I16" s="19">
        <v>6499</v>
      </c>
      <c r="K16" s="19">
        <v>6136</v>
      </c>
      <c r="M16" s="19">
        <v>5841</v>
      </c>
    </row>
    <row r="17" spans="1:13" ht="14.1" customHeight="1">
      <c r="D17" s="1" t="s">
        <v>9</v>
      </c>
      <c r="I17" s="19">
        <v>0</v>
      </c>
      <c r="K17" s="19">
        <v>0</v>
      </c>
      <c r="M17" s="19">
        <v>2749</v>
      </c>
    </row>
    <row r="18" spans="1:13" ht="14.1" customHeight="1">
      <c r="D18" s="1" t="s">
        <v>10</v>
      </c>
      <c r="I18" s="19">
        <v>0</v>
      </c>
      <c r="K18" s="19">
        <v>-269441</v>
      </c>
      <c r="M18" s="19">
        <v>0</v>
      </c>
    </row>
    <row r="19" spans="1:13" ht="14.1" customHeight="1">
      <c r="D19" s="1" t="s">
        <v>108</v>
      </c>
      <c r="I19" s="19">
        <v>0</v>
      </c>
      <c r="K19" s="19">
        <v>217856</v>
      </c>
      <c r="M19" s="19">
        <v>0</v>
      </c>
    </row>
    <row r="20" spans="1:13" ht="14.1" customHeight="1">
      <c r="D20" s="1" t="s">
        <v>109</v>
      </c>
      <c r="I20" s="19">
        <v>-23953</v>
      </c>
      <c r="K20" s="19">
        <v>-12033</v>
      </c>
      <c r="M20" s="19">
        <v>0</v>
      </c>
    </row>
    <row r="21" spans="1:13" ht="14.1" customHeight="1">
      <c r="D21" s="1" t="s">
        <v>11</v>
      </c>
      <c r="I21" s="19"/>
      <c r="K21" s="19"/>
      <c r="M21" s="19"/>
    </row>
    <row r="22" spans="1:13" ht="14.1" customHeight="1">
      <c r="E22" s="1" t="s">
        <v>12</v>
      </c>
      <c r="I22" s="19">
        <v>1588</v>
      </c>
      <c r="K22" s="19">
        <v>-26049</v>
      </c>
      <c r="M22" s="19">
        <v>6218</v>
      </c>
    </row>
    <row r="23" spans="1:13" ht="14.1" customHeight="1">
      <c r="E23" s="1" t="s">
        <v>13</v>
      </c>
      <c r="I23" s="19">
        <v>-2304</v>
      </c>
      <c r="K23" s="19">
        <v>-3497</v>
      </c>
      <c r="M23" s="19">
        <v>12</v>
      </c>
    </row>
    <row r="24" spans="1:13" ht="14.1" customHeight="1">
      <c r="E24" s="1" t="s">
        <v>14</v>
      </c>
      <c r="I24" s="19">
        <v>731</v>
      </c>
      <c r="K24" s="19">
        <v>-2783</v>
      </c>
      <c r="M24" s="19">
        <v>-319</v>
      </c>
    </row>
    <row r="25" spans="1:13" ht="14.1" customHeight="1">
      <c r="E25" s="1" t="s">
        <v>15</v>
      </c>
      <c r="I25" s="19">
        <v>1251</v>
      </c>
      <c r="K25" s="19">
        <v>-1538</v>
      </c>
      <c r="M25" s="19">
        <v>1871</v>
      </c>
    </row>
    <row r="26" spans="1:13" ht="14.1" customHeight="1">
      <c r="E26" s="1" t="s">
        <v>16</v>
      </c>
      <c r="I26" s="19">
        <v>-1846</v>
      </c>
      <c r="K26" s="19">
        <v>-5973</v>
      </c>
      <c r="M26" s="19">
        <v>-3702</v>
      </c>
    </row>
    <row r="27" spans="1:13" ht="14.1" customHeight="1">
      <c r="E27" s="1" t="s">
        <v>17</v>
      </c>
      <c r="I27" s="19">
        <v>-875</v>
      </c>
      <c r="K27" s="19">
        <v>24825</v>
      </c>
      <c r="M27" s="19">
        <v>899</v>
      </c>
    </row>
    <row r="28" spans="1:13" ht="14.1" customHeight="1">
      <c r="E28" s="1" t="s">
        <v>18</v>
      </c>
      <c r="I28" s="19">
        <f>2799+1</f>
        <v>2800</v>
      </c>
      <c r="K28" s="19">
        <v>7881</v>
      </c>
      <c r="M28" s="19">
        <v>327</v>
      </c>
    </row>
    <row r="29" spans="1:13" ht="14.1" customHeight="1">
      <c r="E29" s="2" t="s">
        <v>83</v>
      </c>
      <c r="I29" s="19">
        <f>556-1</f>
        <v>555</v>
      </c>
      <c r="K29" s="19">
        <v>6852</v>
      </c>
      <c r="M29" s="19">
        <v>-4940</v>
      </c>
    </row>
    <row r="30" spans="1:13" ht="20.100000000000001" customHeight="1">
      <c r="F30" s="1" t="s">
        <v>19</v>
      </c>
      <c r="I30" s="22">
        <f>SUM(I7:I29)</f>
        <v>29087</v>
      </c>
      <c r="K30" s="22">
        <f>SUM(K7:K29)</f>
        <v>505173</v>
      </c>
      <c r="M30" s="22">
        <f>SUM(M7:M29)</f>
        <v>61108</v>
      </c>
    </row>
    <row r="31" spans="1:13" ht="20.100000000000001" customHeight="1">
      <c r="A31" s="1" t="s">
        <v>110</v>
      </c>
      <c r="I31" s="19"/>
      <c r="K31" s="19"/>
      <c r="M31" s="19"/>
    </row>
    <row r="32" spans="1:13" ht="14.1" customHeight="1">
      <c r="B32" s="1" t="s">
        <v>20</v>
      </c>
      <c r="I32" s="19">
        <v>-42683</v>
      </c>
      <c r="K32" s="19">
        <v>-58388</v>
      </c>
      <c r="M32" s="19">
        <v>-22760</v>
      </c>
    </row>
    <row r="33" spans="1:13" ht="14.1" customHeight="1">
      <c r="B33" s="1" t="s">
        <v>21</v>
      </c>
      <c r="I33" s="19">
        <v>0</v>
      </c>
      <c r="K33" s="19">
        <v>0</v>
      </c>
      <c r="M33" s="19">
        <v>222739</v>
      </c>
    </row>
    <row r="34" spans="1:13" ht="14.1" customHeight="1">
      <c r="B34" s="1" t="s">
        <v>22</v>
      </c>
      <c r="I34" s="19">
        <v>28143</v>
      </c>
      <c r="K34" s="19">
        <v>8982</v>
      </c>
      <c r="M34" s="19">
        <v>0</v>
      </c>
    </row>
    <row r="35" spans="1:13" ht="14.1" customHeight="1">
      <c r="B35" s="1" t="s">
        <v>23</v>
      </c>
      <c r="I35" s="19">
        <v>0</v>
      </c>
      <c r="K35" s="19">
        <v>-252798</v>
      </c>
      <c r="M35" s="19">
        <v>-401</v>
      </c>
    </row>
    <row r="36" spans="1:13" ht="20.100000000000001" customHeight="1">
      <c r="F36" s="1" t="s">
        <v>24</v>
      </c>
      <c r="I36" s="22">
        <f>SUM(I32:I35)</f>
        <v>-14540</v>
      </c>
      <c r="K36" s="22">
        <f>SUM(K32:K35)</f>
        <v>-302204</v>
      </c>
      <c r="M36" s="22">
        <f>SUM(M32:M35)</f>
        <v>199578</v>
      </c>
    </row>
    <row r="37" spans="1:13" ht="20.100000000000001" customHeight="1">
      <c r="A37" s="1" t="s">
        <v>111</v>
      </c>
      <c r="I37" s="19"/>
      <c r="K37" s="19"/>
      <c r="M37" s="19"/>
    </row>
    <row r="38" spans="1:13" ht="14.1" customHeight="1">
      <c r="B38" s="1" t="s">
        <v>25</v>
      </c>
      <c r="I38" s="19">
        <f>-38055-83300</f>
        <v>-121355</v>
      </c>
      <c r="K38" s="19">
        <v>-168956</v>
      </c>
      <c r="M38" s="19">
        <v>-40838</v>
      </c>
    </row>
    <row r="39" spans="1:13" ht="14.1" customHeight="1">
      <c r="B39" s="2" t="s">
        <v>124</v>
      </c>
      <c r="I39" s="19">
        <v>83300</v>
      </c>
      <c r="K39" s="19">
        <v>0</v>
      </c>
      <c r="M39" s="19">
        <v>0</v>
      </c>
    </row>
    <row r="40" spans="1:13" ht="14.1" customHeight="1">
      <c r="B40" s="1" t="s">
        <v>26</v>
      </c>
      <c r="I40" s="19">
        <v>0</v>
      </c>
      <c r="K40" s="19">
        <v>-12380</v>
      </c>
      <c r="M40" s="19">
        <v>0</v>
      </c>
    </row>
    <row r="41" spans="1:13" ht="14.1" customHeight="1">
      <c r="B41" s="2" t="s">
        <v>121</v>
      </c>
      <c r="I41" s="19">
        <v>10000</v>
      </c>
      <c r="K41" s="19">
        <v>0</v>
      </c>
      <c r="M41" s="19">
        <v>0</v>
      </c>
    </row>
    <row r="42" spans="1:13" ht="14.1" customHeight="1">
      <c r="B42" s="1" t="s">
        <v>27</v>
      </c>
      <c r="I42" s="19">
        <v>0</v>
      </c>
      <c r="K42" s="19">
        <v>0</v>
      </c>
      <c r="M42" s="19">
        <v>-329859</v>
      </c>
    </row>
    <row r="43" spans="1:13" ht="14.1" customHeight="1">
      <c r="B43" s="1" t="s">
        <v>28</v>
      </c>
      <c r="I43" s="19">
        <v>-2002</v>
      </c>
      <c r="K43" s="19">
        <v>-246</v>
      </c>
      <c r="M43" s="19">
        <v>0</v>
      </c>
    </row>
    <row r="44" spans="1:13" ht="20.100000000000001" customHeight="1">
      <c r="F44" s="1" t="s">
        <v>29</v>
      </c>
      <c r="I44" s="22">
        <f>SUM(I38:I43)</f>
        <v>-30057</v>
      </c>
      <c r="K44" s="22">
        <f>SUM(K38:K43)</f>
        <v>-181582</v>
      </c>
      <c r="M44" s="22">
        <f>SUM(M38:M43)</f>
        <v>-370697</v>
      </c>
    </row>
    <row r="45" spans="1:13" ht="20.100000000000001" customHeight="1">
      <c r="F45" s="1" t="s">
        <v>112</v>
      </c>
      <c r="I45" s="19">
        <f>I30+I36+I44</f>
        <v>-15510</v>
      </c>
      <c r="K45" s="19">
        <f>K30+K36+K44</f>
        <v>21387</v>
      </c>
      <c r="M45" s="19">
        <f>M30+M36+M44</f>
        <v>-110011</v>
      </c>
    </row>
    <row r="46" spans="1:13" ht="20.100000000000001" customHeight="1">
      <c r="A46" s="2" t="s">
        <v>116</v>
      </c>
      <c r="I46" s="19">
        <v>60290</v>
      </c>
      <c r="K46" s="19">
        <v>38903</v>
      </c>
      <c r="M46" s="19">
        <v>148914</v>
      </c>
    </row>
    <row r="47" spans="1:13" ht="20.100000000000001" customHeight="1" thickBot="1">
      <c r="A47" s="2" t="s">
        <v>117</v>
      </c>
      <c r="H47" s="14" t="s">
        <v>57</v>
      </c>
      <c r="I47" s="21">
        <f>SUM(I45:I46)</f>
        <v>44780</v>
      </c>
      <c r="K47" s="21">
        <f>SUM(K45:K46)</f>
        <v>60290</v>
      </c>
      <c r="M47" s="21">
        <f>SUM(M45:M46)</f>
        <v>38903</v>
      </c>
    </row>
    <row r="48" spans="1:13" ht="20.100000000000001" customHeight="1" thickTop="1">
      <c r="A48" s="1" t="s">
        <v>113</v>
      </c>
      <c r="H48" s="15"/>
      <c r="I48" s="19"/>
      <c r="K48" s="19"/>
      <c r="M48" s="19"/>
    </row>
    <row r="49" spans="1:13" ht="14.1" customHeight="1">
      <c r="B49" s="1" t="s">
        <v>30</v>
      </c>
      <c r="H49" s="14" t="s">
        <v>57</v>
      </c>
      <c r="I49" s="19">
        <v>37268</v>
      </c>
      <c r="K49" s="19">
        <v>51078</v>
      </c>
      <c r="M49" s="19">
        <v>74819</v>
      </c>
    </row>
    <row r="50" spans="1:13" ht="14.1" customHeight="1">
      <c r="B50" s="1" t="s">
        <v>31</v>
      </c>
      <c r="H50" s="15"/>
      <c r="I50" s="19">
        <v>260</v>
      </c>
      <c r="K50" s="19">
        <v>626</v>
      </c>
      <c r="M50" s="19">
        <v>1220</v>
      </c>
    </row>
    <row r="51" spans="1:13" ht="39" customHeight="1">
      <c r="A51" s="1" t="s">
        <v>56</v>
      </c>
      <c r="B51" s="1"/>
      <c r="C51" s="1"/>
      <c r="D51" s="1"/>
    </row>
    <row r="52" spans="1:13" ht="12.95" customHeight="1">
      <c r="A52" s="1"/>
      <c r="B52" s="1"/>
      <c r="C52" s="1"/>
      <c r="D52" s="1"/>
    </row>
    <row r="53" spans="1:13" ht="12.95" customHeight="1">
      <c r="A53" s="1"/>
      <c r="B53" s="1"/>
      <c r="C53" s="1"/>
      <c r="D53" s="1"/>
    </row>
    <row r="54" spans="1:13" ht="12.95" customHeight="1"/>
    <row r="55" spans="1:13" ht="12.95" customHeight="1"/>
    <row r="56" spans="1:13" ht="12.95" customHeight="1"/>
    <row r="57" spans="1:13" ht="12.95" customHeight="1"/>
    <row r="58" spans="1:13" ht="12.95" customHeight="1"/>
    <row r="59" spans="1:13" ht="12.95" customHeight="1"/>
    <row r="60" spans="1:13" ht="12.95" customHeight="1"/>
    <row r="61" spans="1:13" ht="12.95" customHeight="1"/>
  </sheetData>
  <phoneticPr fontId="5" type="noConversion"/>
  <pageMargins left="0.8" right="0.7" top="1" bottom="0.8" header="0.5" footer="0.5"/>
  <pageSetup scale="80" firstPageNumber="5" orientation="portrait" blackAndWhite="1" useFirstPageNumber="1" r:id="rId1"/>
  <headerFooter>
    <oddFooter>&amp;C&amp;"Times New Roman,Regular"&amp;11&amp;P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sonarayanan</dc:creator>
  <cp:lastModifiedBy>Roger Hickman</cp:lastModifiedBy>
  <cp:lastPrinted>2012-05-24T18:51:02Z</cp:lastPrinted>
  <dcterms:created xsi:type="dcterms:W3CDTF">2010-11-23T07:53:55Z</dcterms:created>
  <dcterms:modified xsi:type="dcterms:W3CDTF">2012-05-24T23:28:21Z</dcterms:modified>
</cp:coreProperties>
</file>