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065" activeTab="0"/>
  </bookViews>
  <sheets>
    <sheet name="FIN 47 Journal Entries" sheetId="1" r:id="rId1"/>
    <sheet name="FIN 47 Cash Flow Estimates" sheetId="2" r:id="rId2"/>
    <sheet name="FIN 47 PowerPlant Report" sheetId="3" r:id="rId3"/>
  </sheets>
  <externalReferences>
    <externalReference r:id="rId6"/>
  </externalReferences>
  <definedNames>
    <definedName name="_xlnm.Print_Area" localSheetId="0">'FIN 47 Journal Entries'!$A$1:$F$11</definedName>
  </definedNames>
  <calcPr fullCalcOnLoad="1"/>
</workbook>
</file>

<file path=xl/sharedStrings.xml><?xml version="1.0" encoding="utf-8"?>
<sst xmlns="http://schemas.openxmlformats.org/spreadsheetml/2006/main" count="136" uniqueCount="66">
  <si>
    <t>Unit</t>
  </si>
  <si>
    <t>Account</t>
  </si>
  <si>
    <t>Date</t>
  </si>
  <si>
    <t>Journal ID</t>
  </si>
  <si>
    <t>Sum Amount</t>
  </si>
  <si>
    <t>117</t>
  </si>
  <si>
    <t>1010001</t>
  </si>
  <si>
    <t>2005-12-01</t>
  </si>
  <si>
    <t>OAJARO1709</t>
  </si>
  <si>
    <t>1080001</t>
  </si>
  <si>
    <t>OAJARO6680</t>
  </si>
  <si>
    <t>1080013</t>
  </si>
  <si>
    <t>2005-12-31</t>
  </si>
  <si>
    <t>OAJAROASBT</t>
  </si>
  <si>
    <t>2300001</t>
  </si>
  <si>
    <t>4111005</t>
  </si>
  <si>
    <t>Original asset and liability (U1 = $227,175.98; U2 = $241,226.71)</t>
  </si>
  <si>
    <t>Notes</t>
  </si>
  <si>
    <t>December 2005 Accretion</t>
  </si>
  <si>
    <t>Reclass of December 2005 accretion to 1080013</t>
  </si>
  <si>
    <t xml:space="preserve">      Accretion adjustment made upon adoption </t>
  </si>
  <si>
    <t>Size</t>
  </si>
  <si>
    <t>Fuel</t>
  </si>
  <si>
    <t>In Service Date</t>
  </si>
  <si>
    <t>O/S Date</t>
  </si>
  <si>
    <t>Percent Asbestos</t>
  </si>
  <si>
    <t>Cubic yards</t>
  </si>
  <si>
    <t>Dollars for Removal &amp; Disposal</t>
  </si>
  <si>
    <t>BS-1</t>
  </si>
  <si>
    <t>C</t>
  </si>
  <si>
    <t>BS-2</t>
  </si>
  <si>
    <t>Registrant</t>
  </si>
  <si>
    <t>aro_id</t>
  </si>
  <si>
    <t>year</t>
  </si>
  <si>
    <t>beg_asset</t>
  </si>
  <si>
    <t>asset</t>
  </si>
  <si>
    <t>end_asset</t>
  </si>
  <si>
    <t>beg_depr</t>
  </si>
  <si>
    <t>depr</t>
  </si>
  <si>
    <t>end_depr</t>
  </si>
  <si>
    <t>beg_accr</t>
  </si>
  <si>
    <t>liab_add</t>
  </si>
  <si>
    <t>accr</t>
  </si>
  <si>
    <t>end_liab</t>
  </si>
  <si>
    <t>Dec 2005 Accr</t>
  </si>
  <si>
    <t>Annual Accretion</t>
  </si>
  <si>
    <t>year end liab</t>
  </si>
  <si>
    <t>KY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</si>
  <si>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</si>
  <si>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</si>
  <si>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</si>
  <si>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</si>
  <si>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</si>
  <si>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</si>
  <si>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</si>
  <si>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</si>
  <si>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</si>
  <si>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</si>
  <si>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</si>
  <si>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</si>
  <si>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</si>
  <si>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</si>
  <si>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</si>
  <si>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</si>
  <si>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Company</t>
  </si>
  <si>
    <t>ARO Description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</si>
</sst>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58" applyFont="1" applyAlignment="1">
      <alignment/>
    </xf>
    <xf numFmtId="0" fontId="1" fillId="0" borderId="9" xfId="61" applyAlignment="1">
      <alignment horizontal="center" wrapText="1"/>
      <protection/>
    </xf>
    <xf numFmtId="15" fontId="0" fillId="0" borderId="0" xfId="59" applyFont="1" applyAlignment="1" quotePrefix="1">
      <alignment/>
    </xf>
    <xf numFmtId="0" fontId="0" fillId="0" borderId="0" xfId="58" applyFont="1" applyFill="1" applyAlignment="1">
      <alignment/>
    </xf>
    <xf numFmtId="15" fontId="0" fillId="0" borderId="0" xfId="59" applyFont="1" applyFill="1" applyAlignment="1" quotePrefix="1">
      <alignment/>
    </xf>
    <xf numFmtId="0" fontId="0" fillId="0" borderId="0" xfId="0" applyFill="1" applyAlignment="1">
      <alignment/>
    </xf>
    <xf numFmtId="8" fontId="0" fillId="0" borderId="0" xfId="60" applyNumberFormat="1" applyFont="1" applyFill="1" applyAlignment="1">
      <alignment/>
    </xf>
    <xf numFmtId="8" fontId="0" fillId="0" borderId="0" xfId="60" applyNumberFormat="1" applyFont="1" applyAlignment="1">
      <alignment/>
    </xf>
    <xf numFmtId="0" fontId="1" fillId="0" borderId="0" xfId="61" applyFill="1" applyBorder="1" applyAlignment="1">
      <alignment horizontal="center" wrapText="1"/>
      <protection/>
    </xf>
    <xf numFmtId="0" fontId="0" fillId="0" borderId="11" xfId="0" applyBorder="1" applyAlignment="1">
      <alignment wrapText="1"/>
    </xf>
    <xf numFmtId="164" fontId="0" fillId="0" borderId="0" xfId="42" applyNumberFormat="1" applyFont="1" applyAlignment="1">
      <alignment/>
    </xf>
    <xf numFmtId="165" fontId="0" fillId="0" borderId="0" xfId="44" applyNumberFormat="1" applyFont="1" applyFill="1" applyAlignment="1">
      <alignment/>
    </xf>
    <xf numFmtId="0" fontId="0" fillId="0" borderId="11" xfId="0" applyFill="1" applyBorder="1" applyAlignment="1">
      <alignment/>
    </xf>
    <xf numFmtId="165" fontId="0" fillId="0" borderId="11" xfId="44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133350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819150"/>
          <a:ext cx="1333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001581\AppData\Local\Microsoft\Windows\Temporary%20Internet%20Files\Content.IE5\NVB1L2I1\ACS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5"/>
      <sheetName val="Report ARO-2003"/>
    </sheetNames>
    <sheetDataSet>
      <sheetData sheetId="0">
        <row r="2">
          <cell r="A2">
            <v>18501885</v>
          </cell>
          <cell r="B2">
            <v>190</v>
          </cell>
          <cell r="C2" t="str">
            <v>NUC D.C. Cook Unit No. 1</v>
          </cell>
        </row>
        <row r="3">
          <cell r="A3">
            <v>18501985</v>
          </cell>
          <cell r="B3">
            <v>190</v>
          </cell>
          <cell r="C3" t="str">
            <v>NUC D.C. Cook Unit No. 2</v>
          </cell>
        </row>
        <row r="4">
          <cell r="A4">
            <v>18551715</v>
          </cell>
          <cell r="B4">
            <v>179</v>
          </cell>
          <cell r="C4" t="str">
            <v>NUC STP Unit No. 1</v>
          </cell>
        </row>
        <row r="5">
          <cell r="A5">
            <v>18551872</v>
          </cell>
          <cell r="B5">
            <v>179</v>
          </cell>
          <cell r="C5" t="str">
            <v>ARO STP Unit No. 2</v>
          </cell>
        </row>
        <row r="6">
          <cell r="A6">
            <v>18697105</v>
          </cell>
          <cell r="B6">
            <v>181</v>
          </cell>
          <cell r="C6" t="str">
            <v>ASH#1 Gavin Ash Pond</v>
          </cell>
        </row>
        <row r="7">
          <cell r="A7">
            <v>18878376</v>
          </cell>
          <cell r="B7">
            <v>275</v>
          </cell>
          <cell r="C7" t="str">
            <v>WND Trent Wind Farm</v>
          </cell>
        </row>
        <row r="8">
          <cell r="A8">
            <v>18936501</v>
          </cell>
          <cell r="B8">
            <v>317</v>
          </cell>
          <cell r="C8" t="str">
            <v>WND Desert Sky Wind Farm</v>
          </cell>
        </row>
        <row r="9">
          <cell r="A9">
            <v>19103031</v>
          </cell>
          <cell r="B9">
            <v>153</v>
          </cell>
          <cell r="C9" t="str">
            <v>ASH Rockport Ash Pond - AEG</v>
          </cell>
        </row>
        <row r="10">
          <cell r="A10">
            <v>19103032</v>
          </cell>
          <cell r="B10">
            <v>215</v>
          </cell>
          <cell r="C10" t="str">
            <v>ASH#1 Amos Ash Pond - APCo</v>
          </cell>
        </row>
        <row r="11">
          <cell r="A11">
            <v>19103033</v>
          </cell>
          <cell r="B11">
            <v>215</v>
          </cell>
          <cell r="C11" t="str">
            <v>ASH#2 Amos Ash Pond - APCo</v>
          </cell>
        </row>
        <row r="12">
          <cell r="A12">
            <v>19103034</v>
          </cell>
          <cell r="B12">
            <v>215</v>
          </cell>
          <cell r="C12" t="str">
            <v>ASH#3 Amos Ash Pond - APCo</v>
          </cell>
        </row>
        <row r="13">
          <cell r="A13">
            <v>19103035</v>
          </cell>
          <cell r="B13">
            <v>215</v>
          </cell>
          <cell r="C13" t="str">
            <v>ASH#1 Clinch River Ash Pond</v>
          </cell>
        </row>
        <row r="14">
          <cell r="A14">
            <v>19103036</v>
          </cell>
          <cell r="B14">
            <v>215</v>
          </cell>
          <cell r="C14" t="str">
            <v>ASH#2 Clinch River Ash Pond</v>
          </cell>
        </row>
        <row r="15">
          <cell r="A15">
            <v>19103037</v>
          </cell>
          <cell r="B15">
            <v>215</v>
          </cell>
          <cell r="C15" t="str">
            <v>ASH#3 Clinch River Ash Pond</v>
          </cell>
        </row>
        <row r="16">
          <cell r="A16">
            <v>19103038</v>
          </cell>
          <cell r="B16">
            <v>215</v>
          </cell>
          <cell r="C16" t="str">
            <v>ASH#4 Clinch River Ash Pond</v>
          </cell>
        </row>
        <row r="17">
          <cell r="A17">
            <v>19103039</v>
          </cell>
          <cell r="B17">
            <v>215</v>
          </cell>
          <cell r="C17" t="str">
            <v>ASH#1 Glen Lyn Ash Pond</v>
          </cell>
        </row>
        <row r="18">
          <cell r="A18">
            <v>19103040</v>
          </cell>
          <cell r="B18">
            <v>215</v>
          </cell>
          <cell r="C18" t="str">
            <v>ASH#2 Glen Lyn Ash Pond</v>
          </cell>
        </row>
        <row r="19">
          <cell r="A19">
            <v>19103041</v>
          </cell>
          <cell r="B19">
            <v>215</v>
          </cell>
          <cell r="C19" t="str">
            <v>ASH#3 Glen Lyn Ash Pond</v>
          </cell>
        </row>
        <row r="20">
          <cell r="A20">
            <v>19103042</v>
          </cell>
          <cell r="B20">
            <v>215</v>
          </cell>
          <cell r="C20" t="str">
            <v>ASH#4 Glen Lyn Ash Pond</v>
          </cell>
        </row>
        <row r="21">
          <cell r="A21">
            <v>19103043</v>
          </cell>
          <cell r="B21">
            <v>215</v>
          </cell>
          <cell r="C21" t="str">
            <v>ASH#1 Kanawha River Ash Pond</v>
          </cell>
        </row>
        <row r="22">
          <cell r="A22">
            <v>19103044</v>
          </cell>
          <cell r="B22">
            <v>215</v>
          </cell>
          <cell r="C22" t="str">
            <v>ASH#1 Mountaineer Ash Pond</v>
          </cell>
        </row>
        <row r="23">
          <cell r="A23">
            <v>19103045</v>
          </cell>
          <cell r="B23">
            <v>215</v>
          </cell>
          <cell r="C23" t="str">
            <v>ASH#2 Mountaineer Ash Pond</v>
          </cell>
        </row>
        <row r="24">
          <cell r="A24">
            <v>19103046</v>
          </cell>
          <cell r="B24">
            <v>215</v>
          </cell>
          <cell r="C24" t="str">
            <v>ASH#1 Sporn Ash Pond - APCo</v>
          </cell>
        </row>
        <row r="25">
          <cell r="A25">
            <v>19103047</v>
          </cell>
          <cell r="B25">
            <v>144</v>
          </cell>
          <cell r="C25" t="str">
            <v>ASH#1 Conesville Ash Pond</v>
          </cell>
        </row>
        <row r="26">
          <cell r="A26">
            <v>19103048</v>
          </cell>
          <cell r="B26">
            <v>144</v>
          </cell>
          <cell r="C26" t="str">
            <v>ASH#2 Conesville Ash Pond</v>
          </cell>
        </row>
        <row r="27">
          <cell r="A27">
            <v>19103049</v>
          </cell>
          <cell r="B27">
            <v>144</v>
          </cell>
          <cell r="C27" t="str">
            <v>ASH#1 Picway Ash Pond</v>
          </cell>
        </row>
        <row r="28">
          <cell r="A28">
            <v>19103050</v>
          </cell>
          <cell r="B28">
            <v>181</v>
          </cell>
          <cell r="C28" t="str">
            <v>ASH#1 Amos Ash Pond - OPCo</v>
          </cell>
        </row>
        <row r="29">
          <cell r="A29">
            <v>19103051</v>
          </cell>
          <cell r="B29">
            <v>132</v>
          </cell>
          <cell r="C29" t="str">
            <v>ASH#1 Rockport Ash Pond - I&amp;M</v>
          </cell>
        </row>
        <row r="30">
          <cell r="A30">
            <v>19103059</v>
          </cell>
          <cell r="B30">
            <v>181</v>
          </cell>
          <cell r="C30" t="str">
            <v>ASH#2 Amos Ash Pond - OPCo</v>
          </cell>
        </row>
        <row r="31">
          <cell r="A31">
            <v>19103060</v>
          </cell>
          <cell r="B31">
            <v>181</v>
          </cell>
          <cell r="C31" t="str">
            <v>ASH#3 Amos Ash Pond - OPCo</v>
          </cell>
        </row>
        <row r="32">
          <cell r="A32">
            <v>19103061</v>
          </cell>
          <cell r="B32">
            <v>181</v>
          </cell>
          <cell r="C32" t="str">
            <v>ASH#1 Cardinal Ash Pond</v>
          </cell>
        </row>
        <row r="33">
          <cell r="A33">
            <v>19103069</v>
          </cell>
          <cell r="B33">
            <v>181</v>
          </cell>
          <cell r="C33" t="str">
            <v>ASH#2 Cardinal Ash Pond</v>
          </cell>
        </row>
        <row r="34">
          <cell r="A34">
            <v>19103070</v>
          </cell>
          <cell r="B34">
            <v>181</v>
          </cell>
          <cell r="C34" t="str">
            <v>ASH#3 Cardinal Ash Pond</v>
          </cell>
        </row>
        <row r="35">
          <cell r="A35">
            <v>19103071</v>
          </cell>
          <cell r="B35">
            <v>181</v>
          </cell>
          <cell r="C35" t="str">
            <v>ASH#1 Connor Run Ash Pond</v>
          </cell>
        </row>
        <row r="36">
          <cell r="A36">
            <v>19103072</v>
          </cell>
          <cell r="B36">
            <v>181</v>
          </cell>
          <cell r="C36" t="str">
            <v>ASH#2 Gavin Ash Pond</v>
          </cell>
        </row>
        <row r="37">
          <cell r="A37">
            <v>19103073</v>
          </cell>
          <cell r="B37">
            <v>181</v>
          </cell>
          <cell r="C37" t="str">
            <v>ASH#1 Kammer Ash Pond</v>
          </cell>
        </row>
        <row r="38">
          <cell r="A38">
            <v>19103074</v>
          </cell>
          <cell r="B38">
            <v>181</v>
          </cell>
          <cell r="C38" t="str">
            <v>ASH#1 Mitchell Ash Pond</v>
          </cell>
        </row>
        <row r="39">
          <cell r="A39">
            <v>19103075</v>
          </cell>
          <cell r="B39">
            <v>181</v>
          </cell>
          <cell r="C39" t="str">
            <v>ASH#1 Muskingum Ash Pond</v>
          </cell>
        </row>
        <row r="40">
          <cell r="A40">
            <v>19103076</v>
          </cell>
          <cell r="B40">
            <v>181</v>
          </cell>
          <cell r="C40" t="str">
            <v>ASH#2 Muskingum Ash Pond</v>
          </cell>
        </row>
        <row r="41">
          <cell r="A41">
            <v>19103077</v>
          </cell>
          <cell r="B41">
            <v>181</v>
          </cell>
          <cell r="C41" t="str">
            <v>ASH#3 Muskingum Ash Pond</v>
          </cell>
        </row>
        <row r="42">
          <cell r="A42">
            <v>19103078</v>
          </cell>
          <cell r="B42">
            <v>181</v>
          </cell>
          <cell r="C42" t="str">
            <v>ASH#4 Muskingum Ash Pond</v>
          </cell>
        </row>
        <row r="43">
          <cell r="A43">
            <v>19103079</v>
          </cell>
          <cell r="B43">
            <v>181</v>
          </cell>
          <cell r="C43" t="str">
            <v>ASH#1 Sporn Ash Pond - OPCo</v>
          </cell>
        </row>
        <row r="44">
          <cell r="A44">
            <v>20254448</v>
          </cell>
          <cell r="B44">
            <v>144</v>
          </cell>
          <cell r="C44" t="str">
            <v>ASH#1 Zimmer Landfill</v>
          </cell>
        </row>
        <row r="45">
          <cell r="A45">
            <v>20263599</v>
          </cell>
          <cell r="B45">
            <v>144</v>
          </cell>
          <cell r="C45" t="str">
            <v>ASH#1 Stuart River Structures</v>
          </cell>
        </row>
        <row r="46">
          <cell r="A46">
            <v>32613584</v>
          </cell>
          <cell r="B46">
            <v>170</v>
          </cell>
          <cell r="C46" t="str">
            <v>ARO Elwood Service Center</v>
          </cell>
        </row>
        <row r="47">
          <cell r="A47">
            <v>32713554</v>
          </cell>
          <cell r="B47">
            <v>250</v>
          </cell>
          <cell r="C47" t="str">
            <v>ARO New Philadelphia Service Ctr.</v>
          </cell>
        </row>
        <row r="48">
          <cell r="A48">
            <v>32722385</v>
          </cell>
          <cell r="B48">
            <v>170</v>
          </cell>
          <cell r="C48" t="str">
            <v>ARO Winchester Service Center</v>
          </cell>
        </row>
        <row r="49">
          <cell r="A49">
            <v>32722694</v>
          </cell>
          <cell r="B49">
            <v>170</v>
          </cell>
          <cell r="C49" t="str">
            <v>ARO Spy Run Service Center</v>
          </cell>
        </row>
        <row r="50">
          <cell r="A50">
            <v>32722960</v>
          </cell>
          <cell r="B50">
            <v>170</v>
          </cell>
          <cell r="C50" t="str">
            <v>ARO Marion Service Center</v>
          </cell>
        </row>
        <row r="51">
          <cell r="A51">
            <v>32723015</v>
          </cell>
          <cell r="B51">
            <v>170</v>
          </cell>
          <cell r="C51" t="str">
            <v>ARO Decatur Service Center</v>
          </cell>
        </row>
        <row r="52">
          <cell r="A52">
            <v>32723736</v>
          </cell>
          <cell r="B52">
            <v>170</v>
          </cell>
          <cell r="C52" t="str">
            <v>ARO Ft Wayne GSC</v>
          </cell>
        </row>
        <row r="53">
          <cell r="A53">
            <v>32723942</v>
          </cell>
          <cell r="B53">
            <v>250</v>
          </cell>
          <cell r="C53" t="str">
            <v>ARO Canton Records Center</v>
          </cell>
        </row>
        <row r="54">
          <cell r="A54">
            <v>32723943</v>
          </cell>
          <cell r="B54">
            <v>250</v>
          </cell>
          <cell r="C54" t="str">
            <v>ARO Crooksville Service Center</v>
          </cell>
        </row>
        <row r="55">
          <cell r="A55">
            <v>32723968</v>
          </cell>
          <cell r="B55">
            <v>250</v>
          </cell>
          <cell r="C55" t="str">
            <v>ARO Fostoria Service Center</v>
          </cell>
        </row>
        <row r="56">
          <cell r="A56">
            <v>32724025</v>
          </cell>
          <cell r="B56">
            <v>250</v>
          </cell>
          <cell r="C56" t="str">
            <v>ARO Lima Service Center</v>
          </cell>
        </row>
        <row r="57">
          <cell r="A57">
            <v>32724031</v>
          </cell>
          <cell r="B57">
            <v>250</v>
          </cell>
          <cell r="C57" t="str">
            <v>ARO Cambridge Service Center</v>
          </cell>
        </row>
        <row r="58">
          <cell r="A58">
            <v>32724039</v>
          </cell>
          <cell r="B58">
            <v>250</v>
          </cell>
          <cell r="C58" t="str">
            <v>ARO Dewalt Ave Garage</v>
          </cell>
        </row>
        <row r="59">
          <cell r="A59">
            <v>32724081</v>
          </cell>
          <cell r="B59">
            <v>250</v>
          </cell>
          <cell r="C59" t="str">
            <v>ARO Kenton Service Center</v>
          </cell>
        </row>
        <row r="60">
          <cell r="A60">
            <v>32724203</v>
          </cell>
          <cell r="B60">
            <v>250</v>
          </cell>
          <cell r="C60" t="str">
            <v>ARO Mt Vernon Service Center</v>
          </cell>
        </row>
        <row r="61">
          <cell r="A61">
            <v>32725837</v>
          </cell>
          <cell r="B61">
            <v>161</v>
          </cell>
          <cell r="C61" t="str">
            <v>ARO Carthage Service Ctr</v>
          </cell>
        </row>
        <row r="62">
          <cell r="A62">
            <v>32726066</v>
          </cell>
          <cell r="B62">
            <v>159</v>
          </cell>
          <cell r="C62" t="str">
            <v>ARO Ashdown Office</v>
          </cell>
        </row>
        <row r="63">
          <cell r="A63">
            <v>32728132</v>
          </cell>
          <cell r="B63">
            <v>250</v>
          </cell>
          <cell r="C63" t="str">
            <v>ARO Wooster Service Center</v>
          </cell>
        </row>
        <row r="64">
          <cell r="A64">
            <v>32728679</v>
          </cell>
          <cell r="B64">
            <v>250</v>
          </cell>
          <cell r="C64" t="str">
            <v>ARO Carrollton Service Center</v>
          </cell>
        </row>
        <row r="65">
          <cell r="A65">
            <v>32728920</v>
          </cell>
          <cell r="B65">
            <v>250</v>
          </cell>
          <cell r="C65" t="str">
            <v>ARO Canton General Office</v>
          </cell>
        </row>
        <row r="66">
          <cell r="A66">
            <v>32728937</v>
          </cell>
          <cell r="B66">
            <v>250</v>
          </cell>
          <cell r="C66" t="str">
            <v>ARO Ironton Office &amp; Service Center</v>
          </cell>
        </row>
        <row r="67">
          <cell r="A67">
            <v>32729085</v>
          </cell>
          <cell r="B67">
            <v>250</v>
          </cell>
          <cell r="C67" t="str">
            <v>ARO Bucyrus Service Center</v>
          </cell>
        </row>
        <row r="68">
          <cell r="A68">
            <v>32729211</v>
          </cell>
          <cell r="B68">
            <v>250</v>
          </cell>
          <cell r="C68" t="str">
            <v>ARO Canton Northeast Service Center</v>
          </cell>
        </row>
        <row r="69">
          <cell r="A69">
            <v>32729218</v>
          </cell>
          <cell r="B69">
            <v>250</v>
          </cell>
          <cell r="C69" t="str">
            <v>ARO Tiffin Service Center</v>
          </cell>
        </row>
        <row r="70">
          <cell r="A70">
            <v>32729231</v>
          </cell>
          <cell r="B70">
            <v>250</v>
          </cell>
          <cell r="C70" t="str">
            <v>ARO Zanesville Service Center</v>
          </cell>
        </row>
        <row r="71">
          <cell r="A71">
            <v>32729358</v>
          </cell>
          <cell r="B71">
            <v>250</v>
          </cell>
          <cell r="C71" t="str">
            <v>ARO East Liverpool Service Center</v>
          </cell>
        </row>
        <row r="72">
          <cell r="A72">
            <v>32729461</v>
          </cell>
          <cell r="B72">
            <v>250</v>
          </cell>
          <cell r="C72" t="str">
            <v>ARO Chesapeake Service Center</v>
          </cell>
        </row>
        <row r="73">
          <cell r="A73">
            <v>32729820</v>
          </cell>
          <cell r="B73">
            <v>220</v>
          </cell>
          <cell r="C73" t="str">
            <v>ARO Hillsboro Service Center</v>
          </cell>
        </row>
        <row r="74">
          <cell r="A74">
            <v>32729838</v>
          </cell>
          <cell r="B74">
            <v>220</v>
          </cell>
          <cell r="C74" t="str">
            <v>ARO Glenwood Storage &amp; Undergrd</v>
          </cell>
        </row>
        <row r="75">
          <cell r="A75">
            <v>32730082</v>
          </cell>
          <cell r="B75">
            <v>220</v>
          </cell>
          <cell r="C75" t="str">
            <v>ARO Mound St Service Center</v>
          </cell>
        </row>
        <row r="76">
          <cell r="A76">
            <v>32730290</v>
          </cell>
          <cell r="B76">
            <v>220</v>
          </cell>
          <cell r="C76" t="str">
            <v>ARO Southeast Service Center</v>
          </cell>
        </row>
        <row r="77">
          <cell r="A77">
            <v>32730897</v>
          </cell>
          <cell r="B77">
            <v>140</v>
          </cell>
          <cell r="C77" t="str">
            <v>ARO Tazewell Service Center</v>
          </cell>
        </row>
        <row r="78">
          <cell r="A78">
            <v>32732130</v>
          </cell>
          <cell r="B78">
            <v>119</v>
          </cell>
          <cell r="C78" t="str">
            <v>ARO Abilene T&amp;D Operations</v>
          </cell>
        </row>
        <row r="79">
          <cell r="A79">
            <v>32740425</v>
          </cell>
          <cell r="B79">
            <v>220</v>
          </cell>
          <cell r="C79" t="str">
            <v>ARO Delaware Service Center</v>
          </cell>
        </row>
        <row r="80">
          <cell r="A80">
            <v>32740441</v>
          </cell>
          <cell r="B80">
            <v>167</v>
          </cell>
          <cell r="C80" t="str">
            <v>ARO Hartshorne Service Center</v>
          </cell>
        </row>
        <row r="81">
          <cell r="A81">
            <v>32740442</v>
          </cell>
          <cell r="B81">
            <v>167</v>
          </cell>
          <cell r="C81" t="str">
            <v>ARO Lawton Service Center</v>
          </cell>
        </row>
        <row r="82">
          <cell r="A82">
            <v>32740471</v>
          </cell>
          <cell r="B82">
            <v>167</v>
          </cell>
          <cell r="C82" t="str">
            <v>ARO Broken Bow Service Center</v>
          </cell>
        </row>
        <row r="83">
          <cell r="A83">
            <v>32740472</v>
          </cell>
          <cell r="B83">
            <v>167</v>
          </cell>
          <cell r="C83" t="str">
            <v>ARO Nowata Service Center</v>
          </cell>
        </row>
        <row r="84">
          <cell r="A84">
            <v>32740484</v>
          </cell>
          <cell r="B84">
            <v>167</v>
          </cell>
          <cell r="C84" t="str">
            <v>ARO Sand Springs Service Center</v>
          </cell>
        </row>
        <row r="85">
          <cell r="A85">
            <v>32740485</v>
          </cell>
          <cell r="B85">
            <v>167</v>
          </cell>
          <cell r="C85" t="str">
            <v>ARO Idabel Service Center</v>
          </cell>
        </row>
        <row r="86">
          <cell r="A86">
            <v>32740596</v>
          </cell>
          <cell r="B86">
            <v>167</v>
          </cell>
          <cell r="C86" t="str">
            <v>ARO Okmulgee Service Center</v>
          </cell>
        </row>
        <row r="87">
          <cell r="A87">
            <v>32740597</v>
          </cell>
          <cell r="B87">
            <v>220</v>
          </cell>
          <cell r="C87" t="str">
            <v>ARO Wellston Service Center</v>
          </cell>
        </row>
        <row r="88">
          <cell r="A88">
            <v>32740598</v>
          </cell>
          <cell r="B88">
            <v>167</v>
          </cell>
          <cell r="C88" t="str">
            <v>ARO Hugo Service Center</v>
          </cell>
        </row>
        <row r="89">
          <cell r="A89">
            <v>32740599</v>
          </cell>
          <cell r="B89">
            <v>220</v>
          </cell>
          <cell r="C89" t="str">
            <v>ARO Chillicothe Service Center</v>
          </cell>
        </row>
        <row r="90">
          <cell r="A90">
            <v>32740600</v>
          </cell>
          <cell r="B90">
            <v>167</v>
          </cell>
          <cell r="C90" t="str">
            <v>ARO Chouteau Service Center</v>
          </cell>
        </row>
        <row r="91">
          <cell r="A91">
            <v>32740601</v>
          </cell>
          <cell r="B91">
            <v>220</v>
          </cell>
          <cell r="C91" t="str">
            <v>ARO Minerva Col Reg Central Strm</v>
          </cell>
        </row>
        <row r="92">
          <cell r="A92">
            <v>32740602</v>
          </cell>
          <cell r="B92">
            <v>167</v>
          </cell>
          <cell r="C92" t="str">
            <v>ARO Lawton Substation Maint Bldg</v>
          </cell>
        </row>
        <row r="93">
          <cell r="A93">
            <v>32740603</v>
          </cell>
          <cell r="B93">
            <v>220</v>
          </cell>
          <cell r="C93" t="str">
            <v>ARO Northwest Service Center</v>
          </cell>
        </row>
        <row r="94">
          <cell r="A94">
            <v>32740604</v>
          </cell>
          <cell r="B94">
            <v>220</v>
          </cell>
          <cell r="C94" t="str">
            <v>ARO Chillicothe Station &amp; Meter</v>
          </cell>
        </row>
        <row r="95">
          <cell r="A95">
            <v>32740605</v>
          </cell>
          <cell r="B95">
            <v>167</v>
          </cell>
          <cell r="C95" t="str">
            <v>ARO Weatherford Service Center</v>
          </cell>
        </row>
        <row r="96">
          <cell r="A96">
            <v>32740606</v>
          </cell>
          <cell r="B96">
            <v>211</v>
          </cell>
          <cell r="C96" t="str">
            <v>ARO Alice Service Center</v>
          </cell>
        </row>
        <row r="97">
          <cell r="A97">
            <v>32740607</v>
          </cell>
          <cell r="B97">
            <v>161</v>
          </cell>
          <cell r="C97" t="str">
            <v>ARO Gladewater Office</v>
          </cell>
        </row>
        <row r="98">
          <cell r="A98">
            <v>32740608</v>
          </cell>
          <cell r="B98">
            <v>167</v>
          </cell>
          <cell r="C98" t="str">
            <v>ARO Talihina Storeroom &amp; Warehouse</v>
          </cell>
        </row>
        <row r="99">
          <cell r="A99">
            <v>32740632</v>
          </cell>
          <cell r="B99">
            <v>211</v>
          </cell>
          <cell r="C99" t="str">
            <v>ARO Aransas Pass Service Center</v>
          </cell>
        </row>
        <row r="100">
          <cell r="A100">
            <v>32740634</v>
          </cell>
          <cell r="B100">
            <v>161</v>
          </cell>
          <cell r="C100" t="str">
            <v>ARO Atlanta Office</v>
          </cell>
        </row>
        <row r="101">
          <cell r="A101">
            <v>32740636</v>
          </cell>
          <cell r="B101">
            <v>167</v>
          </cell>
          <cell r="C101" t="str">
            <v>ARO Clinton Service Center</v>
          </cell>
        </row>
        <row r="102">
          <cell r="A102">
            <v>32740637</v>
          </cell>
          <cell r="B102">
            <v>161</v>
          </cell>
          <cell r="C102" t="str">
            <v>ARO Henderson Service Center</v>
          </cell>
        </row>
        <row r="103">
          <cell r="A103">
            <v>32740638</v>
          </cell>
          <cell r="B103">
            <v>211</v>
          </cell>
          <cell r="C103" t="str">
            <v>ARO Corpus Christi Cent Meter</v>
          </cell>
        </row>
        <row r="104">
          <cell r="A104">
            <v>32740639</v>
          </cell>
          <cell r="B104">
            <v>161</v>
          </cell>
          <cell r="C104" t="str">
            <v>ARO Kilgore Office</v>
          </cell>
        </row>
        <row r="105">
          <cell r="A105">
            <v>32740640</v>
          </cell>
          <cell r="B105">
            <v>211</v>
          </cell>
          <cell r="C105" t="str">
            <v>ARO Corpus Christi Lipan Svc Ctr</v>
          </cell>
        </row>
        <row r="106">
          <cell r="A106">
            <v>32740641</v>
          </cell>
          <cell r="B106">
            <v>211</v>
          </cell>
          <cell r="C106" t="str">
            <v>ARO Corpus Christi Lon Hill Svc Ctr</v>
          </cell>
        </row>
        <row r="107">
          <cell r="A107">
            <v>32740642</v>
          </cell>
          <cell r="B107">
            <v>161</v>
          </cell>
          <cell r="C107" t="str">
            <v>ARO Longview Service Center</v>
          </cell>
        </row>
        <row r="108">
          <cell r="A108">
            <v>32740643</v>
          </cell>
          <cell r="B108">
            <v>167</v>
          </cell>
          <cell r="C108" t="str">
            <v>ARO Duncan Service Center</v>
          </cell>
        </row>
        <row r="109">
          <cell r="A109">
            <v>32740644</v>
          </cell>
          <cell r="B109">
            <v>211</v>
          </cell>
          <cell r="C109" t="str">
            <v>ARO Del Rio Service Center</v>
          </cell>
        </row>
        <row r="110">
          <cell r="A110">
            <v>32740645</v>
          </cell>
          <cell r="B110">
            <v>167</v>
          </cell>
          <cell r="C110" t="str">
            <v>ARO Hollis Office Bldg</v>
          </cell>
        </row>
        <row r="111">
          <cell r="A111">
            <v>32740646</v>
          </cell>
          <cell r="B111">
            <v>211</v>
          </cell>
          <cell r="C111" t="str">
            <v>ARO Eagle Pass Service Center</v>
          </cell>
        </row>
        <row r="112">
          <cell r="A112">
            <v>32740647</v>
          </cell>
          <cell r="B112">
            <v>161</v>
          </cell>
          <cell r="C112" t="str">
            <v>ARO Mineola Service Center</v>
          </cell>
        </row>
        <row r="113">
          <cell r="A113">
            <v>32740648</v>
          </cell>
          <cell r="B113">
            <v>211</v>
          </cell>
          <cell r="C113" t="str">
            <v>ARO Harlingen Office </v>
          </cell>
        </row>
        <row r="114">
          <cell r="A114">
            <v>32740649</v>
          </cell>
          <cell r="B114">
            <v>161</v>
          </cell>
          <cell r="C114" t="str">
            <v>ARO Mt. Pleasant Service Center</v>
          </cell>
        </row>
        <row r="115">
          <cell r="A115">
            <v>32740650</v>
          </cell>
          <cell r="B115">
            <v>211</v>
          </cell>
          <cell r="C115" t="str">
            <v>ARO Harlingen Service Center</v>
          </cell>
        </row>
        <row r="116">
          <cell r="A116">
            <v>32740651</v>
          </cell>
          <cell r="B116">
            <v>211</v>
          </cell>
          <cell r="C116" t="str">
            <v>ARO Laredo Division Office</v>
          </cell>
        </row>
        <row r="117">
          <cell r="A117">
            <v>32740652</v>
          </cell>
          <cell r="B117">
            <v>167</v>
          </cell>
          <cell r="C117" t="str">
            <v>ARO Tulsa Office &amp; Cherokee Garage</v>
          </cell>
        </row>
        <row r="118">
          <cell r="A118">
            <v>32740653</v>
          </cell>
          <cell r="B118">
            <v>161</v>
          </cell>
          <cell r="C118" t="str">
            <v>ARO New Boston Office</v>
          </cell>
        </row>
        <row r="119">
          <cell r="A119">
            <v>32740694</v>
          </cell>
          <cell r="B119">
            <v>211</v>
          </cell>
          <cell r="C119" t="str">
            <v>ARO Laredo Service Center</v>
          </cell>
        </row>
        <row r="120">
          <cell r="A120">
            <v>32740695</v>
          </cell>
          <cell r="B120">
            <v>161</v>
          </cell>
          <cell r="C120" t="str">
            <v>ARO Texarkana Service Center</v>
          </cell>
        </row>
        <row r="121">
          <cell r="A121">
            <v>32740696</v>
          </cell>
          <cell r="B121">
            <v>211</v>
          </cell>
          <cell r="C121" t="str">
            <v>ARO Mathis Office</v>
          </cell>
        </row>
        <row r="122">
          <cell r="A122">
            <v>32740697</v>
          </cell>
          <cell r="B122">
            <v>167</v>
          </cell>
          <cell r="C122" t="str">
            <v>ARO Antlers Service Center</v>
          </cell>
        </row>
        <row r="123">
          <cell r="A123">
            <v>32740698</v>
          </cell>
          <cell r="B123">
            <v>211</v>
          </cell>
          <cell r="C123" t="str">
            <v>ARO Pearsall Service Center</v>
          </cell>
        </row>
        <row r="124">
          <cell r="A124">
            <v>32740699</v>
          </cell>
          <cell r="B124">
            <v>161</v>
          </cell>
          <cell r="C124" t="str">
            <v>ARO Waskom Office</v>
          </cell>
        </row>
        <row r="125">
          <cell r="A125">
            <v>32740700</v>
          </cell>
          <cell r="B125">
            <v>167</v>
          </cell>
          <cell r="C125" t="str">
            <v>ARO Tulsa Mid Metro Service Center</v>
          </cell>
        </row>
        <row r="126">
          <cell r="A126">
            <v>32740701</v>
          </cell>
          <cell r="B126">
            <v>211</v>
          </cell>
          <cell r="C126" t="str">
            <v>ARO Pharr Service Center</v>
          </cell>
        </row>
        <row r="127">
          <cell r="A127">
            <v>32740702</v>
          </cell>
          <cell r="B127">
            <v>161</v>
          </cell>
          <cell r="C127" t="str">
            <v>ARO Winnsboro Office</v>
          </cell>
        </row>
        <row r="128">
          <cell r="A128">
            <v>32740703</v>
          </cell>
          <cell r="B128">
            <v>211</v>
          </cell>
          <cell r="C128" t="str">
            <v>ARO San Benito S Division Office</v>
          </cell>
        </row>
        <row r="129">
          <cell r="A129">
            <v>32740704</v>
          </cell>
          <cell r="B129">
            <v>211</v>
          </cell>
          <cell r="C129" t="str">
            <v>ARO San Benito Storage</v>
          </cell>
        </row>
        <row r="130">
          <cell r="A130">
            <v>32740705</v>
          </cell>
          <cell r="B130">
            <v>167</v>
          </cell>
          <cell r="C130" t="str">
            <v>ARO Hinton Office</v>
          </cell>
        </row>
        <row r="131">
          <cell r="A131">
            <v>32740740</v>
          </cell>
          <cell r="B131">
            <v>211</v>
          </cell>
          <cell r="C131" t="str">
            <v>ARO Sinton Service Center</v>
          </cell>
        </row>
        <row r="132">
          <cell r="A132">
            <v>32740741</v>
          </cell>
          <cell r="B132">
            <v>211</v>
          </cell>
          <cell r="C132" t="str">
            <v>ARO Three Rivers Office </v>
          </cell>
        </row>
        <row r="133">
          <cell r="A133">
            <v>32740742</v>
          </cell>
          <cell r="B133">
            <v>211</v>
          </cell>
          <cell r="C133" t="str">
            <v>ARO Uvalde Service Center</v>
          </cell>
        </row>
        <row r="134">
          <cell r="A134">
            <v>32740762</v>
          </cell>
          <cell r="B134">
            <v>159</v>
          </cell>
          <cell r="C134" t="str">
            <v>ARO Bossier City Warehouse</v>
          </cell>
        </row>
        <row r="135">
          <cell r="A135">
            <v>32740763</v>
          </cell>
          <cell r="B135">
            <v>211</v>
          </cell>
          <cell r="C135" t="str">
            <v>ARO Uvalde Substation Office</v>
          </cell>
        </row>
        <row r="136">
          <cell r="A136">
            <v>32740764</v>
          </cell>
          <cell r="B136">
            <v>159</v>
          </cell>
          <cell r="C136" t="str">
            <v>ARO Dequeen Service Center</v>
          </cell>
        </row>
        <row r="137">
          <cell r="A137">
            <v>32740765</v>
          </cell>
          <cell r="B137">
            <v>211</v>
          </cell>
          <cell r="C137" t="str">
            <v>ARO Victoria Telecommunications</v>
          </cell>
        </row>
        <row r="138">
          <cell r="A138">
            <v>32740766</v>
          </cell>
          <cell r="B138">
            <v>159</v>
          </cell>
          <cell r="C138" t="str">
            <v>ARO Nashville Service Center</v>
          </cell>
        </row>
        <row r="139">
          <cell r="A139">
            <v>32740767</v>
          </cell>
          <cell r="B139">
            <v>211</v>
          </cell>
          <cell r="C139" t="str">
            <v>ARO Victoria Operations Warehouse</v>
          </cell>
        </row>
        <row r="140">
          <cell r="A140">
            <v>32740821</v>
          </cell>
          <cell r="B140">
            <v>211</v>
          </cell>
          <cell r="C140" t="str">
            <v>ARO Victoria Service Center</v>
          </cell>
        </row>
        <row r="141">
          <cell r="A141">
            <v>32740822</v>
          </cell>
          <cell r="B141">
            <v>167</v>
          </cell>
          <cell r="C141" t="str">
            <v>ARO Tulsa Dakota Telcom</v>
          </cell>
        </row>
        <row r="142">
          <cell r="A142">
            <v>32740823</v>
          </cell>
          <cell r="B142">
            <v>211</v>
          </cell>
          <cell r="C142" t="str">
            <v>ARO Weslaco Office</v>
          </cell>
        </row>
        <row r="143">
          <cell r="A143">
            <v>32740824</v>
          </cell>
          <cell r="B143">
            <v>159</v>
          </cell>
          <cell r="C143" t="str">
            <v>ARO Shreveport Service Center</v>
          </cell>
        </row>
        <row r="144">
          <cell r="A144">
            <v>32740825</v>
          </cell>
          <cell r="B144">
            <v>211</v>
          </cell>
          <cell r="C144" t="str">
            <v>ARO Yorktown Office</v>
          </cell>
        </row>
        <row r="145">
          <cell r="A145">
            <v>32740826</v>
          </cell>
          <cell r="B145">
            <v>167</v>
          </cell>
          <cell r="C145" t="str">
            <v>ARO Bartlesville Service Center</v>
          </cell>
        </row>
        <row r="146">
          <cell r="A146">
            <v>32740827</v>
          </cell>
          <cell r="B146">
            <v>211</v>
          </cell>
          <cell r="C146" t="str">
            <v>ARO Zapata Office</v>
          </cell>
        </row>
        <row r="147">
          <cell r="A147">
            <v>32740828</v>
          </cell>
          <cell r="B147">
            <v>140</v>
          </cell>
          <cell r="C147" t="str">
            <v>ARO Charleston Office</v>
          </cell>
        </row>
        <row r="148">
          <cell r="A148">
            <v>32740841</v>
          </cell>
          <cell r="B148">
            <v>167</v>
          </cell>
          <cell r="C148" t="str">
            <v>ARO Grove Service Center</v>
          </cell>
        </row>
        <row r="149">
          <cell r="A149">
            <v>32740842</v>
          </cell>
          <cell r="B149">
            <v>210</v>
          </cell>
          <cell r="C149" t="str">
            <v>ARO Wheeling Service Center</v>
          </cell>
        </row>
        <row r="150">
          <cell r="A150">
            <v>32740843</v>
          </cell>
          <cell r="B150">
            <v>167</v>
          </cell>
          <cell r="C150" t="str">
            <v>ARO Tulsa Alsuma Service Center</v>
          </cell>
        </row>
        <row r="151">
          <cell r="A151">
            <v>32740844</v>
          </cell>
          <cell r="B151">
            <v>210</v>
          </cell>
          <cell r="C151" t="str">
            <v>ARO Moundsville Service Center</v>
          </cell>
        </row>
        <row r="152">
          <cell r="A152">
            <v>32740845</v>
          </cell>
          <cell r="B152">
            <v>140</v>
          </cell>
          <cell r="C152" t="str">
            <v>ARO Charleston Meter &amp; Garage</v>
          </cell>
        </row>
        <row r="153">
          <cell r="A153">
            <v>32740846</v>
          </cell>
          <cell r="B153">
            <v>140</v>
          </cell>
          <cell r="C153" t="str">
            <v>ARO Roanoke Garage</v>
          </cell>
        </row>
        <row r="154">
          <cell r="A154">
            <v>32740847</v>
          </cell>
          <cell r="B154">
            <v>119</v>
          </cell>
          <cell r="C154" t="str">
            <v>ARO Abilene GMS Warehouse</v>
          </cell>
        </row>
        <row r="155">
          <cell r="A155">
            <v>32740848</v>
          </cell>
          <cell r="B155">
            <v>140</v>
          </cell>
          <cell r="C155" t="str">
            <v>ARO Welsh Service Center</v>
          </cell>
        </row>
        <row r="156">
          <cell r="A156">
            <v>32740870</v>
          </cell>
          <cell r="B156">
            <v>167</v>
          </cell>
          <cell r="C156" t="str">
            <v>ARO Okemah Service Center</v>
          </cell>
        </row>
        <row r="157">
          <cell r="A157">
            <v>32740871</v>
          </cell>
          <cell r="B157">
            <v>119</v>
          </cell>
          <cell r="C157" t="str">
            <v>ARO Abilene Industrial Warehouse</v>
          </cell>
        </row>
        <row r="158">
          <cell r="A158">
            <v>32740872</v>
          </cell>
          <cell r="B158">
            <v>140</v>
          </cell>
          <cell r="C158" t="str">
            <v>ARO Logan Service Center</v>
          </cell>
        </row>
        <row r="159">
          <cell r="A159">
            <v>32740873</v>
          </cell>
          <cell r="B159">
            <v>167</v>
          </cell>
          <cell r="C159" t="str">
            <v>ARO Vinita Office Bidg</v>
          </cell>
        </row>
        <row r="160">
          <cell r="A160">
            <v>32740874</v>
          </cell>
          <cell r="B160">
            <v>119</v>
          </cell>
          <cell r="C160" t="str">
            <v>ARO Alpine Office </v>
          </cell>
        </row>
        <row r="161">
          <cell r="A161">
            <v>32740875</v>
          </cell>
          <cell r="B161">
            <v>140</v>
          </cell>
          <cell r="C161" t="str">
            <v>ARO Roanoke Office</v>
          </cell>
        </row>
        <row r="162">
          <cell r="A162">
            <v>32740876</v>
          </cell>
          <cell r="B162">
            <v>167</v>
          </cell>
          <cell r="C162" t="str">
            <v>ARO Shidler Storeroom &amp; Warehouse</v>
          </cell>
        </row>
        <row r="163">
          <cell r="A163">
            <v>32740877</v>
          </cell>
          <cell r="B163">
            <v>119</v>
          </cell>
          <cell r="C163" t="str">
            <v>ARO Anson Office</v>
          </cell>
        </row>
        <row r="164">
          <cell r="A164">
            <v>32740878</v>
          </cell>
          <cell r="B164">
            <v>119</v>
          </cell>
          <cell r="C164" t="str">
            <v>ARO Aspermont Office</v>
          </cell>
        </row>
        <row r="165">
          <cell r="A165">
            <v>32740905</v>
          </cell>
          <cell r="B165">
            <v>167</v>
          </cell>
          <cell r="C165" t="str">
            <v>ARO Wilburton Office Bldg</v>
          </cell>
        </row>
        <row r="166">
          <cell r="A166">
            <v>32740906</v>
          </cell>
          <cell r="B166">
            <v>140</v>
          </cell>
          <cell r="C166" t="str">
            <v>ARO Huntington Service Center</v>
          </cell>
        </row>
        <row r="167">
          <cell r="A167">
            <v>32740907</v>
          </cell>
          <cell r="B167">
            <v>119</v>
          </cell>
          <cell r="C167" t="str">
            <v>ARO Ballinger Office</v>
          </cell>
        </row>
        <row r="168">
          <cell r="A168">
            <v>32740908</v>
          </cell>
          <cell r="B168">
            <v>119</v>
          </cell>
          <cell r="C168" t="str">
            <v>ARO Ballinger Storeroom</v>
          </cell>
        </row>
        <row r="169">
          <cell r="A169">
            <v>32740909</v>
          </cell>
          <cell r="B169">
            <v>140</v>
          </cell>
          <cell r="C169" t="str">
            <v>ARO Marion Service Center</v>
          </cell>
        </row>
        <row r="170">
          <cell r="A170">
            <v>32740911</v>
          </cell>
          <cell r="B170">
            <v>119</v>
          </cell>
          <cell r="C170" t="str">
            <v>ARO Ballinger Garage &amp; Storeroom</v>
          </cell>
        </row>
        <row r="171">
          <cell r="A171">
            <v>32740912</v>
          </cell>
          <cell r="B171">
            <v>114</v>
          </cell>
          <cell r="C171" t="str">
            <v>ARO Tulsa Energy Control Center</v>
          </cell>
        </row>
        <row r="172">
          <cell r="A172">
            <v>32740940</v>
          </cell>
          <cell r="B172">
            <v>119</v>
          </cell>
          <cell r="C172" t="str">
            <v>ARO Balmorhea Office</v>
          </cell>
        </row>
        <row r="173">
          <cell r="A173">
            <v>32740941</v>
          </cell>
          <cell r="B173">
            <v>119</v>
          </cell>
          <cell r="C173" t="str">
            <v>ARO Big Lake Office</v>
          </cell>
        </row>
        <row r="174">
          <cell r="A174">
            <v>32740942</v>
          </cell>
          <cell r="B174">
            <v>140</v>
          </cell>
          <cell r="C174" t="str">
            <v>ARO Huntington Office</v>
          </cell>
        </row>
        <row r="175">
          <cell r="A175">
            <v>32740943</v>
          </cell>
          <cell r="B175">
            <v>119</v>
          </cell>
          <cell r="C175" t="str">
            <v>ARO Bronte Office</v>
          </cell>
        </row>
        <row r="176">
          <cell r="A176">
            <v>32740944</v>
          </cell>
          <cell r="B176">
            <v>140</v>
          </cell>
          <cell r="C176" t="str">
            <v>ARO Bluefield Service Center</v>
          </cell>
        </row>
        <row r="177">
          <cell r="A177">
            <v>32740945</v>
          </cell>
          <cell r="B177">
            <v>119</v>
          </cell>
          <cell r="C177" t="str">
            <v>ARO Cisco Service Center</v>
          </cell>
        </row>
        <row r="178">
          <cell r="A178">
            <v>32740946</v>
          </cell>
          <cell r="B178">
            <v>119</v>
          </cell>
          <cell r="C178" t="str">
            <v>ARO Eden Office</v>
          </cell>
        </row>
        <row r="179">
          <cell r="A179">
            <v>32740947</v>
          </cell>
          <cell r="B179">
            <v>140</v>
          </cell>
          <cell r="C179" t="str">
            <v>ARO Lynchburg Service Center</v>
          </cell>
        </row>
        <row r="180">
          <cell r="A180">
            <v>32741007</v>
          </cell>
          <cell r="B180">
            <v>119</v>
          </cell>
          <cell r="C180" t="str">
            <v>ARO Fort Davis Office</v>
          </cell>
        </row>
        <row r="181">
          <cell r="A181">
            <v>32741008</v>
          </cell>
          <cell r="B181">
            <v>140</v>
          </cell>
          <cell r="C181" t="str">
            <v>ARO Lovingston Service Center</v>
          </cell>
        </row>
        <row r="182">
          <cell r="A182">
            <v>32741009</v>
          </cell>
          <cell r="B182">
            <v>119</v>
          </cell>
          <cell r="C182" t="str">
            <v>ARO Haskell Office</v>
          </cell>
        </row>
        <row r="183">
          <cell r="A183">
            <v>32741011</v>
          </cell>
          <cell r="B183">
            <v>119</v>
          </cell>
          <cell r="C183" t="str">
            <v>ARO Paducah Office Bldg</v>
          </cell>
        </row>
        <row r="184">
          <cell r="A184">
            <v>32741012</v>
          </cell>
          <cell r="B184">
            <v>140</v>
          </cell>
          <cell r="C184" t="str">
            <v>ARO Abingdon Service Center</v>
          </cell>
        </row>
        <row r="185">
          <cell r="A185">
            <v>32741013</v>
          </cell>
          <cell r="B185">
            <v>119</v>
          </cell>
          <cell r="C185" t="str">
            <v>ARO Marfa Office</v>
          </cell>
        </row>
        <row r="186">
          <cell r="A186">
            <v>32741014</v>
          </cell>
          <cell r="B186">
            <v>119</v>
          </cell>
          <cell r="C186" t="str">
            <v>ARO Presidio Office Bldg</v>
          </cell>
        </row>
        <row r="187">
          <cell r="A187">
            <v>32741015</v>
          </cell>
          <cell r="B187">
            <v>119</v>
          </cell>
          <cell r="C187" t="str">
            <v>ARO Matador Office</v>
          </cell>
        </row>
        <row r="188">
          <cell r="A188">
            <v>32741016</v>
          </cell>
          <cell r="B188">
            <v>140</v>
          </cell>
          <cell r="C188" t="str">
            <v>ARO Grundy Service Center</v>
          </cell>
        </row>
        <row r="189">
          <cell r="A189">
            <v>32741017</v>
          </cell>
          <cell r="B189">
            <v>119</v>
          </cell>
          <cell r="C189" t="str">
            <v>ARO McCamey Service Center</v>
          </cell>
        </row>
        <row r="190">
          <cell r="A190">
            <v>32741018</v>
          </cell>
          <cell r="B190">
            <v>119</v>
          </cell>
          <cell r="C190" t="str">
            <v>ARO Robert Lee Office Bldg</v>
          </cell>
        </row>
        <row r="191">
          <cell r="A191">
            <v>32741019</v>
          </cell>
          <cell r="B191">
            <v>119</v>
          </cell>
          <cell r="C191" t="str">
            <v>ARO Memphis Office</v>
          </cell>
        </row>
        <row r="192">
          <cell r="A192">
            <v>32741020</v>
          </cell>
          <cell r="B192">
            <v>119</v>
          </cell>
          <cell r="C192" t="str">
            <v>ARO Rotan Office Bldg</v>
          </cell>
        </row>
        <row r="193">
          <cell r="A193">
            <v>32741022</v>
          </cell>
          <cell r="B193">
            <v>119</v>
          </cell>
          <cell r="C193" t="str">
            <v>ARO Menard Office</v>
          </cell>
        </row>
        <row r="194">
          <cell r="A194">
            <v>32741023</v>
          </cell>
          <cell r="B194">
            <v>119</v>
          </cell>
          <cell r="C194" t="str">
            <v>ARO Santa Anna Office Bldg</v>
          </cell>
        </row>
        <row r="195">
          <cell r="A195">
            <v>32741053</v>
          </cell>
          <cell r="B195">
            <v>119</v>
          </cell>
          <cell r="C195" t="str">
            <v>ARO Ozona Office</v>
          </cell>
        </row>
        <row r="196">
          <cell r="A196">
            <v>32741071</v>
          </cell>
          <cell r="B196">
            <v>119</v>
          </cell>
          <cell r="C196" t="str">
            <v>ARO Sonora Office Bldg</v>
          </cell>
        </row>
        <row r="197">
          <cell r="A197">
            <v>32741087</v>
          </cell>
          <cell r="B197">
            <v>119</v>
          </cell>
          <cell r="C197" t="str">
            <v>ARO Stamford Service Center</v>
          </cell>
        </row>
        <row r="198">
          <cell r="A198">
            <v>32741111</v>
          </cell>
          <cell r="B198">
            <v>119</v>
          </cell>
          <cell r="C198" t="str">
            <v>ARO Throckmorton Office Bldg</v>
          </cell>
        </row>
        <row r="199">
          <cell r="A199">
            <v>32741130</v>
          </cell>
          <cell r="B199">
            <v>119</v>
          </cell>
          <cell r="C199" t="str">
            <v>ARO Vernon Service Center</v>
          </cell>
        </row>
        <row r="200">
          <cell r="A200">
            <v>32741173</v>
          </cell>
          <cell r="B200">
            <v>119</v>
          </cell>
          <cell r="C200" t="str">
            <v>ARO Wellington Office Bldg</v>
          </cell>
        </row>
        <row r="201">
          <cell r="A201">
            <v>32741384</v>
          </cell>
          <cell r="B201">
            <v>215</v>
          </cell>
          <cell r="C201" t="str">
            <v>ARO Amos U1 Asbestos</v>
          </cell>
        </row>
        <row r="202">
          <cell r="A202">
            <v>32741653</v>
          </cell>
          <cell r="B202">
            <v>215</v>
          </cell>
          <cell r="C202" t="str">
            <v>ARO Amos U2 Asbestos</v>
          </cell>
        </row>
        <row r="203">
          <cell r="A203">
            <v>32741837</v>
          </cell>
          <cell r="B203">
            <v>215</v>
          </cell>
          <cell r="C203" t="str">
            <v>ARO Amos U3 Asbestos</v>
          </cell>
        </row>
        <row r="204">
          <cell r="A204">
            <v>32742027</v>
          </cell>
          <cell r="B204">
            <v>215</v>
          </cell>
          <cell r="C204" t="str">
            <v>ARO Clinch River U1 Asbestos</v>
          </cell>
        </row>
        <row r="205">
          <cell r="A205">
            <v>32742123</v>
          </cell>
          <cell r="B205">
            <v>215</v>
          </cell>
          <cell r="C205" t="str">
            <v>ARO Clinch River U2 Asbestos</v>
          </cell>
        </row>
        <row r="206">
          <cell r="A206">
            <v>32742201</v>
          </cell>
          <cell r="B206">
            <v>215</v>
          </cell>
          <cell r="C206" t="str">
            <v>ARO Clinch River U3 Asbestos</v>
          </cell>
        </row>
        <row r="207">
          <cell r="A207">
            <v>32742321</v>
          </cell>
          <cell r="B207">
            <v>215</v>
          </cell>
          <cell r="C207" t="str">
            <v>ARO Glen Lyn U5 Asbestos</v>
          </cell>
        </row>
        <row r="208">
          <cell r="A208">
            <v>32742425</v>
          </cell>
          <cell r="B208">
            <v>215</v>
          </cell>
          <cell r="C208" t="str">
            <v>ARO Glen Lyn U6 Asbestos</v>
          </cell>
        </row>
        <row r="209">
          <cell r="A209">
            <v>32742491</v>
          </cell>
          <cell r="B209">
            <v>215</v>
          </cell>
          <cell r="C209" t="str">
            <v>ARO Kanawha River U1 Asbestos</v>
          </cell>
        </row>
        <row r="210">
          <cell r="A210">
            <v>32742523</v>
          </cell>
          <cell r="B210">
            <v>215</v>
          </cell>
          <cell r="C210" t="str">
            <v>ARO Kanawha River U2 Asbestos</v>
          </cell>
        </row>
        <row r="211">
          <cell r="A211">
            <v>32742570</v>
          </cell>
          <cell r="B211">
            <v>215</v>
          </cell>
          <cell r="C211" t="str">
            <v>ARO Mountaineer Asbestos</v>
          </cell>
        </row>
        <row r="212">
          <cell r="A212">
            <v>32742619</v>
          </cell>
          <cell r="B212">
            <v>215</v>
          </cell>
          <cell r="C212" t="str">
            <v>ARO Sporn U1 Asbestos</v>
          </cell>
        </row>
        <row r="213">
          <cell r="A213">
            <v>32742630</v>
          </cell>
          <cell r="B213">
            <v>215</v>
          </cell>
          <cell r="C213" t="str">
            <v>ARO Sporn U3 Asbestos</v>
          </cell>
        </row>
        <row r="214">
          <cell r="A214">
            <v>32742631</v>
          </cell>
          <cell r="B214">
            <v>215</v>
          </cell>
          <cell r="C214" t="str">
            <v>ARO Byllesby Hydro Asbestos</v>
          </cell>
        </row>
        <row r="215">
          <cell r="A215">
            <v>32742714</v>
          </cell>
          <cell r="B215">
            <v>215</v>
          </cell>
          <cell r="C215" t="str">
            <v>ARO Claytor Hydro Asbestos</v>
          </cell>
        </row>
        <row r="216">
          <cell r="A216">
            <v>32742721</v>
          </cell>
          <cell r="B216">
            <v>215</v>
          </cell>
          <cell r="C216" t="str">
            <v>ARO Leesville Hydro Asbestos</v>
          </cell>
        </row>
        <row r="217">
          <cell r="A217">
            <v>32742722</v>
          </cell>
          <cell r="B217">
            <v>215</v>
          </cell>
          <cell r="C217" t="str">
            <v>ARO London Hydro Asbestos</v>
          </cell>
        </row>
        <row r="218">
          <cell r="A218">
            <v>32742723</v>
          </cell>
          <cell r="B218">
            <v>215</v>
          </cell>
          <cell r="C218" t="str">
            <v>ARO Marmet Hydro Asbestos</v>
          </cell>
        </row>
        <row r="219">
          <cell r="A219">
            <v>32742724</v>
          </cell>
          <cell r="B219">
            <v>215</v>
          </cell>
          <cell r="C219" t="str">
            <v>ARO Niagara Hydro Asbestos</v>
          </cell>
        </row>
        <row r="220">
          <cell r="A220">
            <v>32742725</v>
          </cell>
          <cell r="B220">
            <v>215</v>
          </cell>
          <cell r="C220" t="str">
            <v>ARO Reusens Hydro Asbestos</v>
          </cell>
        </row>
        <row r="221">
          <cell r="A221">
            <v>32742726</v>
          </cell>
          <cell r="B221">
            <v>215</v>
          </cell>
          <cell r="C221" t="str">
            <v>ARO Winfield Hydro Asbestos</v>
          </cell>
        </row>
        <row r="222">
          <cell r="A222">
            <v>32742727</v>
          </cell>
          <cell r="B222">
            <v>215</v>
          </cell>
          <cell r="C222" t="str">
            <v>ARO Smith Mountain Hydro Asbestos</v>
          </cell>
        </row>
        <row r="223">
          <cell r="A223">
            <v>32742728</v>
          </cell>
          <cell r="B223">
            <v>132</v>
          </cell>
          <cell r="C223" t="str">
            <v>ARO Breed U5 Asbestos</v>
          </cell>
        </row>
        <row r="224">
          <cell r="A224">
            <v>32742729</v>
          </cell>
          <cell r="B224">
            <v>132</v>
          </cell>
          <cell r="C224" t="str">
            <v>ARO Tanners Creek U1 Asbestos</v>
          </cell>
        </row>
        <row r="225">
          <cell r="A225">
            <v>32742730</v>
          </cell>
          <cell r="B225">
            <v>132</v>
          </cell>
          <cell r="C225" t="str">
            <v>ARO Tanners Creek U2 Asbestos</v>
          </cell>
        </row>
        <row r="226">
          <cell r="A226">
            <v>32742731</v>
          </cell>
          <cell r="B226">
            <v>132</v>
          </cell>
          <cell r="C226" t="str">
            <v>ARO Tanners Creek U3 Asbestos</v>
          </cell>
        </row>
        <row r="227">
          <cell r="A227">
            <v>32742732</v>
          </cell>
          <cell r="B227">
            <v>132</v>
          </cell>
          <cell r="C227" t="str">
            <v>ARO Tanners Creek U4 Asbestos</v>
          </cell>
        </row>
        <row r="228">
          <cell r="A228">
            <v>32742733</v>
          </cell>
          <cell r="B228">
            <v>132</v>
          </cell>
          <cell r="C228" t="str">
            <v>ARO Rockport U1 Asbestos</v>
          </cell>
        </row>
        <row r="229">
          <cell r="A229">
            <v>32742915</v>
          </cell>
          <cell r="B229">
            <v>198</v>
          </cell>
          <cell r="C229" t="str">
            <v>ARO Commanche Plant (1g1, 1g2)</v>
          </cell>
        </row>
        <row r="230">
          <cell r="A230">
            <v>32742916</v>
          </cell>
          <cell r="B230">
            <v>198</v>
          </cell>
          <cell r="C230" t="str">
            <v>ARO Commanche Plant (1s1)</v>
          </cell>
        </row>
        <row r="231">
          <cell r="A231">
            <v>32743131</v>
          </cell>
          <cell r="B231">
            <v>198</v>
          </cell>
          <cell r="C231" t="str">
            <v>ARO Northeastern 1s</v>
          </cell>
        </row>
        <row r="232">
          <cell r="A232">
            <v>32743132</v>
          </cell>
          <cell r="B232">
            <v>198</v>
          </cell>
          <cell r="C232" t="str">
            <v>ARO Northeastern 2</v>
          </cell>
        </row>
        <row r="233">
          <cell r="A233">
            <v>32743133</v>
          </cell>
          <cell r="B233">
            <v>198</v>
          </cell>
          <cell r="C233" t="str">
            <v>ARO Northeastern 3</v>
          </cell>
        </row>
        <row r="234">
          <cell r="A234">
            <v>32743134</v>
          </cell>
          <cell r="B234">
            <v>198</v>
          </cell>
          <cell r="C234" t="str">
            <v>ARO Northeastern 4</v>
          </cell>
        </row>
        <row r="235">
          <cell r="A235">
            <v>32743144</v>
          </cell>
          <cell r="B235">
            <v>181</v>
          </cell>
          <cell r="C235" t="str">
            <v>ARO Amos U3 Asbestos</v>
          </cell>
        </row>
        <row r="236">
          <cell r="A236">
            <v>32743145</v>
          </cell>
          <cell r="B236">
            <v>181</v>
          </cell>
          <cell r="C236" t="str">
            <v>ARO Cardinal U1 Asbestos</v>
          </cell>
        </row>
        <row r="237">
          <cell r="A237">
            <v>32743149</v>
          </cell>
          <cell r="B237">
            <v>181</v>
          </cell>
          <cell r="C237" t="str">
            <v>ARO Gavin U1 Asbestos</v>
          </cell>
        </row>
        <row r="238">
          <cell r="A238">
            <v>32743150</v>
          </cell>
          <cell r="B238">
            <v>181</v>
          </cell>
          <cell r="C238" t="str">
            <v>ARO Gavin U2 Asbestos</v>
          </cell>
        </row>
        <row r="239">
          <cell r="A239">
            <v>32743151</v>
          </cell>
          <cell r="B239">
            <v>181</v>
          </cell>
          <cell r="C239" t="str">
            <v>ARO Kammer U1 Asbestos</v>
          </cell>
        </row>
        <row r="240">
          <cell r="A240">
            <v>32743152</v>
          </cell>
          <cell r="B240">
            <v>181</v>
          </cell>
          <cell r="C240" t="str">
            <v>ARO Kammer U2 Asbestos</v>
          </cell>
        </row>
        <row r="241">
          <cell r="A241">
            <v>32743153</v>
          </cell>
          <cell r="B241">
            <v>181</v>
          </cell>
          <cell r="C241" t="str">
            <v>ARO Kammer U3 Asbestos</v>
          </cell>
        </row>
        <row r="242">
          <cell r="A242">
            <v>32743154</v>
          </cell>
          <cell r="B242">
            <v>181</v>
          </cell>
          <cell r="C242" t="str">
            <v>ARO Mitchell U1 Asbestos</v>
          </cell>
        </row>
        <row r="243">
          <cell r="A243">
            <v>32743166</v>
          </cell>
          <cell r="B243">
            <v>181</v>
          </cell>
          <cell r="C243" t="str">
            <v>ARO Mitchell U2 Asbestos</v>
          </cell>
        </row>
        <row r="244">
          <cell r="A244">
            <v>32743167</v>
          </cell>
          <cell r="B244">
            <v>181</v>
          </cell>
          <cell r="C244" t="str">
            <v>ARO Muskingum River U 1 Asbestos</v>
          </cell>
        </row>
        <row r="245">
          <cell r="A245">
            <v>32743168</v>
          </cell>
          <cell r="B245">
            <v>181</v>
          </cell>
          <cell r="C245" t="str">
            <v>ARO Muskingum River U2 Asbestos</v>
          </cell>
        </row>
        <row r="246">
          <cell r="A246">
            <v>32743169</v>
          </cell>
          <cell r="B246">
            <v>181</v>
          </cell>
          <cell r="C246" t="str">
            <v>ARO Muskingum River U3 Asbestos</v>
          </cell>
        </row>
        <row r="247">
          <cell r="A247">
            <v>32743170</v>
          </cell>
          <cell r="B247">
            <v>181</v>
          </cell>
          <cell r="C247" t="str">
            <v>ARO Muskingum River U4 Asbestos</v>
          </cell>
        </row>
        <row r="248">
          <cell r="A248">
            <v>32743171</v>
          </cell>
          <cell r="B248">
            <v>181</v>
          </cell>
          <cell r="C248" t="str">
            <v>ARO Muskingum River U5 Asbestos</v>
          </cell>
        </row>
        <row r="249">
          <cell r="A249">
            <v>32743172</v>
          </cell>
          <cell r="B249">
            <v>181</v>
          </cell>
          <cell r="C249" t="str">
            <v>ARO Sporn U2 Asbestos</v>
          </cell>
        </row>
        <row r="250">
          <cell r="A250">
            <v>32743173</v>
          </cell>
          <cell r="B250">
            <v>181</v>
          </cell>
          <cell r="C250" t="str">
            <v>ARO Sporn U4 Asbestos</v>
          </cell>
        </row>
        <row r="251">
          <cell r="A251">
            <v>32743174</v>
          </cell>
          <cell r="B251">
            <v>181</v>
          </cell>
          <cell r="C251" t="str">
            <v>ARO Sporn U5 Asbestos</v>
          </cell>
        </row>
        <row r="252">
          <cell r="A252">
            <v>32743175</v>
          </cell>
          <cell r="B252">
            <v>181</v>
          </cell>
          <cell r="C252" t="str">
            <v>ARO Tidd U1 Asbestos</v>
          </cell>
        </row>
        <row r="253">
          <cell r="A253">
            <v>32743176</v>
          </cell>
          <cell r="B253">
            <v>181</v>
          </cell>
          <cell r="C253" t="str">
            <v>ARO Tidd U2 Asbestos</v>
          </cell>
        </row>
        <row r="254">
          <cell r="A254">
            <v>32743177</v>
          </cell>
          <cell r="B254">
            <v>181</v>
          </cell>
          <cell r="C254" t="str">
            <v>ARO Racine Asbestos</v>
          </cell>
        </row>
        <row r="255">
          <cell r="A255">
            <v>32743179</v>
          </cell>
          <cell r="B255">
            <v>144</v>
          </cell>
          <cell r="C255" t="str">
            <v>ARO Conesville U1 Asbestos</v>
          </cell>
        </row>
        <row r="256">
          <cell r="A256">
            <v>32743399</v>
          </cell>
          <cell r="B256">
            <v>198</v>
          </cell>
          <cell r="C256" t="str">
            <v>ARO Riverside RVS-1</v>
          </cell>
        </row>
        <row r="257">
          <cell r="A257">
            <v>32743400</v>
          </cell>
          <cell r="B257">
            <v>198</v>
          </cell>
          <cell r="C257" t="str">
            <v>ARO Riverside RVS-2</v>
          </cell>
        </row>
        <row r="258">
          <cell r="A258">
            <v>32743401</v>
          </cell>
          <cell r="B258">
            <v>198</v>
          </cell>
          <cell r="C258" t="str">
            <v>ARO Southwestern SWS-1</v>
          </cell>
        </row>
        <row r="259">
          <cell r="A259">
            <v>32743402</v>
          </cell>
          <cell r="B259">
            <v>198</v>
          </cell>
          <cell r="C259" t="str">
            <v>ARO Southwestern SWS-2</v>
          </cell>
        </row>
        <row r="260">
          <cell r="A260">
            <v>32743403</v>
          </cell>
          <cell r="B260">
            <v>198</v>
          </cell>
          <cell r="C260" t="str">
            <v>ARO Southwestern SWS-3</v>
          </cell>
        </row>
        <row r="261">
          <cell r="A261">
            <v>32743404</v>
          </cell>
          <cell r="B261">
            <v>198</v>
          </cell>
          <cell r="C261" t="str">
            <v>ARO Tulsa Generating TPS-2</v>
          </cell>
        </row>
        <row r="262">
          <cell r="A262">
            <v>32743406</v>
          </cell>
          <cell r="B262">
            <v>198</v>
          </cell>
          <cell r="C262" t="str">
            <v>ARO Tulsa Generating TPS-3 (g)</v>
          </cell>
        </row>
        <row r="263">
          <cell r="A263">
            <v>32743407</v>
          </cell>
          <cell r="B263">
            <v>198</v>
          </cell>
          <cell r="C263" t="str">
            <v>ARO Tulsa Generating TPS-3 C(g)</v>
          </cell>
        </row>
        <row r="264">
          <cell r="A264">
            <v>32743408</v>
          </cell>
          <cell r="B264">
            <v>144</v>
          </cell>
          <cell r="C264" t="str">
            <v>ARO Conesville U2 Asbestos</v>
          </cell>
        </row>
        <row r="265">
          <cell r="A265">
            <v>32743409</v>
          </cell>
          <cell r="B265">
            <v>198</v>
          </cell>
          <cell r="C265" t="str">
            <v>ARO Tulsa Generating TPS-3 D(g)</v>
          </cell>
        </row>
        <row r="266">
          <cell r="A266">
            <v>32743410</v>
          </cell>
          <cell r="B266">
            <v>198</v>
          </cell>
          <cell r="C266" t="str">
            <v>ARO Tulsa Generating TPS-3 E(g)</v>
          </cell>
        </row>
        <row r="267">
          <cell r="A267">
            <v>32743411</v>
          </cell>
          <cell r="B267">
            <v>198</v>
          </cell>
          <cell r="C267" t="str">
            <v>ARO Tulsa Generating TPS-4</v>
          </cell>
        </row>
        <row r="268">
          <cell r="A268">
            <v>32743412</v>
          </cell>
          <cell r="B268">
            <v>144</v>
          </cell>
          <cell r="C268" t="str">
            <v>ARO Conesville U3 Asbestos</v>
          </cell>
        </row>
        <row r="269">
          <cell r="A269">
            <v>32743527</v>
          </cell>
          <cell r="B269">
            <v>198</v>
          </cell>
          <cell r="C269" t="str">
            <v>ARO Weleetka Generating WPS-4</v>
          </cell>
        </row>
        <row r="270">
          <cell r="A270">
            <v>32743528</v>
          </cell>
          <cell r="B270">
            <v>198</v>
          </cell>
          <cell r="C270" t="str">
            <v>ARO Weleetka Generating WPS-5</v>
          </cell>
        </row>
        <row r="271">
          <cell r="A271">
            <v>32743529</v>
          </cell>
          <cell r="B271">
            <v>198</v>
          </cell>
          <cell r="C271" t="str">
            <v>ARO Weleetka Generating WPS-6</v>
          </cell>
        </row>
        <row r="272">
          <cell r="A272">
            <v>32743530</v>
          </cell>
          <cell r="B272">
            <v>198</v>
          </cell>
          <cell r="C272" t="str">
            <v>ARO Oklaunion Generating OKL-1</v>
          </cell>
        </row>
        <row r="273">
          <cell r="A273">
            <v>32743531</v>
          </cell>
          <cell r="B273">
            <v>144</v>
          </cell>
          <cell r="C273" t="str">
            <v>ARO Conesville U5 Asbestos</v>
          </cell>
        </row>
        <row r="274">
          <cell r="A274">
            <v>32743594</v>
          </cell>
          <cell r="B274">
            <v>144</v>
          </cell>
          <cell r="C274" t="str">
            <v>ARO Conesville U6 Asbestos</v>
          </cell>
        </row>
        <row r="275">
          <cell r="A275">
            <v>32743595</v>
          </cell>
          <cell r="B275">
            <v>144</v>
          </cell>
          <cell r="C275" t="str">
            <v>ARO Conesville U4 Asbestos</v>
          </cell>
        </row>
        <row r="276">
          <cell r="A276">
            <v>32743597</v>
          </cell>
          <cell r="B276">
            <v>144</v>
          </cell>
          <cell r="C276" t="str">
            <v>ARO Picway Asbestos</v>
          </cell>
        </row>
        <row r="277">
          <cell r="A277">
            <v>32743601</v>
          </cell>
          <cell r="B277">
            <v>117</v>
          </cell>
          <cell r="C277" t="str">
            <v>ARO Big Sandy U1 Asbestos</v>
          </cell>
        </row>
        <row r="278">
          <cell r="A278">
            <v>32743602</v>
          </cell>
          <cell r="B278">
            <v>117</v>
          </cell>
          <cell r="C278" t="str">
            <v>ARO Big Sandy U2 Asbestos</v>
          </cell>
        </row>
        <row r="279">
          <cell r="A279">
            <v>32744226</v>
          </cell>
          <cell r="B279">
            <v>168</v>
          </cell>
          <cell r="C279" t="str">
            <v>ARO Arsenal Hill ARS-5</v>
          </cell>
        </row>
        <row r="280">
          <cell r="A280">
            <v>32744227</v>
          </cell>
          <cell r="B280">
            <v>168</v>
          </cell>
          <cell r="C280" t="str">
            <v>ARO Knox Lee KXL-1</v>
          </cell>
        </row>
        <row r="281">
          <cell r="A281">
            <v>32744228</v>
          </cell>
          <cell r="B281">
            <v>168</v>
          </cell>
          <cell r="C281" t="str">
            <v>ARO Knox Lee KXL-2</v>
          </cell>
        </row>
        <row r="282">
          <cell r="A282">
            <v>32744229</v>
          </cell>
          <cell r="B282">
            <v>168</v>
          </cell>
          <cell r="C282" t="str">
            <v>ARO Knox Lee KXL-3</v>
          </cell>
        </row>
        <row r="283">
          <cell r="A283">
            <v>32744230</v>
          </cell>
          <cell r="B283">
            <v>168</v>
          </cell>
          <cell r="C283" t="str">
            <v>ARO Knox Lee KXL-4</v>
          </cell>
        </row>
        <row r="284">
          <cell r="A284">
            <v>32744231</v>
          </cell>
          <cell r="B284">
            <v>168</v>
          </cell>
          <cell r="C284" t="str">
            <v>ARO Knox Lee KXL-5</v>
          </cell>
        </row>
        <row r="285">
          <cell r="A285">
            <v>32744232</v>
          </cell>
          <cell r="B285">
            <v>168</v>
          </cell>
          <cell r="C285" t="str">
            <v>ARO Lieberman LBM-1</v>
          </cell>
        </row>
        <row r="286">
          <cell r="A286">
            <v>32744233</v>
          </cell>
          <cell r="B286">
            <v>168</v>
          </cell>
          <cell r="C286" t="str">
            <v>ARO Lieberman LBM-2</v>
          </cell>
        </row>
        <row r="287">
          <cell r="A287">
            <v>32744234</v>
          </cell>
          <cell r="B287">
            <v>168</v>
          </cell>
          <cell r="C287" t="str">
            <v>ARO Lieberman LBM-3</v>
          </cell>
        </row>
        <row r="288">
          <cell r="A288">
            <v>32744235</v>
          </cell>
          <cell r="B288">
            <v>168</v>
          </cell>
          <cell r="C288" t="str">
            <v>ARO Lieberman LBM-4</v>
          </cell>
        </row>
        <row r="289">
          <cell r="A289">
            <v>32744236</v>
          </cell>
          <cell r="B289">
            <v>168</v>
          </cell>
          <cell r="C289" t="str">
            <v>ARO Lone Star LNS-1</v>
          </cell>
        </row>
        <row r="290">
          <cell r="A290">
            <v>32744237</v>
          </cell>
          <cell r="B290">
            <v>168</v>
          </cell>
          <cell r="C290" t="str">
            <v>ARO Welsh WSH-1</v>
          </cell>
        </row>
        <row r="291">
          <cell r="A291">
            <v>32744238</v>
          </cell>
          <cell r="B291">
            <v>168</v>
          </cell>
          <cell r="C291" t="str">
            <v>ARO Welsh WSH-2</v>
          </cell>
        </row>
        <row r="292">
          <cell r="A292">
            <v>32744239</v>
          </cell>
          <cell r="B292">
            <v>168</v>
          </cell>
          <cell r="C292" t="str">
            <v>ARO Welsh WSH-3</v>
          </cell>
        </row>
        <row r="293">
          <cell r="A293">
            <v>32744240</v>
          </cell>
          <cell r="B293">
            <v>168</v>
          </cell>
          <cell r="C293" t="str">
            <v>ARO Wilkes WLK-1</v>
          </cell>
        </row>
        <row r="294">
          <cell r="A294">
            <v>32744241</v>
          </cell>
          <cell r="B294">
            <v>168</v>
          </cell>
          <cell r="C294" t="str">
            <v>ARO Wilkes WLK-2</v>
          </cell>
        </row>
        <row r="295">
          <cell r="A295">
            <v>32744242</v>
          </cell>
          <cell r="B295">
            <v>168</v>
          </cell>
          <cell r="C295" t="str">
            <v>ARO Wilkes WLK-3</v>
          </cell>
        </row>
        <row r="296">
          <cell r="A296">
            <v>32744243</v>
          </cell>
          <cell r="B296">
            <v>168</v>
          </cell>
          <cell r="C296" t="str">
            <v>ARO Flint Creek FLC-1</v>
          </cell>
        </row>
        <row r="297">
          <cell r="A297">
            <v>32744244</v>
          </cell>
          <cell r="B297">
            <v>168</v>
          </cell>
          <cell r="C297" t="str">
            <v>ARO Dolet Hills DLH-1</v>
          </cell>
        </row>
        <row r="298">
          <cell r="A298">
            <v>32744245</v>
          </cell>
          <cell r="B298">
            <v>168</v>
          </cell>
          <cell r="C298" t="str">
            <v>ARO Pirkey PRK-1</v>
          </cell>
        </row>
        <row r="299">
          <cell r="A299">
            <v>32744445</v>
          </cell>
          <cell r="B299">
            <v>132</v>
          </cell>
          <cell r="C299" t="str">
            <v>ARO Berrien Springs Hydro Asbestos</v>
          </cell>
        </row>
        <row r="300">
          <cell r="A300">
            <v>32744447</v>
          </cell>
          <cell r="B300">
            <v>132</v>
          </cell>
          <cell r="C300" t="str">
            <v>ARO Buchanan Hydro Asbestos</v>
          </cell>
        </row>
        <row r="301">
          <cell r="A301">
            <v>32744449</v>
          </cell>
          <cell r="B301">
            <v>132</v>
          </cell>
          <cell r="C301" t="str">
            <v>ARO Constantine Hydro Asbestos</v>
          </cell>
        </row>
        <row r="302">
          <cell r="A302">
            <v>32744457</v>
          </cell>
          <cell r="B302">
            <v>132</v>
          </cell>
          <cell r="C302" t="str">
            <v>ARO Elkhart Hydro Asbestos</v>
          </cell>
        </row>
        <row r="303">
          <cell r="A303">
            <v>32744469</v>
          </cell>
          <cell r="B303">
            <v>132</v>
          </cell>
          <cell r="C303" t="str">
            <v>ARO Mottville Hydro Asbestos</v>
          </cell>
        </row>
        <row r="304">
          <cell r="A304">
            <v>32744473</v>
          </cell>
          <cell r="B304">
            <v>132</v>
          </cell>
          <cell r="C304" t="str">
            <v>ARO Twin Branch Hydro Asbestos</v>
          </cell>
        </row>
        <row r="305">
          <cell r="A305">
            <v>32751881</v>
          </cell>
          <cell r="B305">
            <v>166</v>
          </cell>
          <cell r="C305" t="str">
            <v>ARO Abliene Generating</v>
          </cell>
        </row>
        <row r="306">
          <cell r="A306">
            <v>32752449</v>
          </cell>
          <cell r="B306">
            <v>166</v>
          </cell>
          <cell r="C306" t="str">
            <v>ARO Fort Stockton Generating</v>
          </cell>
        </row>
        <row r="307">
          <cell r="A307">
            <v>32752450</v>
          </cell>
          <cell r="B307">
            <v>166</v>
          </cell>
          <cell r="C307" t="str">
            <v>ARO Lake Pauline Generating</v>
          </cell>
        </row>
        <row r="308">
          <cell r="A308">
            <v>32752576</v>
          </cell>
          <cell r="B308">
            <v>166</v>
          </cell>
          <cell r="C308" t="str">
            <v>ARO Oak Creek Generating</v>
          </cell>
        </row>
        <row r="309">
          <cell r="A309">
            <v>32752599</v>
          </cell>
          <cell r="B309">
            <v>166</v>
          </cell>
          <cell r="C309" t="str">
            <v>ARO Paint Creek Generating</v>
          </cell>
        </row>
        <row r="310">
          <cell r="A310">
            <v>32752848</v>
          </cell>
          <cell r="B310">
            <v>166</v>
          </cell>
          <cell r="C310" t="str">
            <v>ARO Rio Pecos Generating</v>
          </cell>
        </row>
        <row r="311">
          <cell r="A311">
            <v>32752849</v>
          </cell>
          <cell r="B311">
            <v>166</v>
          </cell>
          <cell r="C311" t="str">
            <v>ARO San Angelo Generating</v>
          </cell>
        </row>
        <row r="312">
          <cell r="A312">
            <v>32752967</v>
          </cell>
          <cell r="B312">
            <v>166</v>
          </cell>
          <cell r="C312" t="str">
            <v>ARO Vernon Generating</v>
          </cell>
        </row>
        <row r="313">
          <cell r="A313">
            <v>32753168</v>
          </cell>
          <cell r="B313">
            <v>166</v>
          </cell>
          <cell r="C313" t="str">
            <v>ARO Oklaunion Generating</v>
          </cell>
        </row>
        <row r="314">
          <cell r="A314">
            <v>32775179</v>
          </cell>
          <cell r="B314">
            <v>170</v>
          </cell>
          <cell r="C314" t="str">
            <v>ARO Hartford City Service Center</v>
          </cell>
        </row>
        <row r="315">
          <cell r="A315">
            <v>32775182</v>
          </cell>
          <cell r="B315">
            <v>170</v>
          </cell>
          <cell r="C315" t="str">
            <v>ARO Buchanan Service Center</v>
          </cell>
        </row>
        <row r="316">
          <cell r="A316">
            <v>32775187</v>
          </cell>
          <cell r="B316">
            <v>120</v>
          </cell>
          <cell r="C316" t="str">
            <v>ARO Lakeville Training Bldg</v>
          </cell>
        </row>
        <row r="317">
          <cell r="A317">
            <v>32775540</v>
          </cell>
          <cell r="B317">
            <v>211</v>
          </cell>
          <cell r="C317" t="str">
            <v>ARO CC Central Meter Shop</v>
          </cell>
        </row>
        <row r="318">
          <cell r="A318">
            <v>32775622</v>
          </cell>
          <cell r="B318">
            <v>160</v>
          </cell>
          <cell r="C318" t="str">
            <v>ARO Columbia Center Transm Svc</v>
          </cell>
        </row>
        <row r="319">
          <cell r="A319">
            <v>32775944</v>
          </cell>
          <cell r="B319">
            <v>168</v>
          </cell>
          <cell r="C319" t="str">
            <v>ARO Arsenal Hill Control Center</v>
          </cell>
        </row>
        <row r="320">
          <cell r="A320">
            <v>32776864</v>
          </cell>
          <cell r="B320">
            <v>194</v>
          </cell>
          <cell r="C320" t="str">
            <v>ARO Shreveport McNeil St Ofc</v>
          </cell>
        </row>
        <row r="321">
          <cell r="A321">
            <v>32776882</v>
          </cell>
          <cell r="B321">
            <v>159</v>
          </cell>
          <cell r="C321" t="str">
            <v>ARO Shreveport 59th St Training Ctr</v>
          </cell>
        </row>
        <row r="322">
          <cell r="A322">
            <v>32776883</v>
          </cell>
          <cell r="B322">
            <v>140</v>
          </cell>
          <cell r="C322" t="str">
            <v>ARO Turner Operations</v>
          </cell>
        </row>
        <row r="323">
          <cell r="A323">
            <v>32776884</v>
          </cell>
          <cell r="B323">
            <v>220</v>
          </cell>
          <cell r="C323" t="str">
            <v>ARO Grandview Station Svc Bldg</v>
          </cell>
        </row>
        <row r="324">
          <cell r="A324">
            <v>32780264</v>
          </cell>
          <cell r="B324">
            <v>160</v>
          </cell>
          <cell r="C324" t="str">
            <v>ARO Rockhill Station</v>
          </cell>
        </row>
        <row r="325">
          <cell r="A325">
            <v>32780434</v>
          </cell>
          <cell r="B325">
            <v>140</v>
          </cell>
          <cell r="C325" t="str">
            <v>ARO Johnson Lane Substation</v>
          </cell>
        </row>
        <row r="326">
          <cell r="A326">
            <v>32789434</v>
          </cell>
          <cell r="B326">
            <v>290</v>
          </cell>
          <cell r="C326" t="str">
            <v>CCP Conesville Coal Prep. Plant</v>
          </cell>
        </row>
        <row r="327">
          <cell r="A327">
            <v>32790954</v>
          </cell>
          <cell r="B327">
            <v>170</v>
          </cell>
          <cell r="C327" t="str">
            <v>ARO Three Rivers Service Center</v>
          </cell>
        </row>
        <row r="328">
          <cell r="A328">
            <v>32791359</v>
          </cell>
          <cell r="B328">
            <v>211</v>
          </cell>
          <cell r="C328" t="str">
            <v>ARO Bay City Service Center</v>
          </cell>
        </row>
        <row r="329">
          <cell r="A329">
            <v>32791434</v>
          </cell>
          <cell r="B329">
            <v>120</v>
          </cell>
          <cell r="C329" t="str">
            <v>ARO Delaware Transmission Crew </v>
          </cell>
        </row>
        <row r="330">
          <cell r="A330">
            <v>32791593</v>
          </cell>
          <cell r="B330">
            <v>211</v>
          </cell>
          <cell r="C330" t="str">
            <v>ARO Lon C Hill Dispatch Bldg</v>
          </cell>
        </row>
        <row r="331">
          <cell r="A331">
            <v>32792042</v>
          </cell>
          <cell r="B331">
            <v>119</v>
          </cell>
          <cell r="C331" t="str">
            <v>ARO Abilene Telecommunications</v>
          </cell>
        </row>
        <row r="332">
          <cell r="A332">
            <v>33004342</v>
          </cell>
          <cell r="B332">
            <v>144</v>
          </cell>
          <cell r="C332" t="str">
            <v>ARO Stuart Plant Asbestos</v>
          </cell>
        </row>
        <row r="333">
          <cell r="A333">
            <v>33005711</v>
          </cell>
          <cell r="B333">
            <v>144</v>
          </cell>
          <cell r="C333" t="str">
            <v>ARO Beckjord Asbestos</v>
          </cell>
        </row>
        <row r="334">
          <cell r="A334">
            <v>33006399</v>
          </cell>
          <cell r="B334">
            <v>144</v>
          </cell>
          <cell r="C334" t="str">
            <v>ARO Zimmer Asbestos</v>
          </cell>
        </row>
        <row r="335">
          <cell r="A335">
            <v>33014592</v>
          </cell>
          <cell r="B335">
            <v>168</v>
          </cell>
          <cell r="C335" t="str">
            <v>ASH Dolet Hills Ash Pond</v>
          </cell>
        </row>
        <row r="336">
          <cell r="A336">
            <v>33047804</v>
          </cell>
          <cell r="B336">
            <v>167</v>
          </cell>
          <cell r="C336" t="str">
            <v>ARO Tulsa Energy Control</v>
          </cell>
        </row>
        <row r="337">
          <cell r="A337">
            <v>33083948</v>
          </cell>
          <cell r="B337">
            <v>153</v>
          </cell>
          <cell r="C337" t="str">
            <v>ARO Rockport Asbestos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3" max="3" width="10.140625" style="0" bestFit="1" customWidth="1"/>
    <col min="4" max="4" width="14.140625" style="0" bestFit="1" customWidth="1"/>
    <col min="5" max="5" width="12.00390625" style="0" bestFit="1" customWidth="1"/>
    <col min="6" max="6" width="54.57421875" style="0" customWidth="1"/>
  </cols>
  <sheetData>
    <row r="1" spans="1:6" ht="26.2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9" t="s">
        <v>17</v>
      </c>
    </row>
    <row r="2" spans="1:6" s="6" customFormat="1" ht="12.75">
      <c r="A2" s="4" t="s">
        <v>5</v>
      </c>
      <c r="B2" s="4" t="s">
        <v>6</v>
      </c>
      <c r="C2" s="5" t="s">
        <v>7</v>
      </c>
      <c r="D2" s="4" t="s">
        <v>8</v>
      </c>
      <c r="E2" s="7">
        <v>468402.69</v>
      </c>
      <c r="F2" s="4" t="s">
        <v>16</v>
      </c>
    </row>
    <row r="3" spans="1:5" s="6" customFormat="1" ht="12.75">
      <c r="A3" s="4" t="s">
        <v>5</v>
      </c>
      <c r="B3" s="4" t="s">
        <v>14</v>
      </c>
      <c r="C3" s="5" t="s">
        <v>7</v>
      </c>
      <c r="D3" s="4" t="s">
        <v>8</v>
      </c>
      <c r="E3" s="7">
        <v>-468402.69</v>
      </c>
    </row>
    <row r="4" spans="1:5" s="6" customFormat="1" ht="12.75">
      <c r="A4" s="4"/>
      <c r="B4" s="4"/>
      <c r="C4" s="5"/>
      <c r="D4" s="4"/>
      <c r="E4" s="7"/>
    </row>
    <row r="5" spans="1:5" s="6" customFormat="1" ht="12.75">
      <c r="A5" s="4" t="s">
        <v>5</v>
      </c>
      <c r="B5" s="4" t="s">
        <v>9</v>
      </c>
      <c r="C5" s="5" t="s">
        <v>7</v>
      </c>
      <c r="D5" s="4" t="s">
        <v>10</v>
      </c>
      <c r="E5" s="7">
        <v>-166058.45</v>
      </c>
    </row>
    <row r="6" spans="1:6" s="6" customFormat="1" ht="12.75">
      <c r="A6" s="4" t="s">
        <v>5</v>
      </c>
      <c r="B6" s="4" t="s">
        <v>11</v>
      </c>
      <c r="C6" s="5" t="s">
        <v>7</v>
      </c>
      <c r="D6" s="4" t="s">
        <v>10</v>
      </c>
      <c r="E6" s="7">
        <v>881987.61</v>
      </c>
      <c r="F6" s="4" t="s">
        <v>20</v>
      </c>
    </row>
    <row r="7" spans="1:5" s="6" customFormat="1" ht="12.75">
      <c r="A7" s="1" t="s">
        <v>5</v>
      </c>
      <c r="B7" s="1" t="s">
        <v>14</v>
      </c>
      <c r="C7" s="3" t="s">
        <v>7</v>
      </c>
      <c r="D7" s="1" t="s">
        <v>10</v>
      </c>
      <c r="E7" s="8">
        <v>-722048.21</v>
      </c>
    </row>
    <row r="8" spans="1:6" ht="12.75">
      <c r="A8" s="1" t="s">
        <v>5</v>
      </c>
      <c r="B8" s="1" t="s">
        <v>15</v>
      </c>
      <c r="C8" s="3" t="s">
        <v>7</v>
      </c>
      <c r="D8" s="1" t="s">
        <v>10</v>
      </c>
      <c r="E8" s="8">
        <v>6119.05</v>
      </c>
      <c r="F8" s="1" t="s">
        <v>18</v>
      </c>
    </row>
    <row r="9" spans="1:5" ht="12.75">
      <c r="A9" s="1"/>
      <c r="B9" s="1"/>
      <c r="C9" s="3"/>
      <c r="D9" s="1"/>
      <c r="E9" s="8"/>
    </row>
    <row r="10" spans="1:6" ht="12.75">
      <c r="A10" s="4" t="s">
        <v>5</v>
      </c>
      <c r="B10" s="4" t="s">
        <v>11</v>
      </c>
      <c r="C10" s="5" t="s">
        <v>12</v>
      </c>
      <c r="D10" s="4" t="s">
        <v>13</v>
      </c>
      <c r="E10" s="7">
        <v>6119.05</v>
      </c>
      <c r="F10" s="4" t="s">
        <v>19</v>
      </c>
    </row>
    <row r="11" spans="1:5" ht="12.75">
      <c r="A11" s="1" t="s">
        <v>5</v>
      </c>
      <c r="B11" s="1" t="s">
        <v>15</v>
      </c>
      <c r="C11" s="3" t="s">
        <v>12</v>
      </c>
      <c r="D11" s="1" t="s">
        <v>13</v>
      </c>
      <c r="E11" s="8">
        <v>-6119.05</v>
      </c>
    </row>
  </sheetData>
  <sheetProtection/>
  <printOptions gridLines="1"/>
  <pageMargins left="0.49" right="0.48" top="1" bottom="1" header="0.5" footer="0.5"/>
  <pageSetup fitToHeight="1" fitToWidth="1" horizontalDpi="600" verticalDpi="600" orientation="portrait" scale="93" r:id="rId2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21.140625" style="0" customWidth="1"/>
  </cols>
  <sheetData>
    <row r="1" spans="1:8" ht="38.25">
      <c r="A1" s="10" t="s">
        <v>0</v>
      </c>
      <c r="B1" s="10" t="s">
        <v>21</v>
      </c>
      <c r="C1" s="10" t="s">
        <v>22</v>
      </c>
      <c r="D1" s="10" t="s">
        <v>23</v>
      </c>
      <c r="E1" s="10" t="s">
        <v>24</v>
      </c>
      <c r="F1" s="10" t="s">
        <v>25</v>
      </c>
      <c r="G1" s="10" t="s">
        <v>26</v>
      </c>
      <c r="H1" s="10" t="s">
        <v>27</v>
      </c>
    </row>
    <row r="2" spans="1:8" ht="12.75">
      <c r="A2" t="s">
        <v>28</v>
      </c>
      <c r="B2">
        <v>260</v>
      </c>
      <c r="C2" t="s">
        <v>29</v>
      </c>
      <c r="D2">
        <v>1963</v>
      </c>
      <c r="E2">
        <v>2026</v>
      </c>
      <c r="F2">
        <v>60</v>
      </c>
      <c r="G2">
        <f>(F2/100)*6.76*B2</f>
        <v>1054.56</v>
      </c>
      <c r="H2" s="11">
        <f>+G2*1200</f>
        <v>1265472</v>
      </c>
    </row>
    <row r="3" spans="1:8" ht="12.75">
      <c r="A3" t="s">
        <v>30</v>
      </c>
      <c r="B3">
        <v>800</v>
      </c>
      <c r="C3" t="s">
        <v>29</v>
      </c>
      <c r="D3">
        <v>1969</v>
      </c>
      <c r="E3">
        <v>2032</v>
      </c>
      <c r="F3">
        <v>25</v>
      </c>
      <c r="G3">
        <f>(F3/100)*6.76*B3</f>
        <v>1352</v>
      </c>
      <c r="H3" s="11">
        <f>+G3*1200</f>
        <v>1622400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2" width="9.28125" style="0" bestFit="1" customWidth="1"/>
    <col min="3" max="3" width="26.421875" style="0" bestFit="1" customWidth="1"/>
    <col min="4" max="4" width="9.00390625" style="0" bestFit="1" customWidth="1"/>
    <col min="5" max="5" width="5.00390625" style="0" bestFit="1" customWidth="1"/>
    <col min="6" max="6" width="10.140625" style="0" bestFit="1" customWidth="1"/>
    <col min="7" max="7" width="9.57421875" style="0" bestFit="1" customWidth="1"/>
    <col min="8" max="8" width="10.00390625" style="0" bestFit="1" customWidth="1"/>
    <col min="9" max="9" width="9.421875" style="0" bestFit="1" customWidth="1"/>
    <col min="10" max="10" width="7.57421875" style="0" bestFit="1" customWidth="1"/>
    <col min="11" max="11" width="9.28125" style="0" bestFit="1" customWidth="1"/>
    <col min="12" max="13" width="9.57421875" style="0" bestFit="1" customWidth="1"/>
    <col min="14" max="14" width="8.57421875" style="0" bestFit="1" customWidth="1"/>
    <col min="15" max="15" width="9.57421875" style="0" bestFit="1" customWidth="1"/>
    <col min="16" max="16" width="14.57421875" style="0" bestFit="1" customWidth="1"/>
    <col min="17" max="17" width="16.57421875" style="0" bestFit="1" customWidth="1"/>
    <col min="18" max="18" width="13.421875" style="0" bestFit="1" customWidth="1"/>
  </cols>
  <sheetData>
    <row r="1" spans="1:18" ht="12.75">
      <c r="A1" s="13" t="s">
        <v>31</v>
      </c>
      <c r="B1" s="13" t="s">
        <v>64</v>
      </c>
      <c r="C1" s="13" t="s">
        <v>65</v>
      </c>
      <c r="D1" s="13" t="s">
        <v>32</v>
      </c>
      <c r="E1" s="13" t="s">
        <v>33</v>
      </c>
      <c r="F1" s="13" t="s">
        <v>34</v>
      </c>
      <c r="G1" s="13" t="s">
        <v>35</v>
      </c>
      <c r="H1" s="13" t="s">
        <v>36</v>
      </c>
      <c r="I1" s="13" t="s">
        <v>37</v>
      </c>
      <c r="J1" s="13" t="s">
        <v>38</v>
      </c>
      <c r="K1" s="13" t="s">
        <v>39</v>
      </c>
      <c r="L1" s="13" t="s">
        <v>40</v>
      </c>
      <c r="M1" s="13" t="s">
        <v>41</v>
      </c>
      <c r="N1" s="13" t="s">
        <v>42</v>
      </c>
      <c r="O1" s="13" t="s">
        <v>43</v>
      </c>
      <c r="P1" s="14" t="s">
        <v>44</v>
      </c>
      <c r="Q1" s="14" t="s">
        <v>45</v>
      </c>
      <c r="R1" s="14" t="s">
        <v>46</v>
      </c>
    </row>
    <row r="2" spans="1:18" ht="12.75">
      <c r="A2" s="6" t="s">
        <v>47</v>
      </c>
      <c r="B2" s="6">
        <f>VLOOKUP(D2,'[1]Sheet1'!$A$2:$C$337,2,FALSE)</f>
        <v>117</v>
      </c>
      <c r="C2" s="6" t="str">
        <f>VLOOKUP(D2,'[1]Sheet1'!$A$2:$C$337,3,FALSE)</f>
        <v>ARO Big Sandy U1 Asbestos</v>
      </c>
      <c r="D2" s="6">
        <v>32743601</v>
      </c>
      <c r="E2" s="6" t="s">
        <v>48</v>
      </c>
      <c r="F2" s="12">
        <v>0</v>
      </c>
      <c r="G2" s="12">
        <v>227175.98</v>
      </c>
      <c r="H2" s="12">
        <v>227175.98</v>
      </c>
      <c r="I2" s="12">
        <v>0</v>
      </c>
      <c r="J2" s="12">
        <v>954.52</v>
      </c>
      <c r="K2" s="12">
        <v>954.52</v>
      </c>
      <c r="L2" s="12">
        <v>0</v>
      </c>
      <c r="M2" s="12">
        <v>227175.98</v>
      </c>
      <c r="N2" s="12">
        <v>1173.74</v>
      </c>
      <c r="O2" s="12">
        <v>228349.72</v>
      </c>
      <c r="P2" s="12"/>
      <c r="Q2" s="12">
        <f aca="true" t="shared" si="0" ref="Q2:Q33">+N2+P2</f>
        <v>1173.74</v>
      </c>
      <c r="R2" s="12">
        <f aca="true" t="shared" si="1" ref="R2:R33">+O2+P2</f>
        <v>228349.72</v>
      </c>
    </row>
    <row r="3" spans="1:18" ht="12.75">
      <c r="A3" s="6" t="s">
        <v>47</v>
      </c>
      <c r="B3" s="6">
        <f>VLOOKUP(D3,'[1]Sheet1'!$A$2:$C$337,2,FALSE)</f>
        <v>117</v>
      </c>
      <c r="C3" s="6" t="str">
        <f>VLOOKUP(D3,'[1]Sheet1'!$A$2:$C$337,3,FALSE)</f>
        <v>ARO Big Sandy U2 Asbestos</v>
      </c>
      <c r="D3" s="6">
        <v>32743602</v>
      </c>
      <c r="E3" s="6" t="s">
        <v>48</v>
      </c>
      <c r="F3" s="12">
        <v>0</v>
      </c>
      <c r="G3" s="12">
        <v>241226.71</v>
      </c>
      <c r="H3" s="12">
        <v>241226.71</v>
      </c>
      <c r="I3" s="12">
        <v>0</v>
      </c>
      <c r="J3" s="12">
        <v>880.38</v>
      </c>
      <c r="K3" s="12">
        <v>880.38</v>
      </c>
      <c r="L3" s="12">
        <v>0</v>
      </c>
      <c r="M3" s="12">
        <v>241226.71</v>
      </c>
      <c r="N3" s="12">
        <v>1246.34</v>
      </c>
      <c r="O3" s="12">
        <v>242473.05</v>
      </c>
      <c r="P3" s="12"/>
      <c r="Q3" s="12">
        <f t="shared" si="0"/>
        <v>1246.34</v>
      </c>
      <c r="R3" s="12">
        <f t="shared" si="1"/>
        <v>242473.05</v>
      </c>
    </row>
    <row r="4" spans="1:18" ht="12.75">
      <c r="A4" s="6" t="s">
        <v>47</v>
      </c>
      <c r="B4" s="6">
        <f>VLOOKUP(D4,'[1]Sheet1'!$A$2:$C$337,2,FALSE)</f>
        <v>117</v>
      </c>
      <c r="C4" s="6" t="str">
        <f>VLOOKUP(D4,'[1]Sheet1'!$A$2:$C$337,3,FALSE)</f>
        <v>ARO Big Sandy U1 Asbestos</v>
      </c>
      <c r="D4" s="6">
        <v>32743601</v>
      </c>
      <c r="E4" s="6" t="s">
        <v>49</v>
      </c>
      <c r="F4" s="12">
        <v>227175.98</v>
      </c>
      <c r="G4" s="12">
        <v>0</v>
      </c>
      <c r="H4" s="12">
        <v>227175.98</v>
      </c>
      <c r="I4" s="12">
        <v>954.52</v>
      </c>
      <c r="J4" s="12">
        <v>5727.12</v>
      </c>
      <c r="K4" s="12">
        <v>6681.64</v>
      </c>
      <c r="L4" s="12">
        <v>228349.72</v>
      </c>
      <c r="M4" s="12">
        <v>0</v>
      </c>
      <c r="N4" s="12">
        <v>14567.01</v>
      </c>
      <c r="O4" s="12">
        <v>242916.73</v>
      </c>
      <c r="P4" s="12"/>
      <c r="Q4" s="12">
        <f t="shared" si="0"/>
        <v>14567.01</v>
      </c>
      <c r="R4" s="12">
        <f t="shared" si="1"/>
        <v>242916.73</v>
      </c>
    </row>
    <row r="5" spans="1:18" ht="12.75">
      <c r="A5" s="6" t="s">
        <v>47</v>
      </c>
      <c r="B5" s="6">
        <f>VLOOKUP(D5,'[1]Sheet1'!$A$2:$C$337,2,FALSE)</f>
        <v>117</v>
      </c>
      <c r="C5" s="6" t="str">
        <f>VLOOKUP(D5,'[1]Sheet1'!$A$2:$C$337,3,FALSE)</f>
        <v>ARO Big Sandy U2 Asbestos</v>
      </c>
      <c r="D5" s="6">
        <v>32743602</v>
      </c>
      <c r="E5" s="6" t="s">
        <v>49</v>
      </c>
      <c r="F5" s="12">
        <v>241226.71</v>
      </c>
      <c r="G5" s="12">
        <v>0</v>
      </c>
      <c r="H5" s="12">
        <v>241226.71</v>
      </c>
      <c r="I5" s="12">
        <v>880.38</v>
      </c>
      <c r="J5" s="12">
        <v>5282.28</v>
      </c>
      <c r="K5" s="12">
        <v>6162.66</v>
      </c>
      <c r="L5" s="12">
        <v>242473.05</v>
      </c>
      <c r="M5" s="12">
        <v>0</v>
      </c>
      <c r="N5" s="12">
        <v>15467.99</v>
      </c>
      <c r="O5" s="12">
        <v>257941.04</v>
      </c>
      <c r="P5" s="12"/>
      <c r="Q5" s="12">
        <f t="shared" si="0"/>
        <v>15467.99</v>
      </c>
      <c r="R5" s="12">
        <f t="shared" si="1"/>
        <v>257941.04</v>
      </c>
    </row>
    <row r="6" spans="1:18" ht="12.75">
      <c r="A6" s="6" t="s">
        <v>47</v>
      </c>
      <c r="B6" s="6">
        <f>VLOOKUP(D6,'[1]Sheet1'!$A$2:$C$337,2,FALSE)</f>
        <v>117</v>
      </c>
      <c r="C6" s="6" t="str">
        <f>VLOOKUP(D6,'[1]Sheet1'!$A$2:$C$337,3,FALSE)</f>
        <v>ARO Big Sandy U1 Asbestos</v>
      </c>
      <c r="D6" s="6">
        <v>32743601</v>
      </c>
      <c r="E6" s="6" t="s">
        <v>50</v>
      </c>
      <c r="F6" s="12">
        <v>227175.98</v>
      </c>
      <c r="G6" s="12">
        <v>0</v>
      </c>
      <c r="H6" s="12">
        <v>227175.98</v>
      </c>
      <c r="I6" s="12">
        <v>6681.64</v>
      </c>
      <c r="J6" s="12">
        <v>5727.12</v>
      </c>
      <c r="K6" s="12">
        <v>12408.76</v>
      </c>
      <c r="L6" s="12">
        <v>242916.73</v>
      </c>
      <c r="M6" s="12">
        <v>0</v>
      </c>
      <c r="N6" s="12">
        <v>15496.25</v>
      </c>
      <c r="O6" s="12">
        <v>258412.98</v>
      </c>
      <c r="P6" s="12"/>
      <c r="Q6" s="12">
        <f t="shared" si="0"/>
        <v>15496.25</v>
      </c>
      <c r="R6" s="12">
        <f t="shared" si="1"/>
        <v>258412.98</v>
      </c>
    </row>
    <row r="7" spans="1:18" ht="12.75">
      <c r="A7" s="6" t="s">
        <v>47</v>
      </c>
      <c r="B7" s="6">
        <f>VLOOKUP(D7,'[1]Sheet1'!$A$2:$C$337,2,FALSE)</f>
        <v>117</v>
      </c>
      <c r="C7" s="6" t="str">
        <f>VLOOKUP(D7,'[1]Sheet1'!$A$2:$C$337,3,FALSE)</f>
        <v>ARO Big Sandy U2 Asbestos</v>
      </c>
      <c r="D7" s="6">
        <v>32743602</v>
      </c>
      <c r="E7" s="6" t="s">
        <v>50</v>
      </c>
      <c r="F7" s="12">
        <v>241226.71</v>
      </c>
      <c r="G7" s="12">
        <v>0</v>
      </c>
      <c r="H7" s="12">
        <v>241226.71</v>
      </c>
      <c r="I7" s="12">
        <v>6162.66</v>
      </c>
      <c r="J7" s="12">
        <v>5282.28</v>
      </c>
      <c r="K7" s="12">
        <v>11444.94</v>
      </c>
      <c r="L7" s="12">
        <v>257941.04</v>
      </c>
      <c r="M7" s="12">
        <v>0</v>
      </c>
      <c r="N7" s="12">
        <v>16454.71</v>
      </c>
      <c r="O7" s="12">
        <v>274395.75</v>
      </c>
      <c r="P7" s="12"/>
      <c r="Q7" s="12">
        <f t="shared" si="0"/>
        <v>16454.71</v>
      </c>
      <c r="R7" s="12">
        <f t="shared" si="1"/>
        <v>274395.75</v>
      </c>
    </row>
    <row r="8" spans="1:18" ht="12.75">
      <c r="A8" s="6" t="s">
        <v>47</v>
      </c>
      <c r="B8" s="6">
        <f>VLOOKUP(D8,'[1]Sheet1'!$A$2:$C$337,2,FALSE)</f>
        <v>117</v>
      </c>
      <c r="C8" s="6" t="str">
        <f>VLOOKUP(D8,'[1]Sheet1'!$A$2:$C$337,3,FALSE)</f>
        <v>ARO Big Sandy U1 Asbestos</v>
      </c>
      <c r="D8" s="6">
        <v>32743601</v>
      </c>
      <c r="E8" s="6" t="s">
        <v>51</v>
      </c>
      <c r="F8" s="12">
        <v>227175.98</v>
      </c>
      <c r="G8" s="12">
        <v>0</v>
      </c>
      <c r="H8" s="12">
        <v>227175.98</v>
      </c>
      <c r="I8" s="12">
        <v>12408.76</v>
      </c>
      <c r="J8" s="12">
        <v>5727.12</v>
      </c>
      <c r="K8" s="12">
        <v>18135.88</v>
      </c>
      <c r="L8" s="12">
        <v>258412.98</v>
      </c>
      <c r="M8" s="12">
        <v>0</v>
      </c>
      <c r="N8" s="12">
        <v>16484.82</v>
      </c>
      <c r="O8" s="12">
        <v>274897.8</v>
      </c>
      <c r="P8" s="12"/>
      <c r="Q8" s="12">
        <f t="shared" si="0"/>
        <v>16484.82</v>
      </c>
      <c r="R8" s="12">
        <f t="shared" si="1"/>
        <v>274897.8</v>
      </c>
    </row>
    <row r="9" spans="1:18" ht="12.75">
      <c r="A9" s="6" t="s">
        <v>47</v>
      </c>
      <c r="B9" s="6">
        <f>VLOOKUP(D9,'[1]Sheet1'!$A$2:$C$337,2,FALSE)</f>
        <v>117</v>
      </c>
      <c r="C9" s="6" t="str">
        <f>VLOOKUP(D9,'[1]Sheet1'!$A$2:$C$337,3,FALSE)</f>
        <v>ARO Big Sandy U2 Asbestos</v>
      </c>
      <c r="D9" s="6">
        <v>32743602</v>
      </c>
      <c r="E9" s="6" t="s">
        <v>51</v>
      </c>
      <c r="F9" s="12">
        <v>241226.71</v>
      </c>
      <c r="G9" s="12">
        <v>0</v>
      </c>
      <c r="H9" s="12">
        <v>241226.71</v>
      </c>
      <c r="I9" s="12">
        <v>11444.94</v>
      </c>
      <c r="J9" s="12">
        <v>5282.28</v>
      </c>
      <c r="K9" s="12">
        <v>16727.22</v>
      </c>
      <c r="L9" s="12">
        <v>274395.75</v>
      </c>
      <c r="M9" s="12">
        <v>0</v>
      </c>
      <c r="N9" s="12">
        <v>17504.41</v>
      </c>
      <c r="O9" s="12">
        <v>291900.16</v>
      </c>
      <c r="P9" s="12"/>
      <c r="Q9" s="12">
        <f t="shared" si="0"/>
        <v>17504.41</v>
      </c>
      <c r="R9" s="12">
        <f t="shared" si="1"/>
        <v>291900.16</v>
      </c>
    </row>
    <row r="10" spans="1:18" ht="12.75">
      <c r="A10" s="6" t="s">
        <v>47</v>
      </c>
      <c r="B10" s="6">
        <f>VLOOKUP(D10,'[1]Sheet1'!$A$2:$C$337,2,FALSE)</f>
        <v>117</v>
      </c>
      <c r="C10" s="6" t="str">
        <f>VLOOKUP(D10,'[1]Sheet1'!$A$2:$C$337,3,FALSE)</f>
        <v>ARO Big Sandy U1 Asbestos</v>
      </c>
      <c r="D10" s="6">
        <v>32743601</v>
      </c>
      <c r="E10" s="6" t="s">
        <v>52</v>
      </c>
      <c r="F10" s="12">
        <v>227175.98</v>
      </c>
      <c r="G10" s="12">
        <v>0</v>
      </c>
      <c r="H10" s="12">
        <v>227175.98</v>
      </c>
      <c r="I10" s="12">
        <v>18135.88</v>
      </c>
      <c r="J10" s="12">
        <v>5727.12</v>
      </c>
      <c r="K10" s="12">
        <v>23863</v>
      </c>
      <c r="L10" s="12">
        <v>274897.8</v>
      </c>
      <c r="M10" s="12">
        <v>0</v>
      </c>
      <c r="N10" s="12">
        <v>17536.43</v>
      </c>
      <c r="O10" s="12">
        <v>292434.23</v>
      </c>
      <c r="P10" s="12"/>
      <c r="Q10" s="12">
        <f t="shared" si="0"/>
        <v>17536.43</v>
      </c>
      <c r="R10" s="12">
        <f t="shared" si="1"/>
        <v>292434.23</v>
      </c>
    </row>
    <row r="11" spans="1:18" ht="12.75">
      <c r="A11" s="6" t="s">
        <v>47</v>
      </c>
      <c r="B11" s="6">
        <f>VLOOKUP(D11,'[1]Sheet1'!$A$2:$C$337,2,FALSE)</f>
        <v>117</v>
      </c>
      <c r="C11" s="6" t="str">
        <f>VLOOKUP(D11,'[1]Sheet1'!$A$2:$C$337,3,FALSE)</f>
        <v>ARO Big Sandy U2 Asbestos</v>
      </c>
      <c r="D11" s="6">
        <v>32743602</v>
      </c>
      <c r="E11" s="6" t="s">
        <v>52</v>
      </c>
      <c r="F11" s="12">
        <v>241226.71</v>
      </c>
      <c r="G11" s="12">
        <v>0</v>
      </c>
      <c r="H11" s="12">
        <v>241226.71</v>
      </c>
      <c r="I11" s="12">
        <v>16727.22</v>
      </c>
      <c r="J11" s="12">
        <v>5282.28</v>
      </c>
      <c r="K11" s="12">
        <v>22009.5</v>
      </c>
      <c r="L11" s="12">
        <v>291900.16</v>
      </c>
      <c r="M11" s="12">
        <v>0</v>
      </c>
      <c r="N11" s="12">
        <v>18621.06</v>
      </c>
      <c r="O11" s="12">
        <v>310521.22</v>
      </c>
      <c r="P11" s="12"/>
      <c r="Q11" s="12">
        <f t="shared" si="0"/>
        <v>18621.06</v>
      </c>
      <c r="R11" s="12">
        <f t="shared" si="1"/>
        <v>310521.22</v>
      </c>
    </row>
    <row r="12" spans="1:18" ht="12.75">
      <c r="A12" s="6" t="s">
        <v>47</v>
      </c>
      <c r="B12" s="6">
        <f>VLOOKUP(D12,'[1]Sheet1'!$A$2:$C$337,2,FALSE)</f>
        <v>117</v>
      </c>
      <c r="C12" s="6" t="str">
        <f>VLOOKUP(D12,'[1]Sheet1'!$A$2:$C$337,3,FALSE)</f>
        <v>ARO Big Sandy U1 Asbestos</v>
      </c>
      <c r="D12" s="6">
        <v>32743601</v>
      </c>
      <c r="E12" s="6" t="s">
        <v>53</v>
      </c>
      <c r="F12" s="12">
        <v>227175.98</v>
      </c>
      <c r="G12" s="12">
        <v>0</v>
      </c>
      <c r="H12" s="12">
        <v>227175.98</v>
      </c>
      <c r="I12" s="12">
        <v>23863</v>
      </c>
      <c r="J12" s="12">
        <v>5727.12</v>
      </c>
      <c r="K12" s="12">
        <v>29590.12</v>
      </c>
      <c r="L12" s="12">
        <v>292434.23</v>
      </c>
      <c r="M12" s="12">
        <v>0</v>
      </c>
      <c r="N12" s="12">
        <v>18655.12</v>
      </c>
      <c r="O12" s="12">
        <v>311089.35</v>
      </c>
      <c r="P12" s="12"/>
      <c r="Q12" s="12">
        <f t="shared" si="0"/>
        <v>18655.12</v>
      </c>
      <c r="R12" s="12">
        <f t="shared" si="1"/>
        <v>311089.35</v>
      </c>
    </row>
    <row r="13" spans="1:18" ht="12.75">
      <c r="A13" s="6" t="s">
        <v>47</v>
      </c>
      <c r="B13" s="6">
        <f>VLOOKUP(D13,'[1]Sheet1'!$A$2:$C$337,2,FALSE)</f>
        <v>117</v>
      </c>
      <c r="C13" s="6" t="str">
        <f>VLOOKUP(D13,'[1]Sheet1'!$A$2:$C$337,3,FALSE)</f>
        <v>ARO Big Sandy U2 Asbestos</v>
      </c>
      <c r="D13" s="6">
        <v>32743602</v>
      </c>
      <c r="E13" s="6" t="s">
        <v>53</v>
      </c>
      <c r="F13" s="12">
        <v>241226.71</v>
      </c>
      <c r="G13" s="12">
        <v>0</v>
      </c>
      <c r="H13" s="12">
        <v>241226.71</v>
      </c>
      <c r="I13" s="12">
        <v>22009.5</v>
      </c>
      <c r="J13" s="12">
        <v>5282.28</v>
      </c>
      <c r="K13" s="12">
        <v>27291.78</v>
      </c>
      <c r="L13" s="12">
        <v>310521.22</v>
      </c>
      <c r="M13" s="12">
        <v>0</v>
      </c>
      <c r="N13" s="12">
        <v>19808.93</v>
      </c>
      <c r="O13" s="12">
        <v>330330.15</v>
      </c>
      <c r="P13" s="12"/>
      <c r="Q13" s="12">
        <f t="shared" si="0"/>
        <v>19808.93</v>
      </c>
      <c r="R13" s="12">
        <f t="shared" si="1"/>
        <v>330330.15</v>
      </c>
    </row>
    <row r="14" spans="1:18" ht="12.75">
      <c r="A14" s="6" t="s">
        <v>47</v>
      </c>
      <c r="B14" s="6">
        <f>VLOOKUP(D14,'[1]Sheet1'!$A$2:$C$337,2,FALSE)</f>
        <v>117</v>
      </c>
      <c r="C14" s="6" t="str">
        <f>VLOOKUP(D14,'[1]Sheet1'!$A$2:$C$337,3,FALSE)</f>
        <v>ARO Big Sandy U1 Asbestos</v>
      </c>
      <c r="D14" s="6">
        <v>32743601</v>
      </c>
      <c r="E14" s="6" t="s">
        <v>54</v>
      </c>
      <c r="F14" s="12">
        <v>227175.98</v>
      </c>
      <c r="G14" s="12">
        <v>0</v>
      </c>
      <c r="H14" s="12">
        <v>227175.98</v>
      </c>
      <c r="I14" s="12">
        <v>29590.12</v>
      </c>
      <c r="J14" s="12">
        <v>5727.12</v>
      </c>
      <c r="K14" s="12">
        <v>35317.24</v>
      </c>
      <c r="L14" s="12">
        <v>311089.35</v>
      </c>
      <c r="M14" s="12">
        <v>0</v>
      </c>
      <c r="N14" s="12">
        <v>19845.18</v>
      </c>
      <c r="O14" s="12">
        <v>330934.53</v>
      </c>
      <c r="P14" s="12"/>
      <c r="Q14" s="12">
        <f t="shared" si="0"/>
        <v>19845.18</v>
      </c>
      <c r="R14" s="12">
        <f t="shared" si="1"/>
        <v>330934.53</v>
      </c>
    </row>
    <row r="15" spans="1:18" ht="12.75">
      <c r="A15" s="6" t="s">
        <v>47</v>
      </c>
      <c r="B15" s="6">
        <f>VLOOKUP(D15,'[1]Sheet1'!$A$2:$C$337,2,FALSE)</f>
        <v>117</v>
      </c>
      <c r="C15" s="6" t="str">
        <f>VLOOKUP(D15,'[1]Sheet1'!$A$2:$C$337,3,FALSE)</f>
        <v>ARO Big Sandy U2 Asbestos</v>
      </c>
      <c r="D15" s="6">
        <v>32743602</v>
      </c>
      <c r="E15" s="6" t="s">
        <v>54</v>
      </c>
      <c r="F15" s="12">
        <v>241226.71</v>
      </c>
      <c r="G15" s="12">
        <v>0</v>
      </c>
      <c r="H15" s="12">
        <v>241226.71</v>
      </c>
      <c r="I15" s="12">
        <v>27291.78</v>
      </c>
      <c r="J15" s="12">
        <v>5282.28</v>
      </c>
      <c r="K15" s="12">
        <v>32574.06</v>
      </c>
      <c r="L15" s="12">
        <v>330330.15</v>
      </c>
      <c r="M15" s="12">
        <v>0</v>
      </c>
      <c r="N15" s="12">
        <v>21072.6</v>
      </c>
      <c r="O15" s="12">
        <v>351402.75</v>
      </c>
      <c r="P15" s="12"/>
      <c r="Q15" s="12">
        <f t="shared" si="0"/>
        <v>21072.6</v>
      </c>
      <c r="R15" s="12">
        <f t="shared" si="1"/>
        <v>351402.75</v>
      </c>
    </row>
    <row r="16" spans="1:18" ht="12.75">
      <c r="A16" s="6" t="s">
        <v>47</v>
      </c>
      <c r="B16" s="6">
        <f>VLOOKUP(D16,'[1]Sheet1'!$A$2:$C$337,2,FALSE)</f>
        <v>117</v>
      </c>
      <c r="C16" s="6" t="str">
        <f>VLOOKUP(D16,'[1]Sheet1'!$A$2:$C$337,3,FALSE)</f>
        <v>ARO Big Sandy U1 Asbestos</v>
      </c>
      <c r="D16" s="6">
        <v>32743601</v>
      </c>
      <c r="E16" s="6" t="s">
        <v>55</v>
      </c>
      <c r="F16" s="12">
        <v>227175.98</v>
      </c>
      <c r="G16" s="12">
        <v>0</v>
      </c>
      <c r="H16" s="12">
        <v>227175.98</v>
      </c>
      <c r="I16" s="12">
        <v>35317.24</v>
      </c>
      <c r="J16" s="12">
        <v>5727.12</v>
      </c>
      <c r="K16" s="12">
        <v>41044.36</v>
      </c>
      <c r="L16" s="12">
        <v>330934.53</v>
      </c>
      <c r="M16" s="12">
        <v>0</v>
      </c>
      <c r="N16" s="12">
        <v>21111.14</v>
      </c>
      <c r="O16" s="12">
        <v>352045.67</v>
      </c>
      <c r="P16" s="12"/>
      <c r="Q16" s="12">
        <f t="shared" si="0"/>
        <v>21111.14</v>
      </c>
      <c r="R16" s="12">
        <f t="shared" si="1"/>
        <v>352045.67</v>
      </c>
    </row>
    <row r="17" spans="1:18" ht="12.75">
      <c r="A17" s="6" t="s">
        <v>47</v>
      </c>
      <c r="B17" s="6">
        <f>VLOOKUP(D17,'[1]Sheet1'!$A$2:$C$337,2,FALSE)</f>
        <v>117</v>
      </c>
      <c r="C17" s="6" t="str">
        <f>VLOOKUP(D17,'[1]Sheet1'!$A$2:$C$337,3,FALSE)</f>
        <v>ARO Big Sandy U2 Asbestos</v>
      </c>
      <c r="D17" s="6">
        <v>32743602</v>
      </c>
      <c r="E17" s="6" t="s">
        <v>55</v>
      </c>
      <c r="F17" s="12">
        <v>241226.71</v>
      </c>
      <c r="G17" s="12">
        <v>0</v>
      </c>
      <c r="H17" s="12">
        <v>241226.71</v>
      </c>
      <c r="I17" s="12">
        <v>32574.06</v>
      </c>
      <c r="J17" s="12">
        <v>5282.28</v>
      </c>
      <c r="K17" s="12">
        <v>37856.34</v>
      </c>
      <c r="L17" s="12">
        <v>351402.75</v>
      </c>
      <c r="M17" s="12">
        <v>0</v>
      </c>
      <c r="N17" s="12">
        <v>22416.87</v>
      </c>
      <c r="O17" s="12">
        <v>373819.62</v>
      </c>
      <c r="P17" s="12"/>
      <c r="Q17" s="12">
        <f t="shared" si="0"/>
        <v>22416.87</v>
      </c>
      <c r="R17" s="12">
        <f t="shared" si="1"/>
        <v>373819.62</v>
      </c>
    </row>
    <row r="18" spans="1:18" ht="12.75">
      <c r="A18" s="6" t="s">
        <v>47</v>
      </c>
      <c r="B18" s="6">
        <f>VLOOKUP(D18,'[1]Sheet1'!$A$2:$C$337,2,FALSE)</f>
        <v>117</v>
      </c>
      <c r="C18" s="6" t="str">
        <f>VLOOKUP(D18,'[1]Sheet1'!$A$2:$C$337,3,FALSE)</f>
        <v>ARO Big Sandy U1 Asbestos</v>
      </c>
      <c r="D18" s="6">
        <v>32743601</v>
      </c>
      <c r="E18" s="6" t="s">
        <v>56</v>
      </c>
      <c r="F18" s="12">
        <v>227175.98</v>
      </c>
      <c r="G18" s="12">
        <v>0</v>
      </c>
      <c r="H18" s="12">
        <v>227175.98</v>
      </c>
      <c r="I18" s="12">
        <v>41044.36</v>
      </c>
      <c r="J18" s="12">
        <v>5727.12</v>
      </c>
      <c r="K18" s="12">
        <v>46771.48</v>
      </c>
      <c r="L18" s="12">
        <v>352045.67</v>
      </c>
      <c r="M18" s="12">
        <v>0</v>
      </c>
      <c r="N18" s="12">
        <v>22457.88</v>
      </c>
      <c r="O18" s="12">
        <v>374503.55</v>
      </c>
      <c r="P18" s="12"/>
      <c r="Q18" s="12">
        <f t="shared" si="0"/>
        <v>22457.88</v>
      </c>
      <c r="R18" s="12">
        <f t="shared" si="1"/>
        <v>374503.55</v>
      </c>
    </row>
    <row r="19" spans="1:18" ht="12.75">
      <c r="A19" s="6" t="s">
        <v>47</v>
      </c>
      <c r="B19" s="6">
        <f>VLOOKUP(D19,'[1]Sheet1'!$A$2:$C$337,2,FALSE)</f>
        <v>117</v>
      </c>
      <c r="C19" s="6" t="str">
        <f>VLOOKUP(D19,'[1]Sheet1'!$A$2:$C$337,3,FALSE)</f>
        <v>ARO Big Sandy U2 Asbestos</v>
      </c>
      <c r="D19" s="6">
        <v>32743602</v>
      </c>
      <c r="E19" s="6" t="s">
        <v>56</v>
      </c>
      <c r="F19" s="12">
        <v>241226.71</v>
      </c>
      <c r="G19" s="12">
        <v>0</v>
      </c>
      <c r="H19" s="12">
        <v>241226.71</v>
      </c>
      <c r="I19" s="12">
        <v>37856.34</v>
      </c>
      <c r="J19" s="12">
        <v>5282.28</v>
      </c>
      <c r="K19" s="12">
        <v>43138.62</v>
      </c>
      <c r="L19" s="12">
        <v>373819.62</v>
      </c>
      <c r="M19" s="12">
        <v>0</v>
      </c>
      <c r="N19" s="12">
        <v>23846.89</v>
      </c>
      <c r="O19" s="12">
        <v>397666.51</v>
      </c>
      <c r="P19" s="12"/>
      <c r="Q19" s="12">
        <f t="shared" si="0"/>
        <v>23846.89</v>
      </c>
      <c r="R19" s="12">
        <f t="shared" si="1"/>
        <v>397666.51</v>
      </c>
    </row>
    <row r="20" spans="1:18" ht="12.75">
      <c r="A20" s="6" t="s">
        <v>47</v>
      </c>
      <c r="B20" s="6">
        <f>VLOOKUP(D20,'[1]Sheet1'!$A$2:$C$337,2,FALSE)</f>
        <v>117</v>
      </c>
      <c r="C20" s="6" t="str">
        <f>VLOOKUP(D20,'[1]Sheet1'!$A$2:$C$337,3,FALSE)</f>
        <v>ARO Big Sandy U1 Asbestos</v>
      </c>
      <c r="D20" s="6">
        <v>32743601</v>
      </c>
      <c r="E20" s="6" t="s">
        <v>57</v>
      </c>
      <c r="F20" s="12">
        <v>227175.98</v>
      </c>
      <c r="G20" s="12">
        <v>0</v>
      </c>
      <c r="H20" s="12">
        <v>227175.98</v>
      </c>
      <c r="I20" s="12">
        <v>46771.48</v>
      </c>
      <c r="J20" s="12">
        <v>5727.12</v>
      </c>
      <c r="K20" s="12">
        <v>52498.6</v>
      </c>
      <c r="L20" s="12">
        <v>374503.55</v>
      </c>
      <c r="M20" s="12">
        <v>0</v>
      </c>
      <c r="N20" s="12">
        <v>23890.52</v>
      </c>
      <c r="O20" s="12">
        <v>398394.07</v>
      </c>
      <c r="P20" s="12"/>
      <c r="Q20" s="12">
        <f t="shared" si="0"/>
        <v>23890.52</v>
      </c>
      <c r="R20" s="12">
        <f t="shared" si="1"/>
        <v>398394.07</v>
      </c>
    </row>
    <row r="21" spans="1:18" ht="12.75">
      <c r="A21" s="6" t="s">
        <v>47</v>
      </c>
      <c r="B21" s="6">
        <f>VLOOKUP(D21,'[1]Sheet1'!$A$2:$C$337,2,FALSE)</f>
        <v>117</v>
      </c>
      <c r="C21" s="6" t="str">
        <f>VLOOKUP(D21,'[1]Sheet1'!$A$2:$C$337,3,FALSE)</f>
        <v>ARO Big Sandy U2 Asbestos</v>
      </c>
      <c r="D21" s="6">
        <v>32743602</v>
      </c>
      <c r="E21" s="6" t="s">
        <v>57</v>
      </c>
      <c r="F21" s="12">
        <v>241226.71</v>
      </c>
      <c r="G21" s="12">
        <v>0</v>
      </c>
      <c r="H21" s="12">
        <v>241226.71</v>
      </c>
      <c r="I21" s="12">
        <v>43138.62</v>
      </c>
      <c r="J21" s="12">
        <v>5282.28</v>
      </c>
      <c r="K21" s="12">
        <v>48420.9</v>
      </c>
      <c r="L21" s="12">
        <v>397666.51</v>
      </c>
      <c r="M21" s="12">
        <v>0</v>
      </c>
      <c r="N21" s="12">
        <v>25368.16</v>
      </c>
      <c r="O21" s="12">
        <v>423034.67</v>
      </c>
      <c r="P21" s="12"/>
      <c r="Q21" s="12">
        <f t="shared" si="0"/>
        <v>25368.16</v>
      </c>
      <c r="R21" s="12">
        <f t="shared" si="1"/>
        <v>423034.67</v>
      </c>
    </row>
    <row r="22" spans="1:18" ht="12.75">
      <c r="A22" s="6" t="s">
        <v>47</v>
      </c>
      <c r="B22" s="6">
        <f>VLOOKUP(D22,'[1]Sheet1'!$A$2:$C$337,2,FALSE)</f>
        <v>117</v>
      </c>
      <c r="C22" s="6" t="str">
        <f>VLOOKUP(D22,'[1]Sheet1'!$A$2:$C$337,3,FALSE)</f>
        <v>ARO Big Sandy U1 Asbestos</v>
      </c>
      <c r="D22" s="6">
        <v>32743601</v>
      </c>
      <c r="E22" s="6" t="s">
        <v>58</v>
      </c>
      <c r="F22" s="12">
        <v>227175.98</v>
      </c>
      <c r="G22" s="12">
        <v>0</v>
      </c>
      <c r="H22" s="12">
        <v>227175.98</v>
      </c>
      <c r="I22" s="12">
        <v>52498.6</v>
      </c>
      <c r="J22" s="12">
        <v>5727.12</v>
      </c>
      <c r="K22" s="12">
        <v>58225.72</v>
      </c>
      <c r="L22" s="12">
        <v>398394.07</v>
      </c>
      <c r="M22" s="12">
        <v>0</v>
      </c>
      <c r="N22" s="12">
        <v>25414.57</v>
      </c>
      <c r="O22" s="12">
        <v>423808.64</v>
      </c>
      <c r="P22" s="12"/>
      <c r="Q22" s="12">
        <f t="shared" si="0"/>
        <v>25414.57</v>
      </c>
      <c r="R22" s="12">
        <f t="shared" si="1"/>
        <v>423808.64</v>
      </c>
    </row>
    <row r="23" spans="1:18" ht="12.75">
      <c r="A23" s="6" t="s">
        <v>47</v>
      </c>
      <c r="B23" s="6">
        <f>VLOOKUP(D23,'[1]Sheet1'!$A$2:$C$337,2,FALSE)</f>
        <v>117</v>
      </c>
      <c r="C23" s="6" t="str">
        <f>VLOOKUP(D23,'[1]Sheet1'!$A$2:$C$337,3,FALSE)</f>
        <v>ARO Big Sandy U2 Asbestos</v>
      </c>
      <c r="D23" s="6">
        <v>32743602</v>
      </c>
      <c r="E23" s="6" t="s">
        <v>58</v>
      </c>
      <c r="F23" s="12">
        <v>241226.71</v>
      </c>
      <c r="G23" s="12">
        <v>0</v>
      </c>
      <c r="H23" s="12">
        <v>241226.71</v>
      </c>
      <c r="I23" s="12">
        <v>48420.9</v>
      </c>
      <c r="J23" s="12">
        <v>5282.28</v>
      </c>
      <c r="K23" s="12">
        <v>53703.18</v>
      </c>
      <c r="L23" s="12">
        <v>423034.67</v>
      </c>
      <c r="M23" s="12">
        <v>0</v>
      </c>
      <c r="N23" s="12">
        <v>26986.45</v>
      </c>
      <c r="O23" s="12">
        <v>450021.12</v>
      </c>
      <c r="P23" s="12"/>
      <c r="Q23" s="12">
        <f t="shared" si="0"/>
        <v>26986.45</v>
      </c>
      <c r="R23" s="12">
        <f t="shared" si="1"/>
        <v>450021.12</v>
      </c>
    </row>
    <row r="24" spans="1:18" ht="12.75">
      <c r="A24" s="6" t="s">
        <v>47</v>
      </c>
      <c r="B24" s="6">
        <f>VLOOKUP(D24,'[1]Sheet1'!$A$2:$C$337,2,FALSE)</f>
        <v>117</v>
      </c>
      <c r="C24" s="6" t="str">
        <f>VLOOKUP(D24,'[1]Sheet1'!$A$2:$C$337,3,FALSE)</f>
        <v>ARO Big Sandy U1 Asbestos</v>
      </c>
      <c r="D24" s="6">
        <v>32743601</v>
      </c>
      <c r="E24" s="6" t="s">
        <v>59</v>
      </c>
      <c r="F24" s="12">
        <v>227175.98</v>
      </c>
      <c r="G24" s="12">
        <v>0</v>
      </c>
      <c r="H24" s="12">
        <v>227175.98</v>
      </c>
      <c r="I24" s="12">
        <v>58225.72</v>
      </c>
      <c r="J24" s="12">
        <v>5727.12</v>
      </c>
      <c r="K24" s="12">
        <v>63952.84</v>
      </c>
      <c r="L24" s="12">
        <v>423808.64</v>
      </c>
      <c r="M24" s="12">
        <v>0</v>
      </c>
      <c r="N24" s="12">
        <v>27035.82</v>
      </c>
      <c r="O24" s="12">
        <v>450844.46</v>
      </c>
      <c r="P24" s="12"/>
      <c r="Q24" s="12">
        <f t="shared" si="0"/>
        <v>27035.82</v>
      </c>
      <c r="R24" s="12">
        <f t="shared" si="1"/>
        <v>450844.46</v>
      </c>
    </row>
    <row r="25" spans="1:18" ht="12.75">
      <c r="A25" s="6" t="s">
        <v>47</v>
      </c>
      <c r="B25" s="6">
        <f>VLOOKUP(D25,'[1]Sheet1'!$A$2:$C$337,2,FALSE)</f>
        <v>117</v>
      </c>
      <c r="C25" s="6" t="str">
        <f>VLOOKUP(D25,'[1]Sheet1'!$A$2:$C$337,3,FALSE)</f>
        <v>ARO Big Sandy U2 Asbestos</v>
      </c>
      <c r="D25" s="6">
        <v>32743602</v>
      </c>
      <c r="E25" s="6" t="s">
        <v>59</v>
      </c>
      <c r="F25" s="12">
        <v>241226.71</v>
      </c>
      <c r="G25" s="12">
        <v>0</v>
      </c>
      <c r="H25" s="12">
        <v>241226.71</v>
      </c>
      <c r="I25" s="12">
        <v>53703.18</v>
      </c>
      <c r="J25" s="12">
        <v>5282.28</v>
      </c>
      <c r="K25" s="12">
        <v>58985.46</v>
      </c>
      <c r="L25" s="12">
        <v>450021.12</v>
      </c>
      <c r="M25" s="12">
        <v>0</v>
      </c>
      <c r="N25" s="12">
        <v>28707.99</v>
      </c>
      <c r="O25" s="12">
        <v>478729.11</v>
      </c>
      <c r="P25" s="12"/>
      <c r="Q25" s="12">
        <f t="shared" si="0"/>
        <v>28707.99</v>
      </c>
      <c r="R25" s="12">
        <f t="shared" si="1"/>
        <v>478729.11</v>
      </c>
    </row>
    <row r="26" spans="1:18" ht="12.75">
      <c r="A26" s="6" t="s">
        <v>47</v>
      </c>
      <c r="B26" s="6">
        <f>VLOOKUP(D26,'[1]Sheet1'!$A$2:$C$337,2,FALSE)</f>
        <v>117</v>
      </c>
      <c r="C26" s="6" t="str">
        <f>VLOOKUP(D26,'[1]Sheet1'!$A$2:$C$337,3,FALSE)</f>
        <v>ARO Big Sandy U1 Asbestos</v>
      </c>
      <c r="D26" s="6">
        <v>32743601</v>
      </c>
      <c r="E26" s="6" t="s">
        <v>60</v>
      </c>
      <c r="F26" s="12">
        <v>227175.98</v>
      </c>
      <c r="G26" s="12">
        <v>0</v>
      </c>
      <c r="H26" s="12">
        <v>227175.98</v>
      </c>
      <c r="I26" s="12">
        <v>63952.84</v>
      </c>
      <c r="J26" s="12">
        <v>5727.12</v>
      </c>
      <c r="K26" s="12">
        <v>69679.96</v>
      </c>
      <c r="L26" s="12">
        <v>450844.46</v>
      </c>
      <c r="M26" s="12">
        <v>0</v>
      </c>
      <c r="N26" s="12">
        <v>28760.51</v>
      </c>
      <c r="O26" s="12">
        <v>479604.97</v>
      </c>
      <c r="P26" s="12"/>
      <c r="Q26" s="12">
        <f t="shared" si="0"/>
        <v>28760.51</v>
      </c>
      <c r="R26" s="12">
        <f t="shared" si="1"/>
        <v>479604.97</v>
      </c>
    </row>
    <row r="27" spans="1:18" ht="12.75">
      <c r="A27" s="6" t="s">
        <v>47</v>
      </c>
      <c r="B27" s="6">
        <f>VLOOKUP(D27,'[1]Sheet1'!$A$2:$C$337,2,FALSE)</f>
        <v>117</v>
      </c>
      <c r="C27" s="6" t="str">
        <f>VLOOKUP(D27,'[1]Sheet1'!$A$2:$C$337,3,FALSE)</f>
        <v>ARO Big Sandy U2 Asbestos</v>
      </c>
      <c r="D27" s="6">
        <v>32743602</v>
      </c>
      <c r="E27" s="6" t="s">
        <v>60</v>
      </c>
      <c r="F27" s="12">
        <v>241226.71</v>
      </c>
      <c r="G27" s="12">
        <v>0</v>
      </c>
      <c r="H27" s="12">
        <v>241226.71</v>
      </c>
      <c r="I27" s="12">
        <v>58985.46</v>
      </c>
      <c r="J27" s="12">
        <v>5282.28</v>
      </c>
      <c r="K27" s="12">
        <v>64267.74</v>
      </c>
      <c r="L27" s="12">
        <v>478729.11</v>
      </c>
      <c r="M27" s="12">
        <v>0</v>
      </c>
      <c r="N27" s="12">
        <v>30539.34</v>
      </c>
      <c r="O27" s="12">
        <v>509268.45</v>
      </c>
      <c r="P27" s="12"/>
      <c r="Q27" s="12">
        <f t="shared" si="0"/>
        <v>30539.34</v>
      </c>
      <c r="R27" s="12">
        <f t="shared" si="1"/>
        <v>509268.45</v>
      </c>
    </row>
    <row r="28" spans="1:18" ht="12.75">
      <c r="A28" s="6" t="s">
        <v>47</v>
      </c>
      <c r="B28" s="6">
        <f>VLOOKUP(D28,'[1]Sheet1'!$A$2:$C$337,2,FALSE)</f>
        <v>117</v>
      </c>
      <c r="C28" s="6" t="str">
        <f>VLOOKUP(D28,'[1]Sheet1'!$A$2:$C$337,3,FALSE)</f>
        <v>ARO Big Sandy U1 Asbestos</v>
      </c>
      <c r="D28" s="6">
        <v>32743601</v>
      </c>
      <c r="E28" s="6" t="s">
        <v>61</v>
      </c>
      <c r="F28" s="12">
        <v>227175.98</v>
      </c>
      <c r="G28" s="12">
        <v>0</v>
      </c>
      <c r="H28" s="12">
        <v>227175.98</v>
      </c>
      <c r="I28" s="12">
        <v>69679.96</v>
      </c>
      <c r="J28" s="12">
        <v>5727.12</v>
      </c>
      <c r="K28" s="12">
        <v>75407.08</v>
      </c>
      <c r="L28" s="12">
        <v>479604.97</v>
      </c>
      <c r="M28" s="12">
        <v>0</v>
      </c>
      <c r="N28" s="12">
        <v>30595.2</v>
      </c>
      <c r="O28" s="12">
        <v>510200.17</v>
      </c>
      <c r="P28" s="12"/>
      <c r="Q28" s="12">
        <f t="shared" si="0"/>
        <v>30595.2</v>
      </c>
      <c r="R28" s="12">
        <f t="shared" si="1"/>
        <v>510200.17</v>
      </c>
    </row>
    <row r="29" spans="1:18" ht="12.75">
      <c r="A29" s="6" t="s">
        <v>47</v>
      </c>
      <c r="B29" s="6">
        <f>VLOOKUP(D29,'[1]Sheet1'!$A$2:$C$337,2,FALSE)</f>
        <v>117</v>
      </c>
      <c r="C29" s="6" t="str">
        <f>VLOOKUP(D29,'[1]Sheet1'!$A$2:$C$337,3,FALSE)</f>
        <v>ARO Big Sandy U2 Asbestos</v>
      </c>
      <c r="D29" s="6">
        <v>32743602</v>
      </c>
      <c r="E29" s="6" t="s">
        <v>61</v>
      </c>
      <c r="F29" s="12">
        <v>241226.71</v>
      </c>
      <c r="G29" s="12">
        <v>0</v>
      </c>
      <c r="H29" s="12">
        <v>241226.71</v>
      </c>
      <c r="I29" s="12">
        <v>64267.74</v>
      </c>
      <c r="J29" s="12">
        <v>5282.28</v>
      </c>
      <c r="K29" s="12">
        <v>69550.02</v>
      </c>
      <c r="L29" s="12">
        <v>509268.45</v>
      </c>
      <c r="M29" s="12">
        <v>0</v>
      </c>
      <c r="N29" s="12">
        <v>32487.51</v>
      </c>
      <c r="O29" s="12">
        <v>541755.96</v>
      </c>
      <c r="P29" s="12"/>
      <c r="Q29" s="12">
        <f t="shared" si="0"/>
        <v>32487.51</v>
      </c>
      <c r="R29" s="12">
        <f t="shared" si="1"/>
        <v>541755.96</v>
      </c>
    </row>
    <row r="30" spans="1:18" ht="12.75">
      <c r="A30" s="6" t="s">
        <v>47</v>
      </c>
      <c r="B30" s="6">
        <f>VLOOKUP(D30,'[1]Sheet1'!$A$2:$C$337,2,FALSE)</f>
        <v>117</v>
      </c>
      <c r="C30" s="6" t="str">
        <f>VLOOKUP(D30,'[1]Sheet1'!$A$2:$C$337,3,FALSE)</f>
        <v>ARO Big Sandy U1 Asbestos</v>
      </c>
      <c r="D30" s="6">
        <v>32743601</v>
      </c>
      <c r="E30" s="6" t="s">
        <v>62</v>
      </c>
      <c r="F30" s="12">
        <v>227175.98</v>
      </c>
      <c r="G30" s="12">
        <v>0</v>
      </c>
      <c r="H30" s="12">
        <v>227175.98</v>
      </c>
      <c r="I30" s="12">
        <v>75407.08</v>
      </c>
      <c r="J30" s="12">
        <v>5727.12</v>
      </c>
      <c r="K30" s="12">
        <v>81134.2</v>
      </c>
      <c r="L30" s="12">
        <v>510200.17</v>
      </c>
      <c r="M30" s="12">
        <v>0</v>
      </c>
      <c r="N30" s="12">
        <v>32546.94</v>
      </c>
      <c r="O30" s="12">
        <v>542747.11</v>
      </c>
      <c r="P30" s="12"/>
      <c r="Q30" s="12">
        <f t="shared" si="0"/>
        <v>32546.94</v>
      </c>
      <c r="R30" s="12">
        <f t="shared" si="1"/>
        <v>542747.11</v>
      </c>
    </row>
    <row r="31" spans="1:18" ht="12.75">
      <c r="A31" s="6" t="s">
        <v>47</v>
      </c>
      <c r="B31" s="6">
        <f>VLOOKUP(D31,'[1]Sheet1'!$A$2:$C$337,2,FALSE)</f>
        <v>117</v>
      </c>
      <c r="C31" s="6" t="str">
        <f>VLOOKUP(D31,'[1]Sheet1'!$A$2:$C$337,3,FALSE)</f>
        <v>ARO Big Sandy U2 Asbestos</v>
      </c>
      <c r="D31" s="6">
        <v>32743602</v>
      </c>
      <c r="E31" s="6" t="s">
        <v>62</v>
      </c>
      <c r="F31" s="12">
        <v>241226.71</v>
      </c>
      <c r="G31" s="12">
        <v>0</v>
      </c>
      <c r="H31" s="12">
        <v>241226.71</v>
      </c>
      <c r="I31" s="12">
        <v>69550.02</v>
      </c>
      <c r="J31" s="12">
        <v>5282.28</v>
      </c>
      <c r="K31" s="12">
        <v>74832.3</v>
      </c>
      <c r="L31" s="12">
        <v>541755.96</v>
      </c>
      <c r="M31" s="12">
        <v>0</v>
      </c>
      <c r="N31" s="12">
        <v>34559.97</v>
      </c>
      <c r="O31" s="12">
        <v>576315.93</v>
      </c>
      <c r="P31" s="12"/>
      <c r="Q31" s="12">
        <f t="shared" si="0"/>
        <v>34559.97</v>
      </c>
      <c r="R31" s="12">
        <f t="shared" si="1"/>
        <v>576315.93</v>
      </c>
    </row>
    <row r="32" spans="1:18" ht="12.75">
      <c r="A32" s="6" t="s">
        <v>47</v>
      </c>
      <c r="B32" s="6">
        <f>VLOOKUP(D32,'[1]Sheet1'!$A$2:$C$337,2,FALSE)</f>
        <v>117</v>
      </c>
      <c r="C32" s="6" t="str">
        <f>VLOOKUP(D32,'[1]Sheet1'!$A$2:$C$337,3,FALSE)</f>
        <v>ARO Big Sandy U1 Asbestos</v>
      </c>
      <c r="D32" s="6">
        <v>32743601</v>
      </c>
      <c r="E32" s="6" t="s">
        <v>63</v>
      </c>
      <c r="F32" s="12">
        <v>227175.98</v>
      </c>
      <c r="G32" s="12">
        <v>0</v>
      </c>
      <c r="H32" s="12">
        <v>227175.98</v>
      </c>
      <c r="I32" s="12">
        <v>81134.2</v>
      </c>
      <c r="J32" s="12">
        <v>5249.86</v>
      </c>
      <c r="K32" s="12">
        <v>86384.06</v>
      </c>
      <c r="L32" s="12">
        <v>542747.11</v>
      </c>
      <c r="M32" s="12">
        <v>0</v>
      </c>
      <c r="N32" s="12">
        <v>31655.46</v>
      </c>
      <c r="O32" s="12">
        <v>574402.57</v>
      </c>
      <c r="P32" s="12">
        <f>+O32*0.062/12</f>
        <v>2967.746611666666</v>
      </c>
      <c r="Q32" s="12">
        <f t="shared" si="0"/>
        <v>34623.20661166667</v>
      </c>
      <c r="R32" s="12">
        <f t="shared" si="1"/>
        <v>577370.3166116666</v>
      </c>
    </row>
    <row r="33" spans="1:18" ht="12.75">
      <c r="A33" s="6" t="s">
        <v>47</v>
      </c>
      <c r="B33" s="6">
        <f>VLOOKUP(D33,'[1]Sheet1'!$A$2:$C$337,2,FALSE)</f>
        <v>117</v>
      </c>
      <c r="C33" s="6" t="str">
        <f>VLOOKUP(D33,'[1]Sheet1'!$A$2:$C$337,3,FALSE)</f>
        <v>ARO Big Sandy U2 Asbestos</v>
      </c>
      <c r="D33" s="6">
        <v>32743602</v>
      </c>
      <c r="E33" s="6" t="s">
        <v>63</v>
      </c>
      <c r="F33" s="12">
        <v>241226.71</v>
      </c>
      <c r="G33" s="12">
        <v>0</v>
      </c>
      <c r="H33" s="12">
        <v>241226.71</v>
      </c>
      <c r="I33" s="12">
        <v>74832.3</v>
      </c>
      <c r="J33" s="12">
        <v>4842.09</v>
      </c>
      <c r="K33" s="12">
        <v>79674.39</v>
      </c>
      <c r="L33" s="12">
        <v>576315.93</v>
      </c>
      <c r="M33" s="12">
        <v>0</v>
      </c>
      <c r="N33" s="12">
        <v>33613.35</v>
      </c>
      <c r="O33" s="12">
        <v>609929.28</v>
      </c>
      <c r="P33" s="12">
        <f>+O33*0.062/12</f>
        <v>3151.30128</v>
      </c>
      <c r="Q33" s="12">
        <f t="shared" si="0"/>
        <v>36764.65128</v>
      </c>
      <c r="R33" s="12">
        <f t="shared" si="1"/>
        <v>613080.58128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Susannah M Hannis</dc:creator>
  <cp:keywords/>
  <dc:description/>
  <cp:lastModifiedBy>AEP</cp:lastModifiedBy>
  <cp:lastPrinted>2010-01-18T19:47:40Z</cp:lastPrinted>
  <dcterms:created xsi:type="dcterms:W3CDTF">2010-01-05T16:41:09Z</dcterms:created>
  <dcterms:modified xsi:type="dcterms:W3CDTF">2017-08-18T02:27:25Z</dcterms:modified>
  <cp:category/>
  <cp:version/>
  <cp:contentType/>
  <cp:contentStatus/>
</cp:coreProperties>
</file>