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12000" windowHeight="10020" activeTab="2"/>
  </bookViews>
  <sheets>
    <sheet name="YEM" sheetId="9" r:id="rId1"/>
    <sheet name="WNLA" sheetId="6" r:id="rId2"/>
    <sheet name="YEC" sheetId="3" r:id="rId3"/>
    <sheet name="ESR" sheetId="8" state="hidden" r:id="rId4"/>
  </sheets>
  <definedNames>
    <definedName name="_xlnm.Print_Area" localSheetId="0">YEM!$A$1:$E$27</definedName>
  </definedNames>
  <calcPr calcId="145621" iterate="1"/>
</workbook>
</file>

<file path=xl/calcChain.xml><?xml version="1.0" encoding="utf-8"?>
<calcChain xmlns="http://schemas.openxmlformats.org/spreadsheetml/2006/main">
  <c r="E14" i="6" l="1"/>
  <c r="E14" i="3"/>
  <c r="E25" i="6" l="1"/>
  <c r="E22" i="9" l="1"/>
  <c r="E24" i="9" s="1"/>
  <c r="A11" i="9" l="1"/>
  <c r="A14" i="9" s="1"/>
  <c r="A15" i="9" s="1"/>
  <c r="A16" i="9" s="1"/>
  <c r="A17" i="9" s="1"/>
  <c r="A18" i="9" s="1"/>
  <c r="A19" i="9" s="1"/>
  <c r="A22" i="9" s="1"/>
  <c r="D13" i="8" l="1"/>
  <c r="C25" i="6" l="1"/>
  <c r="E16" i="6"/>
  <c r="E20" i="6" s="1"/>
  <c r="C25" i="3"/>
  <c r="E16" i="3"/>
  <c r="E20" i="3" s="1"/>
</calcChain>
</file>

<file path=xl/sharedStrings.xml><?xml version="1.0" encoding="utf-8"?>
<sst xmlns="http://schemas.openxmlformats.org/spreadsheetml/2006/main" count="79" uniqueCount="39">
  <si>
    <t>Kentucky Power Company</t>
  </si>
  <si>
    <t>Section V</t>
  </si>
  <si>
    <t>Customer Migration Adjustment</t>
  </si>
  <si>
    <t>Workpaper S-4</t>
  </si>
  <si>
    <t>Page 22</t>
  </si>
  <si>
    <t>LINE       NO.</t>
  </si>
  <si>
    <t>Description</t>
  </si>
  <si>
    <t>Amount</t>
  </si>
  <si>
    <t>---------------------</t>
  </si>
  <si>
    <t>Less:</t>
  </si>
  <si>
    <t>Environmental Surcharge Revenue Adjustment</t>
  </si>
  <si>
    <t>Kentucky Jurisdictional Revenue Adjustment                              (Ln 1 - Ln 10)</t>
  </si>
  <si>
    <t>===========</t>
  </si>
  <si>
    <t>Revenue Customer Annualization</t>
  </si>
  <si>
    <t>Page 23</t>
  </si>
  <si>
    <t>Electric Revenue</t>
  </si>
  <si>
    <t>Operation and Maintenance Expense *</t>
  </si>
  <si>
    <t>Net Electric Operating Income (Ln 1 - Ln 2)</t>
  </si>
  <si>
    <t>Allocation Factor - SPECIFIC</t>
  </si>
  <si>
    <t>KPSC Jurisdictional Amount (Ln 3 X Ln 4)</t>
  </si>
  <si>
    <t>*</t>
  </si>
  <si>
    <t>Test year Capacity Charge Revenue Adjustment</t>
  </si>
  <si>
    <t>System Sales Revenue Adjustment</t>
  </si>
  <si>
    <t xml:space="preserve">Test Year Revenues - Sales of Electricity </t>
  </si>
  <si>
    <t>Revenue Weather Normalization Load Adjustment</t>
  </si>
  <si>
    <t>Line No.</t>
  </si>
  <si>
    <t>KPSC Jurisdictional Amount</t>
  </si>
  <si>
    <t>Page ??</t>
  </si>
  <si>
    <t>Adjustment to Remove Environmental Surcharge Revenues</t>
  </si>
  <si>
    <t>Test Year Twelve Months Ended12/31/2016</t>
  </si>
  <si>
    <t>Removal of Environmental Surcharge Rider Revenues ?</t>
  </si>
  <si>
    <t>Witness:   M.M. Spaeth</t>
  </si>
  <si>
    <t>Test Year Twelve Months Ended 02/28/2017</t>
  </si>
  <si>
    <t>Annualized Revenue Based on Billing                                        Tariff at 02/28/2017</t>
  </si>
  <si>
    <t>Decommissioning Rider Removal</t>
  </si>
  <si>
    <t>Remove HEAP Econ Development Surcharges</t>
  </si>
  <si>
    <t>Annualized Fuel Adjustment</t>
  </si>
  <si>
    <t xml:space="preserve">Witness:   </t>
  </si>
  <si>
    <t>Subtotal (Ln2-8)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</si>
</sst>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* #,##0.0_);_(* \(#,##0.0\);&quot;&quot;;_(@_)"/>
    <numFmt numFmtId="166" formatCode="[Blue]#,##0,_);[Red]\(#,##0,\)"/>
    <numFmt numFmtId="167" formatCode="0_);\(0\)"/>
    <numFmt numFmtId="168" formatCode="0.000"/>
    <numFmt numFmtId="169" formatCode="&quot;$&quot;#,##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Arial Unicode MS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</fonts>
  <fills count="60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82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4" fontId="5" fillId="0" borderId="0" applyFont="0" applyFill="0" applyBorder="0" applyAlignment="0" applyProtection="0"/>
    <xf numFmtId="0" fontId="4" fillId="0" borderId="1">
      <alignment horizontal="center"/>
    </xf>
    <xf numFmtId="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5" fillId="0" borderId="0"/>
    <xf numFmtId="4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1">
      <alignment horizontal="center"/>
    </xf>
    <xf numFmtId="0" fontId="5" fillId="2" borderId="0" applyNumberFormat="0" applyFont="0" applyBorder="0" applyAlignment="0" applyProtection="0"/>
    <xf numFmtId="0" fontId="1" fillId="0" borderId="0"/>
    <xf numFmtId="0" fontId="31" fillId="20" borderId="0" applyNumberFormat="0" applyBorder="0" applyAlignment="0" applyProtection="0"/>
    <xf numFmtId="0" fontId="32" fillId="14" borderId="0" applyNumberFormat="0" applyBorder="0" applyAlignment="0" applyProtection="0"/>
    <xf numFmtId="0" fontId="31" fillId="20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11" fillId="14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37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3" fillId="0" borderId="0"/>
    <xf numFmtId="0" fontId="2" fillId="0" borderId="0"/>
    <xf numFmtId="0" fontId="2" fillId="0" borderId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4" fillId="21" borderId="9" applyNumberFormat="0" applyAlignment="0" applyProtection="0"/>
    <xf numFmtId="9" fontId="2" fillId="0" borderId="0" applyFont="0" applyFill="0" applyBorder="0" applyAlignment="0" applyProtection="0"/>
    <xf numFmtId="0" fontId="31" fillId="20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horizontal="left"/>
    </xf>
    <xf numFmtId="0" fontId="33" fillId="27" borderId="0" applyNumberFormat="0" applyBorder="0" applyAlignment="0" applyProtection="0"/>
    <xf numFmtId="0" fontId="34" fillId="4" borderId="0" applyNumberFormat="0" applyBorder="0" applyAlignment="0" applyProtection="0"/>
    <xf numFmtId="0" fontId="32" fillId="18" borderId="0" applyNumberFormat="0" applyBorder="0" applyAlignment="0" applyProtection="0"/>
    <xf numFmtId="0" fontId="5" fillId="0" borderId="0"/>
    <xf numFmtId="4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2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1" fillId="26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1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5" borderId="0" applyNumberFormat="0" applyBorder="0" applyAlignment="0" applyProtection="0"/>
    <xf numFmtId="0" fontId="1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31" fillId="25" borderId="0" applyNumberFormat="0" applyBorder="0" applyAlignment="0" applyProtection="0"/>
    <xf numFmtId="0" fontId="11" fillId="25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1" fillId="13" borderId="0" applyNumberFormat="0" applyBorder="0" applyAlignment="0" applyProtection="0"/>
    <xf numFmtId="0" fontId="32" fillId="13" borderId="0" applyNumberFormat="0" applyBorder="0" applyAlignment="0" applyProtection="0"/>
    <xf numFmtId="0" fontId="10" fillId="12" borderId="0" applyNumberFormat="0" applyBorder="0" applyAlignment="0" applyProtection="0"/>
    <xf numFmtId="0" fontId="6" fillId="12" borderId="0" applyNumberFormat="0" applyBorder="0" applyAlignment="0" applyProtection="0"/>
    <xf numFmtId="0" fontId="30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0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30" fillId="6" borderId="0" applyNumberFormat="0" applyBorder="0" applyAlignment="0" applyProtection="0"/>
    <xf numFmtId="0" fontId="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11" borderId="0" applyNumberFormat="0" applyBorder="0" applyAlignment="0" applyProtection="0"/>
    <xf numFmtId="0" fontId="30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10" fillId="25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30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21" borderId="0" applyNumberFormat="0" applyBorder="0" applyAlignment="0" applyProtection="0"/>
    <xf numFmtId="0" fontId="6" fillId="5" borderId="0" applyNumberFormat="0" applyBorder="0" applyAlignment="0" applyProtection="0"/>
    <xf numFmtId="0" fontId="6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0" fillId="3" borderId="0" applyNumberFormat="0" applyBorder="0" applyAlignment="0" applyProtection="0"/>
    <xf numFmtId="0" fontId="30" fillId="10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10" fillId="21" borderId="0" applyNumberFormat="0" applyBorder="0" applyAlignment="0" applyProtection="0"/>
    <xf numFmtId="43" fontId="2" fillId="0" borderId="0" applyFont="0" applyFill="0" applyBorder="0" applyAlignment="0" applyProtection="0"/>
    <xf numFmtId="0" fontId="11" fillId="15" borderId="0" applyNumberFormat="0" applyBorder="0" applyAlignment="0" applyProtection="0"/>
    <xf numFmtId="0" fontId="10" fillId="23" borderId="0" applyNumberFormat="0" applyBorder="0" applyAlignment="0" applyProtection="0"/>
    <xf numFmtId="0" fontId="1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1" borderId="0" applyNumberFormat="0" applyBorder="0" applyAlignment="0" applyProtection="0"/>
    <xf numFmtId="0" fontId="31" fillId="23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10" borderId="0" applyNumberFormat="0" applyBorder="0" applyAlignment="0" applyProtection="0"/>
    <xf numFmtId="0" fontId="10" fillId="1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10" fillId="21" borderId="0" applyNumberFormat="0" applyBorder="0" applyAlignment="0" applyProtection="0"/>
    <xf numFmtId="43" fontId="2" fillId="0" borderId="0" applyFont="0" applyFill="0" applyBorder="0" applyAlignment="0" applyProtection="0"/>
    <xf numFmtId="0" fontId="10" fillId="9" borderId="0" applyNumberFormat="0" applyBorder="0" applyAlignment="0" applyProtection="0"/>
    <xf numFmtId="0" fontId="31" fillId="17" borderId="0" applyNumberFormat="0" applyBorder="0" applyAlignment="0" applyProtection="0"/>
    <xf numFmtId="0" fontId="31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6" borderId="0" applyNumberFormat="0" applyBorder="0" applyAlignment="0" applyProtection="0"/>
    <xf numFmtId="0" fontId="31" fillId="10" borderId="0" applyNumberFormat="0" applyBorder="0" applyAlignment="0" applyProtection="0"/>
    <xf numFmtId="0" fontId="1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1" fillId="1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10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10" fillId="25" borderId="0" applyNumberFormat="0" applyBorder="0" applyAlignment="0" applyProtection="0"/>
    <xf numFmtId="0" fontId="30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0" fillId="6" borderId="0" applyNumberFormat="0" applyBorder="0" applyAlignment="0" applyProtection="0"/>
    <xf numFmtId="0" fontId="6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24" borderId="0" applyNumberFormat="0" applyBorder="0" applyAlignment="0" applyProtection="0"/>
    <xf numFmtId="0" fontId="30" fillId="4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6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6" fillId="9" borderId="0" applyNumberFormat="0" applyBorder="0" applyAlignment="0" applyProtection="0"/>
    <xf numFmtId="0" fontId="10" fillId="3" borderId="0" applyNumberFormat="0" applyBorder="0" applyAlignment="0" applyProtection="0"/>
    <xf numFmtId="0" fontId="30" fillId="9" borderId="0" applyNumberFormat="0" applyBorder="0" applyAlignment="0" applyProtection="0"/>
    <xf numFmtId="0" fontId="31" fillId="23" borderId="0" applyNumberFormat="0" applyBorder="0" applyAlignment="0" applyProtection="0"/>
    <xf numFmtId="0" fontId="33" fillId="4" borderId="0" applyNumberFormat="0" applyBorder="0" applyAlignment="0" applyProtection="0"/>
    <xf numFmtId="0" fontId="12" fillId="4" borderId="0" applyNumberFormat="0" applyBorder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6" fillId="21" borderId="2" applyNumberFormat="0" applyAlignment="0" applyProtection="0"/>
    <xf numFmtId="0" fontId="14" fillId="25" borderId="3" applyNumberFormat="0" applyAlignment="0" applyProtection="0"/>
    <xf numFmtId="0" fontId="37" fillId="25" borderId="3" applyNumberFormat="0" applyAlignment="0" applyProtection="0"/>
    <xf numFmtId="0" fontId="37" fillId="25" borderId="3" applyNumberFormat="0" applyAlignment="0" applyProtection="0"/>
    <xf numFmtId="0" fontId="37" fillId="25" borderId="3" applyNumberFormat="0" applyAlignment="0" applyProtection="0"/>
    <xf numFmtId="0" fontId="38" fillId="22" borderId="3" applyNumberFormat="0" applyAlignment="0" applyProtection="0"/>
    <xf numFmtId="0" fontId="37" fillId="22" borderId="3" applyNumberFormat="0" applyAlignment="0" applyProtection="0"/>
    <xf numFmtId="0" fontId="14" fillId="22" borderId="3" applyNumberFormat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4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0" borderId="4" applyNumberFormat="0" applyFill="0" applyAlignment="0" applyProtection="0"/>
    <xf numFmtId="0" fontId="47" fillId="0" borderId="4" applyNumberFormat="0" applyFill="0" applyAlignment="0" applyProtection="0"/>
    <xf numFmtId="0" fontId="17" fillId="0" borderId="4" applyNumberFormat="0" applyFill="0" applyAlignment="0" applyProtection="0"/>
    <xf numFmtId="0" fontId="48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49" fillId="0" borderId="12" applyNumberFormat="0" applyFill="0" applyAlignment="0" applyProtection="0"/>
    <xf numFmtId="0" fontId="50" fillId="0" borderId="5" applyNumberFormat="0" applyFill="0" applyAlignment="0" applyProtection="0"/>
    <xf numFmtId="0" fontId="51" fillId="0" borderId="5" applyNumberFormat="0" applyFill="0" applyAlignment="0" applyProtection="0"/>
    <xf numFmtId="0" fontId="18" fillId="0" borderId="5" applyNumberFormat="0" applyFill="0" applyAlignment="0" applyProtection="0"/>
    <xf numFmtId="0" fontId="52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6" applyNumberFormat="0" applyFill="0" applyAlignment="0" applyProtection="0"/>
    <xf numFmtId="0" fontId="55" fillId="0" borderId="6" applyNumberFormat="0" applyFill="0" applyAlignment="0" applyProtection="0"/>
    <xf numFmtId="0" fontId="19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8" borderId="2" applyNumberFormat="0" applyAlignment="0" applyProtection="0"/>
    <xf numFmtId="0" fontId="56" fillId="8" borderId="2" applyNumberFormat="0" applyAlignment="0" applyProtection="0"/>
    <xf numFmtId="0" fontId="56" fillId="8" borderId="2" applyNumberFormat="0" applyAlignment="0" applyProtection="0"/>
    <xf numFmtId="0" fontId="57" fillId="8" borderId="2" applyNumberFormat="0" applyAlignment="0" applyProtection="0"/>
    <xf numFmtId="41" fontId="58" fillId="0" borderId="0">
      <alignment horizontal="left"/>
    </xf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59" fillId="0" borderId="7" applyNumberFormat="0" applyFill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2" fillId="23" borderId="0" applyNumberFormat="0" applyBorder="0" applyAlignment="0" applyProtection="0"/>
    <xf numFmtId="0" fontId="9" fillId="0" borderId="0"/>
    <xf numFmtId="0" fontId="29" fillId="0" borderId="0"/>
    <xf numFmtId="37" fontId="23" fillId="0" borderId="0"/>
    <xf numFmtId="0" fontId="23" fillId="0" borderId="0"/>
    <xf numFmtId="0" fontId="5" fillId="0" borderId="0"/>
    <xf numFmtId="0" fontId="1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5" fillId="0" borderId="0"/>
    <xf numFmtId="0" fontId="5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9" fillId="0" borderId="0"/>
    <xf numFmtId="0" fontId="63" fillId="0" borderId="0"/>
    <xf numFmtId="0" fontId="63" fillId="0" borderId="0"/>
    <xf numFmtId="0" fontId="29" fillId="0" borderId="0"/>
    <xf numFmtId="0" fontId="63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1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2" fillId="24" borderId="8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0" fontId="2" fillId="24" borderId="2" applyNumberFormat="0" applyFont="0" applyAlignment="0" applyProtection="0"/>
    <xf numFmtId="43" fontId="56" fillId="0" borderId="0"/>
    <xf numFmtId="166" fontId="64" fillId="0" borderId="0"/>
    <xf numFmtId="0" fontId="65" fillId="21" borderId="9" applyNumberFormat="0" applyAlignment="0" applyProtection="0"/>
    <xf numFmtId="0" fontId="65" fillId="21" borderId="9" applyNumberFormat="0" applyAlignment="0" applyProtection="0"/>
    <xf numFmtId="0" fontId="65" fillId="21" borderId="9" applyNumberFormat="0" applyAlignment="0" applyProtection="0"/>
    <xf numFmtId="0" fontId="66" fillId="21" borderId="9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0" fontId="4" fillId="0" borderId="1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8" fillId="0" borderId="14" applyNumberFormat="0" applyFill="0" applyAlignment="0" applyProtection="0"/>
    <xf numFmtId="0" fontId="68" fillId="0" borderId="10" applyNumberFormat="0" applyFill="0" applyAlignment="0" applyProtection="0"/>
    <xf numFmtId="0" fontId="8" fillId="0" borderId="10" applyNumberFormat="0" applyFill="0" applyAlignment="0" applyProtection="0"/>
    <xf numFmtId="0" fontId="26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0" borderId="16" applyNumberFormat="0" applyFill="0" applyAlignment="0" applyProtection="0"/>
    <xf numFmtId="0" fontId="73" fillId="0" borderId="17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31" borderId="18" applyNumberFormat="0" applyAlignment="0" applyProtection="0"/>
    <xf numFmtId="0" fontId="78" fillId="32" borderId="19" applyNumberFormat="0" applyAlignment="0" applyProtection="0"/>
    <xf numFmtId="0" fontId="79" fillId="32" borderId="18" applyNumberFormat="0" applyAlignment="0" applyProtection="0"/>
    <xf numFmtId="0" fontId="80" fillId="0" borderId="20" applyNumberFormat="0" applyFill="0" applyAlignment="0" applyProtection="0"/>
    <xf numFmtId="0" fontId="81" fillId="33" borderId="21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3" applyNumberFormat="0" applyFill="0" applyAlignment="0" applyProtection="0"/>
    <xf numFmtId="0" fontId="8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85" fillId="38" borderId="0" applyNumberFormat="0" applyBorder="0" applyAlignment="0" applyProtection="0"/>
    <xf numFmtId="0" fontId="8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85" fillId="50" borderId="0" applyNumberFormat="0" applyBorder="0" applyAlignment="0" applyProtection="0"/>
    <xf numFmtId="0" fontId="8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85" fillId="54" borderId="0" applyNumberFormat="0" applyBorder="0" applyAlignment="0" applyProtection="0"/>
    <xf numFmtId="0" fontId="85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85" fillId="58" borderId="0" applyNumberFormat="0" applyBorder="0" applyAlignment="0" applyProtection="0"/>
    <xf numFmtId="0" fontId="1" fillId="0" borderId="0"/>
    <xf numFmtId="0" fontId="1" fillId="34" borderId="22" applyNumberFormat="0" applyFont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1" fillId="34" borderId="22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23" fillId="0" borderId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4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0" fontId="2" fillId="2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4" borderId="22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34" borderId="22" applyNumberFormat="0" applyFont="0" applyAlignment="0" applyProtection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0" fontId="1" fillId="34" borderId="22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4" borderId="22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34" borderId="22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4" borderId="22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4" borderId="22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34" borderId="22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4" borderId="22" applyNumberFormat="0" applyFont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1" fillId="34" borderId="22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4" borderId="22" applyNumberFormat="0" applyFont="0" applyAlignment="0" applyProtection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59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49" fontId="2" fillId="0" borderId="0" xfId="1" applyNumberFormat="1" applyAlignment="1">
      <alignment horizontal="center" wrapText="1"/>
    </xf>
    <xf numFmtId="37" fontId="2" fillId="0" borderId="0" xfId="1" applyNumberFormat="1" applyAlignment="1">
      <alignment horizontal="center"/>
    </xf>
    <xf numFmtId="49" fontId="2" fillId="0" borderId="0" xfId="1" applyNumberFormat="1" applyAlignment="1">
      <alignment horizontal="left"/>
    </xf>
    <xf numFmtId="49" fontId="2" fillId="0" borderId="0" xfId="1" applyNumberFormat="1" applyAlignment="1">
      <alignment horizontal="left" wrapText="1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Alignment="1">
      <alignment horizontal="right"/>
    </xf>
    <xf numFmtId="5" fontId="2" fillId="0" borderId="0" xfId="1" applyNumberFormat="1" applyAlignment="1">
      <alignment wrapText="1"/>
    </xf>
    <xf numFmtId="164" fontId="2" fillId="0" borderId="0" xfId="1" applyNumberFormat="1" applyAlignment="1">
      <alignment wrapText="1"/>
    </xf>
    <xf numFmtId="49" fontId="2" fillId="0" borderId="0" xfId="1" applyNumberFormat="1" applyFont="1" applyAlignment="1">
      <alignment horizontal="left" wrapText="1"/>
    </xf>
    <xf numFmtId="0" fontId="2" fillId="0" borderId="0" xfId="1" applyFont="1" applyAlignment="1">
      <alignment horizontal="left"/>
    </xf>
    <xf numFmtId="0" fontId="9" fillId="0" borderId="0" xfId="0" applyFont="1"/>
    <xf numFmtId="10" fontId="2" fillId="0" borderId="0" xfId="9" applyNumberFormat="1" applyFont="1" applyAlignment="1">
      <alignment horizontal="right"/>
    </xf>
    <xf numFmtId="0" fontId="0" fillId="0" borderId="0" xfId="0" applyAlignment="1">
      <alignment horizontal="center"/>
    </xf>
    <xf numFmtId="5" fontId="0" fillId="0" borderId="0" xfId="0" applyNumberFormat="1"/>
    <xf numFmtId="5" fontId="2" fillId="0" borderId="0" xfId="9" applyNumberFormat="1" applyFont="1"/>
    <xf numFmtId="5" fontId="6" fillId="0" borderId="0" xfId="9" applyNumberFormat="1" applyFont="1"/>
    <xf numFmtId="37" fontId="2" fillId="0" borderId="0" xfId="9" applyNumberFormat="1" applyFont="1" applyAlignment="1">
      <alignment horizontal="center"/>
    </xf>
    <xf numFmtId="5" fontId="6" fillId="0" borderId="0" xfId="9" applyNumberFormat="1" applyFont="1" applyAlignment="1">
      <alignment horizontal="right"/>
    </xf>
    <xf numFmtId="49" fontId="2" fillId="0" borderId="0" xfId="9" applyNumberFormat="1" applyFont="1" applyAlignment="1">
      <alignment horizontal="left"/>
    </xf>
    <xf numFmtId="5" fontId="6" fillId="0" borderId="0" xfId="9" applyNumberFormat="1" applyFont="1" applyAlignment="1">
      <alignment horizontal="left"/>
    </xf>
    <xf numFmtId="164" fontId="6" fillId="0" borderId="0" xfId="9" applyNumberFormat="1" applyFont="1"/>
    <xf numFmtId="49" fontId="2" fillId="0" borderId="0" xfId="9" applyNumberFormat="1" applyFont="1" applyAlignment="1">
      <alignment horizontal="left" wrapText="1"/>
    </xf>
    <xf numFmtId="0" fontId="2" fillId="0" borderId="0" xfId="9" applyFont="1"/>
    <xf numFmtId="0" fontId="2" fillId="0" borderId="0" xfId="9" applyFont="1" applyAlignment="1">
      <alignment horizontal="right"/>
    </xf>
    <xf numFmtId="49" fontId="2" fillId="0" borderId="0" xfId="9" applyNumberFormat="1" applyFont="1" applyAlignment="1">
      <alignment horizontal="center" wrapText="1"/>
    </xf>
    <xf numFmtId="49" fontId="2" fillId="0" borderId="0" xfId="9" applyNumberFormat="1" applyFont="1" applyAlignment="1">
      <alignment horizontal="center"/>
    </xf>
    <xf numFmtId="0" fontId="2" fillId="0" borderId="0" xfId="9" applyFont="1" applyAlignment="1">
      <alignment horizontal="center"/>
    </xf>
    <xf numFmtId="0" fontId="2" fillId="0" borderId="0" xfId="9" applyFont="1"/>
    <xf numFmtId="49" fontId="2" fillId="0" borderId="0" xfId="9" applyNumberFormat="1" applyFont="1" applyAlignment="1">
      <alignment horizontal="center" wrapText="1"/>
    </xf>
    <xf numFmtId="5" fontId="2" fillId="0" borderId="0" xfId="9" applyNumberFormat="1" applyFont="1"/>
    <xf numFmtId="0" fontId="2" fillId="0" borderId="0" xfId="9" applyFont="1" applyAlignment="1">
      <alignment horizontal="center"/>
    </xf>
    <xf numFmtId="49" fontId="2" fillId="0" borderId="0" xfId="9" applyNumberFormat="1" applyFont="1" applyAlignment="1">
      <alignment horizontal="center"/>
    </xf>
    <xf numFmtId="0" fontId="2" fillId="0" borderId="0" xfId="9" applyFont="1" applyAlignment="1">
      <alignment horizontal="right"/>
    </xf>
    <xf numFmtId="37" fontId="2" fillId="0" borderId="0" xfId="9" applyNumberFormat="1" applyFont="1" applyAlignment="1">
      <alignment horizontal="center"/>
    </xf>
    <xf numFmtId="49" fontId="2" fillId="0" borderId="0" xfId="9" applyNumberFormat="1" applyFont="1" applyAlignment="1">
      <alignment horizontal="left"/>
    </xf>
    <xf numFmtId="49" fontId="2" fillId="0" borderId="0" xfId="9" applyNumberFormat="1" applyFont="1" applyAlignment="1">
      <alignment horizontal="left" wrapText="1"/>
    </xf>
    <xf numFmtId="0" fontId="2" fillId="0" borderId="0" xfId="1" applyFill="1" applyAlignment="1">
      <alignment horizontal="center"/>
    </xf>
    <xf numFmtId="0" fontId="2" fillId="0" borderId="0" xfId="1" applyFill="1" applyAlignment="1"/>
    <xf numFmtId="0" fontId="2" fillId="0" borderId="0" xfId="1" applyFont="1" applyFill="1" applyAlignment="1">
      <alignment horizontal="right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/>
    </xf>
    <xf numFmtId="168" fontId="0" fillId="0" borderId="0" xfId="0" applyNumberFormat="1"/>
    <xf numFmtId="169" fontId="0" fillId="0" borderId="0" xfId="0" applyNumberFormat="1"/>
    <xf numFmtId="5" fontId="2" fillId="0" borderId="0" xfId="1" applyNumberFormat="1" applyFill="1" applyAlignment="1">
      <alignment wrapText="1"/>
    </xf>
    <xf numFmtId="0" fontId="2" fillId="0" borderId="0" xfId="1" applyFill="1" applyAlignment="1">
      <alignment horizontal="right"/>
    </xf>
    <xf numFmtId="5" fontId="6" fillId="0" borderId="0" xfId="1" applyNumberFormat="1" applyFont="1" applyFill="1" applyAlignment="1">
      <alignment wrapText="1"/>
    </xf>
    <xf numFmtId="5" fontId="9" fillId="0" borderId="0" xfId="0" applyNumberFormat="1" applyFont="1"/>
    <xf numFmtId="37" fontId="2" fillId="0" borderId="0" xfId="904" applyNumberFormat="1" applyFont="1" applyFill="1" applyAlignment="1">
      <alignment horizontal="right"/>
    </xf>
    <xf numFmtId="5" fontId="6" fillId="0" borderId="0" xfId="9" applyNumberFormat="1" applyFont="1" applyFill="1"/>
    <xf numFmtId="10" fontId="2" fillId="0" borderId="0" xfId="9" applyNumberFormat="1" applyFont="1" applyAlignment="1">
      <alignment horizontal="right"/>
    </xf>
    <xf numFmtId="5" fontId="2" fillId="0" borderId="0" xfId="1" applyNumberFormat="1" applyFill="1" applyAlignment="1">
      <alignment horizontal="right"/>
    </xf>
    <xf numFmtId="3" fontId="0" fillId="0" borderId="0" xfId="0" applyNumberFormat="1" applyFill="1"/>
  </cellXfs>
  <cellStyles count="1882">
    <cellStyle name="20% - Accent1" xfId="634" builtinId="30" customBuiltin="1"/>
    <cellStyle name="20% - Accent1 2" xfId="32"/>
    <cellStyle name="20% - Accent1 2 2" xfId="274"/>
    <cellStyle name="20% - Accent1 2 3" xfId="290"/>
    <cellStyle name="20% - Accent1 3" xfId="289"/>
    <cellStyle name="20% - Accent1 3 2" xfId="799"/>
    <cellStyle name="20% - Accent1 3 3" xfId="850"/>
    <cellStyle name="20% - Accent1 3 4" xfId="907"/>
    <cellStyle name="20% - Accent1 3 5" xfId="663"/>
    <cellStyle name="20% - Accent1 4" xfId="273"/>
    <cellStyle name="20% - Accent1 4 2" xfId="781"/>
    <cellStyle name="20% - Accent1 5" xfId="288"/>
    <cellStyle name="20% - Accent1 5 2" xfId="833"/>
    <cellStyle name="20% - Accent1 6" xfId="267"/>
    <cellStyle name="20% - Accent1 6 2" xfId="878"/>
    <cellStyle name="20% - Accent1 7" xfId="251"/>
    <cellStyle name="20% - Accent1 8" xfId="329"/>
    <cellStyle name="20% - Accent2" xfId="638" builtinId="34" customBuiltin="1"/>
    <cellStyle name="20% - Accent2 2" xfId="33"/>
    <cellStyle name="20% - Accent2 2 2" xfId="324"/>
    <cellStyle name="20% - Accent2 3" xfId="266"/>
    <cellStyle name="20% - Accent2 3 2" xfId="801"/>
    <cellStyle name="20% - Accent2 3 3" xfId="852"/>
    <cellStyle name="20% - Accent2 3 4" xfId="909"/>
    <cellStyle name="20% - Accent2 3 5" xfId="665"/>
    <cellStyle name="20% - Accent2 4" xfId="323"/>
    <cellStyle name="20% - Accent2 4 2" xfId="783"/>
    <cellStyle name="20% - Accent2 5" xfId="265"/>
    <cellStyle name="20% - Accent2 5 2" xfId="835"/>
    <cellStyle name="20% - Accent2 6" xfId="322"/>
    <cellStyle name="20% - Accent2 6 2" xfId="880"/>
    <cellStyle name="20% - Accent3" xfId="642" builtinId="38" customBuiltin="1"/>
    <cellStyle name="20% - Accent3 2" xfId="34"/>
    <cellStyle name="20% - Accent3 2 2" xfId="263"/>
    <cellStyle name="20% - Accent3 2 3" xfId="264"/>
    <cellStyle name="20% - Accent3 3" xfId="271"/>
    <cellStyle name="20% - Accent3 3 2" xfId="803"/>
    <cellStyle name="20% - Accent3 3 3" xfId="854"/>
    <cellStyle name="20% - Accent3 3 4" xfId="911"/>
    <cellStyle name="20% - Accent3 3 5" xfId="667"/>
    <cellStyle name="20% - Accent3 4" xfId="321"/>
    <cellStyle name="20% - Accent3 4 2" xfId="785"/>
    <cellStyle name="20% - Accent3 5" xfId="262"/>
    <cellStyle name="20% - Accent3 5 2" xfId="837"/>
    <cellStyle name="20% - Accent3 6" xfId="320"/>
    <cellStyle name="20% - Accent3 6 2" xfId="882"/>
    <cellStyle name="20% - Accent3 7" xfId="261"/>
    <cellStyle name="20% - Accent3 8" xfId="319"/>
    <cellStyle name="20% - Accent4" xfId="646" builtinId="42" customBuiltin="1"/>
    <cellStyle name="20% - Accent4 2" xfId="35"/>
    <cellStyle name="20% - Accent4 2 2" xfId="318"/>
    <cellStyle name="20% - Accent4 2 3" xfId="260"/>
    <cellStyle name="20% - Accent4 3" xfId="259"/>
    <cellStyle name="20% - Accent4 3 2" xfId="805"/>
    <cellStyle name="20% - Accent4 3 3" xfId="856"/>
    <cellStyle name="20% - Accent4 3 4" xfId="913"/>
    <cellStyle name="20% - Accent4 3 5" xfId="669"/>
    <cellStyle name="20% - Accent4 4" xfId="317"/>
    <cellStyle name="20% - Accent4 4 2" xfId="787"/>
    <cellStyle name="20% - Accent4 5" xfId="258"/>
    <cellStyle name="20% - Accent4 5 2" xfId="839"/>
    <cellStyle name="20% - Accent4 6" xfId="316"/>
    <cellStyle name="20% - Accent4 6 2" xfId="884"/>
    <cellStyle name="20% - Accent4 7" xfId="257"/>
    <cellStyle name="20% - Accent4 8" xfId="256"/>
    <cellStyle name="20% - Accent5" xfId="650" builtinId="46" customBuiltin="1"/>
    <cellStyle name="20% - Accent5 2" xfId="36"/>
    <cellStyle name="20% - Accent5 2 2" xfId="255"/>
    <cellStyle name="20% - Accent5 3" xfId="315"/>
    <cellStyle name="20% - Accent5 3 2" xfId="807"/>
    <cellStyle name="20% - Accent5 3 3" xfId="858"/>
    <cellStyle name="20% - Accent5 3 4" xfId="915"/>
    <cellStyle name="20% - Accent5 3 5" xfId="671"/>
    <cellStyle name="20% - Accent5 4" xfId="254"/>
    <cellStyle name="20% - Accent5 4 2" xfId="789"/>
    <cellStyle name="20% - Accent5 5" xfId="314"/>
    <cellStyle name="20% - Accent5 5 2" xfId="841"/>
    <cellStyle name="20% - Accent5 6" xfId="253"/>
    <cellStyle name="20% - Accent5 6 2" xfId="886"/>
    <cellStyle name="20% - Accent6" xfId="654" builtinId="50" customBuiltin="1"/>
    <cellStyle name="20% - Accent6 2" xfId="37"/>
    <cellStyle name="20% - Accent6 2 2" xfId="252"/>
    <cellStyle name="20% - Accent6 3" xfId="152"/>
    <cellStyle name="20% - Accent6 3 2" xfId="809"/>
    <cellStyle name="20% - Accent6 3 3" xfId="860"/>
    <cellStyle name="20% - Accent6 3 4" xfId="917"/>
    <cellStyle name="20% - Accent6 3 5" xfId="673"/>
    <cellStyle name="20% - Accent6 4" xfId="250"/>
    <cellStyle name="20% - Accent6 4 2" xfId="791"/>
    <cellStyle name="20% - Accent6 5" xfId="246"/>
    <cellStyle name="20% - Accent6 5 2" xfId="843"/>
    <cellStyle name="20% - Accent6 6" xfId="313"/>
    <cellStyle name="20% - Accent6 6 2" xfId="888"/>
    <cellStyle name="40% - Accent1" xfId="635" builtinId="31" customBuiltin="1"/>
    <cellStyle name="40% - Accent1 2" xfId="38"/>
    <cellStyle name="40% - Accent1 2 2" xfId="312"/>
    <cellStyle name="40% - Accent1 2 3" xfId="249"/>
    <cellStyle name="40% - Accent1 3" xfId="248"/>
    <cellStyle name="40% - Accent1 3 2" xfId="800"/>
    <cellStyle name="40% - Accent1 3 3" xfId="851"/>
    <cellStyle name="40% - Accent1 3 4" xfId="908"/>
    <cellStyle name="40% - Accent1 3 5" xfId="664"/>
    <cellStyle name="40% - Accent1 4" xfId="311"/>
    <cellStyle name="40% - Accent1 4 2" xfId="782"/>
    <cellStyle name="40% - Accent1 5" xfId="247"/>
    <cellStyle name="40% - Accent1 5 2" xfId="834"/>
    <cellStyle name="40% - Accent1 6" xfId="330"/>
    <cellStyle name="40% - Accent1 6 2" xfId="879"/>
    <cellStyle name="40% - Accent1 7" xfId="328"/>
    <cellStyle name="40% - Accent1 8" xfId="292"/>
    <cellStyle name="40% - Accent2" xfId="639" builtinId="35" customBuiltin="1"/>
    <cellStyle name="40% - Accent2 2" xfId="39"/>
    <cellStyle name="40% - Accent2 2 2" xfId="287"/>
    <cellStyle name="40% - Accent2 3" xfId="245"/>
    <cellStyle name="40% - Accent2 3 2" xfId="802"/>
    <cellStyle name="40% - Accent2 3 3" xfId="853"/>
    <cellStyle name="40% - Accent2 3 4" xfId="910"/>
    <cellStyle name="40% - Accent2 3 5" xfId="666"/>
    <cellStyle name="40% - Accent2 4" xfId="325"/>
    <cellStyle name="40% - Accent2 4 2" xfId="784"/>
    <cellStyle name="40% - Accent2 5" xfId="286"/>
    <cellStyle name="40% - Accent2 5 2" xfId="836"/>
    <cellStyle name="40% - Accent2 6" xfId="268"/>
    <cellStyle name="40% - Accent2 6 2" xfId="881"/>
    <cellStyle name="40% - Accent3" xfId="643" builtinId="39" customBuiltin="1"/>
    <cellStyle name="40% - Accent3 2" xfId="40"/>
    <cellStyle name="40% - Accent3 2 2" xfId="270"/>
    <cellStyle name="40% - Accent3 2 3" xfId="277"/>
    <cellStyle name="40% - Accent3 3" xfId="244"/>
    <cellStyle name="40% - Accent3 3 2" xfId="804"/>
    <cellStyle name="40% - Accent3 3 3" xfId="855"/>
    <cellStyle name="40% - Accent3 3 4" xfId="912"/>
    <cellStyle name="40% - Accent3 3 5" xfId="668"/>
    <cellStyle name="40% - Accent3 4" xfId="272"/>
    <cellStyle name="40% - Accent3 4 2" xfId="786"/>
    <cellStyle name="40% - Accent3 5" xfId="310"/>
    <cellStyle name="40% - Accent3 5 2" xfId="838"/>
    <cellStyle name="40% - Accent3 6" xfId="243"/>
    <cellStyle name="40% - Accent3 6 2" xfId="883"/>
    <cellStyle name="40% - Accent3 7" xfId="309"/>
    <cellStyle name="40% - Accent3 8" xfId="242"/>
    <cellStyle name="40% - Accent4" xfId="647" builtinId="43" customBuiltin="1"/>
    <cellStyle name="40% - Accent4 2" xfId="41"/>
    <cellStyle name="40% - Accent4 2 2" xfId="241"/>
    <cellStyle name="40% - Accent4 2 3" xfId="308"/>
    <cellStyle name="40% - Accent4 3" xfId="240"/>
    <cellStyle name="40% - Accent4 3 2" xfId="806"/>
    <cellStyle name="40% - Accent4 3 3" xfId="857"/>
    <cellStyle name="40% - Accent4 3 4" xfId="914"/>
    <cellStyle name="40% - Accent4 3 5" xfId="670"/>
    <cellStyle name="40% - Accent4 4" xfId="285"/>
    <cellStyle name="40% - Accent4 4 2" xfId="788"/>
    <cellStyle name="40% - Accent4 5" xfId="307"/>
    <cellStyle name="40% - Accent4 5 2" xfId="840"/>
    <cellStyle name="40% - Accent4 6" xfId="239"/>
    <cellStyle name="40% - Accent4 6 2" xfId="885"/>
    <cellStyle name="40% - Accent4 7" xfId="306"/>
    <cellStyle name="40% - Accent4 8" xfId="238"/>
    <cellStyle name="40% - Accent5" xfId="651" builtinId="47" customBuiltin="1"/>
    <cellStyle name="40% - Accent5 2" xfId="42"/>
    <cellStyle name="40% - Accent5 2 2" xfId="237"/>
    <cellStyle name="40% - Accent5 3" xfId="236"/>
    <cellStyle name="40% - Accent5 3 2" xfId="808"/>
    <cellStyle name="40% - Accent5 3 3" xfId="859"/>
    <cellStyle name="40% - Accent5 3 4" xfId="916"/>
    <cellStyle name="40% - Accent5 3 5" xfId="672"/>
    <cellStyle name="40% - Accent5 4" xfId="235"/>
    <cellStyle name="40% - Accent5 4 2" xfId="790"/>
    <cellStyle name="40% - Accent5 5" xfId="153"/>
    <cellStyle name="40% - Accent5 5 2" xfId="842"/>
    <cellStyle name="40% - Accent5 6" xfId="234"/>
    <cellStyle name="40% - Accent5 6 2" xfId="887"/>
    <cellStyle name="40% - Accent6" xfId="655" builtinId="51" customBuiltin="1"/>
    <cellStyle name="40% - Accent6 2" xfId="43"/>
    <cellStyle name="40% - Accent6 2 2" xfId="232"/>
    <cellStyle name="40% - Accent6 2 3" xfId="233"/>
    <cellStyle name="40% - Accent6 3" xfId="231"/>
    <cellStyle name="40% - Accent6 3 2" xfId="810"/>
    <cellStyle name="40% - Accent6 3 3" xfId="861"/>
    <cellStyle name="40% - Accent6 3 4" xfId="918"/>
    <cellStyle name="40% - Accent6 3 5" xfId="674"/>
    <cellStyle name="40% - Accent6 4" xfId="230"/>
    <cellStyle name="40% - Accent6 4 2" xfId="792"/>
    <cellStyle name="40% - Accent6 5" xfId="229"/>
    <cellStyle name="40% - Accent6 5 2" xfId="844"/>
    <cellStyle name="40% - Accent6 6" xfId="228"/>
    <cellStyle name="40% - Accent6 6 2" xfId="889"/>
    <cellStyle name="40% - Accent6 7" xfId="227"/>
    <cellStyle name="40% - Accent6 8" xfId="226"/>
    <cellStyle name="60% - Accent1" xfId="636" builtinId="32" customBuiltin="1"/>
    <cellStyle name="60% - Accent1 2" xfId="44"/>
    <cellStyle name="60% - Accent1 2 2" xfId="276"/>
    <cellStyle name="60% - Accent1 3" xfId="284"/>
    <cellStyle name="60% - Accent1 4" xfId="279"/>
    <cellStyle name="60% - Accent1 5" xfId="305"/>
    <cellStyle name="60% - Accent1 6" xfId="225"/>
    <cellStyle name="60% - Accent1 7" xfId="304"/>
    <cellStyle name="60% - Accent1 8" xfId="224"/>
    <cellStyle name="60% - Accent2" xfId="640" builtinId="36" customBuiltin="1"/>
    <cellStyle name="60% - Accent2 2" xfId="45"/>
    <cellStyle name="60% - Accent2 3" xfId="283"/>
    <cellStyle name="60% - Accent2 4" xfId="223"/>
    <cellStyle name="60% - Accent2 5" xfId="222"/>
    <cellStyle name="60% - Accent2 6" xfId="326"/>
    <cellStyle name="60% - Accent3" xfId="644" builtinId="40" customBuiltin="1"/>
    <cellStyle name="60% - Accent3 2" xfId="46"/>
    <cellStyle name="60% - Accent3 2 2" xfId="269"/>
    <cellStyle name="60% - Accent3 3" xfId="205"/>
    <cellStyle name="60% - Accent3 4" xfId="282"/>
    <cellStyle name="60% - Accent3 5" xfId="331"/>
    <cellStyle name="60% - Accent3 6" xfId="327"/>
    <cellStyle name="60% - Accent3 7" xfId="281"/>
    <cellStyle name="60% - Accent3 8" xfId="303"/>
    <cellStyle name="60% - Accent4" xfId="648" builtinId="44" customBuiltin="1"/>
    <cellStyle name="60% - Accent4 2" xfId="47"/>
    <cellStyle name="60% - Accent4 2 2" xfId="221"/>
    <cellStyle name="60% - Accent4 3" xfId="302"/>
    <cellStyle name="60% - Accent4 4" xfId="220"/>
    <cellStyle name="60% - Accent4 5" xfId="301"/>
    <cellStyle name="60% - Accent4 6" xfId="219"/>
    <cellStyle name="60% - Accent4 7" xfId="218"/>
    <cellStyle name="60% - Accent4 8" xfId="278"/>
    <cellStyle name="60% - Accent5" xfId="652" builtinId="48" customBuiltin="1"/>
    <cellStyle name="60% - Accent5 2" xfId="48"/>
    <cellStyle name="60% - Accent5 3" xfId="300"/>
    <cellStyle name="60% - Accent5 4" xfId="217"/>
    <cellStyle name="60% - Accent5 5" xfId="299"/>
    <cellStyle name="60% - Accent5 6" xfId="216"/>
    <cellStyle name="60% - Accent6" xfId="656" builtinId="52" customBuiltin="1"/>
    <cellStyle name="60% - Accent6 2" xfId="49"/>
    <cellStyle name="60% - Accent6 2 2" xfId="298"/>
    <cellStyle name="60% - Accent6 3" xfId="215"/>
    <cellStyle name="60% - Accent6 4" xfId="297"/>
    <cellStyle name="60% - Accent6 5" xfId="214"/>
    <cellStyle name="60% - Accent6 6" xfId="296"/>
    <cellStyle name="60% - Accent6 7" xfId="213"/>
    <cellStyle name="60% - Accent6 8" xfId="295"/>
    <cellStyle name="Accent1" xfId="633" builtinId="29" customBuiltin="1"/>
    <cellStyle name="Accent1 2" xfId="50"/>
    <cellStyle name="Accent1 2 2" xfId="212"/>
    <cellStyle name="Accent1 3" xfId="211"/>
    <cellStyle name="Accent1 4" xfId="280"/>
    <cellStyle name="Accent1 5" xfId="294"/>
    <cellStyle name="Accent1 6" xfId="210"/>
    <cellStyle name="Accent1 7" xfId="293"/>
    <cellStyle name="Accent1 8" xfId="209"/>
    <cellStyle name="Accent2" xfId="637" builtinId="33" customBuiltin="1"/>
    <cellStyle name="Accent2 2" xfId="51"/>
    <cellStyle name="Accent2 3" xfId="208"/>
    <cellStyle name="Accent2 4" xfId="207"/>
    <cellStyle name="Accent2 5" xfId="206"/>
    <cellStyle name="Accent2 6" xfId="136"/>
    <cellStyle name="Accent3" xfId="641" builtinId="37" customBuiltin="1"/>
    <cellStyle name="Accent3 2" xfId="52"/>
    <cellStyle name="Accent3 3" xfId="204"/>
    <cellStyle name="Accent3 4" xfId="203"/>
    <cellStyle name="Accent3 5" xfId="202"/>
    <cellStyle name="Accent3 6" xfId="201"/>
    <cellStyle name="Accent4" xfId="645" builtinId="41" customBuiltin="1"/>
    <cellStyle name="Accent4 2" xfId="53"/>
    <cellStyle name="Accent4 2 2" xfId="200"/>
    <cellStyle name="Accent4 3" xfId="199"/>
    <cellStyle name="Accent4 4" xfId="198"/>
    <cellStyle name="Accent4 5" xfId="197"/>
    <cellStyle name="Accent4 6" xfId="30"/>
    <cellStyle name="Accent4 7" xfId="60"/>
    <cellStyle name="Accent4 8" xfId="61"/>
    <cellStyle name="Accent5" xfId="649" builtinId="45" customBuiltin="1"/>
    <cellStyle name="Accent5 2" xfId="54"/>
    <cellStyle name="Accent5 3" xfId="59"/>
    <cellStyle name="Accent5 4" xfId="76"/>
    <cellStyle name="Accent5 5" xfId="77"/>
    <cellStyle name="Accent5 6" xfId="144"/>
    <cellStyle name="Accent6" xfId="653" builtinId="49" customBuiltin="1"/>
    <cellStyle name="Accent6 2" xfId="55"/>
    <cellStyle name="Accent6 3" xfId="29"/>
    <cellStyle name="Accent6 4" xfId="31"/>
    <cellStyle name="Accent6 5" xfId="107"/>
    <cellStyle name="Accent6 6" xfId="123"/>
    <cellStyle name="Bad" xfId="623" builtinId="27" customBuiltin="1"/>
    <cellStyle name="Bad 2" xfId="56"/>
    <cellStyle name="Bad 2 2" xfId="149"/>
    <cellStyle name="Bad 3" xfId="150"/>
    <cellStyle name="Bad 4" xfId="134"/>
    <cellStyle name="Bad 5" xfId="151"/>
    <cellStyle name="Bad 6" xfId="135"/>
    <cellStyle name="Bad 7" xfId="332"/>
    <cellStyle name="Bad 8" xfId="333"/>
    <cellStyle name="Calculation" xfId="627" builtinId="22" customBuiltin="1"/>
    <cellStyle name="Calculation 2" xfId="57"/>
    <cellStyle name="Calculation 3" xfId="334"/>
    <cellStyle name="Calculation 4" xfId="335"/>
    <cellStyle name="Calculation 5" xfId="336"/>
    <cellStyle name="Calculation 6" xfId="337"/>
    <cellStyle name="Check Cell" xfId="629" builtinId="23" customBuiltin="1"/>
    <cellStyle name="Check Cell 2" xfId="58"/>
    <cellStyle name="Check Cell 2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omma 10" xfId="345"/>
    <cellStyle name="Comma 11" xfId="346"/>
    <cellStyle name="Comma 12" xfId="347"/>
    <cellStyle name="Comma 13" xfId="348"/>
    <cellStyle name="Comma 14" xfId="349"/>
    <cellStyle name="Comma 15" xfId="350"/>
    <cellStyle name="Comma 16" xfId="275"/>
    <cellStyle name="Comma 17" xfId="351"/>
    <cellStyle name="Comma 17 2" xfId="592"/>
    <cellStyle name="Comma 17 2 2" xfId="950"/>
    <cellStyle name="Comma 17 2 2 2" xfId="1061"/>
    <cellStyle name="Comma 17 2 2 2 2" xfId="1299"/>
    <cellStyle name="Comma 17 2 2 2 2 2" xfId="1799"/>
    <cellStyle name="Comma 17 2 2 2 3" xfId="1551"/>
    <cellStyle name="Comma 17 2 2 3" xfId="1177"/>
    <cellStyle name="Comma 17 2 2 3 2" xfId="1675"/>
    <cellStyle name="Comma 17 2 2 4" xfId="1429"/>
    <cellStyle name="Comma 17 2 3" xfId="1024"/>
    <cellStyle name="Comma 17 2 3 2" xfId="1258"/>
    <cellStyle name="Comma 17 2 3 2 2" xfId="1758"/>
    <cellStyle name="Comma 17 2 3 3" xfId="1510"/>
    <cellStyle name="Comma 17 2 4" xfId="1140"/>
    <cellStyle name="Comma 17 2 4 2" xfId="1634"/>
    <cellStyle name="Comma 17 2 5" xfId="1390"/>
    <cellStyle name="Comma 17 3" xfId="934"/>
    <cellStyle name="Comma 17 3 2" xfId="951"/>
    <cellStyle name="Comma 17 3 2 2" xfId="1062"/>
    <cellStyle name="Comma 17 3 2 2 2" xfId="1300"/>
    <cellStyle name="Comma 17 3 2 2 2 2" xfId="1800"/>
    <cellStyle name="Comma 17 3 2 2 3" xfId="1552"/>
    <cellStyle name="Comma 17 3 2 3" xfId="1178"/>
    <cellStyle name="Comma 17 3 2 3 2" xfId="1676"/>
    <cellStyle name="Comma 17 3 2 4" xfId="1430"/>
    <cellStyle name="Comma 17 3 3" xfId="1042"/>
    <cellStyle name="Comma 17 3 3 2" xfId="1278"/>
    <cellStyle name="Comma 17 3 3 2 2" xfId="1778"/>
    <cellStyle name="Comma 17 3 3 3" xfId="1530"/>
    <cellStyle name="Comma 17 3 4" xfId="1158"/>
    <cellStyle name="Comma 17 3 4 2" xfId="1654"/>
    <cellStyle name="Comma 17 3 5" xfId="1408"/>
    <cellStyle name="Comma 17 4" xfId="949"/>
    <cellStyle name="Comma 17 4 2" xfId="1060"/>
    <cellStyle name="Comma 17 4 2 2" xfId="1298"/>
    <cellStyle name="Comma 17 4 2 2 2" xfId="1798"/>
    <cellStyle name="Comma 17 4 2 3" xfId="1550"/>
    <cellStyle name="Comma 17 4 3" xfId="1176"/>
    <cellStyle name="Comma 17 4 3 2" xfId="1674"/>
    <cellStyle name="Comma 17 4 4" xfId="1428"/>
    <cellStyle name="Comma 17 5" xfId="1004"/>
    <cellStyle name="Comma 17 5 2" xfId="1236"/>
    <cellStyle name="Comma 17 5 2 2" xfId="1736"/>
    <cellStyle name="Comma 17 5 3" xfId="1488"/>
    <cellStyle name="Comma 17 6" xfId="1120"/>
    <cellStyle name="Comma 17 6 2" xfId="1612"/>
    <cellStyle name="Comma 17 7" xfId="1368"/>
    <cellStyle name="Comma 18" xfId="352"/>
    <cellStyle name="Comma 19" xfId="291"/>
    <cellStyle name="Comma 2" xfId="11"/>
    <cellStyle name="Comma 2 2" xfId="13"/>
    <cellStyle name="Comma 2 2 2" xfId="62"/>
    <cellStyle name="Comma 2 2 2 2" xfId="155"/>
    <cellStyle name="Comma 2 2 2 2 2" xfId="730"/>
    <cellStyle name="Comma 2 2 2 3" xfId="679"/>
    <cellStyle name="Comma 2 2 3" xfId="63"/>
    <cellStyle name="Comma 2 2 3 2" xfId="156"/>
    <cellStyle name="Comma 2 2 3 2 2" xfId="731"/>
    <cellStyle name="Comma 2 2 3 3" xfId="593"/>
    <cellStyle name="Comma 2 2 3 3 2" xfId="680"/>
    <cellStyle name="Comma 2 2 4" xfId="64"/>
    <cellStyle name="Comma 2 2 4 2" xfId="157"/>
    <cellStyle name="Comma 2 2 4 2 2" xfId="732"/>
    <cellStyle name="Comma 2 2 4 3" xfId="681"/>
    <cellStyle name="Comma 2 2 5" xfId="140"/>
    <cellStyle name="Comma 2 2 6" xfId="353"/>
    <cellStyle name="Comma 2 3" xfId="65"/>
    <cellStyle name="Comma 2 3 2" xfId="66"/>
    <cellStyle name="Comma 2 3 2 2" xfId="158"/>
    <cellStyle name="Comma 2 3 2 2 2" xfId="733"/>
    <cellStyle name="Comma 2 3 2 3" xfId="683"/>
    <cellStyle name="Comma 2 3 3" xfId="67"/>
    <cellStyle name="Comma 2 3 3 2" xfId="159"/>
    <cellStyle name="Comma 2 3 3 2 2" xfId="734"/>
    <cellStyle name="Comma 2 3 3 3" xfId="684"/>
    <cellStyle name="Comma 2 3 4" xfId="68"/>
    <cellStyle name="Comma 2 3 4 2" xfId="160"/>
    <cellStyle name="Comma 2 3 4 2 2" xfId="735"/>
    <cellStyle name="Comma 2 3 4 3" xfId="685"/>
    <cellStyle name="Comma 2 3 5" xfId="682"/>
    <cellStyle name="Comma 2 4" xfId="69"/>
    <cellStyle name="Comma 2 4 2" xfId="161"/>
    <cellStyle name="Comma 2 4 2 2" xfId="736"/>
    <cellStyle name="Comma 2 4 3" xfId="354"/>
    <cellStyle name="Comma 2 4 3 2" xfId="686"/>
    <cellStyle name="Comma 2 5" xfId="70"/>
    <cellStyle name="Comma 2 5 2" xfId="162"/>
    <cellStyle name="Comma 2 5 2 2" xfId="737"/>
    <cellStyle name="Comma 2 5 3" xfId="687"/>
    <cellStyle name="Comma 2 6" xfId="71"/>
    <cellStyle name="Comma 2 6 2" xfId="163"/>
    <cellStyle name="Comma 2 6 2 2" xfId="738"/>
    <cellStyle name="Comma 2 6 3" xfId="688"/>
    <cellStyle name="Comma 2 7" xfId="130"/>
    <cellStyle name="Comma 2 8" xfId="138"/>
    <cellStyle name="Comma 2 8 2" xfId="722"/>
    <cellStyle name="Comma 2_Allocators" xfId="355"/>
    <cellStyle name="Comma 20" xfId="356"/>
    <cellStyle name="Comma 20 2" xfId="594"/>
    <cellStyle name="Comma 20 2 2" xfId="953"/>
    <cellStyle name="Comma 20 2 2 2" xfId="1064"/>
    <cellStyle name="Comma 20 2 2 2 2" xfId="1302"/>
    <cellStyle name="Comma 20 2 2 2 2 2" xfId="1802"/>
    <cellStyle name="Comma 20 2 2 2 3" xfId="1554"/>
    <cellStyle name="Comma 20 2 2 3" xfId="1180"/>
    <cellStyle name="Comma 20 2 2 3 2" xfId="1678"/>
    <cellStyle name="Comma 20 2 2 4" xfId="1432"/>
    <cellStyle name="Comma 20 2 3" xfId="1025"/>
    <cellStyle name="Comma 20 2 3 2" xfId="1259"/>
    <cellStyle name="Comma 20 2 3 2 2" xfId="1759"/>
    <cellStyle name="Comma 20 2 3 3" xfId="1511"/>
    <cellStyle name="Comma 20 2 4" xfId="1141"/>
    <cellStyle name="Comma 20 2 4 2" xfId="1635"/>
    <cellStyle name="Comma 20 2 5" xfId="1391"/>
    <cellStyle name="Comma 20 3" xfId="935"/>
    <cellStyle name="Comma 20 3 2" xfId="954"/>
    <cellStyle name="Comma 20 3 2 2" xfId="1065"/>
    <cellStyle name="Comma 20 3 2 2 2" xfId="1303"/>
    <cellStyle name="Comma 20 3 2 2 2 2" xfId="1803"/>
    <cellStyle name="Comma 20 3 2 2 3" xfId="1555"/>
    <cellStyle name="Comma 20 3 2 3" xfId="1181"/>
    <cellStyle name="Comma 20 3 2 3 2" xfId="1679"/>
    <cellStyle name="Comma 20 3 2 4" xfId="1433"/>
    <cellStyle name="Comma 20 3 3" xfId="1043"/>
    <cellStyle name="Comma 20 3 3 2" xfId="1279"/>
    <cellStyle name="Comma 20 3 3 2 2" xfId="1779"/>
    <cellStyle name="Comma 20 3 3 3" xfId="1531"/>
    <cellStyle name="Comma 20 3 4" xfId="1159"/>
    <cellStyle name="Comma 20 3 4 2" xfId="1655"/>
    <cellStyle name="Comma 20 3 5" xfId="1409"/>
    <cellStyle name="Comma 20 4" xfId="952"/>
    <cellStyle name="Comma 20 4 2" xfId="1063"/>
    <cellStyle name="Comma 20 4 2 2" xfId="1301"/>
    <cellStyle name="Comma 20 4 2 2 2" xfId="1801"/>
    <cellStyle name="Comma 20 4 2 3" xfId="1553"/>
    <cellStyle name="Comma 20 4 3" xfId="1179"/>
    <cellStyle name="Comma 20 4 3 2" xfId="1677"/>
    <cellStyle name="Comma 20 4 4" xfId="1431"/>
    <cellStyle name="Comma 20 5" xfId="1005"/>
    <cellStyle name="Comma 20 5 2" xfId="1237"/>
    <cellStyle name="Comma 20 5 2 2" xfId="1737"/>
    <cellStyle name="Comma 20 5 3" xfId="1489"/>
    <cellStyle name="Comma 20 6" xfId="1121"/>
    <cellStyle name="Comma 20 6 2" xfId="1613"/>
    <cellStyle name="Comma 20 7" xfId="1369"/>
    <cellStyle name="Comma 3" xfId="14"/>
    <cellStyle name="Comma 3 10" xfId="588"/>
    <cellStyle name="Comma 3 10 2" xfId="615"/>
    <cellStyle name="Comma 3 10 2 2" xfId="956"/>
    <cellStyle name="Comma 3 10 2 2 2" xfId="1067"/>
    <cellStyle name="Comma 3 10 2 2 2 2" xfId="1305"/>
    <cellStyle name="Comma 3 10 2 2 2 2 2" xfId="1805"/>
    <cellStyle name="Comma 3 10 2 2 2 3" xfId="1557"/>
    <cellStyle name="Comma 3 10 2 2 3" xfId="1183"/>
    <cellStyle name="Comma 3 10 2 2 3 2" xfId="1681"/>
    <cellStyle name="Comma 3 10 2 2 4" xfId="1435"/>
    <cellStyle name="Comma 3 10 2 3" xfId="1040"/>
    <cellStyle name="Comma 3 10 2 3 2" xfId="1276"/>
    <cellStyle name="Comma 3 10 2 3 2 2" xfId="1776"/>
    <cellStyle name="Comma 3 10 2 3 3" xfId="1528"/>
    <cellStyle name="Comma 3 10 2 4" xfId="1156"/>
    <cellStyle name="Comma 3 10 2 4 2" xfId="1652"/>
    <cellStyle name="Comma 3 10 2 5" xfId="1406"/>
    <cellStyle name="Comma 3 10 3" xfId="947"/>
    <cellStyle name="Comma 3 10 3 2" xfId="957"/>
    <cellStyle name="Comma 3 10 3 2 2" xfId="1068"/>
    <cellStyle name="Comma 3 10 3 2 2 2" xfId="1306"/>
    <cellStyle name="Comma 3 10 3 2 2 2 2" xfId="1806"/>
    <cellStyle name="Comma 3 10 3 2 2 3" xfId="1558"/>
    <cellStyle name="Comma 3 10 3 2 3" xfId="1184"/>
    <cellStyle name="Comma 3 10 3 2 3 2" xfId="1682"/>
    <cellStyle name="Comma 3 10 3 2 4" xfId="1436"/>
    <cellStyle name="Comma 3 10 3 3" xfId="1058"/>
    <cellStyle name="Comma 3 10 3 3 2" xfId="1296"/>
    <cellStyle name="Comma 3 10 3 3 2 2" xfId="1796"/>
    <cellStyle name="Comma 3 10 3 3 3" xfId="1548"/>
    <cellStyle name="Comma 3 10 3 4" xfId="1174"/>
    <cellStyle name="Comma 3 10 3 4 2" xfId="1672"/>
    <cellStyle name="Comma 3 10 3 5" xfId="1426"/>
    <cellStyle name="Comma 3 10 4" xfId="955"/>
    <cellStyle name="Comma 3 10 4 2" xfId="1066"/>
    <cellStyle name="Comma 3 10 4 2 2" xfId="1304"/>
    <cellStyle name="Comma 3 10 4 2 2 2" xfId="1804"/>
    <cellStyle name="Comma 3 10 4 2 3" xfId="1556"/>
    <cellStyle name="Comma 3 10 4 3" xfId="1182"/>
    <cellStyle name="Comma 3 10 4 3 2" xfId="1680"/>
    <cellStyle name="Comma 3 10 4 4" xfId="1434"/>
    <cellStyle name="Comma 3 10 5" xfId="1020"/>
    <cellStyle name="Comma 3 10 5 2" xfId="1254"/>
    <cellStyle name="Comma 3 10 5 2 2" xfId="1754"/>
    <cellStyle name="Comma 3 10 5 3" xfId="1506"/>
    <cellStyle name="Comma 3 10 6" xfId="1136"/>
    <cellStyle name="Comma 3 10 6 2" xfId="1630"/>
    <cellStyle name="Comma 3 10 7" xfId="1386"/>
    <cellStyle name="Comma 3 11" xfId="595"/>
    <cellStyle name="Comma 3 12" xfId="590"/>
    <cellStyle name="Comma 3 12 2" xfId="958"/>
    <cellStyle name="Comma 3 12 2 2" xfId="1069"/>
    <cellStyle name="Comma 3 12 2 2 2" xfId="1307"/>
    <cellStyle name="Comma 3 12 2 2 2 2" xfId="1807"/>
    <cellStyle name="Comma 3 12 2 2 3" xfId="1559"/>
    <cellStyle name="Comma 3 12 2 3" xfId="1185"/>
    <cellStyle name="Comma 3 12 2 3 2" xfId="1683"/>
    <cellStyle name="Comma 3 12 2 4" xfId="1437"/>
    <cellStyle name="Comma 3 12 3" xfId="1022"/>
    <cellStyle name="Comma 3 12 3 2" xfId="1256"/>
    <cellStyle name="Comma 3 12 3 2 2" xfId="1756"/>
    <cellStyle name="Comma 3 12 3 3" xfId="1508"/>
    <cellStyle name="Comma 3 12 4" xfId="1138"/>
    <cellStyle name="Comma 3 12 4 2" xfId="1632"/>
    <cellStyle name="Comma 3 12 5" xfId="1388"/>
    <cellStyle name="Comma 3 13" xfId="1360"/>
    <cellStyle name="Comma 3 13 2" xfId="1860"/>
    <cellStyle name="Comma 3 2" xfId="73"/>
    <cellStyle name="Comma 3 2 2" xfId="164"/>
    <cellStyle name="Comma 3 2 2 2" xfId="739"/>
    <cellStyle name="Comma 3 2 3" xfId="689"/>
    <cellStyle name="Comma 3 3" xfId="74"/>
    <cellStyle name="Comma 3 3 2" xfId="165"/>
    <cellStyle name="Comma 3 3 2 2" xfId="740"/>
    <cellStyle name="Comma 3 3 3" xfId="690"/>
    <cellStyle name="Comma 3 4" xfId="75"/>
    <cellStyle name="Comma 3 4 2" xfId="166"/>
    <cellStyle name="Comma 3 4 2 2" xfId="605"/>
    <cellStyle name="Comma 3 4 2 2 2" xfId="741"/>
    <cellStyle name="Comma 3 4 2 2 2 2" xfId="1309"/>
    <cellStyle name="Comma 3 4 2 2 2 2 2" xfId="1809"/>
    <cellStyle name="Comma 3 4 2 2 2 3" xfId="1561"/>
    <cellStyle name="Comma 3 4 2 2 2 4" xfId="1071"/>
    <cellStyle name="Comma 3 4 2 2 3" xfId="1187"/>
    <cellStyle name="Comma 3 4 2 2 3 2" xfId="1685"/>
    <cellStyle name="Comma 3 4 2 2 4" xfId="1439"/>
    <cellStyle name="Comma 3 4 2 3" xfId="1030"/>
    <cellStyle name="Comma 3 4 2 3 2" xfId="1264"/>
    <cellStyle name="Comma 3 4 2 3 2 2" xfId="1764"/>
    <cellStyle name="Comma 3 4 2 3 3" xfId="1516"/>
    <cellStyle name="Comma 3 4 2 4" xfId="1146"/>
    <cellStyle name="Comma 3 4 2 4 2" xfId="1640"/>
    <cellStyle name="Comma 3 4 2 5" xfId="1396"/>
    <cellStyle name="Comma 3 4 3" xfId="577"/>
    <cellStyle name="Comma 3 4 3 2" xfId="691"/>
    <cellStyle name="Comma 3 4 3 2 2" xfId="1072"/>
    <cellStyle name="Comma 3 4 3 2 2 2" xfId="1310"/>
    <cellStyle name="Comma 3 4 3 2 2 2 2" xfId="1810"/>
    <cellStyle name="Comma 3 4 3 2 2 3" xfId="1562"/>
    <cellStyle name="Comma 3 4 3 2 3" xfId="1188"/>
    <cellStyle name="Comma 3 4 3 2 3 2" xfId="1686"/>
    <cellStyle name="Comma 3 4 3 2 4" xfId="1440"/>
    <cellStyle name="Comma 3 4 3 2 5" xfId="960"/>
    <cellStyle name="Comma 3 4 3 3" xfId="1048"/>
    <cellStyle name="Comma 3 4 3 3 2" xfId="1284"/>
    <cellStyle name="Comma 3 4 3 3 2 2" xfId="1784"/>
    <cellStyle name="Comma 3 4 3 3 3" xfId="1536"/>
    <cellStyle name="Comma 3 4 3 4" xfId="1164"/>
    <cellStyle name="Comma 3 4 3 4 2" xfId="1660"/>
    <cellStyle name="Comma 3 4 3 5" xfId="1414"/>
    <cellStyle name="Comma 3 4 4" xfId="959"/>
    <cellStyle name="Comma 3 4 4 2" xfId="1070"/>
    <cellStyle name="Comma 3 4 4 2 2" xfId="1308"/>
    <cellStyle name="Comma 3 4 4 2 2 2" xfId="1808"/>
    <cellStyle name="Comma 3 4 4 2 3" xfId="1560"/>
    <cellStyle name="Comma 3 4 4 3" xfId="1186"/>
    <cellStyle name="Comma 3 4 4 3 2" xfId="1684"/>
    <cellStyle name="Comma 3 4 4 4" xfId="1438"/>
    <cellStyle name="Comma 3 4 5" xfId="1010"/>
    <cellStyle name="Comma 3 4 5 2" xfId="1242"/>
    <cellStyle name="Comma 3 4 5 2 2" xfId="1742"/>
    <cellStyle name="Comma 3 4 5 3" xfId="1494"/>
    <cellStyle name="Comma 3 4 6" xfId="1126"/>
    <cellStyle name="Comma 3 4 6 2" xfId="1618"/>
    <cellStyle name="Comma 3 4 7" xfId="1374"/>
    <cellStyle name="Comma 3 5" xfId="141"/>
    <cellStyle name="Comma 3 5 2" xfId="193"/>
    <cellStyle name="Comma 3 5 2 2" xfId="768"/>
    <cellStyle name="Comma 3 5 2 2 2" xfId="820"/>
    <cellStyle name="Comma 3 5 2 2 2 2" xfId="1312"/>
    <cellStyle name="Comma 3 5 2 2 2 2 2" xfId="1812"/>
    <cellStyle name="Comma 3 5 2 2 2 3" xfId="1564"/>
    <cellStyle name="Comma 3 5 2 2 3" xfId="871"/>
    <cellStyle name="Comma 3 5 2 2 3 2" xfId="1688"/>
    <cellStyle name="Comma 3 5 2 2 4" xfId="928"/>
    <cellStyle name="Comma 3 5 2 3" xfId="779"/>
    <cellStyle name="Comma 3 5 2 3 2" xfId="1266"/>
    <cellStyle name="Comma 3 5 2 3 2 2" xfId="1766"/>
    <cellStyle name="Comma 3 5 2 3 3" xfId="1518"/>
    <cellStyle name="Comma 3 5 2 4" xfId="831"/>
    <cellStyle name="Comma 3 5 2 4 2" xfId="1642"/>
    <cellStyle name="Comma 3 5 2 5" xfId="899"/>
    <cellStyle name="Comma 3 5 3" xfId="724"/>
    <cellStyle name="Comma 3 5 3 2" xfId="816"/>
    <cellStyle name="Comma 3 5 3 2 2" xfId="1074"/>
    <cellStyle name="Comma 3 5 3 2 2 2" xfId="1313"/>
    <cellStyle name="Comma 3 5 3 2 2 2 2" xfId="1813"/>
    <cellStyle name="Comma 3 5 3 2 2 3" xfId="1565"/>
    <cellStyle name="Comma 3 5 3 2 3" xfId="1190"/>
    <cellStyle name="Comma 3 5 3 2 3 2" xfId="1689"/>
    <cellStyle name="Comma 3 5 3 2 4" xfId="1442"/>
    <cellStyle name="Comma 3 5 3 3" xfId="867"/>
    <cellStyle name="Comma 3 5 3 3 2" xfId="1286"/>
    <cellStyle name="Comma 3 5 3 3 2 2" xfId="1786"/>
    <cellStyle name="Comma 3 5 3 3 3" xfId="1538"/>
    <cellStyle name="Comma 3 5 3 4" xfId="924"/>
    <cellStyle name="Comma 3 5 3 4 2" xfId="1662"/>
    <cellStyle name="Comma 3 5 3 5" xfId="1416"/>
    <cellStyle name="Comma 3 5 4" xfId="775"/>
    <cellStyle name="Comma 3 5 4 2" xfId="1073"/>
    <cellStyle name="Comma 3 5 4 2 2" xfId="1311"/>
    <cellStyle name="Comma 3 5 4 2 2 2" xfId="1811"/>
    <cellStyle name="Comma 3 5 4 2 3" xfId="1563"/>
    <cellStyle name="Comma 3 5 4 3" xfId="1189"/>
    <cellStyle name="Comma 3 5 4 3 2" xfId="1687"/>
    <cellStyle name="Comma 3 5 4 4" xfId="1441"/>
    <cellStyle name="Comma 3 5 5" xfId="827"/>
    <cellStyle name="Comma 3 5 5 2" xfId="1244"/>
    <cellStyle name="Comma 3 5 5 2 2" xfId="1744"/>
    <cellStyle name="Comma 3 5 5 3" xfId="1496"/>
    <cellStyle name="Comma 3 5 6" xfId="895"/>
    <cellStyle name="Comma 3 5 6 2" xfId="1620"/>
    <cellStyle name="Comma 3 5 7" xfId="1376"/>
    <cellStyle name="Comma 3 6" xfId="72"/>
    <cellStyle name="Comma 3 6 2" xfId="607"/>
    <cellStyle name="Comma 3 6 2 2" xfId="962"/>
    <cellStyle name="Comma 3 6 2 2 2" xfId="1076"/>
    <cellStyle name="Comma 3 6 2 2 2 2" xfId="1315"/>
    <cellStyle name="Comma 3 6 2 2 2 2 2" xfId="1815"/>
    <cellStyle name="Comma 3 6 2 2 2 3" xfId="1567"/>
    <cellStyle name="Comma 3 6 2 2 3" xfId="1192"/>
    <cellStyle name="Comma 3 6 2 2 3 2" xfId="1691"/>
    <cellStyle name="Comma 3 6 2 2 4" xfId="1444"/>
    <cellStyle name="Comma 3 6 2 3" xfId="1032"/>
    <cellStyle name="Comma 3 6 2 3 2" xfId="1268"/>
    <cellStyle name="Comma 3 6 2 3 2 2" xfId="1768"/>
    <cellStyle name="Comma 3 6 2 3 3" xfId="1520"/>
    <cellStyle name="Comma 3 6 2 4" xfId="1148"/>
    <cellStyle name="Comma 3 6 2 4 2" xfId="1644"/>
    <cellStyle name="Comma 3 6 2 5" xfId="1398"/>
    <cellStyle name="Comma 3 6 3" xfId="580"/>
    <cellStyle name="Comma 3 6 3 2" xfId="963"/>
    <cellStyle name="Comma 3 6 3 2 2" xfId="1077"/>
    <cellStyle name="Comma 3 6 3 2 2 2" xfId="1316"/>
    <cellStyle name="Comma 3 6 3 2 2 2 2" xfId="1816"/>
    <cellStyle name="Comma 3 6 3 2 2 3" xfId="1568"/>
    <cellStyle name="Comma 3 6 3 2 3" xfId="1193"/>
    <cellStyle name="Comma 3 6 3 2 3 2" xfId="1692"/>
    <cellStyle name="Comma 3 6 3 2 4" xfId="1445"/>
    <cellStyle name="Comma 3 6 3 3" xfId="1050"/>
    <cellStyle name="Comma 3 6 3 3 2" xfId="1288"/>
    <cellStyle name="Comma 3 6 3 3 2 2" xfId="1788"/>
    <cellStyle name="Comma 3 6 3 3 3" xfId="1540"/>
    <cellStyle name="Comma 3 6 3 4" xfId="1166"/>
    <cellStyle name="Comma 3 6 3 4 2" xfId="1664"/>
    <cellStyle name="Comma 3 6 3 5" xfId="1418"/>
    <cellStyle name="Comma 3 6 4" xfId="961"/>
    <cellStyle name="Comma 3 6 4 2" xfId="1075"/>
    <cellStyle name="Comma 3 6 4 2 2" xfId="1314"/>
    <cellStyle name="Comma 3 6 4 2 2 2" xfId="1814"/>
    <cellStyle name="Comma 3 6 4 2 3" xfId="1566"/>
    <cellStyle name="Comma 3 6 4 3" xfId="1191"/>
    <cellStyle name="Comma 3 6 4 3 2" xfId="1690"/>
    <cellStyle name="Comma 3 6 4 4" xfId="1443"/>
    <cellStyle name="Comma 3 6 5" xfId="1012"/>
    <cellStyle name="Comma 3 6 5 2" xfId="1246"/>
    <cellStyle name="Comma 3 6 5 2 2" xfId="1746"/>
    <cellStyle name="Comma 3 6 5 3" xfId="1498"/>
    <cellStyle name="Comma 3 6 6" xfId="1128"/>
    <cellStyle name="Comma 3 6 6 2" xfId="1622"/>
    <cellStyle name="Comma 3 6 7" xfId="1378"/>
    <cellStyle name="Comma 3 7" xfId="582"/>
    <cellStyle name="Comma 3 7 2" xfId="609"/>
    <cellStyle name="Comma 3 7 2 2" xfId="965"/>
    <cellStyle name="Comma 3 7 2 2 2" xfId="1079"/>
    <cellStyle name="Comma 3 7 2 2 2 2" xfId="1318"/>
    <cellStyle name="Comma 3 7 2 2 2 2 2" xfId="1818"/>
    <cellStyle name="Comma 3 7 2 2 2 3" xfId="1570"/>
    <cellStyle name="Comma 3 7 2 2 3" xfId="1195"/>
    <cellStyle name="Comma 3 7 2 2 3 2" xfId="1694"/>
    <cellStyle name="Comma 3 7 2 2 4" xfId="1447"/>
    <cellStyle name="Comma 3 7 2 3" xfId="1034"/>
    <cellStyle name="Comma 3 7 2 3 2" xfId="1270"/>
    <cellStyle name="Comma 3 7 2 3 2 2" xfId="1770"/>
    <cellStyle name="Comma 3 7 2 3 3" xfId="1522"/>
    <cellStyle name="Comma 3 7 2 4" xfId="1150"/>
    <cellStyle name="Comma 3 7 2 4 2" xfId="1646"/>
    <cellStyle name="Comma 3 7 2 5" xfId="1400"/>
    <cellStyle name="Comma 3 7 3" xfId="941"/>
    <cellStyle name="Comma 3 7 3 2" xfId="966"/>
    <cellStyle name="Comma 3 7 3 2 2" xfId="1080"/>
    <cellStyle name="Comma 3 7 3 2 2 2" xfId="1319"/>
    <cellStyle name="Comma 3 7 3 2 2 2 2" xfId="1819"/>
    <cellStyle name="Comma 3 7 3 2 2 3" xfId="1571"/>
    <cellStyle name="Comma 3 7 3 2 3" xfId="1196"/>
    <cellStyle name="Comma 3 7 3 2 3 2" xfId="1695"/>
    <cellStyle name="Comma 3 7 3 2 4" xfId="1448"/>
    <cellStyle name="Comma 3 7 3 3" xfId="1052"/>
    <cellStyle name="Comma 3 7 3 3 2" xfId="1290"/>
    <cellStyle name="Comma 3 7 3 3 2 2" xfId="1790"/>
    <cellStyle name="Comma 3 7 3 3 3" xfId="1542"/>
    <cellStyle name="Comma 3 7 3 4" xfId="1168"/>
    <cellStyle name="Comma 3 7 3 4 2" xfId="1666"/>
    <cellStyle name="Comma 3 7 3 5" xfId="1420"/>
    <cellStyle name="Comma 3 7 4" xfId="964"/>
    <cellStyle name="Comma 3 7 4 2" xfId="1078"/>
    <cellStyle name="Comma 3 7 4 2 2" xfId="1317"/>
    <cellStyle name="Comma 3 7 4 2 2 2" xfId="1817"/>
    <cellStyle name="Comma 3 7 4 2 3" xfId="1569"/>
    <cellStyle name="Comma 3 7 4 3" xfId="1194"/>
    <cellStyle name="Comma 3 7 4 3 2" xfId="1693"/>
    <cellStyle name="Comma 3 7 4 4" xfId="1446"/>
    <cellStyle name="Comma 3 7 5" xfId="1014"/>
    <cellStyle name="Comma 3 7 5 2" xfId="1248"/>
    <cellStyle name="Comma 3 7 5 2 2" xfId="1748"/>
    <cellStyle name="Comma 3 7 5 3" xfId="1500"/>
    <cellStyle name="Comma 3 7 6" xfId="1130"/>
    <cellStyle name="Comma 3 7 6 2" xfId="1624"/>
    <cellStyle name="Comma 3 7 7" xfId="1380"/>
    <cellStyle name="Comma 3 8" xfId="584"/>
    <cellStyle name="Comma 3 8 2" xfId="611"/>
    <cellStyle name="Comma 3 8 2 2" xfId="968"/>
    <cellStyle name="Comma 3 8 2 2 2" xfId="1082"/>
    <cellStyle name="Comma 3 8 2 2 2 2" xfId="1321"/>
    <cellStyle name="Comma 3 8 2 2 2 2 2" xfId="1821"/>
    <cellStyle name="Comma 3 8 2 2 2 3" xfId="1573"/>
    <cellStyle name="Comma 3 8 2 2 3" xfId="1198"/>
    <cellStyle name="Comma 3 8 2 2 3 2" xfId="1697"/>
    <cellStyle name="Comma 3 8 2 2 4" xfId="1450"/>
    <cellStyle name="Comma 3 8 2 3" xfId="1036"/>
    <cellStyle name="Comma 3 8 2 3 2" xfId="1272"/>
    <cellStyle name="Comma 3 8 2 3 2 2" xfId="1772"/>
    <cellStyle name="Comma 3 8 2 3 3" xfId="1524"/>
    <cellStyle name="Comma 3 8 2 4" xfId="1152"/>
    <cellStyle name="Comma 3 8 2 4 2" xfId="1648"/>
    <cellStyle name="Comma 3 8 2 5" xfId="1402"/>
    <cellStyle name="Comma 3 8 3" xfId="943"/>
    <cellStyle name="Comma 3 8 3 2" xfId="969"/>
    <cellStyle name="Comma 3 8 3 2 2" xfId="1083"/>
    <cellStyle name="Comma 3 8 3 2 2 2" xfId="1322"/>
    <cellStyle name="Comma 3 8 3 2 2 2 2" xfId="1822"/>
    <cellStyle name="Comma 3 8 3 2 2 3" xfId="1574"/>
    <cellStyle name="Comma 3 8 3 2 3" xfId="1199"/>
    <cellStyle name="Comma 3 8 3 2 3 2" xfId="1698"/>
    <cellStyle name="Comma 3 8 3 2 4" xfId="1451"/>
    <cellStyle name="Comma 3 8 3 3" xfId="1054"/>
    <cellStyle name="Comma 3 8 3 3 2" xfId="1292"/>
    <cellStyle name="Comma 3 8 3 3 2 2" xfId="1792"/>
    <cellStyle name="Comma 3 8 3 3 3" xfId="1544"/>
    <cellStyle name="Comma 3 8 3 4" xfId="1170"/>
    <cellStyle name="Comma 3 8 3 4 2" xfId="1668"/>
    <cellStyle name="Comma 3 8 3 5" xfId="1422"/>
    <cellStyle name="Comma 3 8 4" xfId="967"/>
    <cellStyle name="Comma 3 8 4 2" xfId="1081"/>
    <cellStyle name="Comma 3 8 4 2 2" xfId="1320"/>
    <cellStyle name="Comma 3 8 4 2 2 2" xfId="1820"/>
    <cellStyle name="Comma 3 8 4 2 3" xfId="1572"/>
    <cellStyle name="Comma 3 8 4 3" xfId="1197"/>
    <cellStyle name="Comma 3 8 4 3 2" xfId="1696"/>
    <cellStyle name="Comma 3 8 4 4" xfId="1449"/>
    <cellStyle name="Comma 3 8 5" xfId="1016"/>
    <cellStyle name="Comma 3 8 5 2" xfId="1250"/>
    <cellStyle name="Comma 3 8 5 2 2" xfId="1750"/>
    <cellStyle name="Comma 3 8 5 3" xfId="1502"/>
    <cellStyle name="Comma 3 8 6" xfId="1132"/>
    <cellStyle name="Comma 3 8 6 2" xfId="1626"/>
    <cellStyle name="Comma 3 8 7" xfId="1382"/>
    <cellStyle name="Comma 3 9" xfId="586"/>
    <cellStyle name="Comma 3 9 2" xfId="613"/>
    <cellStyle name="Comma 3 9 2 2" xfId="971"/>
    <cellStyle name="Comma 3 9 2 2 2" xfId="1085"/>
    <cellStyle name="Comma 3 9 2 2 2 2" xfId="1324"/>
    <cellStyle name="Comma 3 9 2 2 2 2 2" xfId="1824"/>
    <cellStyle name="Comma 3 9 2 2 2 3" xfId="1576"/>
    <cellStyle name="Comma 3 9 2 2 3" xfId="1201"/>
    <cellStyle name="Comma 3 9 2 2 3 2" xfId="1700"/>
    <cellStyle name="Comma 3 9 2 2 4" xfId="1453"/>
    <cellStyle name="Comma 3 9 2 3" xfId="1038"/>
    <cellStyle name="Comma 3 9 2 3 2" xfId="1274"/>
    <cellStyle name="Comma 3 9 2 3 2 2" xfId="1774"/>
    <cellStyle name="Comma 3 9 2 3 3" xfId="1526"/>
    <cellStyle name="Comma 3 9 2 4" xfId="1154"/>
    <cellStyle name="Comma 3 9 2 4 2" xfId="1650"/>
    <cellStyle name="Comma 3 9 2 5" xfId="1404"/>
    <cellStyle name="Comma 3 9 3" xfId="945"/>
    <cellStyle name="Comma 3 9 3 2" xfId="972"/>
    <cellStyle name="Comma 3 9 3 2 2" xfId="1086"/>
    <cellStyle name="Comma 3 9 3 2 2 2" xfId="1325"/>
    <cellStyle name="Comma 3 9 3 2 2 2 2" xfId="1825"/>
    <cellStyle name="Comma 3 9 3 2 2 3" xfId="1577"/>
    <cellStyle name="Comma 3 9 3 2 3" xfId="1202"/>
    <cellStyle name="Comma 3 9 3 2 3 2" xfId="1701"/>
    <cellStyle name="Comma 3 9 3 2 4" xfId="1454"/>
    <cellStyle name="Comma 3 9 3 3" xfId="1056"/>
    <cellStyle name="Comma 3 9 3 3 2" xfId="1294"/>
    <cellStyle name="Comma 3 9 3 3 2 2" xfId="1794"/>
    <cellStyle name="Comma 3 9 3 3 3" xfId="1546"/>
    <cellStyle name="Comma 3 9 3 4" xfId="1172"/>
    <cellStyle name="Comma 3 9 3 4 2" xfId="1670"/>
    <cellStyle name="Comma 3 9 3 5" xfId="1424"/>
    <cellStyle name="Comma 3 9 4" xfId="970"/>
    <cellStyle name="Comma 3 9 4 2" xfId="1084"/>
    <cellStyle name="Comma 3 9 4 2 2" xfId="1323"/>
    <cellStyle name="Comma 3 9 4 2 2 2" xfId="1823"/>
    <cellStyle name="Comma 3 9 4 2 3" xfId="1575"/>
    <cellStyle name="Comma 3 9 4 3" xfId="1200"/>
    <cellStyle name="Comma 3 9 4 3 2" xfId="1699"/>
    <cellStyle name="Comma 3 9 4 4" xfId="1452"/>
    <cellStyle name="Comma 3 9 5" xfId="1018"/>
    <cellStyle name="Comma 3 9 5 2" xfId="1252"/>
    <cellStyle name="Comma 3 9 5 2 2" xfId="1752"/>
    <cellStyle name="Comma 3 9 5 3" xfId="1504"/>
    <cellStyle name="Comma 3 9 6" xfId="1134"/>
    <cellStyle name="Comma 3 9 6 2" xfId="1628"/>
    <cellStyle name="Comma 3 9 7" xfId="1384"/>
    <cellStyle name="Comma 4" xfId="15"/>
    <cellStyle name="Comma 4 2" xfId="142"/>
    <cellStyle name="Comma 4 3" xfId="357"/>
    <cellStyle name="Comma 5" xfId="2"/>
    <cellStyle name="Comma 5 2" xfId="358"/>
    <cellStyle name="Comma 5 2 2" xfId="678"/>
    <cellStyle name="Comma 6" xfId="359"/>
    <cellStyle name="Comma 6 2" xfId="360"/>
    <cellStyle name="Comma 6 2 2" xfId="812"/>
    <cellStyle name="Comma 6 3" xfId="863"/>
    <cellStyle name="Comma 6 4" xfId="920"/>
    <cellStyle name="Comma 6 5" xfId="676"/>
    <cellStyle name="Comma 7" xfId="128"/>
    <cellStyle name="Comma 7 2" xfId="192"/>
    <cellStyle name="Comma 7 2 2" xfId="362"/>
    <cellStyle name="Comma 7 2 2 2" xfId="819"/>
    <cellStyle name="Comma 7 2 2 3" xfId="870"/>
    <cellStyle name="Comma 7 2 2 4" xfId="927"/>
    <cellStyle name="Comma 7 2 2 5" xfId="767"/>
    <cellStyle name="Comma 7 2 3" xfId="778"/>
    <cellStyle name="Comma 7 2 4" xfId="830"/>
    <cellStyle name="Comma 7 2 5" xfId="898"/>
    <cellStyle name="Comma 7 3" xfId="361"/>
    <cellStyle name="Comma 7 3 2" xfId="815"/>
    <cellStyle name="Comma 7 3 3" xfId="866"/>
    <cellStyle name="Comma 7 3 4" xfId="923"/>
    <cellStyle name="Comma 7 3 5" xfId="720"/>
    <cellStyle name="Comma 7 4" xfId="774"/>
    <cellStyle name="Comma 7 5" xfId="826"/>
    <cellStyle name="Comma 7 6" xfId="894"/>
    <cellStyle name="Comma 8" xfId="363"/>
    <cellStyle name="Comma 8 2" xfId="364"/>
    <cellStyle name="Comma 8 3" xfId="891"/>
    <cellStyle name="Comma 9" xfId="365"/>
    <cellStyle name="CommaBlank" xfId="366"/>
    <cellStyle name="CommaBlank 2" xfId="367"/>
    <cellStyle name="Currency 10" xfId="368"/>
    <cellStyle name="Currency 10 2" xfId="596"/>
    <cellStyle name="Currency 10 2 2" xfId="974"/>
    <cellStyle name="Currency 10 2 2 2" xfId="1088"/>
    <cellStyle name="Currency 10 2 2 2 2" xfId="1327"/>
    <cellStyle name="Currency 10 2 2 2 2 2" xfId="1827"/>
    <cellStyle name="Currency 10 2 2 2 3" xfId="1579"/>
    <cellStyle name="Currency 10 2 2 3" xfId="1204"/>
    <cellStyle name="Currency 10 2 2 3 2" xfId="1703"/>
    <cellStyle name="Currency 10 2 2 4" xfId="1456"/>
    <cellStyle name="Currency 10 2 3" xfId="1026"/>
    <cellStyle name="Currency 10 2 3 2" xfId="1260"/>
    <cellStyle name="Currency 10 2 3 2 2" xfId="1760"/>
    <cellStyle name="Currency 10 2 3 3" xfId="1512"/>
    <cellStyle name="Currency 10 2 4" xfId="1142"/>
    <cellStyle name="Currency 10 2 4 2" xfId="1636"/>
    <cellStyle name="Currency 10 2 5" xfId="1392"/>
    <cellStyle name="Currency 10 3" xfId="936"/>
    <cellStyle name="Currency 10 3 2" xfId="975"/>
    <cellStyle name="Currency 10 3 2 2" xfId="1089"/>
    <cellStyle name="Currency 10 3 2 2 2" xfId="1328"/>
    <cellStyle name="Currency 10 3 2 2 2 2" xfId="1828"/>
    <cellStyle name="Currency 10 3 2 2 3" xfId="1580"/>
    <cellStyle name="Currency 10 3 2 3" xfId="1205"/>
    <cellStyle name="Currency 10 3 2 3 2" xfId="1704"/>
    <cellStyle name="Currency 10 3 2 4" xfId="1457"/>
    <cellStyle name="Currency 10 3 3" xfId="1044"/>
    <cellStyle name="Currency 10 3 3 2" xfId="1280"/>
    <cellStyle name="Currency 10 3 3 2 2" xfId="1780"/>
    <cellStyle name="Currency 10 3 3 3" xfId="1532"/>
    <cellStyle name="Currency 10 3 4" xfId="1160"/>
    <cellStyle name="Currency 10 3 4 2" xfId="1656"/>
    <cellStyle name="Currency 10 3 5" xfId="1410"/>
    <cellStyle name="Currency 10 4" xfId="973"/>
    <cellStyle name="Currency 10 4 2" xfId="1087"/>
    <cellStyle name="Currency 10 4 2 2" xfId="1326"/>
    <cellStyle name="Currency 10 4 2 2 2" xfId="1826"/>
    <cellStyle name="Currency 10 4 2 3" xfId="1578"/>
    <cellStyle name="Currency 10 4 3" xfId="1203"/>
    <cellStyle name="Currency 10 4 3 2" xfId="1702"/>
    <cellStyle name="Currency 10 4 4" xfId="1455"/>
    <cellStyle name="Currency 10 5" xfId="1006"/>
    <cellStyle name="Currency 10 5 2" xfId="1238"/>
    <cellStyle name="Currency 10 5 2 2" xfId="1738"/>
    <cellStyle name="Currency 10 5 3" xfId="1490"/>
    <cellStyle name="Currency 10 6" xfId="1122"/>
    <cellStyle name="Currency 10 6 2" xfId="1614"/>
    <cellStyle name="Currency 10 7" xfId="1370"/>
    <cellStyle name="Currency 2" xfId="12"/>
    <cellStyle name="Currency 2 2" xfId="16"/>
    <cellStyle name="Currency 2 2 2" xfId="143"/>
    <cellStyle name="Currency 2 2 3" xfId="167"/>
    <cellStyle name="Currency 2 2 3 2" xfId="742"/>
    <cellStyle name="Currency 2 3" xfId="78"/>
    <cellStyle name="Currency 2 3 2" xfId="168"/>
    <cellStyle name="Currency 2 3 2 2" xfId="743"/>
    <cellStyle name="Currency 2 3 3" xfId="576"/>
    <cellStyle name="Currency 2 3 3 2" xfId="692"/>
    <cellStyle name="Currency 2 4" xfId="79"/>
    <cellStyle name="Currency 2 4 2" xfId="169"/>
    <cellStyle name="Currency 2 4 2 2" xfId="744"/>
    <cellStyle name="Currency 2 4 3" xfId="693"/>
    <cellStyle name="Currency 2 5" xfId="139"/>
    <cellStyle name="Currency 2 5 2" xfId="723"/>
    <cellStyle name="Currency 3" xfId="17"/>
    <cellStyle name="Currency 3 2" xfId="370"/>
    <cellStyle name="Currency 3 3" xfId="371"/>
    <cellStyle name="Currency 3 4" xfId="372"/>
    <cellStyle name="Currency 3 5" xfId="597"/>
    <cellStyle name="Currency 3 6" xfId="369"/>
    <cellStyle name="Currency 4" xfId="8"/>
    <cellStyle name="Currency 4 2" xfId="374"/>
    <cellStyle name="Currency 4 3" xfId="375"/>
    <cellStyle name="Currency 4 4" xfId="376"/>
    <cellStyle name="Currency 4 5" xfId="373"/>
    <cellStyle name="Currency 5" xfId="377"/>
    <cellStyle name="Currency 5 2" xfId="772"/>
    <cellStyle name="Currency 5 2 2" xfId="824"/>
    <cellStyle name="Currency 5 2 3" xfId="875"/>
    <cellStyle name="Currency 5 2 4" xfId="932"/>
    <cellStyle name="Currency 5 3" xfId="796"/>
    <cellStyle name="Currency 5 4" xfId="847"/>
    <cellStyle name="Currency 5 5" xfId="903"/>
    <cellStyle name="Currency 5 6" xfId="660"/>
    <cellStyle name="Currency 6" xfId="378"/>
    <cellStyle name="Currency 7" xfId="379"/>
    <cellStyle name="Currency 7 2" xfId="811"/>
    <cellStyle name="Currency 7 3" xfId="862"/>
    <cellStyle name="Currency 7 4" xfId="919"/>
    <cellStyle name="Currency 7 5" xfId="675"/>
    <cellStyle name="Currency 8" xfId="380"/>
    <cellStyle name="Currency 8 2" xfId="890"/>
    <cellStyle name="Currency 9" xfId="381"/>
    <cellStyle name="Explanatory Text" xfId="631" builtinId="53" customBuiltin="1"/>
    <cellStyle name="Explanatory Text 2" xfId="80"/>
    <cellStyle name="Explanatory Text 3" xfId="382"/>
    <cellStyle name="Explanatory Text 4" xfId="383"/>
    <cellStyle name="Explanatory Text 5" xfId="384"/>
    <cellStyle name="Explanatory Text 6" xfId="385"/>
    <cellStyle name="Good" xfId="622" builtinId="26" customBuiltin="1"/>
    <cellStyle name="Good 2" xfId="81"/>
    <cellStyle name="Good 3" xfId="386"/>
    <cellStyle name="Good 4" xfId="387"/>
    <cellStyle name="Good 5" xfId="388"/>
    <cellStyle name="Good 6" xfId="389"/>
    <cellStyle name="Heading 1" xfId="618" builtinId="16" customBuiltin="1"/>
    <cellStyle name="Heading 1 2" xfId="82"/>
    <cellStyle name="Heading 1 2 2" xfId="390"/>
    <cellStyle name="Heading 1 3" xfId="391"/>
    <cellStyle name="Heading 1 4" xfId="392"/>
    <cellStyle name="Heading 1 5" xfId="393"/>
    <cellStyle name="Heading 1 6" xfId="394"/>
    <cellStyle name="Heading 1 7" xfId="395"/>
    <cellStyle name="Heading 1 8" xfId="396"/>
    <cellStyle name="Heading 2" xfId="619" builtinId="17" customBuiltin="1"/>
    <cellStyle name="Heading 2 2" xfId="83"/>
    <cellStyle name="Heading 2 2 2" xfId="397"/>
    <cellStyle name="Heading 2 3" xfId="398"/>
    <cellStyle name="Heading 2 4" xfId="399"/>
    <cellStyle name="Heading 2 5" xfId="400"/>
    <cellStyle name="Heading 2 6" xfId="401"/>
    <cellStyle name="Heading 2 7" xfId="402"/>
    <cellStyle name="Heading 2 8" xfId="403"/>
    <cellStyle name="Heading 3" xfId="620" builtinId="18" customBuiltin="1"/>
    <cellStyle name="Heading 3 2" xfId="84"/>
    <cellStyle name="Heading 3 2 2" xfId="404"/>
    <cellStyle name="Heading 3 3" xfId="405"/>
    <cellStyle name="Heading 3 4" xfId="406"/>
    <cellStyle name="Heading 3 5" xfId="407"/>
    <cellStyle name="Heading 3 6" xfId="408"/>
    <cellStyle name="Heading 3 7" xfId="409"/>
    <cellStyle name="Heading 3 8" xfId="410"/>
    <cellStyle name="Heading 4" xfId="621" builtinId="19" customBuiltin="1"/>
    <cellStyle name="Heading 4 2" xfId="85"/>
    <cellStyle name="Heading 4 2 2" xfId="411"/>
    <cellStyle name="Heading 4 3" xfId="412"/>
    <cellStyle name="Heading 4 4" xfId="413"/>
    <cellStyle name="Heading 4 5" xfId="414"/>
    <cellStyle name="Heading 4 6" xfId="415"/>
    <cellStyle name="Heading 4 7" xfId="416"/>
    <cellStyle name="Heading 4 8" xfId="417"/>
    <cellStyle name="Input" xfId="625" builtinId="20" customBuiltin="1"/>
    <cellStyle name="Input 2" xfId="86"/>
    <cellStyle name="Input 3" xfId="418"/>
    <cellStyle name="Input 4" xfId="419"/>
    <cellStyle name="Input 5" xfId="420"/>
    <cellStyle name="Input 6" xfId="421"/>
    <cellStyle name="kirkdollars" xfId="422"/>
    <cellStyle name="Lines" xfId="1365"/>
    <cellStyle name="Linked Cell" xfId="628" builtinId="24" customBuiltin="1"/>
    <cellStyle name="Linked Cell 2" xfId="87"/>
    <cellStyle name="Linked Cell 3" xfId="423"/>
    <cellStyle name="Linked Cell 4" xfId="424"/>
    <cellStyle name="Linked Cell 5" xfId="425"/>
    <cellStyle name="Linked Cell 6" xfId="426"/>
    <cellStyle name="Neutral" xfId="624" builtinId="28" customBuiltin="1"/>
    <cellStyle name="Neutral 2" xfId="88"/>
    <cellStyle name="Neutral 3" xfId="427"/>
    <cellStyle name="Neutral 4" xfId="428"/>
    <cellStyle name="Neutral 5" xfId="429"/>
    <cellStyle name="Neutral 6" xfId="430"/>
    <cellStyle name="Normal" xfId="0" builtinId="0"/>
    <cellStyle name="Normal 10" xfId="431"/>
    <cellStyle name="Normal 10 2" xfId="904"/>
    <cellStyle name="Normal 11" xfId="432"/>
    <cellStyle name="Normal 11 2" xfId="933"/>
    <cellStyle name="Normal 12" xfId="433"/>
    <cellStyle name="Normal 12 2" xfId="876"/>
    <cellStyle name="Normal 13" xfId="434"/>
    <cellStyle name="Normal 132" xfId="1367"/>
    <cellStyle name="Normal 14" xfId="435"/>
    <cellStyle name="Normal 15" xfId="436"/>
    <cellStyle name="Normal 15 2" xfId="598"/>
    <cellStyle name="Normal 15 2 2" xfId="977"/>
    <cellStyle name="Normal 15 2 2 2" xfId="1091"/>
    <cellStyle name="Normal 15 2 2 2 2" xfId="1330"/>
    <cellStyle name="Normal 15 2 2 2 2 2" xfId="1830"/>
    <cellStyle name="Normal 15 2 2 2 3" xfId="1582"/>
    <cellStyle name="Normal 15 2 2 3" xfId="1207"/>
    <cellStyle name="Normal 15 2 2 3 2" xfId="1706"/>
    <cellStyle name="Normal 15 2 2 4" xfId="1459"/>
    <cellStyle name="Normal 15 2 3" xfId="1027"/>
    <cellStyle name="Normal 15 2 3 2" xfId="1261"/>
    <cellStyle name="Normal 15 2 3 2 2" xfId="1761"/>
    <cellStyle name="Normal 15 2 3 3" xfId="1513"/>
    <cellStyle name="Normal 15 2 4" xfId="1143"/>
    <cellStyle name="Normal 15 2 4 2" xfId="1637"/>
    <cellStyle name="Normal 15 2 5" xfId="1393"/>
    <cellStyle name="Normal 15 3" xfId="937"/>
    <cellStyle name="Normal 15 3 2" xfId="978"/>
    <cellStyle name="Normal 15 3 2 2" xfId="1092"/>
    <cellStyle name="Normal 15 3 2 2 2" xfId="1331"/>
    <cellStyle name="Normal 15 3 2 2 2 2" xfId="1831"/>
    <cellStyle name="Normal 15 3 2 2 3" xfId="1583"/>
    <cellStyle name="Normal 15 3 2 3" xfId="1208"/>
    <cellStyle name="Normal 15 3 2 3 2" xfId="1707"/>
    <cellStyle name="Normal 15 3 2 4" xfId="1460"/>
    <cellStyle name="Normal 15 3 3" xfId="1045"/>
    <cellStyle name="Normal 15 3 3 2" xfId="1281"/>
    <cellStyle name="Normal 15 3 3 2 2" xfId="1781"/>
    <cellStyle name="Normal 15 3 3 3" xfId="1533"/>
    <cellStyle name="Normal 15 3 4" xfId="1161"/>
    <cellStyle name="Normal 15 3 4 2" xfId="1657"/>
    <cellStyle name="Normal 15 3 5" xfId="1411"/>
    <cellStyle name="Normal 15 4" xfId="976"/>
    <cellStyle name="Normal 15 4 2" xfId="1090"/>
    <cellStyle name="Normal 15 4 2 2" xfId="1329"/>
    <cellStyle name="Normal 15 4 2 2 2" xfId="1829"/>
    <cellStyle name="Normal 15 4 2 3" xfId="1581"/>
    <cellStyle name="Normal 15 4 3" xfId="1206"/>
    <cellStyle name="Normal 15 4 3 2" xfId="1705"/>
    <cellStyle name="Normal 15 4 4" xfId="1458"/>
    <cellStyle name="Normal 15 5" xfId="1007"/>
    <cellStyle name="Normal 15 5 2" xfId="1239"/>
    <cellStyle name="Normal 15 5 2 2" xfId="1739"/>
    <cellStyle name="Normal 15 5 3" xfId="1491"/>
    <cellStyle name="Normal 15 6" xfId="1123"/>
    <cellStyle name="Normal 15 6 2" xfId="1615"/>
    <cellStyle name="Normal 15 7" xfId="1371"/>
    <cellStyle name="Normal 16" xfId="437"/>
    <cellStyle name="Normal 17" xfId="438"/>
    <cellStyle name="Normal 18" xfId="439"/>
    <cellStyle name="Normal 19" xfId="440"/>
    <cellStyle name="Normal 2" xfId="9"/>
    <cellStyle name="Normal 2 2" xfId="18"/>
    <cellStyle name="Normal 2 2 2" xfId="91"/>
    <cellStyle name="Normal 2 2 2 2" xfId="170"/>
    <cellStyle name="Normal 2 2 2 2 2" xfId="745"/>
    <cellStyle name="Normal 2 2 2 3" xfId="694"/>
    <cellStyle name="Normal 2 2 3" xfId="92"/>
    <cellStyle name="Normal 2 2 3 2" xfId="171"/>
    <cellStyle name="Normal 2 2 3 2 2" xfId="746"/>
    <cellStyle name="Normal 2 2 3 3" xfId="695"/>
    <cellStyle name="Normal 2 2 4" xfId="93"/>
    <cellStyle name="Normal 2 2 4 2" xfId="172"/>
    <cellStyle name="Normal 2 2 4 2 2" xfId="747"/>
    <cellStyle name="Normal 2 2 4 3" xfId="696"/>
    <cellStyle name="Normal 2 2 5" xfId="145"/>
    <cellStyle name="Normal 2 2 5 2" xfId="725"/>
    <cellStyle name="Normal 2 2 6" xfId="90"/>
    <cellStyle name="Normal 2 3" xfId="94"/>
    <cellStyle name="Normal 2 3 2" xfId="95"/>
    <cellStyle name="Normal 2 3 2 2" xfId="173"/>
    <cellStyle name="Normal 2 3 2 2 2" xfId="748"/>
    <cellStyle name="Normal 2 3 2 2 3" xfId="1862"/>
    <cellStyle name="Normal 2 3 2 3" xfId="698"/>
    <cellStyle name="Normal 2 3 2 3 2" xfId="1873"/>
    <cellStyle name="Normal 2 3 2 4" xfId="1362"/>
    <cellStyle name="Normal 2 3 3" xfId="96"/>
    <cellStyle name="Normal 2 3 3 2" xfId="174"/>
    <cellStyle name="Normal 2 3 3 2 2" xfId="749"/>
    <cellStyle name="Normal 2 3 3 3" xfId="699"/>
    <cellStyle name="Normal 2 3 4" xfId="97"/>
    <cellStyle name="Normal 2 3 4 2" xfId="175"/>
    <cellStyle name="Normal 2 3 4 2 2" xfId="750"/>
    <cellStyle name="Normal 2 3 4 3" xfId="700"/>
    <cellStyle name="Normal 2 3 5" xfId="697"/>
    <cellStyle name="Normal 2 4" xfId="132"/>
    <cellStyle name="Normal 2 4 2" xfId="441"/>
    <cellStyle name="Normal 2 5" xfId="89"/>
    <cellStyle name="Normal 2_Adjustment WP" xfId="442"/>
    <cellStyle name="Normal 20" xfId="443"/>
    <cellStyle name="Normal 21" xfId="444"/>
    <cellStyle name="Normal 22" xfId="445"/>
    <cellStyle name="Normal 23" xfId="446"/>
    <cellStyle name="Normal 24" xfId="447"/>
    <cellStyle name="Normal 25" xfId="448"/>
    <cellStyle name="Normal 26" xfId="449"/>
    <cellStyle name="Normal 27" xfId="450"/>
    <cellStyle name="Normal 28" xfId="451"/>
    <cellStyle name="Normal 29" xfId="452"/>
    <cellStyle name="Normal 3" xfId="10"/>
    <cellStyle name="Normal 3 2" xfId="129"/>
    <cellStyle name="Normal 3 2 2" xfId="454"/>
    <cellStyle name="Normal 3 2 2 2" xfId="1863"/>
    <cellStyle name="Normal 3 2 2 3" xfId="1363"/>
    <cellStyle name="Normal 3 3" xfId="137"/>
    <cellStyle name="Normal 3 3 2" xfId="455"/>
    <cellStyle name="Normal 3 3 2 2" xfId="721"/>
    <cellStyle name="Normal 3 4" xfId="98"/>
    <cellStyle name="Normal 3 4 2" xfId="456"/>
    <cellStyle name="Normal 3 4 2 2" xfId="795"/>
    <cellStyle name="Normal 3 4 3" xfId="659"/>
    <cellStyle name="Normal 3 5" xfId="575"/>
    <cellStyle name="Normal 3 5 2" xfId="701"/>
    <cellStyle name="Normal 3 6" xfId="599"/>
    <cellStyle name="Normal 3 7" xfId="453"/>
    <cellStyle name="Normal 3 7 2" xfId="1864"/>
    <cellStyle name="Normal 3 7 3" xfId="1364"/>
    <cellStyle name="Normal 3_108 Summary" xfId="457"/>
    <cellStyle name="Normal 30" xfId="458"/>
    <cellStyle name="Normal 31" xfId="459"/>
    <cellStyle name="Normal 32" xfId="460"/>
    <cellStyle name="Normal 33" xfId="461"/>
    <cellStyle name="Normal 34" xfId="462"/>
    <cellStyle name="Normal 35" xfId="463"/>
    <cellStyle name="Normal 35 2" xfId="600"/>
    <cellStyle name="Normal 35 2 2" xfId="980"/>
    <cellStyle name="Normal 35 2 2 2" xfId="1094"/>
    <cellStyle name="Normal 35 2 2 2 2" xfId="1333"/>
    <cellStyle name="Normal 35 2 2 2 2 2" xfId="1833"/>
    <cellStyle name="Normal 35 2 2 2 3" xfId="1585"/>
    <cellStyle name="Normal 35 2 2 3" xfId="1210"/>
    <cellStyle name="Normal 35 2 2 3 2" xfId="1709"/>
    <cellStyle name="Normal 35 2 2 4" xfId="1462"/>
    <cellStyle name="Normal 35 2 3" xfId="1028"/>
    <cellStyle name="Normal 35 2 3 2" xfId="1262"/>
    <cellStyle name="Normal 35 2 3 2 2" xfId="1762"/>
    <cellStyle name="Normal 35 2 3 3" xfId="1514"/>
    <cellStyle name="Normal 35 2 4" xfId="1144"/>
    <cellStyle name="Normal 35 2 4 2" xfId="1638"/>
    <cellStyle name="Normal 35 2 5" xfId="1394"/>
    <cellStyle name="Normal 35 3" xfId="938"/>
    <cellStyle name="Normal 35 3 2" xfId="981"/>
    <cellStyle name="Normal 35 3 2 2" xfId="1095"/>
    <cellStyle name="Normal 35 3 2 2 2" xfId="1334"/>
    <cellStyle name="Normal 35 3 2 2 2 2" xfId="1834"/>
    <cellStyle name="Normal 35 3 2 2 3" xfId="1586"/>
    <cellStyle name="Normal 35 3 2 3" xfId="1211"/>
    <cellStyle name="Normal 35 3 2 3 2" xfId="1710"/>
    <cellStyle name="Normal 35 3 2 4" xfId="1463"/>
    <cellStyle name="Normal 35 3 3" xfId="1046"/>
    <cellStyle name="Normal 35 3 3 2" xfId="1282"/>
    <cellStyle name="Normal 35 3 3 2 2" xfId="1782"/>
    <cellStyle name="Normal 35 3 3 3" xfId="1534"/>
    <cellStyle name="Normal 35 3 4" xfId="1162"/>
    <cellStyle name="Normal 35 3 4 2" xfId="1658"/>
    <cellStyle name="Normal 35 3 5" xfId="1412"/>
    <cellStyle name="Normal 35 4" xfId="979"/>
    <cellStyle name="Normal 35 4 2" xfId="1093"/>
    <cellStyle name="Normal 35 4 2 2" xfId="1332"/>
    <cellStyle name="Normal 35 4 2 2 2" xfId="1832"/>
    <cellStyle name="Normal 35 4 2 3" xfId="1584"/>
    <cellStyle name="Normal 35 4 3" xfId="1209"/>
    <cellStyle name="Normal 35 4 3 2" xfId="1708"/>
    <cellStyle name="Normal 35 4 4" xfId="1461"/>
    <cellStyle name="Normal 35 5" xfId="1008"/>
    <cellStyle name="Normal 35 5 2" xfId="1240"/>
    <cellStyle name="Normal 35 5 2 2" xfId="1740"/>
    <cellStyle name="Normal 35 5 3" xfId="1492"/>
    <cellStyle name="Normal 35 6" xfId="1124"/>
    <cellStyle name="Normal 35 6 2" xfId="1616"/>
    <cellStyle name="Normal 35 7" xfId="1372"/>
    <cellStyle name="Normal 36" xfId="1865"/>
    <cellStyle name="Normal 37" xfId="1872"/>
    <cellStyle name="Normal 38" xfId="1867"/>
    <cellStyle name="Normal 39" xfId="1869"/>
    <cellStyle name="Normal 4" xfId="19"/>
    <cellStyle name="Normal 4 2" xfId="146"/>
    <cellStyle name="Normal 4 2 2" xfId="726"/>
    <cellStyle name="Normal 4 3" xfId="191"/>
    <cellStyle name="Normal 4 3 2" xfId="601"/>
    <cellStyle name="Normal 4 3 2 2" xfId="818"/>
    <cellStyle name="Normal 4 3 2 3" xfId="869"/>
    <cellStyle name="Normal 4 3 2 4" xfId="926"/>
    <cellStyle name="Normal 4 3 2 5" xfId="766"/>
    <cellStyle name="Normal 4 3 3" xfId="777"/>
    <cellStyle name="Normal 4 3 4" xfId="829"/>
    <cellStyle name="Normal 4 3 5" xfId="897"/>
    <cellStyle name="Normal 4 4" xfId="127"/>
    <cellStyle name="Normal 4 4 2" xfId="814"/>
    <cellStyle name="Normal 4 4 2 2" xfId="1874"/>
    <cellStyle name="Normal 4 4 3" xfId="865"/>
    <cellStyle name="Normal 4 4 4" xfId="922"/>
    <cellStyle name="Normal 4 4 5" xfId="1366"/>
    <cellStyle name="Normal 4 5" xfId="464"/>
    <cellStyle name="Normal 4 5 2" xfId="773"/>
    <cellStyle name="Normal 4 6" xfId="825"/>
    <cellStyle name="Normal 4 7" xfId="893"/>
    <cellStyle name="Normal 40" xfId="1876"/>
    <cellStyle name="Normal 41" xfId="1871"/>
    <cellStyle name="Normal 42" xfId="1868"/>
    <cellStyle name="Normal 43" xfId="1866"/>
    <cellStyle name="Normal 44" xfId="1870"/>
    <cellStyle name="Normal 45" xfId="1875"/>
    <cellStyle name="Normal 46" xfId="1877"/>
    <cellStyle name="Normal 47" xfId="1878"/>
    <cellStyle name="Normal 48" xfId="1880"/>
    <cellStyle name="Normal 49" xfId="1879"/>
    <cellStyle name="Normal 5" xfId="20"/>
    <cellStyle name="Normal 5 2" xfId="147"/>
    <cellStyle name="Normal 5 2 2" xfId="727"/>
    <cellStyle name="Normal 5 3" xfId="99"/>
    <cellStyle name="Normal 50" xfId="1881"/>
    <cellStyle name="Normal 6" xfId="28"/>
    <cellStyle name="Normal 6 10" xfId="591"/>
    <cellStyle name="Normal 6 10 2" xfId="982"/>
    <cellStyle name="Normal 6 10 2 2" xfId="1096"/>
    <cellStyle name="Normal 6 10 2 2 2" xfId="1335"/>
    <cellStyle name="Normal 6 10 2 2 2 2" xfId="1835"/>
    <cellStyle name="Normal 6 10 2 2 3" xfId="1587"/>
    <cellStyle name="Normal 6 10 2 3" xfId="1212"/>
    <cellStyle name="Normal 6 10 2 3 2" xfId="1711"/>
    <cellStyle name="Normal 6 10 2 4" xfId="1464"/>
    <cellStyle name="Normal 6 10 3" xfId="1023"/>
    <cellStyle name="Normal 6 10 3 2" xfId="1257"/>
    <cellStyle name="Normal 6 10 3 2 2" xfId="1757"/>
    <cellStyle name="Normal 6 10 3 3" xfId="1509"/>
    <cellStyle name="Normal 6 10 4" xfId="1139"/>
    <cellStyle name="Normal 6 10 4 2" xfId="1633"/>
    <cellStyle name="Normal 6 10 5" xfId="1389"/>
    <cellStyle name="Normal 6 11" xfId="1361"/>
    <cellStyle name="Normal 6 11 2" xfId="1861"/>
    <cellStyle name="Normal 6 2" xfId="154"/>
    <cellStyle name="Normal 6 2 2" xfId="194"/>
    <cellStyle name="Normal 6 2 2 2" xfId="769"/>
    <cellStyle name="Normal 6 2 2 2 2" xfId="821"/>
    <cellStyle name="Normal 6 2 2 2 2 2" xfId="1337"/>
    <cellStyle name="Normal 6 2 2 2 2 2 2" xfId="1837"/>
    <cellStyle name="Normal 6 2 2 2 2 3" xfId="1589"/>
    <cellStyle name="Normal 6 2 2 2 3" xfId="872"/>
    <cellStyle name="Normal 6 2 2 2 3 2" xfId="1713"/>
    <cellStyle name="Normal 6 2 2 2 4" xfId="929"/>
    <cellStyle name="Normal 6 2 2 3" xfId="780"/>
    <cellStyle name="Normal 6 2 2 3 2" xfId="1265"/>
    <cellStyle name="Normal 6 2 2 3 2 2" xfId="1765"/>
    <cellStyle name="Normal 6 2 2 3 3" xfId="1517"/>
    <cellStyle name="Normal 6 2 2 4" xfId="832"/>
    <cellStyle name="Normal 6 2 2 4 2" xfId="1641"/>
    <cellStyle name="Normal 6 2 2 5" xfId="900"/>
    <cellStyle name="Normal 6 2 3" xfId="729"/>
    <cellStyle name="Normal 6 2 3 2" xfId="817"/>
    <cellStyle name="Normal 6 2 3 2 2" xfId="1098"/>
    <cellStyle name="Normal 6 2 3 2 2 2" xfId="1338"/>
    <cellStyle name="Normal 6 2 3 2 2 2 2" xfId="1838"/>
    <cellStyle name="Normal 6 2 3 2 2 3" xfId="1590"/>
    <cellStyle name="Normal 6 2 3 2 3" xfId="1214"/>
    <cellStyle name="Normal 6 2 3 2 3 2" xfId="1714"/>
    <cellStyle name="Normal 6 2 3 2 4" xfId="1466"/>
    <cellStyle name="Normal 6 2 3 3" xfId="868"/>
    <cellStyle name="Normal 6 2 3 3 2" xfId="1285"/>
    <cellStyle name="Normal 6 2 3 3 2 2" xfId="1785"/>
    <cellStyle name="Normal 6 2 3 3 3" xfId="1537"/>
    <cellStyle name="Normal 6 2 3 4" xfId="925"/>
    <cellStyle name="Normal 6 2 3 4 2" xfId="1661"/>
    <cellStyle name="Normal 6 2 3 5" xfId="1415"/>
    <cellStyle name="Normal 6 2 4" xfId="776"/>
    <cellStyle name="Normal 6 2 4 2" xfId="1097"/>
    <cellStyle name="Normal 6 2 4 2 2" xfId="1336"/>
    <cellStyle name="Normal 6 2 4 2 2 2" xfId="1836"/>
    <cellStyle name="Normal 6 2 4 2 3" xfId="1588"/>
    <cellStyle name="Normal 6 2 4 3" xfId="1213"/>
    <cellStyle name="Normal 6 2 4 3 2" xfId="1712"/>
    <cellStyle name="Normal 6 2 4 4" xfId="1465"/>
    <cellStyle name="Normal 6 2 5" xfId="828"/>
    <cellStyle name="Normal 6 2 5 2" xfId="1243"/>
    <cellStyle name="Normal 6 2 5 2 2" xfId="1743"/>
    <cellStyle name="Normal 6 2 5 3" xfId="1495"/>
    <cellStyle name="Normal 6 2 6" xfId="896"/>
    <cellStyle name="Normal 6 2 6 2" xfId="1619"/>
    <cellStyle name="Normal 6 2 7" xfId="1375"/>
    <cellStyle name="Normal 6 3" xfId="100"/>
    <cellStyle name="Normal 6 3 2" xfId="606"/>
    <cellStyle name="Normal 6 3 2 2" xfId="984"/>
    <cellStyle name="Normal 6 3 2 2 2" xfId="1100"/>
    <cellStyle name="Normal 6 3 2 2 2 2" xfId="1340"/>
    <cellStyle name="Normal 6 3 2 2 2 2 2" xfId="1840"/>
    <cellStyle name="Normal 6 3 2 2 2 3" xfId="1592"/>
    <cellStyle name="Normal 6 3 2 2 3" xfId="1216"/>
    <cellStyle name="Normal 6 3 2 2 3 2" xfId="1716"/>
    <cellStyle name="Normal 6 3 2 2 4" xfId="1468"/>
    <cellStyle name="Normal 6 3 2 3" xfId="1031"/>
    <cellStyle name="Normal 6 3 2 3 2" xfId="1267"/>
    <cellStyle name="Normal 6 3 2 3 2 2" xfId="1767"/>
    <cellStyle name="Normal 6 3 2 3 3" xfId="1519"/>
    <cellStyle name="Normal 6 3 2 4" xfId="1147"/>
    <cellStyle name="Normal 6 3 2 4 2" xfId="1643"/>
    <cellStyle name="Normal 6 3 2 5" xfId="1397"/>
    <cellStyle name="Normal 6 3 3" xfId="579"/>
    <cellStyle name="Normal 6 3 3 2" xfId="985"/>
    <cellStyle name="Normal 6 3 3 2 2" xfId="1101"/>
    <cellStyle name="Normal 6 3 3 2 2 2" xfId="1341"/>
    <cellStyle name="Normal 6 3 3 2 2 2 2" xfId="1841"/>
    <cellStyle name="Normal 6 3 3 2 2 3" xfId="1593"/>
    <cellStyle name="Normal 6 3 3 2 3" xfId="1217"/>
    <cellStyle name="Normal 6 3 3 2 3 2" xfId="1717"/>
    <cellStyle name="Normal 6 3 3 2 4" xfId="1469"/>
    <cellStyle name="Normal 6 3 3 3" xfId="1049"/>
    <cellStyle name="Normal 6 3 3 3 2" xfId="1287"/>
    <cellStyle name="Normal 6 3 3 3 2 2" xfId="1787"/>
    <cellStyle name="Normal 6 3 3 3 3" xfId="1539"/>
    <cellStyle name="Normal 6 3 3 4" xfId="1165"/>
    <cellStyle name="Normal 6 3 3 4 2" xfId="1663"/>
    <cellStyle name="Normal 6 3 3 5" xfId="1417"/>
    <cellStyle name="Normal 6 3 4" xfId="983"/>
    <cellStyle name="Normal 6 3 4 2" xfId="1099"/>
    <cellStyle name="Normal 6 3 4 2 2" xfId="1339"/>
    <cellStyle name="Normal 6 3 4 2 2 2" xfId="1839"/>
    <cellStyle name="Normal 6 3 4 2 3" xfId="1591"/>
    <cellStyle name="Normal 6 3 4 3" xfId="1215"/>
    <cellStyle name="Normal 6 3 4 3 2" xfId="1715"/>
    <cellStyle name="Normal 6 3 4 4" xfId="1467"/>
    <cellStyle name="Normal 6 3 5" xfId="1011"/>
    <cellStyle name="Normal 6 3 5 2" xfId="1245"/>
    <cellStyle name="Normal 6 3 5 2 2" xfId="1745"/>
    <cellStyle name="Normal 6 3 5 3" xfId="1497"/>
    <cellStyle name="Normal 6 3 6" xfId="1127"/>
    <cellStyle name="Normal 6 3 6 2" xfId="1621"/>
    <cellStyle name="Normal 6 3 7" xfId="1377"/>
    <cellStyle name="Normal 6 4" xfId="581"/>
    <cellStyle name="Normal 6 4 2" xfId="608"/>
    <cellStyle name="Normal 6 4 2 2" xfId="987"/>
    <cellStyle name="Normal 6 4 2 2 2" xfId="1103"/>
    <cellStyle name="Normal 6 4 2 2 2 2" xfId="1343"/>
    <cellStyle name="Normal 6 4 2 2 2 2 2" xfId="1843"/>
    <cellStyle name="Normal 6 4 2 2 2 3" xfId="1595"/>
    <cellStyle name="Normal 6 4 2 2 3" xfId="1219"/>
    <cellStyle name="Normal 6 4 2 2 3 2" xfId="1719"/>
    <cellStyle name="Normal 6 4 2 2 4" xfId="1471"/>
    <cellStyle name="Normal 6 4 2 3" xfId="1033"/>
    <cellStyle name="Normal 6 4 2 3 2" xfId="1269"/>
    <cellStyle name="Normal 6 4 2 3 2 2" xfId="1769"/>
    <cellStyle name="Normal 6 4 2 3 3" xfId="1521"/>
    <cellStyle name="Normal 6 4 2 4" xfId="1149"/>
    <cellStyle name="Normal 6 4 2 4 2" xfId="1645"/>
    <cellStyle name="Normal 6 4 2 5" xfId="1399"/>
    <cellStyle name="Normal 6 4 3" xfId="940"/>
    <cellStyle name="Normal 6 4 3 2" xfId="988"/>
    <cellStyle name="Normal 6 4 3 2 2" xfId="1104"/>
    <cellStyle name="Normal 6 4 3 2 2 2" xfId="1344"/>
    <cellStyle name="Normal 6 4 3 2 2 2 2" xfId="1844"/>
    <cellStyle name="Normal 6 4 3 2 2 3" xfId="1596"/>
    <cellStyle name="Normal 6 4 3 2 3" xfId="1220"/>
    <cellStyle name="Normal 6 4 3 2 3 2" xfId="1720"/>
    <cellStyle name="Normal 6 4 3 2 4" xfId="1472"/>
    <cellStyle name="Normal 6 4 3 3" xfId="1051"/>
    <cellStyle name="Normal 6 4 3 3 2" xfId="1289"/>
    <cellStyle name="Normal 6 4 3 3 2 2" xfId="1789"/>
    <cellStyle name="Normal 6 4 3 3 3" xfId="1541"/>
    <cellStyle name="Normal 6 4 3 4" xfId="1167"/>
    <cellStyle name="Normal 6 4 3 4 2" xfId="1665"/>
    <cellStyle name="Normal 6 4 3 5" xfId="1419"/>
    <cellStyle name="Normal 6 4 4" xfId="986"/>
    <cellStyle name="Normal 6 4 4 2" xfId="1102"/>
    <cellStyle name="Normal 6 4 4 2 2" xfId="1342"/>
    <cellStyle name="Normal 6 4 4 2 2 2" xfId="1842"/>
    <cellStyle name="Normal 6 4 4 2 3" xfId="1594"/>
    <cellStyle name="Normal 6 4 4 3" xfId="1218"/>
    <cellStyle name="Normal 6 4 4 3 2" xfId="1718"/>
    <cellStyle name="Normal 6 4 4 4" xfId="1470"/>
    <cellStyle name="Normal 6 4 5" xfId="1013"/>
    <cellStyle name="Normal 6 4 5 2" xfId="1247"/>
    <cellStyle name="Normal 6 4 5 2 2" xfId="1747"/>
    <cellStyle name="Normal 6 4 5 3" xfId="1499"/>
    <cellStyle name="Normal 6 4 6" xfId="1129"/>
    <cellStyle name="Normal 6 4 6 2" xfId="1623"/>
    <cellStyle name="Normal 6 4 7" xfId="1379"/>
    <cellStyle name="Normal 6 5" xfId="583"/>
    <cellStyle name="Normal 6 5 2" xfId="610"/>
    <cellStyle name="Normal 6 5 2 2" xfId="990"/>
    <cellStyle name="Normal 6 5 2 2 2" xfId="1106"/>
    <cellStyle name="Normal 6 5 2 2 2 2" xfId="1346"/>
    <cellStyle name="Normal 6 5 2 2 2 2 2" xfId="1846"/>
    <cellStyle name="Normal 6 5 2 2 2 3" xfId="1598"/>
    <cellStyle name="Normal 6 5 2 2 3" xfId="1222"/>
    <cellStyle name="Normal 6 5 2 2 3 2" xfId="1722"/>
    <cellStyle name="Normal 6 5 2 2 4" xfId="1474"/>
    <cellStyle name="Normal 6 5 2 3" xfId="1035"/>
    <cellStyle name="Normal 6 5 2 3 2" xfId="1271"/>
    <cellStyle name="Normal 6 5 2 3 2 2" xfId="1771"/>
    <cellStyle name="Normal 6 5 2 3 3" xfId="1523"/>
    <cellStyle name="Normal 6 5 2 4" xfId="1151"/>
    <cellStyle name="Normal 6 5 2 4 2" xfId="1647"/>
    <cellStyle name="Normal 6 5 2 5" xfId="1401"/>
    <cellStyle name="Normal 6 5 3" xfId="942"/>
    <cellStyle name="Normal 6 5 3 2" xfId="991"/>
    <cellStyle name="Normal 6 5 3 2 2" xfId="1107"/>
    <cellStyle name="Normal 6 5 3 2 2 2" xfId="1347"/>
    <cellStyle name="Normal 6 5 3 2 2 2 2" xfId="1847"/>
    <cellStyle name="Normal 6 5 3 2 2 3" xfId="1599"/>
    <cellStyle name="Normal 6 5 3 2 3" xfId="1223"/>
    <cellStyle name="Normal 6 5 3 2 3 2" xfId="1723"/>
    <cellStyle name="Normal 6 5 3 2 4" xfId="1475"/>
    <cellStyle name="Normal 6 5 3 3" xfId="1053"/>
    <cellStyle name="Normal 6 5 3 3 2" xfId="1291"/>
    <cellStyle name="Normal 6 5 3 3 2 2" xfId="1791"/>
    <cellStyle name="Normal 6 5 3 3 3" xfId="1543"/>
    <cellStyle name="Normal 6 5 3 4" xfId="1169"/>
    <cellStyle name="Normal 6 5 3 4 2" xfId="1667"/>
    <cellStyle name="Normal 6 5 3 5" xfId="1421"/>
    <cellStyle name="Normal 6 5 4" xfId="989"/>
    <cellStyle name="Normal 6 5 4 2" xfId="1105"/>
    <cellStyle name="Normal 6 5 4 2 2" xfId="1345"/>
    <cellStyle name="Normal 6 5 4 2 2 2" xfId="1845"/>
    <cellStyle name="Normal 6 5 4 2 3" xfId="1597"/>
    <cellStyle name="Normal 6 5 4 3" xfId="1221"/>
    <cellStyle name="Normal 6 5 4 3 2" xfId="1721"/>
    <cellStyle name="Normal 6 5 4 4" xfId="1473"/>
    <cellStyle name="Normal 6 5 5" xfId="1015"/>
    <cellStyle name="Normal 6 5 5 2" xfId="1249"/>
    <cellStyle name="Normal 6 5 5 2 2" xfId="1749"/>
    <cellStyle name="Normal 6 5 5 3" xfId="1501"/>
    <cellStyle name="Normal 6 5 6" xfId="1131"/>
    <cellStyle name="Normal 6 5 6 2" xfId="1625"/>
    <cellStyle name="Normal 6 5 7" xfId="1381"/>
    <cellStyle name="Normal 6 6" xfId="585"/>
    <cellStyle name="Normal 6 6 2" xfId="612"/>
    <cellStyle name="Normal 6 6 2 2" xfId="993"/>
    <cellStyle name="Normal 6 6 2 2 2" xfId="1109"/>
    <cellStyle name="Normal 6 6 2 2 2 2" xfId="1349"/>
    <cellStyle name="Normal 6 6 2 2 2 2 2" xfId="1849"/>
    <cellStyle name="Normal 6 6 2 2 2 3" xfId="1601"/>
    <cellStyle name="Normal 6 6 2 2 3" xfId="1225"/>
    <cellStyle name="Normal 6 6 2 2 3 2" xfId="1725"/>
    <cellStyle name="Normal 6 6 2 2 4" xfId="1477"/>
    <cellStyle name="Normal 6 6 2 3" xfId="1037"/>
    <cellStyle name="Normal 6 6 2 3 2" xfId="1273"/>
    <cellStyle name="Normal 6 6 2 3 2 2" xfId="1773"/>
    <cellStyle name="Normal 6 6 2 3 3" xfId="1525"/>
    <cellStyle name="Normal 6 6 2 4" xfId="1153"/>
    <cellStyle name="Normal 6 6 2 4 2" xfId="1649"/>
    <cellStyle name="Normal 6 6 2 5" xfId="1403"/>
    <cellStyle name="Normal 6 6 3" xfId="944"/>
    <cellStyle name="Normal 6 6 3 2" xfId="994"/>
    <cellStyle name="Normal 6 6 3 2 2" xfId="1110"/>
    <cellStyle name="Normal 6 6 3 2 2 2" xfId="1350"/>
    <cellStyle name="Normal 6 6 3 2 2 2 2" xfId="1850"/>
    <cellStyle name="Normal 6 6 3 2 2 3" xfId="1602"/>
    <cellStyle name="Normal 6 6 3 2 3" xfId="1226"/>
    <cellStyle name="Normal 6 6 3 2 3 2" xfId="1726"/>
    <cellStyle name="Normal 6 6 3 2 4" xfId="1478"/>
    <cellStyle name="Normal 6 6 3 3" xfId="1055"/>
    <cellStyle name="Normal 6 6 3 3 2" xfId="1293"/>
    <cellStyle name="Normal 6 6 3 3 2 2" xfId="1793"/>
    <cellStyle name="Normal 6 6 3 3 3" xfId="1545"/>
    <cellStyle name="Normal 6 6 3 4" xfId="1171"/>
    <cellStyle name="Normal 6 6 3 4 2" xfId="1669"/>
    <cellStyle name="Normal 6 6 3 5" xfId="1423"/>
    <cellStyle name="Normal 6 6 4" xfId="992"/>
    <cellStyle name="Normal 6 6 4 2" xfId="1108"/>
    <cellStyle name="Normal 6 6 4 2 2" xfId="1348"/>
    <cellStyle name="Normal 6 6 4 2 2 2" xfId="1848"/>
    <cellStyle name="Normal 6 6 4 2 3" xfId="1600"/>
    <cellStyle name="Normal 6 6 4 3" xfId="1224"/>
    <cellStyle name="Normal 6 6 4 3 2" xfId="1724"/>
    <cellStyle name="Normal 6 6 4 4" xfId="1476"/>
    <cellStyle name="Normal 6 6 5" xfId="1017"/>
    <cellStyle name="Normal 6 6 5 2" xfId="1251"/>
    <cellStyle name="Normal 6 6 5 2 2" xfId="1751"/>
    <cellStyle name="Normal 6 6 5 3" xfId="1503"/>
    <cellStyle name="Normal 6 6 6" xfId="1133"/>
    <cellStyle name="Normal 6 6 6 2" xfId="1627"/>
    <cellStyle name="Normal 6 6 7" xfId="1383"/>
    <cellStyle name="Normal 6 7" xfId="587"/>
    <cellStyle name="Normal 6 7 2" xfId="614"/>
    <cellStyle name="Normal 6 7 2 2" xfId="996"/>
    <cellStyle name="Normal 6 7 2 2 2" xfId="1112"/>
    <cellStyle name="Normal 6 7 2 2 2 2" xfId="1352"/>
    <cellStyle name="Normal 6 7 2 2 2 2 2" xfId="1852"/>
    <cellStyle name="Normal 6 7 2 2 2 3" xfId="1604"/>
    <cellStyle name="Normal 6 7 2 2 3" xfId="1228"/>
    <cellStyle name="Normal 6 7 2 2 3 2" xfId="1728"/>
    <cellStyle name="Normal 6 7 2 2 4" xfId="1480"/>
    <cellStyle name="Normal 6 7 2 3" xfId="1039"/>
    <cellStyle name="Normal 6 7 2 3 2" xfId="1275"/>
    <cellStyle name="Normal 6 7 2 3 2 2" xfId="1775"/>
    <cellStyle name="Normal 6 7 2 3 3" xfId="1527"/>
    <cellStyle name="Normal 6 7 2 4" xfId="1155"/>
    <cellStyle name="Normal 6 7 2 4 2" xfId="1651"/>
    <cellStyle name="Normal 6 7 2 5" xfId="1405"/>
    <cellStyle name="Normal 6 7 3" xfId="946"/>
    <cellStyle name="Normal 6 7 3 2" xfId="997"/>
    <cellStyle name="Normal 6 7 3 2 2" xfId="1113"/>
    <cellStyle name="Normal 6 7 3 2 2 2" xfId="1353"/>
    <cellStyle name="Normal 6 7 3 2 2 2 2" xfId="1853"/>
    <cellStyle name="Normal 6 7 3 2 2 3" xfId="1605"/>
    <cellStyle name="Normal 6 7 3 2 3" xfId="1229"/>
    <cellStyle name="Normal 6 7 3 2 3 2" xfId="1729"/>
    <cellStyle name="Normal 6 7 3 2 4" xfId="1481"/>
    <cellStyle name="Normal 6 7 3 3" xfId="1057"/>
    <cellStyle name="Normal 6 7 3 3 2" xfId="1295"/>
    <cellStyle name="Normal 6 7 3 3 2 2" xfId="1795"/>
    <cellStyle name="Normal 6 7 3 3 3" xfId="1547"/>
    <cellStyle name="Normal 6 7 3 4" xfId="1173"/>
    <cellStyle name="Normal 6 7 3 4 2" xfId="1671"/>
    <cellStyle name="Normal 6 7 3 5" xfId="1425"/>
    <cellStyle name="Normal 6 7 4" xfId="995"/>
    <cellStyle name="Normal 6 7 4 2" xfId="1111"/>
    <cellStyle name="Normal 6 7 4 2 2" xfId="1351"/>
    <cellStyle name="Normal 6 7 4 2 2 2" xfId="1851"/>
    <cellStyle name="Normal 6 7 4 2 3" xfId="1603"/>
    <cellStyle name="Normal 6 7 4 3" xfId="1227"/>
    <cellStyle name="Normal 6 7 4 3 2" xfId="1727"/>
    <cellStyle name="Normal 6 7 4 4" xfId="1479"/>
    <cellStyle name="Normal 6 7 5" xfId="1019"/>
    <cellStyle name="Normal 6 7 5 2" xfId="1253"/>
    <cellStyle name="Normal 6 7 5 2 2" xfId="1753"/>
    <cellStyle name="Normal 6 7 5 3" xfId="1505"/>
    <cellStyle name="Normal 6 7 6" xfId="1135"/>
    <cellStyle name="Normal 6 7 6 2" xfId="1629"/>
    <cellStyle name="Normal 6 7 7" xfId="1385"/>
    <cellStyle name="Normal 6 8" xfId="589"/>
    <cellStyle name="Normal 6 8 2" xfId="616"/>
    <cellStyle name="Normal 6 8 2 2" xfId="999"/>
    <cellStyle name="Normal 6 8 2 2 2" xfId="1115"/>
    <cellStyle name="Normal 6 8 2 2 2 2" xfId="1355"/>
    <cellStyle name="Normal 6 8 2 2 2 2 2" xfId="1855"/>
    <cellStyle name="Normal 6 8 2 2 2 3" xfId="1607"/>
    <cellStyle name="Normal 6 8 2 2 3" xfId="1231"/>
    <cellStyle name="Normal 6 8 2 2 3 2" xfId="1731"/>
    <cellStyle name="Normal 6 8 2 2 4" xfId="1483"/>
    <cellStyle name="Normal 6 8 2 3" xfId="1041"/>
    <cellStyle name="Normal 6 8 2 3 2" xfId="1277"/>
    <cellStyle name="Normal 6 8 2 3 2 2" xfId="1777"/>
    <cellStyle name="Normal 6 8 2 3 3" xfId="1529"/>
    <cellStyle name="Normal 6 8 2 4" xfId="1157"/>
    <cellStyle name="Normal 6 8 2 4 2" xfId="1653"/>
    <cellStyle name="Normal 6 8 2 5" xfId="1407"/>
    <cellStyle name="Normal 6 8 3" xfId="948"/>
    <cellStyle name="Normal 6 8 3 2" xfId="1000"/>
    <cellStyle name="Normal 6 8 3 2 2" xfId="1116"/>
    <cellStyle name="Normal 6 8 3 2 2 2" xfId="1356"/>
    <cellStyle name="Normal 6 8 3 2 2 2 2" xfId="1856"/>
    <cellStyle name="Normal 6 8 3 2 2 3" xfId="1608"/>
    <cellStyle name="Normal 6 8 3 2 3" xfId="1232"/>
    <cellStyle name="Normal 6 8 3 2 3 2" xfId="1732"/>
    <cellStyle name="Normal 6 8 3 2 4" xfId="1484"/>
    <cellStyle name="Normal 6 8 3 3" xfId="1059"/>
    <cellStyle name="Normal 6 8 3 3 2" xfId="1297"/>
    <cellStyle name="Normal 6 8 3 3 2 2" xfId="1797"/>
    <cellStyle name="Normal 6 8 3 3 3" xfId="1549"/>
    <cellStyle name="Normal 6 8 3 4" xfId="1175"/>
    <cellStyle name="Normal 6 8 3 4 2" xfId="1673"/>
    <cellStyle name="Normal 6 8 3 5" xfId="1427"/>
    <cellStyle name="Normal 6 8 4" xfId="998"/>
    <cellStyle name="Normal 6 8 4 2" xfId="1114"/>
    <cellStyle name="Normal 6 8 4 2 2" xfId="1354"/>
    <cellStyle name="Normal 6 8 4 2 2 2" xfId="1854"/>
    <cellStyle name="Normal 6 8 4 2 3" xfId="1606"/>
    <cellStyle name="Normal 6 8 4 3" xfId="1230"/>
    <cellStyle name="Normal 6 8 4 3 2" xfId="1730"/>
    <cellStyle name="Normal 6 8 4 4" xfId="1482"/>
    <cellStyle name="Normal 6 8 5" xfId="1021"/>
    <cellStyle name="Normal 6 8 5 2" xfId="1255"/>
    <cellStyle name="Normal 6 8 5 2 2" xfId="1755"/>
    <cellStyle name="Normal 6 8 5 3" xfId="1507"/>
    <cellStyle name="Normal 6 8 6" xfId="1137"/>
    <cellStyle name="Normal 6 8 6 2" xfId="1631"/>
    <cellStyle name="Normal 6 8 7" xfId="1387"/>
    <cellStyle name="Normal 6 9" xfId="602"/>
    <cellStyle name="Normal 7" xfId="1"/>
    <cellStyle name="Normal 7 2" xfId="196"/>
    <cellStyle name="Normal 7 3" xfId="465"/>
    <cellStyle name="Normal 8" xfId="466"/>
    <cellStyle name="Normal 8 2" xfId="770"/>
    <cellStyle name="Normal 8 2 2" xfId="822"/>
    <cellStyle name="Normal 8 2 3" xfId="873"/>
    <cellStyle name="Normal 8 2 4" xfId="930"/>
    <cellStyle name="Normal 8 3" xfId="793"/>
    <cellStyle name="Normal 8 4" xfId="845"/>
    <cellStyle name="Normal 8 5" xfId="901"/>
    <cellStyle name="Normal 8 6" xfId="657"/>
    <cellStyle name="Normal 9" xfId="467"/>
    <cellStyle name="Normal 9 2" xfId="797"/>
    <cellStyle name="Normal 9 3" xfId="848"/>
    <cellStyle name="Normal 9 4" xfId="905"/>
    <cellStyle name="Normal 9 5" xfId="661"/>
    <cellStyle name="Note 10" xfId="468"/>
    <cellStyle name="Note 11" xfId="469"/>
    <cellStyle name="Note 2" xfId="102"/>
    <cellStyle name="Note 2 2" xfId="176"/>
    <cellStyle name="Note 2 2 2" xfId="471"/>
    <cellStyle name="Note 2 2 2 2" xfId="751"/>
    <cellStyle name="Note 2 3" xfId="470"/>
    <cellStyle name="Note 2 3 2" xfId="703"/>
    <cellStyle name="Note 2_Allocators" xfId="472"/>
    <cellStyle name="Note 3" xfId="103"/>
    <cellStyle name="Note 3 2" xfId="177"/>
    <cellStyle name="Note 3 2 2" xfId="474"/>
    <cellStyle name="Note 3 2 2 2" xfId="752"/>
    <cellStyle name="Note 3 3" xfId="475"/>
    <cellStyle name="Note 3 3 2" xfId="704"/>
    <cellStyle name="Note 3 4" xfId="473"/>
    <cellStyle name="Note 3_Allocators" xfId="476"/>
    <cellStyle name="Note 4" xfId="104"/>
    <cellStyle name="Note 4 2" xfId="178"/>
    <cellStyle name="Note 4 2 2" xfId="478"/>
    <cellStyle name="Note 4 2 2 2" xfId="753"/>
    <cellStyle name="Note 4 3" xfId="477"/>
    <cellStyle name="Note 4 3 2" xfId="705"/>
    <cellStyle name="Note 4_Allocators" xfId="479"/>
    <cellStyle name="Note 5" xfId="101"/>
    <cellStyle name="Note 5 2" xfId="480"/>
    <cellStyle name="Note 5 2 2" xfId="702"/>
    <cellStyle name="Note 6" xfId="481"/>
    <cellStyle name="Note 6 2" xfId="482"/>
    <cellStyle name="Note 6 2 2" xfId="823"/>
    <cellStyle name="Note 6 2 3" xfId="874"/>
    <cellStyle name="Note 6 2 4" xfId="931"/>
    <cellStyle name="Note 6 2 5" xfId="771"/>
    <cellStyle name="Note 6 3" xfId="794"/>
    <cellStyle name="Note 6 4" xfId="846"/>
    <cellStyle name="Note 6 5" xfId="902"/>
    <cellStyle name="Note 6 6" xfId="658"/>
    <cellStyle name="Note 6_Allocators" xfId="483"/>
    <cellStyle name="Note 7" xfId="484"/>
    <cellStyle name="Note 7 2" xfId="485"/>
    <cellStyle name="Note 7 2 2" xfId="798"/>
    <cellStyle name="Note 7 3" xfId="849"/>
    <cellStyle name="Note 7 4" xfId="906"/>
    <cellStyle name="Note 7 5" xfId="662"/>
    <cellStyle name="Note 8" xfId="486"/>
    <cellStyle name="Note 8 2" xfId="877"/>
    <cellStyle name="Note 9" xfId="487"/>
    <cellStyle name="nPlosion" xfId="488"/>
    <cellStyle name="nvision" xfId="489"/>
    <cellStyle name="Output" xfId="626" builtinId="21" customBuiltin="1"/>
    <cellStyle name="Output 2" xfId="105"/>
    <cellStyle name="Output 3" xfId="490"/>
    <cellStyle name="Output 4" xfId="491"/>
    <cellStyle name="Output 5" xfId="492"/>
    <cellStyle name="Output 6" xfId="493"/>
    <cellStyle name="Percent 10" xfId="494"/>
    <cellStyle name="Percent 11" xfId="495"/>
    <cellStyle name="Percent 12" xfId="496"/>
    <cellStyle name="Percent 13" xfId="497"/>
    <cellStyle name="Percent 13 2" xfId="603"/>
    <cellStyle name="Percent 13 2 2" xfId="1002"/>
    <cellStyle name="Percent 13 2 2 2" xfId="1118"/>
    <cellStyle name="Percent 13 2 2 2 2" xfId="1358"/>
    <cellStyle name="Percent 13 2 2 2 2 2" xfId="1858"/>
    <cellStyle name="Percent 13 2 2 2 3" xfId="1610"/>
    <cellStyle name="Percent 13 2 2 3" xfId="1234"/>
    <cellStyle name="Percent 13 2 2 3 2" xfId="1734"/>
    <cellStyle name="Percent 13 2 2 4" xfId="1486"/>
    <cellStyle name="Percent 13 2 3" xfId="1029"/>
    <cellStyle name="Percent 13 2 3 2" xfId="1263"/>
    <cellStyle name="Percent 13 2 3 2 2" xfId="1763"/>
    <cellStyle name="Percent 13 2 3 3" xfId="1515"/>
    <cellStyle name="Percent 13 2 4" xfId="1145"/>
    <cellStyle name="Percent 13 2 4 2" xfId="1639"/>
    <cellStyle name="Percent 13 2 5" xfId="1395"/>
    <cellStyle name="Percent 13 3" xfId="939"/>
    <cellStyle name="Percent 13 3 2" xfId="1003"/>
    <cellStyle name="Percent 13 3 2 2" xfId="1119"/>
    <cellStyle name="Percent 13 3 2 2 2" xfId="1359"/>
    <cellStyle name="Percent 13 3 2 2 2 2" xfId="1859"/>
    <cellStyle name="Percent 13 3 2 2 3" xfId="1611"/>
    <cellStyle name="Percent 13 3 2 3" xfId="1235"/>
    <cellStyle name="Percent 13 3 2 3 2" xfId="1735"/>
    <cellStyle name="Percent 13 3 2 4" xfId="1487"/>
    <cellStyle name="Percent 13 3 3" xfId="1047"/>
    <cellStyle name="Percent 13 3 3 2" xfId="1283"/>
    <cellStyle name="Percent 13 3 3 2 2" xfId="1783"/>
    <cellStyle name="Percent 13 3 3 3" xfId="1535"/>
    <cellStyle name="Percent 13 3 4" xfId="1163"/>
    <cellStyle name="Percent 13 3 4 2" xfId="1659"/>
    <cellStyle name="Percent 13 3 5" xfId="1413"/>
    <cellStyle name="Percent 13 4" xfId="1001"/>
    <cellStyle name="Percent 13 4 2" xfId="1117"/>
    <cellStyle name="Percent 13 4 2 2" xfId="1357"/>
    <cellStyle name="Percent 13 4 2 2 2" xfId="1857"/>
    <cellStyle name="Percent 13 4 2 3" xfId="1609"/>
    <cellStyle name="Percent 13 4 3" xfId="1233"/>
    <cellStyle name="Percent 13 4 3 2" xfId="1733"/>
    <cellStyle name="Percent 13 4 4" xfId="1485"/>
    <cellStyle name="Percent 13 5" xfId="1009"/>
    <cellStyle name="Percent 13 5 2" xfId="1241"/>
    <cellStyle name="Percent 13 5 2 2" xfId="1741"/>
    <cellStyle name="Percent 13 5 3" xfId="1493"/>
    <cellStyle name="Percent 13 6" xfId="1125"/>
    <cellStyle name="Percent 13 6 2" xfId="1617"/>
    <cellStyle name="Percent 13 7" xfId="1373"/>
    <cellStyle name="Percent 2" xfId="21"/>
    <cellStyle name="Percent 2 2" xfId="108"/>
    <cellStyle name="Percent 2 2 2" xfId="109"/>
    <cellStyle name="Percent 2 2 2 2" xfId="179"/>
    <cellStyle name="Percent 2 2 2 2 2" xfId="754"/>
    <cellStyle name="Percent 2 2 2 3" xfId="707"/>
    <cellStyle name="Percent 2 2 3" xfId="110"/>
    <cellStyle name="Percent 2 2 3 2" xfId="180"/>
    <cellStyle name="Percent 2 2 3 2 2" xfId="755"/>
    <cellStyle name="Percent 2 2 3 3" xfId="708"/>
    <cellStyle name="Percent 2 2 4" xfId="111"/>
    <cellStyle name="Percent 2 2 4 2" xfId="181"/>
    <cellStyle name="Percent 2 2 4 2 2" xfId="756"/>
    <cellStyle name="Percent 2 2 4 3" xfId="709"/>
    <cellStyle name="Percent 2 2 5" xfId="706"/>
    <cellStyle name="Percent 2 3" xfId="112"/>
    <cellStyle name="Percent 2 3 2" xfId="113"/>
    <cellStyle name="Percent 2 3 2 2" xfId="182"/>
    <cellStyle name="Percent 2 3 2 2 2" xfId="757"/>
    <cellStyle name="Percent 2 3 2 3" xfId="711"/>
    <cellStyle name="Percent 2 3 3" xfId="114"/>
    <cellStyle name="Percent 2 3 3 2" xfId="183"/>
    <cellStyle name="Percent 2 3 3 2 2" xfId="758"/>
    <cellStyle name="Percent 2 3 3 3" xfId="712"/>
    <cellStyle name="Percent 2 3 4" xfId="115"/>
    <cellStyle name="Percent 2 3 4 2" xfId="184"/>
    <cellStyle name="Percent 2 3 4 2 2" xfId="759"/>
    <cellStyle name="Percent 2 3 4 3" xfId="713"/>
    <cellStyle name="Percent 2 3 5" xfId="710"/>
    <cellStyle name="Percent 2 4" xfId="116"/>
    <cellStyle name="Percent 2 4 2" xfId="185"/>
    <cellStyle name="Percent 2 4 2 2" xfId="760"/>
    <cellStyle name="Percent 2 4 3" xfId="714"/>
    <cellStyle name="Percent 2 5" xfId="117"/>
    <cellStyle name="Percent 2 5 2" xfId="186"/>
    <cellStyle name="Percent 2 5 2 2" xfId="761"/>
    <cellStyle name="Percent 2 5 3" xfId="715"/>
    <cellStyle name="Percent 2 6" xfId="118"/>
    <cellStyle name="Percent 2 6 2" xfId="187"/>
    <cellStyle name="Percent 2 6 2 2" xfId="762"/>
    <cellStyle name="Percent 2 6 3" xfId="716"/>
    <cellStyle name="Percent 2 7" xfId="131"/>
    <cellStyle name="Percent 3" xfId="22"/>
    <cellStyle name="Percent 3 2" xfId="120"/>
    <cellStyle name="Percent 3 2 2" xfId="188"/>
    <cellStyle name="Percent 3 2 2 2" xfId="763"/>
    <cellStyle name="Percent 3 2 3" xfId="717"/>
    <cellStyle name="Percent 3 3" xfId="121"/>
    <cellStyle name="Percent 3 3 2" xfId="189"/>
    <cellStyle name="Percent 3 3 2 2" xfId="764"/>
    <cellStyle name="Percent 3 3 3" xfId="718"/>
    <cellStyle name="Percent 3 4" xfId="122"/>
    <cellStyle name="Percent 3 4 2" xfId="190"/>
    <cellStyle name="Percent 3 4 2 2" xfId="765"/>
    <cellStyle name="Percent 3 4 3" xfId="578"/>
    <cellStyle name="Percent 3 4 3 2" xfId="719"/>
    <cellStyle name="Percent 3 5" xfId="148"/>
    <cellStyle name="Percent 3 5 2" xfId="604"/>
    <cellStyle name="Percent 3 5 2 2" xfId="728"/>
    <cellStyle name="Percent 3 6" xfId="119"/>
    <cellStyle name="Percent 4" xfId="3"/>
    <cellStyle name="Percent 4 2" xfId="195"/>
    <cellStyle name="Percent 4 2 2" xfId="499"/>
    <cellStyle name="Percent 4 3" xfId="500"/>
    <cellStyle name="Percent 4 4" xfId="501"/>
    <cellStyle name="Percent 4 5" xfId="498"/>
    <cellStyle name="Percent 5" xfId="106"/>
    <cellStyle name="Percent 5 2" xfId="502"/>
    <cellStyle name="Percent 6" xfId="503"/>
    <cellStyle name="Percent 6 2" xfId="504"/>
    <cellStyle name="Percent 6 2 2" xfId="813"/>
    <cellStyle name="Percent 6 3" xfId="864"/>
    <cellStyle name="Percent 6 4" xfId="921"/>
    <cellStyle name="Percent 6 5" xfId="677"/>
    <cellStyle name="Percent 7" xfId="505"/>
    <cellStyle name="Percent 7 2" xfId="892"/>
    <cellStyle name="Percent 8" xfId="506"/>
    <cellStyle name="Percent 9" xfId="507"/>
    <cellStyle name="PSChar" xfId="4"/>
    <cellStyle name="PSChar 2" xfId="23"/>
    <cellStyle name="PSChar 2 2" xfId="508"/>
    <cellStyle name="PSChar 2 3" xfId="509"/>
    <cellStyle name="PSChar 3" xfId="133"/>
    <cellStyle name="PSChar 3 2" xfId="510"/>
    <cellStyle name="PSChar 4" xfId="511"/>
    <cellStyle name="PSChar 5" xfId="512"/>
    <cellStyle name="PSChar 6" xfId="513"/>
    <cellStyle name="PSDate" xfId="24"/>
    <cellStyle name="PSDate 2" xfId="514"/>
    <cellStyle name="PSDate 2 2" xfId="515"/>
    <cellStyle name="PSDate 2 3" xfId="516"/>
    <cellStyle name="PSDate 3" xfId="517"/>
    <cellStyle name="PSDate 3 2" xfId="518"/>
    <cellStyle name="PSDate 4" xfId="519"/>
    <cellStyle name="PSDate 5" xfId="520"/>
    <cellStyle name="PSDate 6" xfId="521"/>
    <cellStyle name="PSDec" xfId="5"/>
    <cellStyle name="PSDec 2" xfId="25"/>
    <cellStyle name="PSDec 2 2" xfId="522"/>
    <cellStyle name="PSDec 2 3" xfId="523"/>
    <cellStyle name="PSDec 3" xfId="524"/>
    <cellStyle name="PSDec 3 2" xfId="525"/>
    <cellStyle name="PSDec 4" xfId="526"/>
    <cellStyle name="PSDec 5" xfId="527"/>
    <cellStyle name="PSDec 6" xfId="528"/>
    <cellStyle name="PSHeading" xfId="6"/>
    <cellStyle name="PSHeading 10" xfId="529"/>
    <cellStyle name="PSHeading 11" xfId="530"/>
    <cellStyle name="PSHeading 2" xfId="26"/>
    <cellStyle name="PSHeading 2 2" xfId="531"/>
    <cellStyle name="PSHeading 2 3" xfId="532"/>
    <cellStyle name="PSHeading 2_108 Summary" xfId="533"/>
    <cellStyle name="PSHeading 3" xfId="534"/>
    <cellStyle name="PSHeading 3 2" xfId="535"/>
    <cellStyle name="PSHeading 3_108 Summary" xfId="536"/>
    <cellStyle name="PSHeading 4" xfId="537"/>
    <cellStyle name="PSHeading 5" xfId="538"/>
    <cellStyle name="PSHeading 6" xfId="539"/>
    <cellStyle name="PSHeading 7" xfId="540"/>
    <cellStyle name="PSHeading 8" xfId="541"/>
    <cellStyle name="PSHeading 9" xfId="542"/>
    <cellStyle name="PSHeading_101 check" xfId="543"/>
    <cellStyle name="PSInt" xfId="7"/>
    <cellStyle name="PSInt 2" xfId="544"/>
    <cellStyle name="PSInt 2 2" xfId="545"/>
    <cellStyle name="PSInt 2 3" xfId="546"/>
    <cellStyle name="PSInt 3" xfId="547"/>
    <cellStyle name="PSInt 3 2" xfId="548"/>
    <cellStyle name="PSInt 4" xfId="549"/>
    <cellStyle name="PSInt 5" xfId="550"/>
    <cellStyle name="PSInt 6" xfId="551"/>
    <cellStyle name="PSSpacer" xfId="27"/>
    <cellStyle name="PSSpacer 2" xfId="552"/>
    <cellStyle name="PSSpacer 2 2" xfId="553"/>
    <cellStyle name="PSSpacer 2 3" xfId="554"/>
    <cellStyle name="PSSpacer 3" xfId="555"/>
    <cellStyle name="PSSpacer 3 2" xfId="556"/>
    <cellStyle name="PSSpacer 4" xfId="557"/>
    <cellStyle name="PSSpacer 5" xfId="558"/>
    <cellStyle name="PSSpacer 6" xfId="559"/>
    <cellStyle name="Title" xfId="617" builtinId="15" customBuiltin="1"/>
    <cellStyle name="Title 2" xfId="124"/>
    <cellStyle name="Title 2 2" xfId="560"/>
    <cellStyle name="Title 3" xfId="561"/>
    <cellStyle name="Title 4" xfId="562"/>
    <cellStyle name="Title 5" xfId="563"/>
    <cellStyle name="Total" xfId="632" builtinId="25" customBuiltin="1"/>
    <cellStyle name="Total 2" xfId="125"/>
    <cellStyle name="Total 2 2" xfId="564"/>
    <cellStyle name="Total 3" xfId="565"/>
    <cellStyle name="Total 4" xfId="566"/>
    <cellStyle name="Total 5" xfId="567"/>
    <cellStyle name="Total 6" xfId="568"/>
    <cellStyle name="Total 7" xfId="569"/>
    <cellStyle name="Total 8" xfId="570"/>
    <cellStyle name="Warning Text" xfId="630" builtinId="11" customBuiltin="1"/>
    <cellStyle name="Warning Text 2" xfId="126"/>
    <cellStyle name="Warning Text 3" xfId="571"/>
    <cellStyle name="Warning Text 4" xfId="572"/>
    <cellStyle name="Warning Text 5" xfId="573"/>
    <cellStyle name="Warning Text 6" xfId="5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zoomScaleNormal="100" workbookViewId="0">
      <selection activeCell="C30" sqref="C30"/>
    </sheetView>
  </sheetViews>
  <sheetFormatPr defaultRowHeight="15"/>
  <cols>
    <col min="1" max="1" width="6.140625" bestFit="1" customWidth="1"/>
    <col min="2" max="2" width="3.7109375" customWidth="1"/>
    <col min="3" max="3" width="45.7109375" customWidth="1"/>
    <col min="4" max="4" width="3.7109375" customWidth="1"/>
    <col min="5" max="5" width="16.28515625" customWidth="1"/>
    <col min="6" max="6" width="12.5703125" bestFit="1" customWidth="1"/>
    <col min="7" max="7" width="11.5703125" bestFit="1" customWidth="1"/>
    <col min="9" max="10" width="12.5703125" bestFit="1" customWidth="1"/>
  </cols>
  <sheetData>
    <row r="1" spans="1:9">
      <c r="A1" s="1"/>
      <c r="B1" s="1"/>
      <c r="C1" s="2" t="s">
        <v>0</v>
      </c>
      <c r="D1" s="1"/>
      <c r="E1" s="9" t="s">
        <v>1</v>
      </c>
    </row>
    <row r="2" spans="1:9">
      <c r="A2" s="1"/>
      <c r="B2" s="1"/>
      <c r="C2" s="2" t="s">
        <v>2</v>
      </c>
      <c r="D2" s="1"/>
      <c r="E2" s="9" t="s">
        <v>3</v>
      </c>
    </row>
    <row r="3" spans="1:9">
      <c r="A3" s="1"/>
      <c r="B3" s="1"/>
      <c r="C3" s="2" t="s">
        <v>32</v>
      </c>
      <c r="D3" s="1"/>
      <c r="E3" s="8" t="s">
        <v>4</v>
      </c>
    </row>
    <row r="4" spans="1:9">
      <c r="A4" s="1"/>
      <c r="B4" s="1"/>
      <c r="C4" s="7"/>
      <c r="D4" s="1"/>
      <c r="E4" s="1"/>
    </row>
    <row r="6" spans="1:9" ht="26.25">
      <c r="A6" s="3" t="s">
        <v>5</v>
      </c>
      <c r="B6" s="1"/>
      <c r="C6" s="3" t="s">
        <v>6</v>
      </c>
      <c r="D6" s="1"/>
      <c r="E6" s="3" t="s">
        <v>7</v>
      </c>
    </row>
    <row r="7" spans="1:9">
      <c r="A7" s="4">
        <v>-1</v>
      </c>
      <c r="B7" s="1"/>
      <c r="C7" s="4">
        <v>-2</v>
      </c>
      <c r="D7" s="1"/>
      <c r="E7" s="4">
        <v>-3</v>
      </c>
    </row>
    <row r="8" spans="1:9">
      <c r="A8" s="2"/>
      <c r="B8" s="1"/>
      <c r="C8" s="1"/>
      <c r="D8" s="1"/>
      <c r="E8" s="1"/>
    </row>
    <row r="9" spans="1:9" ht="26.25">
      <c r="A9" s="2">
        <v>1</v>
      </c>
      <c r="B9" s="1"/>
      <c r="C9" s="12" t="s">
        <v>33</v>
      </c>
      <c r="D9" s="1"/>
      <c r="E9" s="47">
        <v>492474559</v>
      </c>
    </row>
    <row r="10" spans="1:9">
      <c r="A10" s="2"/>
      <c r="B10" s="1"/>
      <c r="C10" s="6"/>
      <c r="D10" s="1"/>
      <c r="E10" s="48" t="s">
        <v>8</v>
      </c>
    </row>
    <row r="11" spans="1:9">
      <c r="A11" s="2">
        <f>+A9+1</f>
        <v>2</v>
      </c>
      <c r="B11" s="1"/>
      <c r="C11" s="6" t="s">
        <v>23</v>
      </c>
      <c r="D11" s="1"/>
      <c r="E11" s="47">
        <v>553900979</v>
      </c>
      <c r="G11" s="17"/>
    </row>
    <row r="12" spans="1:9">
      <c r="A12" s="2"/>
      <c r="B12" s="1"/>
      <c r="C12" s="6"/>
      <c r="D12" s="1"/>
      <c r="E12" s="47"/>
      <c r="G12" s="17"/>
    </row>
    <row r="13" spans="1:9">
      <c r="A13" s="2"/>
      <c r="B13" s="1"/>
      <c r="C13" s="6" t="s">
        <v>9</v>
      </c>
      <c r="D13" s="1"/>
      <c r="E13" s="48"/>
    </row>
    <row r="14" spans="1:9">
      <c r="A14" s="2">
        <f>+A11+1</f>
        <v>3</v>
      </c>
      <c r="B14" s="1"/>
      <c r="C14" s="12" t="s">
        <v>21</v>
      </c>
      <c r="D14" s="1"/>
      <c r="E14" s="54">
        <v>-6080255</v>
      </c>
      <c r="F14" s="51"/>
      <c r="G14" s="17"/>
      <c r="I14" s="17"/>
    </row>
    <row r="15" spans="1:9">
      <c r="A15" s="2">
        <f>+A14+1</f>
        <v>4</v>
      </c>
      <c r="B15" s="1"/>
      <c r="C15" s="12" t="s">
        <v>10</v>
      </c>
      <c r="D15" s="1"/>
      <c r="E15" s="54">
        <v>-38428928</v>
      </c>
      <c r="I15" s="17"/>
    </row>
    <row r="16" spans="1:9">
      <c r="A16" s="2">
        <f t="shared" ref="A16:A19" si="0">+A15+1</f>
        <v>5</v>
      </c>
      <c r="B16" s="1"/>
      <c r="C16" s="12" t="s">
        <v>22</v>
      </c>
      <c r="D16" s="1"/>
      <c r="E16" s="54">
        <v>-5313052</v>
      </c>
      <c r="G16" s="17"/>
      <c r="I16" s="17"/>
    </row>
    <row r="17" spans="1:9">
      <c r="A17" s="2">
        <f t="shared" si="0"/>
        <v>6</v>
      </c>
      <c r="B17" s="1"/>
      <c r="C17" s="12" t="s">
        <v>35</v>
      </c>
      <c r="D17" s="1"/>
      <c r="E17" s="54">
        <v>-550558</v>
      </c>
      <c r="G17" s="17"/>
      <c r="I17" s="17"/>
    </row>
    <row r="18" spans="1:9">
      <c r="A18" s="2">
        <f t="shared" si="0"/>
        <v>7</v>
      </c>
      <c r="B18" s="1"/>
      <c r="C18" s="12" t="s">
        <v>34</v>
      </c>
      <c r="D18" s="1"/>
      <c r="E18" s="54">
        <v>-16653622</v>
      </c>
    </row>
    <row r="19" spans="1:9">
      <c r="A19" s="2">
        <f t="shared" si="0"/>
        <v>8</v>
      </c>
      <c r="B19" s="1"/>
      <c r="C19" s="12" t="s">
        <v>36</v>
      </c>
      <c r="D19" s="1"/>
      <c r="E19" s="54">
        <v>4574473</v>
      </c>
    </row>
    <row r="20" spans="1:9">
      <c r="A20" s="2"/>
      <c r="B20" s="1"/>
      <c r="C20" s="6"/>
      <c r="D20" s="1"/>
      <c r="E20" s="48" t="s">
        <v>8</v>
      </c>
    </row>
    <row r="21" spans="1:9">
      <c r="A21" s="2"/>
      <c r="B21" s="1"/>
      <c r="C21" s="6"/>
      <c r="D21" s="1"/>
      <c r="E21" s="49"/>
    </row>
    <row r="22" spans="1:9">
      <c r="A22" s="2">
        <f>A19+1</f>
        <v>9</v>
      </c>
      <c r="B22" s="1"/>
      <c r="C22" s="6" t="s">
        <v>38</v>
      </c>
      <c r="D22" s="1"/>
      <c r="E22" s="49">
        <f>+E11+SUM(E14:E19)</f>
        <v>491449037</v>
      </c>
    </row>
    <row r="23" spans="1:9">
      <c r="A23" s="2"/>
      <c r="B23" s="1"/>
      <c r="C23" s="6"/>
      <c r="D23" s="1"/>
      <c r="E23" s="48"/>
    </row>
    <row r="24" spans="1:9" ht="26.25">
      <c r="A24" s="2">
        <v>10</v>
      </c>
      <c r="B24" s="1"/>
      <c r="C24" s="6" t="s">
        <v>11</v>
      </c>
      <c r="D24" s="1"/>
      <c r="E24" s="10">
        <f>ROUNDDOWN(+E9-E22,0)</f>
        <v>1025522</v>
      </c>
      <c r="F24" s="55"/>
      <c r="G24" s="17"/>
    </row>
    <row r="25" spans="1:9">
      <c r="A25" s="1"/>
      <c r="B25" s="1"/>
      <c r="C25" s="5"/>
      <c r="D25" s="1"/>
      <c r="E25" s="9" t="s">
        <v>12</v>
      </c>
      <c r="F25" s="17"/>
    </row>
    <row r="26" spans="1:9">
      <c r="A26" s="1"/>
      <c r="B26" s="1"/>
      <c r="C26" s="5"/>
      <c r="D26" s="1"/>
      <c r="E26" s="9"/>
    </row>
    <row r="27" spans="1:9">
      <c r="A27" s="2"/>
      <c r="B27" s="1"/>
      <c r="C27" s="13" t="s">
        <v>37</v>
      </c>
      <c r="D27" s="1"/>
      <c r="E27" s="10"/>
    </row>
    <row r="28" spans="1:9">
      <c r="A28" s="1"/>
      <c r="B28" s="1"/>
      <c r="C28" s="5"/>
      <c r="D28" s="1"/>
      <c r="E28" s="10"/>
    </row>
    <row r="29" spans="1:9">
      <c r="A29" s="2"/>
      <c r="B29" s="1"/>
      <c r="C29" s="5"/>
      <c r="D29" s="1"/>
      <c r="E29" s="11"/>
    </row>
    <row r="30" spans="1:9">
      <c r="A30" s="1"/>
      <c r="B30" s="1"/>
      <c r="C30" s="5"/>
      <c r="D30" s="1"/>
      <c r="E30" s="9"/>
    </row>
    <row r="31" spans="1:9">
      <c r="A31" s="2"/>
      <c r="B31" s="1"/>
      <c r="C31" s="5"/>
      <c r="D31" s="1"/>
      <c r="E31" s="10"/>
    </row>
    <row r="32" spans="1:9">
      <c r="A32" s="1"/>
      <c r="B32" s="1"/>
      <c r="C32" s="5"/>
      <c r="D32" s="1"/>
      <c r="E32" s="9"/>
    </row>
    <row r="33" spans="1:5">
      <c r="A33" s="1"/>
      <c r="B33" s="1"/>
      <c r="C33" s="5"/>
      <c r="D33" s="1"/>
      <c r="E33" s="10"/>
    </row>
    <row r="34" spans="1:5">
      <c r="A34" s="1"/>
      <c r="B34" s="1"/>
      <c r="C34" s="5"/>
      <c r="D34" s="1"/>
      <c r="E34" s="10"/>
    </row>
    <row r="35" spans="1:5">
      <c r="A35" s="1"/>
      <c r="B35" s="1"/>
      <c r="C35" s="5"/>
      <c r="D35" s="1"/>
      <c r="E35" s="10"/>
    </row>
    <row r="36" spans="1:5">
      <c r="A36" s="1"/>
      <c r="B36" s="1"/>
      <c r="C36" s="5"/>
      <c r="D36" s="1"/>
      <c r="E36" s="10"/>
    </row>
    <row r="37" spans="1:5">
      <c r="A37" s="1"/>
      <c r="B37" s="1"/>
      <c r="C37" s="5"/>
      <c r="D37" s="1"/>
      <c r="E37" s="10"/>
    </row>
    <row r="38" spans="1:5">
      <c r="A38" s="1"/>
      <c r="B38" s="1"/>
      <c r="C38" s="5"/>
      <c r="D38" s="1"/>
      <c r="E38" s="10"/>
    </row>
    <row r="39" spans="1:5">
      <c r="A39" s="1"/>
      <c r="B39" s="1"/>
      <c r="C39" s="5"/>
      <c r="D39" s="1"/>
      <c r="E39" s="10"/>
    </row>
    <row r="40" spans="1:5">
      <c r="A40" s="1"/>
      <c r="B40" s="1"/>
      <c r="C40" s="5"/>
      <c r="D40" s="1"/>
      <c r="E40" s="10"/>
    </row>
    <row r="41" spans="1:5">
      <c r="A41" s="1"/>
      <c r="B41" s="1"/>
      <c r="C41" s="5"/>
      <c r="D41" s="1"/>
      <c r="E41" s="10"/>
    </row>
    <row r="42" spans="1:5">
      <c r="C42" s="5"/>
      <c r="D42" s="1"/>
      <c r="E42" s="10"/>
    </row>
    <row r="43" spans="1:5">
      <c r="C43" s="5"/>
      <c r="D43" s="1"/>
      <c r="E43" s="10"/>
    </row>
    <row r="44" spans="1:5">
      <c r="C44" s="5"/>
      <c r="D44" s="1"/>
      <c r="E44" s="10"/>
    </row>
    <row r="45" spans="1:5">
      <c r="C45" s="5"/>
      <c r="D45" s="1"/>
      <c r="E45" s="10"/>
    </row>
    <row r="46" spans="1:5">
      <c r="C46" s="5"/>
      <c r="D46" s="1"/>
      <c r="E46" s="10"/>
    </row>
    <row r="47" spans="1:5">
      <c r="C47" s="5"/>
      <c r="D47" s="1"/>
      <c r="E47" s="10"/>
    </row>
    <row r="48" spans="1:5">
      <c r="C48" s="5"/>
      <c r="D48" s="1"/>
      <c r="E48" s="10"/>
    </row>
    <row r="49" spans="3:5">
      <c r="C49" s="5"/>
      <c r="D49" s="1"/>
      <c r="E49" s="10"/>
    </row>
    <row r="50" spans="3:5">
      <c r="C50" s="5"/>
      <c r="D50" s="1"/>
      <c r="E50" s="10"/>
    </row>
    <row r="51" spans="3:5">
      <c r="C51" s="5"/>
      <c r="D51" s="1"/>
      <c r="E51" s="10"/>
    </row>
    <row r="52" spans="3:5">
      <c r="C52" s="5"/>
      <c r="D52" s="1"/>
      <c r="E52" s="10"/>
    </row>
    <row r="53" spans="3:5">
      <c r="C53" s="5"/>
      <c r="D53" s="1"/>
      <c r="E53" s="10"/>
    </row>
    <row r="54" spans="3:5">
      <c r="C54" s="5"/>
      <c r="D54" s="1"/>
      <c r="E54" s="10"/>
    </row>
    <row r="55" spans="3:5">
      <c r="C55" s="5"/>
      <c r="D55" s="1"/>
      <c r="E55" s="10"/>
    </row>
    <row r="56" spans="3:5">
      <c r="C56" s="5"/>
      <c r="D56" s="1"/>
      <c r="E56" s="10"/>
    </row>
    <row r="57" spans="3:5">
      <c r="C57" s="5"/>
      <c r="D57" s="1"/>
      <c r="E57" s="10"/>
    </row>
    <row r="58" spans="3:5">
      <c r="C58" s="5"/>
      <c r="D58" s="1"/>
      <c r="E58" s="10"/>
    </row>
    <row r="59" spans="3:5">
      <c r="C59" s="5"/>
      <c r="D59" s="1"/>
      <c r="E59" s="10"/>
    </row>
    <row r="60" spans="3:5">
      <c r="C60" s="5"/>
      <c r="D60" s="1"/>
      <c r="E60" s="10"/>
    </row>
    <row r="61" spans="3:5">
      <c r="C61" s="5"/>
      <c r="D61" s="1"/>
      <c r="E61" s="10"/>
    </row>
    <row r="62" spans="3:5">
      <c r="C62" s="5"/>
      <c r="D62" s="1"/>
      <c r="E62" s="10"/>
    </row>
    <row r="63" spans="3:5">
      <c r="C63" s="5"/>
      <c r="D63" s="1"/>
      <c r="E63" s="10"/>
    </row>
    <row r="64" spans="3:5">
      <c r="C64" s="5"/>
      <c r="D64" s="1"/>
      <c r="E64" s="10"/>
    </row>
    <row r="65" spans="3:5">
      <c r="C65" s="5"/>
      <c r="D65" s="1"/>
      <c r="E65" s="10"/>
    </row>
    <row r="66" spans="3:5">
      <c r="C66" s="5"/>
      <c r="D66" s="1"/>
      <c r="E66" s="10"/>
    </row>
    <row r="67" spans="3:5">
      <c r="C67" s="5"/>
      <c r="D67" s="1"/>
      <c r="E67" s="10"/>
    </row>
    <row r="68" spans="3:5">
      <c r="C68" s="5"/>
      <c r="D68" s="1"/>
      <c r="E68" s="10"/>
    </row>
    <row r="69" spans="3:5">
      <c r="C69" s="5"/>
      <c r="D69" s="1"/>
      <c r="E69" s="10"/>
    </row>
    <row r="70" spans="3:5">
      <c r="C70" s="5"/>
      <c r="D70" s="1"/>
      <c r="E70" s="10"/>
    </row>
    <row r="71" spans="3:5">
      <c r="C71" s="5"/>
      <c r="D71" s="1"/>
      <c r="E71" s="10"/>
    </row>
    <row r="72" spans="3:5">
      <c r="C72" s="5"/>
      <c r="D72" s="1"/>
      <c r="E72" s="10"/>
    </row>
    <row r="73" spans="3:5">
      <c r="C73" s="5"/>
      <c r="D73" s="1"/>
      <c r="E73" s="10"/>
    </row>
    <row r="74" spans="3:5">
      <c r="C74" s="5"/>
      <c r="D74" s="1"/>
      <c r="E74" s="10"/>
    </row>
    <row r="75" spans="3:5">
      <c r="C75" s="5"/>
      <c r="D75" s="1"/>
      <c r="E75" s="10"/>
    </row>
    <row r="76" spans="3:5">
      <c r="C76" s="5"/>
      <c r="D76" s="1"/>
      <c r="E76" s="10"/>
    </row>
    <row r="77" spans="3:5">
      <c r="C77" s="5"/>
      <c r="D77" s="1"/>
      <c r="E77" s="10"/>
    </row>
    <row r="78" spans="3:5">
      <c r="C78" s="5"/>
      <c r="D78" s="1"/>
      <c r="E78" s="10"/>
    </row>
    <row r="79" spans="3:5">
      <c r="C79" s="1"/>
      <c r="D79" s="1"/>
      <c r="E79" s="10"/>
    </row>
  </sheetData>
  <pageMargins left="0.7" right="0.7" top="0.75" bottom="0.75" header="0.3" footer="0.3"/>
  <pageSetup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>
      <selection activeCell="H22" sqref="H22"/>
    </sheetView>
  </sheetViews>
  <sheetFormatPr defaultRowHeight="12.75"/>
  <cols>
    <col min="1" max="1" width="5.28515625" style="14" customWidth="1"/>
    <col min="2" max="2" width="3.7109375" style="14" customWidth="1"/>
    <col min="3" max="3" width="52.7109375" style="14" customWidth="1"/>
    <col min="4" max="4" width="3.7109375" style="14" customWidth="1"/>
    <col min="5" max="5" width="13.7109375" style="14" bestFit="1" customWidth="1"/>
    <col min="6" max="16384" width="9.140625" style="14"/>
  </cols>
  <sheetData>
    <row r="1" spans="1:5">
      <c r="A1" s="31"/>
      <c r="B1" s="31"/>
      <c r="C1" s="34" t="s">
        <v>0</v>
      </c>
      <c r="D1" s="31"/>
      <c r="E1" s="36" t="s">
        <v>1</v>
      </c>
    </row>
    <row r="2" spans="1:5">
      <c r="A2" s="31"/>
      <c r="B2" s="31"/>
      <c r="C2" s="34" t="s">
        <v>24</v>
      </c>
      <c r="D2" s="31"/>
      <c r="E2" s="36" t="s">
        <v>3</v>
      </c>
    </row>
    <row r="3" spans="1:5">
      <c r="A3" s="31"/>
      <c r="B3" s="31"/>
      <c r="C3" s="34" t="s">
        <v>32</v>
      </c>
      <c r="D3" s="31"/>
      <c r="E3" s="36" t="s">
        <v>14</v>
      </c>
    </row>
    <row r="4" spans="1:5">
      <c r="A4" s="31"/>
      <c r="B4" s="31"/>
      <c r="C4" s="31"/>
      <c r="D4" s="31"/>
      <c r="E4" s="31"/>
    </row>
    <row r="7" spans="1:5" ht="25.5">
      <c r="A7" s="32" t="s">
        <v>5</v>
      </c>
      <c r="B7" s="31"/>
      <c r="C7" s="32" t="s">
        <v>6</v>
      </c>
      <c r="D7" s="31"/>
      <c r="E7" s="32" t="s">
        <v>7</v>
      </c>
    </row>
    <row r="8" spans="1:5">
      <c r="A8" s="37">
        <v>-1</v>
      </c>
      <c r="B8" s="31"/>
      <c r="C8" s="37">
        <v>-2</v>
      </c>
      <c r="D8" s="31"/>
      <c r="E8" s="37">
        <v>-3</v>
      </c>
    </row>
    <row r="9" spans="1:5">
      <c r="A9" s="34"/>
      <c r="B9" s="31"/>
      <c r="C9" s="31"/>
      <c r="D9" s="31"/>
      <c r="E9" s="31"/>
    </row>
    <row r="10" spans="1:5">
      <c r="A10" s="34">
        <v>1</v>
      </c>
      <c r="B10" s="31"/>
      <c r="C10" s="39" t="s">
        <v>15</v>
      </c>
      <c r="D10" s="31"/>
      <c r="E10" s="52">
        <v>9925612.3300000001</v>
      </c>
    </row>
    <row r="11" spans="1:5">
      <c r="A11" s="34"/>
      <c r="B11" s="31"/>
      <c r="C11" s="39"/>
      <c r="D11" s="31"/>
      <c r="E11" s="19"/>
    </row>
    <row r="12" spans="1:5">
      <c r="A12" s="34"/>
      <c r="B12" s="31"/>
      <c r="C12" s="39" t="s">
        <v>9</v>
      </c>
      <c r="D12" s="31"/>
      <c r="E12" s="19"/>
    </row>
    <row r="13" spans="1:5">
      <c r="A13" s="34"/>
      <c r="B13" s="31"/>
      <c r="C13" s="32"/>
      <c r="D13" s="31"/>
      <c r="E13" s="21"/>
    </row>
    <row r="14" spans="1:5">
      <c r="A14" s="34">
        <v>2</v>
      </c>
      <c r="B14" s="31"/>
      <c r="C14" s="39" t="s">
        <v>16</v>
      </c>
      <c r="D14" s="31"/>
      <c r="E14" s="19">
        <f>ROUND(E25*E10,0)</f>
        <v>5871000</v>
      </c>
    </row>
    <row r="15" spans="1:5">
      <c r="A15" s="34"/>
      <c r="B15" s="31"/>
      <c r="C15" s="32"/>
      <c r="D15" s="31"/>
      <c r="E15" s="21" t="s">
        <v>8</v>
      </c>
    </row>
    <row r="16" spans="1:5">
      <c r="A16" s="34">
        <v>3</v>
      </c>
      <c r="B16" s="31"/>
      <c r="C16" s="39" t="s">
        <v>17</v>
      </c>
      <c r="D16" s="31"/>
      <c r="E16" s="19">
        <f>+E10-E14</f>
        <v>4054612.33</v>
      </c>
    </row>
    <row r="17" spans="1:5">
      <c r="A17" s="34"/>
      <c r="B17" s="31"/>
      <c r="C17" s="32"/>
      <c r="D17" s="31"/>
      <c r="E17" s="21"/>
    </row>
    <row r="18" spans="1:5">
      <c r="A18" s="34">
        <v>4</v>
      </c>
      <c r="B18" s="31"/>
      <c r="C18" s="31" t="s">
        <v>18</v>
      </c>
      <c r="D18" s="31"/>
      <c r="E18" s="24">
        <v>1</v>
      </c>
    </row>
    <row r="19" spans="1:5">
      <c r="A19" s="34"/>
      <c r="B19" s="31"/>
      <c r="C19" s="32"/>
      <c r="D19" s="31"/>
      <c r="E19" s="21" t="s">
        <v>8</v>
      </c>
    </row>
    <row r="20" spans="1:5">
      <c r="A20" s="34">
        <v>5</v>
      </c>
      <c r="B20" s="31"/>
      <c r="C20" s="38" t="s">
        <v>19</v>
      </c>
      <c r="D20" s="31"/>
      <c r="E20" s="19">
        <f>+E16*E18</f>
        <v>4054612.33</v>
      </c>
    </row>
    <row r="21" spans="1:5">
      <c r="A21" s="31"/>
      <c r="B21" s="31"/>
      <c r="C21" s="32"/>
      <c r="D21" s="31"/>
      <c r="E21" s="36" t="s">
        <v>12</v>
      </c>
    </row>
    <row r="22" spans="1:5">
      <c r="A22" s="34"/>
      <c r="B22" s="31"/>
      <c r="C22" s="39"/>
      <c r="D22" s="31"/>
      <c r="E22" s="19"/>
    </row>
    <row r="23" spans="1:5">
      <c r="A23" s="31"/>
      <c r="B23" s="31"/>
      <c r="C23" s="39"/>
      <c r="D23" s="31"/>
      <c r="E23" s="19"/>
    </row>
    <row r="24" spans="1:5">
      <c r="A24" s="34"/>
      <c r="B24" s="31"/>
      <c r="C24" s="39"/>
      <c r="D24" s="31"/>
      <c r="E24" s="19"/>
    </row>
    <row r="25" spans="1:5">
      <c r="A25" s="34"/>
      <c r="B25" s="34" t="s">
        <v>20</v>
      </c>
      <c r="C25" s="14" t="str">
        <f>"Test year O&amp;M Expenses were " &amp; TEXT(E25,"0.00%") &amp; " of test year revenues"</f>
        <v>Test year O&amp;M Expenses were 59.15% of test year revenues</v>
      </c>
      <c r="D25" s="31"/>
      <c r="E25" s="53">
        <f>YEC!E25</f>
        <v>0.59150000000000003</v>
      </c>
    </row>
    <row r="26" spans="1:5">
      <c r="A26" s="34"/>
      <c r="B26" s="31"/>
      <c r="C26" s="39"/>
      <c r="D26" s="31"/>
      <c r="E26" s="19"/>
    </row>
    <row r="27" spans="1:5">
      <c r="A27" s="34"/>
      <c r="B27" s="31"/>
      <c r="C27" s="38"/>
      <c r="D27" s="31"/>
      <c r="E27" s="23"/>
    </row>
    <row r="28" spans="1:5">
      <c r="A28" s="34"/>
      <c r="B28" s="31"/>
      <c r="C28" s="38"/>
      <c r="D28" s="31"/>
      <c r="E28" s="21"/>
    </row>
    <row r="29" spans="1:5">
      <c r="A29" s="34"/>
      <c r="B29" s="31"/>
      <c r="C29" s="38"/>
      <c r="D29" s="31"/>
      <c r="E29" s="31"/>
    </row>
    <row r="30" spans="1:5">
      <c r="A30" s="34"/>
      <c r="B30" s="31"/>
      <c r="C30" s="38"/>
      <c r="D30" s="31"/>
      <c r="E30" s="31"/>
    </row>
    <row r="31" spans="1:5">
      <c r="A31" s="34"/>
      <c r="B31" s="31"/>
      <c r="C31" s="38"/>
      <c r="D31" s="31"/>
      <c r="E31" s="31"/>
    </row>
    <row r="32" spans="1:5">
      <c r="A32" s="34"/>
      <c r="B32" s="31"/>
      <c r="C32" s="38"/>
      <c r="D32" s="31"/>
      <c r="E32" s="33"/>
    </row>
    <row r="33" spans="1:5">
      <c r="A33" s="34"/>
      <c r="B33" s="31"/>
      <c r="C33" s="38"/>
      <c r="D33" s="31"/>
      <c r="E33" s="31"/>
    </row>
    <row r="34" spans="1:5">
      <c r="A34" s="34"/>
      <c r="B34" s="31"/>
      <c r="C34" s="38"/>
      <c r="D34" s="31"/>
      <c r="E34" s="31"/>
    </row>
    <row r="35" spans="1:5">
      <c r="A35" s="34"/>
      <c r="B35" s="31"/>
      <c r="C35" s="38"/>
      <c r="D35" s="31"/>
      <c r="E35" s="31"/>
    </row>
    <row r="36" spans="1:5">
      <c r="A36" s="34"/>
      <c r="B36" s="31"/>
      <c r="C36" s="38"/>
      <c r="D36" s="31"/>
      <c r="E36" s="15"/>
    </row>
    <row r="37" spans="1:5">
      <c r="A37" s="34"/>
      <c r="B37" s="31"/>
      <c r="C37" s="38"/>
      <c r="D37" s="31"/>
      <c r="E37" s="15"/>
    </row>
    <row r="38" spans="1:5">
      <c r="A38" s="34"/>
      <c r="B38" s="31"/>
      <c r="C38" s="38"/>
      <c r="D38" s="31"/>
      <c r="E38" s="15"/>
    </row>
    <row r="39" spans="1:5">
      <c r="A39" s="34"/>
      <c r="B39" s="31"/>
      <c r="C39" s="31"/>
      <c r="D39" s="31"/>
      <c r="E39" s="33"/>
    </row>
    <row r="40" spans="1:5">
      <c r="A40" s="31"/>
      <c r="B40" s="35"/>
      <c r="C40" s="38" t="s">
        <v>31</v>
      </c>
      <c r="D40" s="31"/>
      <c r="E40" s="33"/>
    </row>
    <row r="41" spans="1:5">
      <c r="A41" s="31"/>
      <c r="B41" s="31"/>
      <c r="C41" s="31"/>
      <c r="D41" s="31"/>
      <c r="E41" s="33"/>
    </row>
    <row r="42" spans="1:5">
      <c r="A42" s="31"/>
      <c r="B42" s="31"/>
      <c r="C42" s="31"/>
      <c r="D42" s="31"/>
      <c r="E42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zoomScaleNormal="100" workbookViewId="0">
      <selection activeCell="G38" sqref="G38"/>
    </sheetView>
  </sheetViews>
  <sheetFormatPr defaultRowHeight="12.75"/>
  <cols>
    <col min="1" max="1" width="5.28515625" style="14" customWidth="1"/>
    <col min="2" max="2" width="3.7109375" style="14" customWidth="1"/>
    <col min="3" max="3" width="52.7109375" style="14" customWidth="1"/>
    <col min="4" max="4" width="3.7109375" style="14" customWidth="1"/>
    <col min="5" max="5" width="13.7109375" style="14" bestFit="1" customWidth="1"/>
    <col min="6" max="7" width="9.140625" style="14"/>
    <col min="8" max="8" width="11.28515625" style="14" bestFit="1" customWidth="1"/>
    <col min="9" max="16384" width="9.140625" style="14"/>
  </cols>
  <sheetData>
    <row r="1" spans="1:8">
      <c r="A1" s="26"/>
      <c r="B1" s="26"/>
      <c r="C1" s="30" t="s">
        <v>0</v>
      </c>
      <c r="D1" s="26"/>
      <c r="E1" s="27" t="s">
        <v>1</v>
      </c>
    </row>
    <row r="2" spans="1:8">
      <c r="A2" s="26"/>
      <c r="B2" s="26"/>
      <c r="C2" s="30" t="s">
        <v>13</v>
      </c>
      <c r="D2" s="26"/>
      <c r="E2" s="27" t="s">
        <v>3</v>
      </c>
    </row>
    <row r="3" spans="1:8">
      <c r="A3" s="26"/>
      <c r="B3" s="26"/>
      <c r="C3" s="30" t="s">
        <v>32</v>
      </c>
      <c r="D3" s="26"/>
      <c r="E3" s="27" t="s">
        <v>14</v>
      </c>
    </row>
    <row r="4" spans="1:8">
      <c r="A4" s="26"/>
      <c r="B4" s="26"/>
      <c r="C4" s="26"/>
      <c r="D4" s="26"/>
      <c r="E4" s="26"/>
    </row>
    <row r="7" spans="1:8" ht="25.5">
      <c r="A7" s="28" t="s">
        <v>5</v>
      </c>
      <c r="B7" s="26"/>
      <c r="C7" s="28" t="s">
        <v>6</v>
      </c>
      <c r="D7" s="26"/>
      <c r="E7" s="28" t="s">
        <v>7</v>
      </c>
    </row>
    <row r="8" spans="1:8">
      <c r="A8" s="20">
        <v>-1</v>
      </c>
      <c r="B8" s="26"/>
      <c r="C8" s="20">
        <v>-2</v>
      </c>
      <c r="D8" s="26"/>
      <c r="E8" s="20">
        <v>-3</v>
      </c>
    </row>
    <row r="9" spans="1:8">
      <c r="A9" s="30"/>
      <c r="B9" s="26"/>
      <c r="C9" s="26"/>
      <c r="D9" s="26"/>
      <c r="E9" s="26"/>
    </row>
    <row r="10" spans="1:8">
      <c r="A10" s="30">
        <v>1</v>
      </c>
      <c r="B10" s="26"/>
      <c r="C10" s="25" t="s">
        <v>15</v>
      </c>
      <c r="D10" s="26"/>
      <c r="E10" s="52">
        <v>-3265666.33</v>
      </c>
    </row>
    <row r="11" spans="1:8">
      <c r="A11" s="30"/>
      <c r="B11" s="26"/>
      <c r="C11" s="25"/>
      <c r="D11" s="26"/>
      <c r="E11" s="19"/>
    </row>
    <row r="12" spans="1:8">
      <c r="A12" s="30"/>
      <c r="B12" s="26"/>
      <c r="C12" s="25" t="s">
        <v>9</v>
      </c>
      <c r="D12" s="26"/>
      <c r="E12" s="19"/>
    </row>
    <row r="13" spans="1:8">
      <c r="A13" s="30"/>
      <c r="B13" s="26"/>
      <c r="C13" s="28"/>
      <c r="D13" s="26"/>
      <c r="E13" s="21"/>
    </row>
    <row r="14" spans="1:8">
      <c r="A14" s="30">
        <v>2</v>
      </c>
      <c r="B14" s="26"/>
      <c r="C14" s="25" t="s">
        <v>16</v>
      </c>
      <c r="D14" s="26"/>
      <c r="E14" s="19">
        <f>ROUND(E25*E10,0)</f>
        <v>-1931642</v>
      </c>
      <c r="H14" s="50"/>
    </row>
    <row r="15" spans="1:8">
      <c r="A15" s="30"/>
      <c r="B15" s="26"/>
      <c r="C15" s="28"/>
      <c r="D15" s="26"/>
      <c r="E15" s="21" t="s">
        <v>8</v>
      </c>
    </row>
    <row r="16" spans="1:8">
      <c r="A16" s="30">
        <v>3</v>
      </c>
      <c r="B16" s="26"/>
      <c r="C16" s="25" t="s">
        <v>17</v>
      </c>
      <c r="D16" s="26"/>
      <c r="E16" s="19">
        <f>+E10-E14</f>
        <v>-1334024.33</v>
      </c>
    </row>
    <row r="17" spans="1:5">
      <c r="A17" s="30"/>
      <c r="B17" s="26"/>
      <c r="C17" s="28"/>
      <c r="D17" s="26"/>
      <c r="E17" s="21"/>
    </row>
    <row r="18" spans="1:5">
      <c r="A18" s="30">
        <v>4</v>
      </c>
      <c r="B18" s="26"/>
      <c r="C18" s="26" t="s">
        <v>18</v>
      </c>
      <c r="D18" s="26"/>
      <c r="E18" s="24">
        <v>1</v>
      </c>
    </row>
    <row r="19" spans="1:5">
      <c r="A19" s="30"/>
      <c r="B19" s="26"/>
      <c r="C19" s="28"/>
      <c r="D19" s="26"/>
      <c r="E19" s="21" t="s">
        <v>8</v>
      </c>
    </row>
    <row r="20" spans="1:5">
      <c r="A20" s="30">
        <v>5</v>
      </c>
      <c r="B20" s="26"/>
      <c r="C20" s="22" t="s">
        <v>19</v>
      </c>
      <c r="D20" s="26"/>
      <c r="E20" s="19">
        <f>+E16*E18</f>
        <v>-1334024.33</v>
      </c>
    </row>
    <row r="21" spans="1:5">
      <c r="A21" s="26"/>
      <c r="B21" s="26"/>
      <c r="C21" s="28"/>
      <c r="D21" s="26"/>
      <c r="E21" s="27" t="s">
        <v>12</v>
      </c>
    </row>
    <row r="22" spans="1:5">
      <c r="A22" s="30"/>
      <c r="B22" s="26"/>
      <c r="C22" s="25"/>
      <c r="D22" s="26"/>
      <c r="E22" s="19"/>
    </row>
    <row r="23" spans="1:5">
      <c r="A23" s="26"/>
      <c r="B23" s="26"/>
      <c r="C23" s="25"/>
      <c r="D23" s="26"/>
      <c r="E23" s="19"/>
    </row>
    <row r="24" spans="1:5">
      <c r="A24" s="30"/>
      <c r="B24" s="26"/>
      <c r="C24" s="25"/>
      <c r="D24" s="26"/>
      <c r="E24" s="19"/>
    </row>
    <row r="25" spans="1:5">
      <c r="A25" s="30"/>
      <c r="B25" s="30" t="s">
        <v>20</v>
      </c>
      <c r="C25" s="14" t="str">
        <f>"Test year O&amp;M Expenses were " &amp; TEXT(E25,"0.00%") &amp; " of test year revenues"</f>
        <v>Test year O&amp;M Expenses were 59.15% of test year revenues</v>
      </c>
      <c r="D25" s="26"/>
      <c r="E25" s="53">
        <v>0.59150000000000003</v>
      </c>
    </row>
    <row r="26" spans="1:5">
      <c r="A26" s="30"/>
      <c r="B26" s="26"/>
      <c r="C26" s="25"/>
      <c r="D26" s="26"/>
      <c r="E26" s="19"/>
    </row>
    <row r="27" spans="1:5">
      <c r="A27" s="30"/>
      <c r="B27" s="26"/>
      <c r="C27" s="22"/>
      <c r="D27" s="26"/>
      <c r="E27" s="23"/>
    </row>
    <row r="28" spans="1:5">
      <c r="A28" s="30"/>
      <c r="B28" s="26"/>
      <c r="C28" s="22"/>
      <c r="D28" s="26"/>
      <c r="E28" s="21"/>
    </row>
    <row r="29" spans="1:5">
      <c r="A29" s="30"/>
      <c r="B29" s="26"/>
      <c r="C29" s="22"/>
      <c r="D29" s="26"/>
      <c r="E29" s="26"/>
    </row>
    <row r="30" spans="1:5">
      <c r="A30" s="30"/>
      <c r="B30" s="26"/>
      <c r="C30" s="22"/>
      <c r="D30" s="26"/>
      <c r="E30" s="26"/>
    </row>
    <row r="31" spans="1:5">
      <c r="A31" s="30"/>
      <c r="B31" s="26"/>
      <c r="C31" s="22"/>
      <c r="D31" s="26"/>
      <c r="E31" s="26"/>
    </row>
    <row r="32" spans="1:5">
      <c r="A32" s="30"/>
      <c r="B32" s="26"/>
      <c r="C32" s="22"/>
      <c r="D32" s="26"/>
      <c r="E32" s="26"/>
    </row>
    <row r="33" spans="1:5">
      <c r="A33" s="30"/>
      <c r="B33" s="26"/>
      <c r="C33" s="22"/>
      <c r="D33" s="26"/>
      <c r="E33" s="26"/>
    </row>
    <row r="34" spans="1:5">
      <c r="A34" s="30"/>
      <c r="B34" s="26"/>
      <c r="C34" s="22"/>
      <c r="D34" s="26"/>
      <c r="E34" s="26"/>
    </row>
    <row r="35" spans="1:5">
      <c r="A35" s="30"/>
      <c r="B35" s="26"/>
      <c r="C35" s="22"/>
      <c r="D35" s="26"/>
      <c r="E35" s="26"/>
    </row>
    <row r="36" spans="1:5">
      <c r="A36" s="30"/>
      <c r="B36" s="26"/>
      <c r="C36" s="22"/>
      <c r="D36" s="26"/>
      <c r="E36" s="15"/>
    </row>
    <row r="37" spans="1:5">
      <c r="A37" s="30"/>
      <c r="B37" s="26"/>
      <c r="C37" s="22"/>
      <c r="D37" s="26"/>
      <c r="E37" s="15"/>
    </row>
    <row r="38" spans="1:5">
      <c r="A38" s="30"/>
      <c r="B38" s="26"/>
      <c r="C38" s="22"/>
      <c r="D38" s="26"/>
      <c r="E38" s="15"/>
    </row>
    <row r="39" spans="1:5">
      <c r="A39" s="30"/>
      <c r="B39" s="26"/>
      <c r="C39" s="26"/>
      <c r="D39" s="26"/>
      <c r="E39" s="18"/>
    </row>
    <row r="40" spans="1:5">
      <c r="A40" s="26"/>
      <c r="B40" s="29"/>
      <c r="C40" s="22" t="s">
        <v>31</v>
      </c>
      <c r="D40" s="26"/>
      <c r="E40" s="18"/>
    </row>
    <row r="41" spans="1:5">
      <c r="A41" s="26"/>
      <c r="B41" s="26"/>
      <c r="C41" s="26"/>
      <c r="D41" s="26"/>
      <c r="E41" s="18"/>
    </row>
    <row r="42" spans="1:5">
      <c r="A42" s="26"/>
      <c r="B42" s="26"/>
      <c r="C42" s="26"/>
      <c r="D42" s="26"/>
      <c r="E42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>
      <selection activeCell="B39" sqref="B39"/>
    </sheetView>
  </sheetViews>
  <sheetFormatPr defaultRowHeight="15"/>
  <cols>
    <col min="1" max="1" width="8.28515625" bestFit="1" customWidth="1"/>
    <col min="2" max="2" width="56.5703125" customWidth="1"/>
    <col min="3" max="3" width="2.7109375" customWidth="1"/>
    <col min="4" max="4" width="12.85546875" customWidth="1"/>
  </cols>
  <sheetData>
    <row r="1" spans="1:4">
      <c r="B1" s="2" t="s">
        <v>0</v>
      </c>
      <c r="C1" s="1"/>
      <c r="D1" s="9" t="s">
        <v>1</v>
      </c>
    </row>
    <row r="2" spans="1:4">
      <c r="B2" s="2" t="s">
        <v>30</v>
      </c>
      <c r="C2" s="1"/>
      <c r="D2" s="9" t="s">
        <v>3</v>
      </c>
    </row>
    <row r="3" spans="1:4">
      <c r="B3" s="2" t="s">
        <v>29</v>
      </c>
      <c r="C3" s="1"/>
      <c r="D3" s="8" t="s">
        <v>27</v>
      </c>
    </row>
    <row r="5" spans="1:4">
      <c r="A5" t="s">
        <v>25</v>
      </c>
      <c r="B5" s="40" t="s">
        <v>6</v>
      </c>
      <c r="D5" s="42" t="s">
        <v>7</v>
      </c>
    </row>
    <row r="6" spans="1:4" s="44" customFormat="1">
      <c r="A6" s="44">
        <v>-1</v>
      </c>
      <c r="B6" s="44">
        <v>-2</v>
      </c>
      <c r="D6" s="44">
        <v>-3</v>
      </c>
    </row>
    <row r="9" spans="1:4">
      <c r="A9" s="43">
        <v>1</v>
      </c>
      <c r="B9" s="41" t="s">
        <v>28</v>
      </c>
      <c r="D9" s="46">
        <v>39381159</v>
      </c>
    </row>
    <row r="10" spans="1:4">
      <c r="A10" s="16"/>
      <c r="D10" s="21" t="s">
        <v>8</v>
      </c>
    </row>
    <row r="11" spans="1:4">
      <c r="A11" s="16">
        <v>2</v>
      </c>
      <c r="B11" t="s">
        <v>18</v>
      </c>
      <c r="D11" s="45">
        <v>1</v>
      </c>
    </row>
    <row r="12" spans="1:4">
      <c r="A12" s="16"/>
      <c r="D12" s="21" t="s">
        <v>8</v>
      </c>
    </row>
    <row r="13" spans="1:4">
      <c r="A13" s="16">
        <v>3</v>
      </c>
      <c r="B13" t="s">
        <v>26</v>
      </c>
      <c r="D13" s="46">
        <f>+D9*D11</f>
        <v>39381159</v>
      </c>
    </row>
    <row r="14" spans="1:4">
      <c r="A14" s="16"/>
      <c r="D14" s="36" t="s">
        <v>12</v>
      </c>
    </row>
    <row r="15" spans="1:4">
      <c r="A15" s="16"/>
    </row>
    <row r="16" spans="1:4">
      <c r="A16" s="16"/>
    </row>
    <row r="17" spans="1:2">
      <c r="A17" s="16"/>
      <c r="B17" s="13"/>
    </row>
    <row r="18" spans="1:2">
      <c r="A18" s="16"/>
    </row>
    <row r="19" spans="1:2">
      <c r="A19" s="16"/>
    </row>
    <row r="20" spans="1:2">
      <c r="A20" s="16"/>
    </row>
    <row r="21" spans="1:2">
      <c r="A21" s="16"/>
    </row>
    <row r="22" spans="1:2">
      <c r="A22" s="16"/>
    </row>
    <row r="25" spans="1:2">
      <c r="B25" s="13"/>
    </row>
    <row r="31" spans="1:2">
      <c r="B31" s="13"/>
    </row>
    <row r="36" spans="2:2">
      <c r="B36" s="13"/>
    </row>
    <row r="43" spans="2:2">
      <c r="B43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YEM</vt:lpstr>
      <vt:lpstr>WNLA</vt:lpstr>
      <vt:lpstr>YEC</vt:lpstr>
      <vt:lpstr>ESR</vt:lpstr>
      <vt:lpstr>YEM!Print_Area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lastModifiedBy>Alex Vaughan</cp:lastModifiedBy>
  <cp:lastPrinted>2014-12-04T18:19:12Z</cp:lastPrinted>
  <dcterms:created xsi:type="dcterms:W3CDTF">2014-11-04T13:11:47Z</dcterms:created>
  <dcterms:modified xsi:type="dcterms:W3CDTF">2017-07-28T15:09:49Z</dcterms:modified>
</cp:coreProperties>
</file>