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25" windowWidth="15480" windowHeight="6075" tabRatio="900"/>
  </bookViews>
  <sheets>
    <sheet name="W42 Plant Balances" sheetId="25" r:id="rId1"/>
    <sheet name="W42 Test Yr Depr Expense" sheetId="26" r:id="rId2"/>
    <sheet name="W42 NBV Query" sheetId="12" r:id="rId3"/>
    <sheet name="W42 Mitchell FGD Allocation" sheetId="23" r:id="rId4"/>
  </sheets>
  <externalReferences>
    <externalReference r:id="rId5"/>
    <externalReference r:id="rId6"/>
  </externalReferences>
  <definedNames>
    <definedName name="_xlnm._FilterDatabase" localSheetId="3" hidden="1">'W42 Mitchell FGD Allocation'!$A$5:$E$11</definedName>
    <definedName name="_xlnm._FilterDatabase" localSheetId="2" hidden="1">'W42 NBV Query'!$A$5:$F$52</definedName>
    <definedName name="AllocFactors">[1]Table!$G$6:$H$13</definedName>
    <definedName name="Begin_Print1">'[2]Big Sandy Detail'!#REF!</definedName>
    <definedName name="Begin_Print2">'[2]Big Sandy Detail'!#REF!</definedName>
    <definedName name="End_of_Report">'[2]Big Sandy Detail'!#REF!</definedName>
    <definedName name="End_Print1">'[2]Big Sandy Detail'!#REF!</definedName>
    <definedName name="End_Print2">'[2]Big Sandy Detail'!#REF!</definedName>
    <definedName name="NvsASD">"V2013-03-31"</definedName>
    <definedName name="NvsAutoDrillOk">"VN"</definedName>
    <definedName name="NvsElapsedTime">0.000115740738692693</definedName>
    <definedName name="NvsEndTime">41370.633587963</definedName>
    <definedName name="NvsInstanceHook">"""nvsMacro"""</definedName>
    <definedName name="NvsInstLang">"VENG"</definedName>
    <definedName name="NvsInstSpec">"%,FBUSINESS_UNIT,V117"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_xlnm.Print_Area" localSheetId="3">'W42 Mitchell FGD Allocation'!$A$1:$F$12</definedName>
    <definedName name="_xlnm.Print_Area" localSheetId="2">'W42 NBV Query'!$A$1:$F$52</definedName>
    <definedName name="_xlnm.Print_Area" localSheetId="1">'W42 Test Yr Depr Expense'!$A$1:$L$89</definedName>
    <definedName name="Reserved_Section">#REF!</definedName>
    <definedName name="search_directory_name">"R:\fcm90prd\nvision\rpts\Fin_Reports\"</definedName>
  </definedNames>
  <calcPr calcId="145621"/>
</workbook>
</file>

<file path=xl/calcChain.xml><?xml version="1.0" encoding="utf-8"?>
<calcChain xmlns="http://schemas.openxmlformats.org/spreadsheetml/2006/main">
  <c r="K88" i="26" l="1"/>
  <c r="J88" i="26"/>
  <c r="I88" i="26"/>
  <c r="G88" i="26"/>
  <c r="F88" i="26"/>
  <c r="H87" i="26"/>
  <c r="L87" i="26" s="1"/>
  <c r="H86" i="26"/>
  <c r="L86" i="26" s="1"/>
  <c r="H85" i="26"/>
  <c r="H84" i="26"/>
  <c r="H83" i="26"/>
  <c r="L83" i="26" s="1"/>
  <c r="H82" i="26"/>
  <c r="L82" i="26" s="1"/>
  <c r="H81" i="26"/>
  <c r="H80" i="26"/>
  <c r="H79" i="26"/>
  <c r="H78" i="26"/>
  <c r="L78" i="26" s="1"/>
  <c r="H77" i="26"/>
  <c r="H76" i="26"/>
  <c r="K75" i="26"/>
  <c r="H74" i="26"/>
  <c r="H73" i="26"/>
  <c r="H72" i="26"/>
  <c r="L72" i="26" s="1"/>
  <c r="H71" i="26"/>
  <c r="L71" i="26" s="1"/>
  <c r="H70" i="26"/>
  <c r="H69" i="26"/>
  <c r="H68" i="26"/>
  <c r="L68" i="26" s="1"/>
  <c r="H67" i="26"/>
  <c r="L67" i="26" s="1"/>
  <c r="H66" i="26"/>
  <c r="H65" i="26"/>
  <c r="H64" i="26"/>
  <c r="L64" i="26" s="1"/>
  <c r="H63" i="26"/>
  <c r="L63" i="26" s="1"/>
  <c r="H62" i="26"/>
  <c r="H61" i="26"/>
  <c r="H60" i="26"/>
  <c r="L60" i="26" s="1"/>
  <c r="H59" i="26"/>
  <c r="L59" i="26" s="1"/>
  <c r="H58" i="26"/>
  <c r="H57" i="26"/>
  <c r="H56" i="26"/>
  <c r="H75" i="26" s="1"/>
  <c r="H54" i="26"/>
  <c r="L54" i="26" s="1"/>
  <c r="H53" i="26"/>
  <c r="L53" i="26" s="1"/>
  <c r="H52" i="26"/>
  <c r="L52" i="26" s="1"/>
  <c r="H51" i="26"/>
  <c r="L51" i="26" s="1"/>
  <c r="H50" i="26"/>
  <c r="L50" i="26" s="1"/>
  <c r="H49" i="26"/>
  <c r="H48" i="26"/>
  <c r="L48" i="26" s="1"/>
  <c r="L55" i="26" s="1"/>
  <c r="H47" i="26"/>
  <c r="L47" i="26" s="1"/>
  <c r="H46" i="26"/>
  <c r="L46" i="26" s="1"/>
  <c r="H44" i="26"/>
  <c r="L44" i="26" s="1"/>
  <c r="H43" i="26"/>
  <c r="L43" i="26" s="1"/>
  <c r="H42" i="26"/>
  <c r="H41" i="26"/>
  <c r="L41" i="26" s="1"/>
  <c r="H40" i="26"/>
  <c r="L40" i="26" s="1"/>
  <c r="H39" i="26"/>
  <c r="L39" i="26" s="1"/>
  <c r="H38" i="26"/>
  <c r="L38" i="26" s="1"/>
  <c r="H37" i="26"/>
  <c r="L37" i="26" s="1"/>
  <c r="H36" i="26"/>
  <c r="L36" i="26" s="1"/>
  <c r="H35" i="26"/>
  <c r="L35" i="26" s="1"/>
  <c r="H34" i="26"/>
  <c r="H33" i="26"/>
  <c r="L33" i="26" s="1"/>
  <c r="H32" i="26"/>
  <c r="L32" i="26" s="1"/>
  <c r="H31" i="26"/>
  <c r="L31" i="26" s="1"/>
  <c r="H30" i="26"/>
  <c r="L30" i="26" s="1"/>
  <c r="H29" i="26"/>
  <c r="L29" i="26" s="1"/>
  <c r="H28" i="26"/>
  <c r="L28" i="26" s="1"/>
  <c r="H27" i="26"/>
  <c r="L27" i="26" s="1"/>
  <c r="H26" i="26"/>
  <c r="H25" i="26"/>
  <c r="L25" i="26" s="1"/>
  <c r="H24" i="26"/>
  <c r="L24" i="26" s="1"/>
  <c r="H23" i="26"/>
  <c r="L23" i="26" s="1"/>
  <c r="H22" i="26"/>
  <c r="L22" i="26" s="1"/>
  <c r="H21" i="26"/>
  <c r="H45" i="26" s="1"/>
  <c r="H20" i="26"/>
  <c r="L20" i="26" s="1"/>
  <c r="L85" i="26"/>
  <c r="L84" i="26"/>
  <c r="L81" i="26"/>
  <c r="L80" i="26"/>
  <c r="L79" i="26"/>
  <c r="L77" i="26"/>
  <c r="L76" i="26"/>
  <c r="L74" i="26"/>
  <c r="L73" i="26"/>
  <c r="L70" i="26"/>
  <c r="L69" i="26"/>
  <c r="L66" i="26"/>
  <c r="L65" i="26"/>
  <c r="L62" i="26"/>
  <c r="L61" i="26"/>
  <c r="L58" i="26"/>
  <c r="L57" i="26"/>
  <c r="L49" i="26"/>
  <c r="L42" i="26"/>
  <c r="L34" i="26"/>
  <c r="L26" i="26"/>
  <c r="L15" i="26"/>
  <c r="L11" i="26"/>
  <c r="L7" i="26"/>
  <c r="G19" i="26"/>
  <c r="F19" i="26"/>
  <c r="H8" i="26"/>
  <c r="L8" i="26" s="1"/>
  <c r="H9" i="26"/>
  <c r="L9" i="26" s="1"/>
  <c r="H10" i="26"/>
  <c r="L10" i="26" s="1"/>
  <c r="H11" i="26"/>
  <c r="H12" i="26"/>
  <c r="L12" i="26" s="1"/>
  <c r="H13" i="26"/>
  <c r="L13" i="26" s="1"/>
  <c r="H14" i="26"/>
  <c r="L14" i="26" s="1"/>
  <c r="H15" i="26"/>
  <c r="H16" i="26"/>
  <c r="L16" i="26" s="1"/>
  <c r="H17" i="26"/>
  <c r="L17" i="26" s="1"/>
  <c r="H18" i="26"/>
  <c r="L18" i="26" s="1"/>
  <c r="H7" i="26"/>
  <c r="H19" i="26" s="1"/>
  <c r="I19" i="26"/>
  <c r="I45" i="26"/>
  <c r="I55" i="26"/>
  <c r="I75" i="26"/>
  <c r="L88" i="26" l="1"/>
  <c r="L21" i="26"/>
  <c r="L45" i="26" s="1"/>
  <c r="L56" i="26"/>
  <c r="L75" i="26" s="1"/>
  <c r="H55" i="26"/>
  <c r="H89" i="26" s="1"/>
  <c r="H88" i="26"/>
  <c r="I89" i="26"/>
  <c r="D12" i="23"/>
  <c r="L89" i="26" l="1"/>
  <c r="J75" i="26"/>
  <c r="G75" i="26"/>
  <c r="K55" i="26"/>
  <c r="J55" i="26"/>
  <c r="J89" i="26" s="1"/>
  <c r="G55" i="26"/>
  <c r="K45" i="26"/>
  <c r="J45" i="26"/>
  <c r="G45" i="26"/>
  <c r="K19" i="26"/>
  <c r="J19" i="26"/>
  <c r="L19" i="26" s="1"/>
  <c r="G89" i="26" l="1"/>
  <c r="K89" i="26"/>
  <c r="C64" i="25"/>
  <c r="C50" i="25"/>
  <c r="C36" i="25"/>
  <c r="C26" i="25"/>
  <c r="C18" i="25"/>
  <c r="C9" i="25"/>
  <c r="C7" i="25"/>
  <c r="C65" i="25" s="1"/>
  <c r="F7" i="23" l="1"/>
  <c r="F8" i="23"/>
  <c r="F9" i="23"/>
  <c r="F10" i="23"/>
  <c r="F11" i="23"/>
  <c r="F6" i="23"/>
  <c r="F12" i="23" l="1"/>
  <c r="E52" i="12" l="1"/>
  <c r="F52" i="12"/>
  <c r="D52" i="12"/>
</calcChain>
</file>

<file path=xl/sharedStrings.xml><?xml version="1.0" encoding="utf-8"?>
<sst xmlns="http://schemas.openxmlformats.org/spreadsheetml/2006/main" count="405" uniqueCount="202">
  <si>
    <t>Account</t>
  </si>
  <si>
    <t>Description</t>
  </si>
  <si>
    <t>Transmission</t>
  </si>
  <si>
    <t>Distribution</t>
  </si>
  <si>
    <t>General</t>
  </si>
  <si>
    <t>General Plant</t>
  </si>
  <si>
    <t>Month</t>
  </si>
  <si>
    <t>Book Cost</t>
  </si>
  <si>
    <t>Intangible Property</t>
  </si>
  <si>
    <t>Franchises and Consents</t>
  </si>
  <si>
    <t>Transmission Total</t>
  </si>
  <si>
    <t>Distribution Total</t>
  </si>
  <si>
    <t>General Total</t>
  </si>
  <si>
    <t>Grand Total</t>
  </si>
  <si>
    <t>GL Accounts 101 and 106 by Plant Account</t>
  </si>
  <si>
    <t>Depr Group Id</t>
  </si>
  <si>
    <t xml:space="preserve">Structures &amp; Improvements </t>
  </si>
  <si>
    <t>Boiler Plant Equipment</t>
  </si>
  <si>
    <t xml:space="preserve">Turbogenerator Units      </t>
  </si>
  <si>
    <t>Accessory Electrical Equip.</t>
  </si>
  <si>
    <t xml:space="preserve">Misc. Power Plant Equip.  </t>
  </si>
  <si>
    <t>Kentucky Power Company</t>
  </si>
  <si>
    <t>Utility Account</t>
  </si>
  <si>
    <t>Func Class</t>
  </si>
  <si>
    <t>Allocated Reserve</t>
  </si>
  <si>
    <t>Net Book Value</t>
  </si>
  <si>
    <t>35300 - Station Equipment</t>
  </si>
  <si>
    <t>Distribution Plant - Electric</t>
  </si>
  <si>
    <t>35600 - Overhead Conductors, Device</t>
  </si>
  <si>
    <t>Transmission Plant - Electric</t>
  </si>
  <si>
    <t>39400 - Tools</t>
  </si>
  <si>
    <t>39500 - Laboratory Equipment</t>
  </si>
  <si>
    <t>35700 - Underground Conduit</t>
  </si>
  <si>
    <t>35000 - Land</t>
  </si>
  <si>
    <t>Steam Generation Plant</t>
  </si>
  <si>
    <t>36900 - Services</t>
  </si>
  <si>
    <t>39600 - Power Operated Equipment</t>
  </si>
  <si>
    <t>30300 - Intangible Property</t>
  </si>
  <si>
    <t>Intangible Plant</t>
  </si>
  <si>
    <t>35200 - Structures and Improvements</t>
  </si>
  <si>
    <t>39800 - Miscellaneous Equipment</t>
  </si>
  <si>
    <t>38900 - Land</t>
  </si>
  <si>
    <t>31500 - Accessory Elect Equip-Coal</t>
  </si>
  <si>
    <t>31000 - Land - Coal Fired</t>
  </si>
  <si>
    <t>39700 - Communication Equipment</t>
  </si>
  <si>
    <t>39200 - Transportation Equipment</t>
  </si>
  <si>
    <t>35800 - Undergrnd Conductors Device</t>
  </si>
  <si>
    <t>36400 - Poles, Towers and Fixtures</t>
  </si>
  <si>
    <t>31200 - Boiler Plant Equip-Coal</t>
  </si>
  <si>
    <t>37100 - Installs Customer Premises</t>
  </si>
  <si>
    <t>37300 - Street Lghtng &amp; Signal Sys</t>
  </si>
  <si>
    <t>36700 - Undergrnd Conductors,Device</t>
  </si>
  <si>
    <t>36010 - Land Rights</t>
  </si>
  <si>
    <t>35400 - Towers and Fixtures</t>
  </si>
  <si>
    <t>31700 - ARO Steam Production Plant</t>
  </si>
  <si>
    <t>37000 - Meters</t>
  </si>
  <si>
    <t>39919 - ARO General Plant</t>
  </si>
  <si>
    <t>30200 - Franchises and Consents</t>
  </si>
  <si>
    <t>39300 - Stores Equipment</t>
  </si>
  <si>
    <t>36800 - Line Transformers</t>
  </si>
  <si>
    <t>35500 - Poles and Fixtures</t>
  </si>
  <si>
    <t>36600 - Underground Conduit</t>
  </si>
  <si>
    <t>38910 - Land Rights</t>
  </si>
  <si>
    <t>39000 - Structures and Improvements</t>
  </si>
  <si>
    <t>35010 - Land Rights</t>
  </si>
  <si>
    <t>31600 - Misc Pwr Plant Equip-Coal</t>
  </si>
  <si>
    <t>31010 - Land Rights - Coal Fired</t>
  </si>
  <si>
    <t>36200 - Station Equipment</t>
  </si>
  <si>
    <t>36500 - Overhead Conductors, Device</t>
  </si>
  <si>
    <t>39716 - GridSmart Communic Equip</t>
  </si>
  <si>
    <t>36100 - Structures and Improvements</t>
  </si>
  <si>
    <t>39100 - Office Furniture, Equipment</t>
  </si>
  <si>
    <t>31100 - Structures, Improvemnt-Coal</t>
  </si>
  <si>
    <t>31400 - Turbogenerator Units-Coal</t>
  </si>
  <si>
    <t>36000 - Land</t>
  </si>
  <si>
    <t>31100</t>
  </si>
  <si>
    <t>31200</t>
  </si>
  <si>
    <t>31400</t>
  </si>
  <si>
    <t>31500</t>
  </si>
  <si>
    <t>31600</t>
  </si>
  <si>
    <t>39100</t>
  </si>
  <si>
    <t>KEPCo 101/6 390 Hazard Bldg Lease</t>
  </si>
  <si>
    <t>Sum of Depr Expense</t>
  </si>
  <si>
    <t>Expense Acct Id</t>
  </si>
  <si>
    <t>Func Class Id</t>
  </si>
  <si>
    <t>4030001 Depreciation Expense</t>
  </si>
  <si>
    <t>4031001 Depreciation Expense - ARO</t>
  </si>
  <si>
    <t>4040001 Amortization of Plant</t>
  </si>
  <si>
    <t>KEPCo 101/6 311 Big Sandy Plant</t>
  </si>
  <si>
    <t>KEPCo 101/6 312 Big Sandy Plant</t>
  </si>
  <si>
    <t>KEPCo 101/6 314 Big Sandy Plant</t>
  </si>
  <si>
    <t>KEPCo 101/6 315 Big Sandy Plant</t>
  </si>
  <si>
    <t>KEPCo 101/6 316 Big Sandy Plant</t>
  </si>
  <si>
    <t>Steam Generation Plant Total</t>
  </si>
  <si>
    <t>KEPCo 101/6 36010 - KY Dist</t>
  </si>
  <si>
    <t>KEPCo 101/6 361 - KY Dist</t>
  </si>
  <si>
    <t>KEPCo 101/6 362 - KY Dist</t>
  </si>
  <si>
    <t>KEPCo 101/6 364 - KY Dist</t>
  </si>
  <si>
    <t>KEPCo 101/6 365 - KY Dist</t>
  </si>
  <si>
    <t>KEPCo 101/6 366 - KY Dist</t>
  </si>
  <si>
    <t>KEPCo 101/6 367 - KY Dist</t>
  </si>
  <si>
    <t>KEPCo 101/6 368 - KY Dist</t>
  </si>
  <si>
    <t>KEPCo 101/6 369 - KY Dist</t>
  </si>
  <si>
    <t>KEPCo 101/6 370 - KY Dist</t>
  </si>
  <si>
    <t>KEPCo 101/6 371 - KY Dist</t>
  </si>
  <si>
    <t>KEPCo 101/6 373 - KY Dist</t>
  </si>
  <si>
    <t>Distribution Plant - Electric Total</t>
  </si>
  <si>
    <t>KEPCo 101/6 389.1 - KY Distr</t>
  </si>
  <si>
    <t>KEPCo 101/6 390 - KY Distr</t>
  </si>
  <si>
    <t>KEPCo 101/6 391 - KY Distr</t>
  </si>
  <si>
    <t>KEPCo 101/6 391 - KY Prod</t>
  </si>
  <si>
    <t>KEPCo 101/6 391 - KY Transm</t>
  </si>
  <si>
    <t>KEPCo 101/6 392 - KY Distr</t>
  </si>
  <si>
    <t>KEPCo 101/6 393 - KY Distr</t>
  </si>
  <si>
    <t>KEPCo 101/6 393 - KY Prod</t>
  </si>
  <si>
    <t>KEPCo 101/6 393 - KY Transm</t>
  </si>
  <si>
    <t>KEPCo 101/6 394 - KY Distr</t>
  </si>
  <si>
    <t>KEPCo 101/6 394 - KY Prod</t>
  </si>
  <si>
    <t>KEPCo 101/6 394 - KY Transm</t>
  </si>
  <si>
    <t>KEPCo 101/6 395 - KY Distr</t>
  </si>
  <si>
    <t>KEPCo 101/6 395 - KY Prod</t>
  </si>
  <si>
    <t>KEPCo 101/6 395 - KY Transm</t>
  </si>
  <si>
    <t>KEPCo 101/6 396 - KY Distr</t>
  </si>
  <si>
    <t>KEPCo 101/6 397 - KY Distr</t>
  </si>
  <si>
    <t>KEPCo 101/6 397 - KY Prod</t>
  </si>
  <si>
    <t>KEPCo 101/6 397 - KY Transm</t>
  </si>
  <si>
    <t>KEPCo 101/6 39716 KY Distr</t>
  </si>
  <si>
    <t>KEPCo 101/6 398 - KY Distr</t>
  </si>
  <si>
    <t>KEPCo 101/6 398 - KY Prod</t>
  </si>
  <si>
    <t>KEPCo 101/6 398 - KY Transm</t>
  </si>
  <si>
    <t>General Plant Total</t>
  </si>
  <si>
    <t>KEPCo 101/6 302 Bellefonte</t>
  </si>
  <si>
    <t>KEPCo 101/6 302 Flatwoods</t>
  </si>
  <si>
    <t>KEPCo 101/6 302 South Shore</t>
  </si>
  <si>
    <t>KEPCo 101/6 303 Cap Software-Distr</t>
  </si>
  <si>
    <t>KEPCo 101/6 303 Cap Software-Prod</t>
  </si>
  <si>
    <t>KEPCo 101/6 303 Cap Software-Transm</t>
  </si>
  <si>
    <t>KEPCo 101/6 303 gridSMART Cap Softw</t>
  </si>
  <si>
    <t>KEPCo 101/6 303 High Avail Data Ctr</t>
  </si>
  <si>
    <t>KEPCo 101/6 303 High Avail DataCtr</t>
  </si>
  <si>
    <t>Intangible Plant Total</t>
  </si>
  <si>
    <t>KEPCo 101/6 311 Gypsum Unloader</t>
  </si>
  <si>
    <t>KEPCo 101/6 311 Mitchell Plant</t>
  </si>
  <si>
    <t>KEPCo 101/6 312 Gypsum Unloader</t>
  </si>
  <si>
    <t>KEPCo 101/6 312 Mitchell Plant</t>
  </si>
  <si>
    <t>KEPCo 101/6 312 Mitchell Plant SCR</t>
  </si>
  <si>
    <t>KEPCo 101/6 314 Mitchell Plant</t>
  </si>
  <si>
    <t>KEPCo 101/6 315 Mitchell Plant</t>
  </si>
  <si>
    <t>KEPCo 101/6 316 Mitchell Plant</t>
  </si>
  <si>
    <t>KEPCo 101/6 350.1 - KY</t>
  </si>
  <si>
    <t>KEPCo 101/6 352 - KY</t>
  </si>
  <si>
    <t>KEPCo 101/6 352 Big Sandy Plant</t>
  </si>
  <si>
    <t>KEPCo 101/6 352 Mitchell Plant</t>
  </si>
  <si>
    <t>KEPCo 101/6 353 - KY</t>
  </si>
  <si>
    <t>KEPCo 101/6 353 Big Sandy Plant</t>
  </si>
  <si>
    <t>KEPCo 101/6 353 Mitchell Plant</t>
  </si>
  <si>
    <t>KEPCo 101/6 354 - KY</t>
  </si>
  <si>
    <t>KEPCo 101/6 355 - KY</t>
  </si>
  <si>
    <t>KEPCo 101/6 356 - KY</t>
  </si>
  <si>
    <t>KEPCo 101/6 357 - KY</t>
  </si>
  <si>
    <t>KEPCo 101/6 358 - KY</t>
  </si>
  <si>
    <t>Transmission Plant - Electric Total</t>
  </si>
  <si>
    <t xml:space="preserve">Sources: </t>
  </si>
  <si>
    <t xml:space="preserve">  PwrPlt Depreciation Ledger</t>
  </si>
  <si>
    <t xml:space="preserve">  GL Query</t>
  </si>
  <si>
    <t xml:space="preserve">  OAJ143</t>
  </si>
  <si>
    <t>Mitchell FGD Plant in Service by Utility Account</t>
  </si>
  <si>
    <t>Location</t>
  </si>
  <si>
    <t>Amount</t>
  </si>
  <si>
    <t>Mitchell Generating Plant</t>
  </si>
  <si>
    <t>Office Furniture &amp; Equipment</t>
  </si>
  <si>
    <t>Major Location</t>
  </si>
  <si>
    <t>Total</t>
  </si>
  <si>
    <t>Franchises and Consents Total</t>
  </si>
  <si>
    <t>Intangible Property Total</t>
  </si>
  <si>
    <t>Big Sandy Generating Plant</t>
  </si>
  <si>
    <t>Big Sandy Generating Plant Total</t>
  </si>
  <si>
    <t>Mitchell Generating Plant Total</t>
  </si>
  <si>
    <t>KEPCo 101/6 39919 ARO Asbestos</t>
  </si>
  <si>
    <t>KEPCo 101/6 317 ASH1 Conner Ash Pd</t>
  </si>
  <si>
    <t xml:space="preserve">KEPCo 101/6 317 ASH1 Mitchell Ash </t>
  </si>
  <si>
    <t xml:space="preserve">KEPCo 101/6 317 ASH2 Mitchell Ldfl </t>
  </si>
  <si>
    <t>KEPCo 101/6 317 Big Sandy Asbestos</t>
  </si>
  <si>
    <t>KEPCo 101/6 317 Mitchell Asbestos</t>
  </si>
  <si>
    <t>Account                                                                     4060001</t>
  </si>
  <si>
    <t>Account                                                                    4073000</t>
  </si>
  <si>
    <t>Account                                                                    4073014</t>
  </si>
  <si>
    <t>Per Books</t>
  </si>
  <si>
    <t>Adj to Accounts 403 &amp; 404</t>
  </si>
  <si>
    <t>Mitchell</t>
  </si>
  <si>
    <t>Allocation</t>
  </si>
  <si>
    <t>At February 28, 2017</t>
  </si>
  <si>
    <t>Leasehold Improvement</t>
  </si>
  <si>
    <t xml:space="preserve">KEPCo 101/6 317 ASH3 Mitchell Ldfl </t>
  </si>
  <si>
    <t>02/2017</t>
  </si>
  <si>
    <t>12 Months FGD Depreciation</t>
  </si>
  <si>
    <t>Subtotal - Per Books Depreciation Prior to Acct 406, 407.3 Adj</t>
  </si>
  <si>
    <t>For the Twelve Months Ended February 28, 2017</t>
  </si>
  <si>
    <t>Depreciation Expense</t>
  </si>
  <si>
    <t xml:space="preserve">Kentucky Power Company </t>
  </si>
  <si>
    <t>Property Balances</t>
  </si>
  <si>
    <t>As of February 28,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</si>
</sst>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&quot;&quot;;_(@_)"/>
    <numFmt numFmtId="165" formatCode="[Blue]#,##0,_);[Red]\(#,##0,\)"/>
  </numFmts>
  <fonts count="8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sz val="10"/>
      <name val="Arial Unicode MS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8"/>
      <color indexed="48"/>
      <name val="Arial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4"/>
      </patternFill>
    </fill>
    <fill>
      <patternFill patternType="mediumGray">
        <fgColor indexed="22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885">
    <xf numFmtId="38" fontId="0" fillId="0" borderId="0"/>
    <xf numFmtId="43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28" fillId="0" borderId="0"/>
    <xf numFmtId="0" fontId="29" fillId="0" borderId="0"/>
    <xf numFmtId="0" fontId="7" fillId="0" borderId="0"/>
    <xf numFmtId="0" fontId="9" fillId="0" borderId="0"/>
    <xf numFmtId="0" fontId="28" fillId="0" borderId="0"/>
    <xf numFmtId="0" fontId="6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" borderId="0" applyNumberFormat="0" applyBorder="0" applyAlignment="0" applyProtection="0"/>
    <xf numFmtId="0" fontId="34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4" borderId="0" applyNumberFormat="0" applyBorder="0" applyAlignment="0" applyProtection="0"/>
    <xf numFmtId="0" fontId="3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5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5" fillId="7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8" borderId="0" applyNumberFormat="0" applyBorder="0" applyAlignment="0" applyProtection="0"/>
    <xf numFmtId="0" fontId="34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5" fillId="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10" borderId="0" applyNumberFormat="0" applyBorder="0" applyAlignment="0" applyProtection="0"/>
    <xf numFmtId="0" fontId="34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5" borderId="0" applyNumberFormat="0" applyBorder="0" applyAlignment="0" applyProtection="0"/>
    <xf numFmtId="0" fontId="34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5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7" fillId="9" borderId="0" applyNumberFormat="0" applyBorder="0" applyAlignment="0" applyProtection="0"/>
    <xf numFmtId="0" fontId="12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10" borderId="0" applyNumberFormat="0" applyBorder="0" applyAlignment="0" applyProtection="0"/>
    <xf numFmtId="0" fontId="36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13" borderId="0" applyNumberFormat="0" applyBorder="0" applyAlignment="0" applyProtection="0"/>
    <xf numFmtId="0" fontId="36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12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7" fillId="15" borderId="0" applyNumberFormat="0" applyBorder="0" applyAlignment="0" applyProtection="0"/>
    <xf numFmtId="0" fontId="36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6" borderId="0" applyNumberFormat="0" applyBorder="0" applyAlignment="0" applyProtection="0"/>
    <xf numFmtId="0" fontId="36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7" fillId="17" borderId="0" applyNumberFormat="0" applyBorder="0" applyAlignment="0" applyProtection="0"/>
    <xf numFmtId="0" fontId="12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8" borderId="0" applyNumberFormat="0" applyBorder="0" applyAlignment="0" applyProtection="0"/>
    <xf numFmtId="0" fontId="12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13" borderId="0" applyNumberFormat="0" applyBorder="0" applyAlignment="0" applyProtection="0"/>
    <xf numFmtId="0" fontId="36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7" fillId="14" borderId="0" applyNumberFormat="0" applyBorder="0" applyAlignment="0" applyProtection="0"/>
    <xf numFmtId="0" fontId="12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7" fillId="19" borderId="0" applyNumberFormat="0" applyBorder="0" applyAlignment="0" applyProtection="0"/>
    <xf numFmtId="0" fontId="13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40" fillId="20" borderId="1" applyNumberFormat="0" applyAlignment="0" applyProtection="0"/>
    <xf numFmtId="0" fontId="40" fillId="20" borderId="1" applyNumberFormat="0" applyAlignment="0" applyProtection="0"/>
    <xf numFmtId="0" fontId="40" fillId="20" borderId="1" applyNumberFormat="0" applyAlignment="0" applyProtection="0"/>
    <xf numFmtId="0" fontId="41" fillId="20" borderId="1" applyNumberFormat="0" applyAlignment="0" applyProtection="0"/>
    <xf numFmtId="0" fontId="15" fillId="25" borderId="2" applyNumberFormat="0" applyAlignment="0" applyProtection="0"/>
    <xf numFmtId="0" fontId="42" fillId="25" borderId="2" applyNumberFormat="0" applyAlignment="0" applyProtection="0"/>
    <xf numFmtId="0" fontId="42" fillId="25" borderId="2" applyNumberFormat="0" applyAlignment="0" applyProtection="0"/>
    <xf numFmtId="0" fontId="42" fillId="25" borderId="2" applyNumberFormat="0" applyAlignment="0" applyProtection="0"/>
    <xf numFmtId="0" fontId="43" fillId="21" borderId="2" applyNumberFormat="0" applyAlignment="0" applyProtection="0"/>
    <xf numFmtId="0" fontId="42" fillId="21" borderId="2" applyNumberFormat="0" applyAlignment="0" applyProtection="0"/>
    <xf numFmtId="0" fontId="15" fillId="21" borderId="2" applyNumberFormat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18" fillId="0" borderId="3" applyNumberFormat="0" applyFill="0" applyAlignment="0" applyProtection="0"/>
    <xf numFmtId="0" fontId="54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5" fillId="0" borderId="26" applyNumberFormat="0" applyFill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19" fillId="0" borderId="4" applyNumberFormat="0" applyFill="0" applyAlignment="0" applyProtection="0"/>
    <xf numFmtId="0" fontId="58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59" fillId="0" borderId="27" applyNumberFormat="0" applyFill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20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62" fillId="7" borderId="1" applyNumberFormat="0" applyAlignment="0" applyProtection="0"/>
    <xf numFmtId="0" fontId="62" fillId="7" borderId="1" applyNumberFormat="0" applyAlignment="0" applyProtection="0"/>
    <xf numFmtId="0" fontId="62" fillId="7" borderId="1" applyNumberFormat="0" applyAlignment="0" applyProtection="0"/>
    <xf numFmtId="0" fontId="63" fillId="7" borderId="1" applyNumberFormat="0" applyAlignment="0" applyProtection="0"/>
    <xf numFmtId="41" fontId="64" fillId="0" borderId="0">
      <alignment horizontal="left"/>
    </xf>
    <xf numFmtId="0" fontId="22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23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8" fillId="22" borderId="0" applyNumberFormat="0" applyBorder="0" applyAlignment="0" applyProtection="0"/>
    <xf numFmtId="0" fontId="77" fillId="0" borderId="0"/>
    <xf numFmtId="0" fontId="45" fillId="0" borderId="0"/>
    <xf numFmtId="37" fontId="31" fillId="0" borderId="0"/>
    <xf numFmtId="0" fontId="31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32" fillId="0" borderId="0"/>
    <xf numFmtId="0" fontId="28" fillId="0" borderId="0"/>
    <xf numFmtId="0" fontId="32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10" fillId="0" borderId="0"/>
    <xf numFmtId="0" fontId="45" fillId="0" borderId="0"/>
    <xf numFmtId="0" fontId="32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10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28" fillId="0" borderId="0"/>
    <xf numFmtId="0" fontId="32" fillId="0" borderId="0"/>
    <xf numFmtId="0" fontId="32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77" fillId="0" borderId="0"/>
    <xf numFmtId="0" fontId="77" fillId="0" borderId="0"/>
    <xf numFmtId="0" fontId="77" fillId="0" borderId="0"/>
    <xf numFmtId="0" fontId="6" fillId="23" borderId="7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43" fontId="62" fillId="0" borderId="0"/>
    <xf numFmtId="165" fontId="69" fillId="0" borderId="0"/>
    <xf numFmtId="0" fontId="24" fillId="20" borderId="8" applyNumberFormat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0" fillId="20" borderId="8" applyNumberFormat="0" applyAlignment="0" applyProtection="0"/>
    <xf numFmtId="0" fontId="71" fillId="20" borderId="8" applyNumberFormat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10">
      <alignment horizontal="center"/>
    </xf>
    <xf numFmtId="0" fontId="33" fillId="0" borderId="10">
      <alignment horizontal="center"/>
    </xf>
    <xf numFmtId="0" fontId="33" fillId="0" borderId="10">
      <alignment horizontal="center"/>
    </xf>
    <xf numFmtId="0" fontId="33" fillId="0" borderId="10">
      <alignment horizontal="center"/>
    </xf>
    <xf numFmtId="0" fontId="33" fillId="0" borderId="10">
      <alignment horizontal="center"/>
    </xf>
    <xf numFmtId="0" fontId="33" fillId="0" borderId="10">
      <alignment horizontal="center"/>
    </xf>
    <xf numFmtId="0" fontId="33" fillId="0" borderId="10">
      <alignment horizontal="center"/>
    </xf>
    <xf numFmtId="0" fontId="33" fillId="0" borderId="10">
      <alignment horizontal="center"/>
    </xf>
    <xf numFmtId="0" fontId="33" fillId="0" borderId="10">
      <alignment horizontal="center"/>
    </xf>
    <xf numFmtId="0" fontId="33" fillId="0" borderId="10">
      <alignment horizontal="center"/>
    </xf>
    <xf numFmtId="0" fontId="33" fillId="0" borderId="10">
      <alignment horizontal="center"/>
    </xf>
    <xf numFmtId="0" fontId="33" fillId="0" borderId="10">
      <alignment horizontal="center"/>
    </xf>
    <xf numFmtId="0" fontId="33" fillId="0" borderId="10">
      <alignment horizontal="center"/>
    </xf>
    <xf numFmtId="0" fontId="33" fillId="0" borderId="10">
      <alignment horizontal="center"/>
    </xf>
    <xf numFmtId="0" fontId="33" fillId="0" borderId="10">
      <alignment horizontal="center"/>
    </xf>
    <xf numFmtId="0" fontId="33" fillId="0" borderId="10">
      <alignment horizontal="center"/>
    </xf>
    <xf numFmtId="0" fontId="33" fillId="0" borderId="10">
      <alignment horizontal="center"/>
    </xf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32" fillId="28" borderId="0" applyNumberFormat="0" applyFon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3" fillId="0" borderId="28" applyNumberFormat="0" applyFill="0" applyAlignment="0" applyProtection="0"/>
    <xf numFmtId="0" fontId="74" fillId="0" borderId="9" applyNumberFormat="0" applyFill="0" applyAlignment="0" applyProtection="0"/>
    <xf numFmtId="0" fontId="73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38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38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23" borderId="7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0" fontId="6" fillId="23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0" fontId="45" fillId="0" borderId="0"/>
    <xf numFmtId="43" fontId="3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1" fillId="0" borderId="0"/>
  </cellStyleXfs>
  <cellXfs count="66">
    <xf numFmtId="38" fontId="0" fillId="0" borderId="0" xfId="0"/>
    <xf numFmtId="49" fontId="30" fillId="0" borderId="10" xfId="6" applyNumberFormat="1" applyFont="1" applyBorder="1" applyAlignment="1">
      <alignment horizontal="center"/>
    </xf>
    <xf numFmtId="0" fontId="30" fillId="0" borderId="10" xfId="6" applyFont="1" applyBorder="1" applyAlignment="1">
      <alignment horizontal="center"/>
    </xf>
    <xf numFmtId="49" fontId="28" fillId="0" borderId="0" xfId="6" applyNumberFormat="1"/>
    <xf numFmtId="8" fontId="28" fillId="0" borderId="0" xfId="6" applyNumberFormat="1"/>
    <xf numFmtId="8" fontId="30" fillId="0" borderId="0" xfId="6" applyNumberFormat="1" applyFont="1"/>
    <xf numFmtId="0" fontId="28" fillId="0" borderId="0" xfId="6"/>
    <xf numFmtId="0" fontId="30" fillId="0" borderId="0" xfId="6" applyFont="1"/>
    <xf numFmtId="0" fontId="28" fillId="0" borderId="0" xfId="6" applyAlignment="1">
      <alignment horizontal="center"/>
    </xf>
    <xf numFmtId="8" fontId="30" fillId="0" borderId="29" xfId="6" applyNumberFormat="1" applyFont="1" applyBorder="1"/>
    <xf numFmtId="0" fontId="4" fillId="0" borderId="0" xfId="870"/>
    <xf numFmtId="38" fontId="30" fillId="0" borderId="10" xfId="0" applyFont="1" applyBorder="1" applyAlignment="1">
      <alignment horizontal="center"/>
    </xf>
    <xf numFmtId="38" fontId="30" fillId="0" borderId="0" xfId="0" applyFont="1" applyBorder="1"/>
    <xf numFmtId="43" fontId="30" fillId="0" borderId="0" xfId="0" applyNumberFormat="1" applyFont="1" applyBorder="1"/>
    <xf numFmtId="0" fontId="2" fillId="0" borderId="0" xfId="867" applyFont="1" applyBorder="1"/>
    <xf numFmtId="38" fontId="79" fillId="0" borderId="0" xfId="0" applyFont="1" applyAlignment="1">
      <alignment horizontal="center"/>
    </xf>
    <xf numFmtId="38" fontId="80" fillId="0" borderId="0" xfId="0" applyFont="1" applyBorder="1"/>
    <xf numFmtId="43" fontId="80" fillId="0" borderId="0" xfId="0" applyNumberFormat="1" applyFont="1" applyBorder="1"/>
    <xf numFmtId="38" fontId="0" fillId="0" borderId="13" xfId="0" applyBorder="1"/>
    <xf numFmtId="38" fontId="0" fillId="0" borderId="14" xfId="0" applyBorder="1"/>
    <xf numFmtId="38" fontId="0" fillId="0" borderId="15" xfId="0" applyBorder="1"/>
    <xf numFmtId="38" fontId="30" fillId="0" borderId="13" xfId="0" applyFont="1" applyBorder="1" applyAlignment="1">
      <alignment horizontal="center" wrapText="1"/>
    </xf>
    <xf numFmtId="38" fontId="30" fillId="0" borderId="16" xfId="0" applyFont="1" applyBorder="1" applyAlignment="1">
      <alignment horizontal="center" wrapText="1"/>
    </xf>
    <xf numFmtId="38" fontId="30" fillId="0" borderId="17" xfId="0" applyFont="1" applyBorder="1" applyAlignment="1">
      <alignment horizontal="center"/>
    </xf>
    <xf numFmtId="49" fontId="5" fillId="0" borderId="31" xfId="870" applyNumberFormat="1" applyFont="1" applyBorder="1" applyAlignment="1">
      <alignment horizontal="center" wrapText="1"/>
    </xf>
    <xf numFmtId="49" fontId="5" fillId="0" borderId="11" xfId="870" applyNumberFormat="1" applyFont="1" applyBorder="1" applyAlignment="1">
      <alignment horizontal="center" wrapText="1"/>
    </xf>
    <xf numFmtId="43" fontId="0" fillId="0" borderId="13" xfId="0" applyNumberFormat="1" applyBorder="1"/>
    <xf numFmtId="43" fontId="0" fillId="0" borderId="16" xfId="0" applyNumberFormat="1" applyBorder="1"/>
    <xf numFmtId="43" fontId="0" fillId="0" borderId="17" xfId="0" applyNumberFormat="1" applyBorder="1"/>
    <xf numFmtId="43" fontId="0" fillId="0" borderId="0" xfId="0" applyNumberFormat="1" applyBorder="1"/>
    <xf numFmtId="38" fontId="0" fillId="0" borderId="18" xfId="0" applyBorder="1"/>
    <xf numFmtId="38" fontId="0" fillId="0" borderId="19" xfId="0" applyBorder="1"/>
    <xf numFmtId="43" fontId="0" fillId="0" borderId="19" xfId="0" applyNumberFormat="1" applyBorder="1"/>
    <xf numFmtId="43" fontId="0" fillId="0" borderId="0" xfId="0" applyNumberFormat="1"/>
    <xf numFmtId="43" fontId="0" fillId="0" borderId="20" xfId="0" applyNumberFormat="1" applyBorder="1"/>
    <xf numFmtId="38" fontId="30" fillId="24" borderId="13" xfId="0" applyFont="1" applyFill="1" applyBorder="1"/>
    <xf numFmtId="38" fontId="30" fillId="24" borderId="14" xfId="0" applyFont="1" applyFill="1" applyBorder="1"/>
    <xf numFmtId="43" fontId="30" fillId="24" borderId="13" xfId="0" applyNumberFormat="1" applyFont="1" applyFill="1" applyBorder="1"/>
    <xf numFmtId="43" fontId="30" fillId="24" borderId="16" xfId="0" applyNumberFormat="1" applyFont="1" applyFill="1" applyBorder="1"/>
    <xf numFmtId="43" fontId="30" fillId="24" borderId="17" xfId="0" applyNumberFormat="1" applyFont="1" applyFill="1" applyBorder="1"/>
    <xf numFmtId="43" fontId="30" fillId="24" borderId="30" xfId="1" applyFont="1" applyFill="1" applyBorder="1"/>
    <xf numFmtId="38" fontId="0" fillId="0" borderId="18" xfId="0" applyBorder="1" applyAlignment="1">
      <alignment horizontal="right"/>
    </xf>
    <xf numFmtId="43" fontId="0" fillId="0" borderId="0" xfId="1" applyFont="1"/>
    <xf numFmtId="38" fontId="30" fillId="0" borderId="21" xfId="0" applyFont="1" applyBorder="1"/>
    <xf numFmtId="38" fontId="30" fillId="0" borderId="22" xfId="0" applyFont="1" applyBorder="1"/>
    <xf numFmtId="43" fontId="30" fillId="0" borderId="21" xfId="0" applyNumberFormat="1" applyFont="1" applyBorder="1"/>
    <xf numFmtId="43" fontId="30" fillId="0" borderId="23" xfId="0" applyNumberFormat="1" applyFont="1" applyBorder="1"/>
    <xf numFmtId="43" fontId="30" fillId="0" borderId="24" xfId="0" applyNumberFormat="1" applyFont="1" applyBorder="1"/>
    <xf numFmtId="43" fontId="30" fillId="0" borderId="30" xfId="0" applyNumberFormat="1" applyFont="1" applyBorder="1"/>
    <xf numFmtId="43" fontId="30" fillId="0" borderId="12" xfId="1" applyFont="1" applyBorder="1"/>
    <xf numFmtId="49" fontId="1" fillId="0" borderId="0" xfId="884" applyNumberFormat="1"/>
    <xf numFmtId="8" fontId="1" fillId="0" borderId="0" xfId="884" applyNumberFormat="1"/>
    <xf numFmtId="49" fontId="30" fillId="0" borderId="0" xfId="884" applyNumberFormat="1" applyFont="1"/>
    <xf numFmtId="0" fontId="30" fillId="0" borderId="0" xfId="884" applyFont="1"/>
    <xf numFmtId="8" fontId="1" fillId="0" borderId="11" xfId="884" applyNumberFormat="1" applyBorder="1"/>
    <xf numFmtId="8" fontId="28" fillId="24" borderId="0" xfId="6" applyNumberFormat="1" applyFill="1"/>
    <xf numFmtId="0" fontId="30" fillId="0" borderId="10" xfId="6" applyFont="1" applyBorder="1" applyAlignment="1">
      <alignment horizontal="center" wrapText="1"/>
    </xf>
    <xf numFmtId="0" fontId="30" fillId="0" borderId="10" xfId="6" applyFont="1" applyFill="1" applyBorder="1" applyAlignment="1">
      <alignment horizontal="center"/>
    </xf>
    <xf numFmtId="8" fontId="28" fillId="0" borderId="0" xfId="6" applyNumberFormat="1" applyFill="1"/>
    <xf numFmtId="8" fontId="30" fillId="0" borderId="29" xfId="6" applyNumberFormat="1" applyFont="1" applyFill="1" applyBorder="1"/>
    <xf numFmtId="0" fontId="8" fillId="0" borderId="0" xfId="870" applyFont="1" applyAlignment="1">
      <alignment horizontal="center"/>
    </xf>
    <xf numFmtId="0" fontId="8" fillId="0" borderId="0" xfId="870" applyFont="1" applyAlignment="1"/>
    <xf numFmtId="0" fontId="8" fillId="0" borderId="0" xfId="870" applyFont="1" applyAlignment="1">
      <alignment horizontal="left"/>
    </xf>
    <xf numFmtId="38" fontId="5" fillId="0" borderId="0" xfId="0" applyFont="1"/>
    <xf numFmtId="38" fontId="79" fillId="0" borderId="0" xfId="0" applyFont="1" applyAlignment="1">
      <alignment horizontal="left"/>
    </xf>
    <xf numFmtId="49" fontId="78" fillId="0" borderId="0" xfId="6" applyNumberFormat="1" applyFont="1" applyAlignment="1">
      <alignment horizontal="left"/>
    </xf>
  </cellXfs>
  <cellStyles count="885">
    <cellStyle name="20% - Accent1 2" xfId="20"/>
    <cellStyle name="20% - Accent1 2 2" xfId="21"/>
    <cellStyle name="20% - Accent1 3" xfId="22"/>
    <cellStyle name="20% - Accent1 4" xfId="23"/>
    <cellStyle name="20% - Accent1 5" xfId="24"/>
    <cellStyle name="20% - Accent1 6" xfId="25"/>
    <cellStyle name="20% - Accent1 7" xfId="26"/>
    <cellStyle name="20% - Accent1 8" xfId="27"/>
    <cellStyle name="20% - Accent2 2" xfId="28"/>
    <cellStyle name="20% - Accent2 2 2" xfId="29"/>
    <cellStyle name="20% - Accent2 3" xfId="30"/>
    <cellStyle name="20% - Accent2 4" xfId="31"/>
    <cellStyle name="20% - Accent2 5" xfId="32"/>
    <cellStyle name="20% - Accent2 6" xfId="33"/>
    <cellStyle name="20% - Accent3 2" xfId="34"/>
    <cellStyle name="20% - Accent3 2 2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4 2" xfId="42"/>
    <cellStyle name="20% - Accent4 2 2" xfId="43"/>
    <cellStyle name="20% - Accent4 3" xfId="44"/>
    <cellStyle name="20% - Accent4 4" xfId="45"/>
    <cellStyle name="20% - Accent4 5" xfId="46"/>
    <cellStyle name="20% - Accent4 6" xfId="47"/>
    <cellStyle name="20% - Accent4 7" xfId="48"/>
    <cellStyle name="20% - Accent4 8" xfId="49"/>
    <cellStyle name="20% - Accent5 2" xfId="50"/>
    <cellStyle name="20% - Accent5 2 2" xfId="51"/>
    <cellStyle name="20% - Accent5 3" xfId="52"/>
    <cellStyle name="20% - Accent5 4" xfId="53"/>
    <cellStyle name="20% - Accent5 5" xfId="54"/>
    <cellStyle name="20% - Accent5 6" xfId="55"/>
    <cellStyle name="20% - Accent6 2" xfId="56"/>
    <cellStyle name="20% - Accent6 2 2" xfId="57"/>
    <cellStyle name="20% - Accent6 3" xfId="58"/>
    <cellStyle name="20% - Accent6 4" xfId="59"/>
    <cellStyle name="20% - Accent6 5" xfId="60"/>
    <cellStyle name="20% - Accent6 6" xfId="61"/>
    <cellStyle name="40% - Accent1 2" xfId="62"/>
    <cellStyle name="40% - Accent1 2 2" xfId="63"/>
    <cellStyle name="40% - Accent1 3" xfId="64"/>
    <cellStyle name="40% - Accent1 4" xfId="65"/>
    <cellStyle name="40% - Accent1 5" xfId="66"/>
    <cellStyle name="40% - Accent1 6" xfId="67"/>
    <cellStyle name="40% - Accent1 7" xfId="68"/>
    <cellStyle name="40% - Accent1 8" xfId="69"/>
    <cellStyle name="40% - Accent2 2" xfId="70"/>
    <cellStyle name="40% - Accent2 2 2" xfId="71"/>
    <cellStyle name="40% - Accent2 3" xfId="72"/>
    <cellStyle name="40% - Accent2 4" xfId="73"/>
    <cellStyle name="40% - Accent2 5" xfId="74"/>
    <cellStyle name="40% - Accent2 6" xfId="75"/>
    <cellStyle name="40% - Accent3 2" xfId="76"/>
    <cellStyle name="40% - Accent3 2 2" xfId="77"/>
    <cellStyle name="40% - Accent3 3" xfId="78"/>
    <cellStyle name="40% - Accent3 4" xfId="79"/>
    <cellStyle name="40% - Accent3 5" xfId="80"/>
    <cellStyle name="40% - Accent3 6" xfId="81"/>
    <cellStyle name="40% - Accent3 7" xfId="82"/>
    <cellStyle name="40% - Accent3 8" xfId="83"/>
    <cellStyle name="40% - Accent4 2" xfId="84"/>
    <cellStyle name="40% - Accent4 2 2" xfId="85"/>
    <cellStyle name="40% - Accent4 3" xfId="86"/>
    <cellStyle name="40% - Accent4 4" xfId="87"/>
    <cellStyle name="40% - Accent4 5" xfId="88"/>
    <cellStyle name="40% - Accent4 6" xfId="89"/>
    <cellStyle name="40% - Accent4 7" xfId="90"/>
    <cellStyle name="40% - Accent4 8" xfId="91"/>
    <cellStyle name="40% - Accent5 2" xfId="92"/>
    <cellStyle name="40% - Accent5 2 2" xfId="93"/>
    <cellStyle name="40% - Accent5 3" xfId="94"/>
    <cellStyle name="40% - Accent5 4" xfId="95"/>
    <cellStyle name="40% - Accent5 5" xfId="96"/>
    <cellStyle name="40% - Accent5 6" xfId="97"/>
    <cellStyle name="40% - Accent6 2" xfId="98"/>
    <cellStyle name="40% - Accent6 2 2" xfId="99"/>
    <cellStyle name="40% - Accent6 3" xfId="100"/>
    <cellStyle name="40% - Accent6 4" xfId="101"/>
    <cellStyle name="40% - Accent6 5" xfId="102"/>
    <cellStyle name="40% - Accent6 6" xfId="103"/>
    <cellStyle name="40% - Accent6 7" xfId="104"/>
    <cellStyle name="40% - Accent6 8" xfId="105"/>
    <cellStyle name="60% - Accent1 2" xfId="106"/>
    <cellStyle name="60% - Accent1 3" xfId="107"/>
    <cellStyle name="60% - Accent1 4" xfId="108"/>
    <cellStyle name="60% - Accent1 5" xfId="109"/>
    <cellStyle name="60% - Accent1 6" xfId="110"/>
    <cellStyle name="60% - Accent1 7" xfId="111"/>
    <cellStyle name="60% - Accent1 8" xfId="112"/>
    <cellStyle name="60% - Accent2 2" xfId="113"/>
    <cellStyle name="60% - Accent2 3" xfId="114"/>
    <cellStyle name="60% - Accent2 4" xfId="115"/>
    <cellStyle name="60% - Accent2 5" xfId="116"/>
    <cellStyle name="60% - Accent2 6" xfId="117"/>
    <cellStyle name="60% - Accent3 2" xfId="118"/>
    <cellStyle name="60% - Accent3 3" xfId="119"/>
    <cellStyle name="60% - Accent3 4" xfId="120"/>
    <cellStyle name="60% - Accent3 5" xfId="121"/>
    <cellStyle name="60% - Accent3 6" xfId="122"/>
    <cellStyle name="60% - Accent3 7" xfId="123"/>
    <cellStyle name="60% - Accent3 8" xfId="124"/>
    <cellStyle name="60% - Accent4 2" xfId="125"/>
    <cellStyle name="60% - Accent4 3" xfId="126"/>
    <cellStyle name="60% - Accent4 4" xfId="127"/>
    <cellStyle name="60% - Accent4 5" xfId="128"/>
    <cellStyle name="60% - Accent4 6" xfId="129"/>
    <cellStyle name="60% - Accent4 7" xfId="130"/>
    <cellStyle name="60% - Accent4 8" xfId="131"/>
    <cellStyle name="60% - Accent5 2" xfId="132"/>
    <cellStyle name="60% - Accent5 3" xfId="133"/>
    <cellStyle name="60% - Accent5 4" xfId="134"/>
    <cellStyle name="60% - Accent5 5" xfId="135"/>
    <cellStyle name="60% - Accent5 6" xfId="136"/>
    <cellStyle name="60% - Accent6 2" xfId="137"/>
    <cellStyle name="60% - Accent6 3" xfId="138"/>
    <cellStyle name="60% - Accent6 4" xfId="139"/>
    <cellStyle name="60% - Accent6 5" xfId="140"/>
    <cellStyle name="60% - Accent6 6" xfId="141"/>
    <cellStyle name="60% - Accent6 7" xfId="142"/>
    <cellStyle name="60% - Accent6 8" xfId="143"/>
    <cellStyle name="Accent1 2" xfId="144"/>
    <cellStyle name="Accent1 3" xfId="145"/>
    <cellStyle name="Accent1 4" xfId="146"/>
    <cellStyle name="Accent1 5" xfId="147"/>
    <cellStyle name="Accent1 6" xfId="148"/>
    <cellStyle name="Accent1 7" xfId="149"/>
    <cellStyle name="Accent1 8" xfId="150"/>
    <cellStyle name="Accent2 2" xfId="151"/>
    <cellStyle name="Accent2 3" xfId="152"/>
    <cellStyle name="Accent2 4" xfId="153"/>
    <cellStyle name="Accent2 5" xfId="154"/>
    <cellStyle name="Accent2 6" xfId="155"/>
    <cellStyle name="Accent3 2" xfId="156"/>
    <cellStyle name="Accent3 3" xfId="157"/>
    <cellStyle name="Accent3 4" xfId="158"/>
    <cellStyle name="Accent3 5" xfId="159"/>
    <cellStyle name="Accent3 6" xfId="160"/>
    <cellStyle name="Accent4 2" xfId="161"/>
    <cellStyle name="Accent4 3" xfId="162"/>
    <cellStyle name="Accent4 4" xfId="163"/>
    <cellStyle name="Accent4 5" xfId="164"/>
    <cellStyle name="Accent4 6" xfId="165"/>
    <cellStyle name="Accent4 7" xfId="166"/>
    <cellStyle name="Accent4 8" xfId="167"/>
    <cellStyle name="Accent5 2" xfId="168"/>
    <cellStyle name="Accent5 3" xfId="169"/>
    <cellStyle name="Accent5 4" xfId="170"/>
    <cellStyle name="Accent5 5" xfId="171"/>
    <cellStyle name="Accent5 6" xfId="172"/>
    <cellStyle name="Accent6 2" xfId="173"/>
    <cellStyle name="Accent6 3" xfId="174"/>
    <cellStyle name="Accent6 4" xfId="175"/>
    <cellStyle name="Accent6 5" xfId="176"/>
    <cellStyle name="Accent6 6" xfId="177"/>
    <cellStyle name="Bad 2" xfId="178"/>
    <cellStyle name="Bad 3" xfId="179"/>
    <cellStyle name="Bad 4" xfId="180"/>
    <cellStyle name="Bad 5" xfId="181"/>
    <cellStyle name="Bad 6" xfId="182"/>
    <cellStyle name="Bad 7" xfId="183"/>
    <cellStyle name="Bad 8" xfId="184"/>
    <cellStyle name="Calculation 2" xfId="185"/>
    <cellStyle name="Calculation 3" xfId="186"/>
    <cellStyle name="Calculation 4" xfId="187"/>
    <cellStyle name="Calculation 5" xfId="188"/>
    <cellStyle name="Calculation 6" xfId="189"/>
    <cellStyle name="Check Cell 2" xfId="190"/>
    <cellStyle name="Check Cell 3" xfId="191"/>
    <cellStyle name="Check Cell 4" xfId="192"/>
    <cellStyle name="Check Cell 5" xfId="193"/>
    <cellStyle name="Check Cell 6" xfId="194"/>
    <cellStyle name="Check Cell 7" xfId="195"/>
    <cellStyle name="Check Cell 8" xfId="196"/>
    <cellStyle name="Comma" xfId="1" builtinId="3"/>
    <cellStyle name="Comma 10" xfId="197"/>
    <cellStyle name="Comma 10 2" xfId="758"/>
    <cellStyle name="Comma 11" xfId="198"/>
    <cellStyle name="Comma 12" xfId="199"/>
    <cellStyle name="Comma 12 2" xfId="759"/>
    <cellStyle name="Comma 13" xfId="200"/>
    <cellStyle name="Comma 13 2" xfId="760"/>
    <cellStyle name="Comma 14" xfId="201"/>
    <cellStyle name="Comma 15" xfId="202"/>
    <cellStyle name="Comma 16" xfId="203"/>
    <cellStyle name="Comma 16 2" xfId="761"/>
    <cellStyle name="Comma 17" xfId="204"/>
    <cellStyle name="Comma 17 2" xfId="205"/>
    <cellStyle name="Comma 17 2 2" xfId="206"/>
    <cellStyle name="Comma 17 2 2 2" xfId="207"/>
    <cellStyle name="Comma 17 2 3" xfId="208"/>
    <cellStyle name="Comma 17 3" xfId="209"/>
    <cellStyle name="Comma 17 3 2" xfId="210"/>
    <cellStyle name="Comma 17 3 2 2" xfId="211"/>
    <cellStyle name="Comma 17 3 3" xfId="212"/>
    <cellStyle name="Comma 17 4" xfId="213"/>
    <cellStyle name="Comma 17 4 2" xfId="214"/>
    <cellStyle name="Comma 17 5" xfId="215"/>
    <cellStyle name="Comma 18" xfId="216"/>
    <cellStyle name="Comma 18 2" xfId="762"/>
    <cellStyle name="Comma 19" xfId="217"/>
    <cellStyle name="Comma 19 2" xfId="763"/>
    <cellStyle name="Comma 2" xfId="218"/>
    <cellStyle name="Comma 2 2" xfId="219"/>
    <cellStyle name="Comma 2 2 2" xfId="220"/>
    <cellStyle name="Comma 2 2 2 2" xfId="765"/>
    <cellStyle name="Comma 2 2 3" xfId="221"/>
    <cellStyle name="Comma 2 2 4" xfId="872"/>
    <cellStyle name="Comma 2 3" xfId="222"/>
    <cellStyle name="Comma 2 3 2" xfId="766"/>
    <cellStyle name="Comma 2 4" xfId="223"/>
    <cellStyle name="Comma 2 5" xfId="224"/>
    <cellStyle name="Comma 2 6" xfId="225"/>
    <cellStyle name="Comma 2 6 2" xfId="767"/>
    <cellStyle name="Comma 2 7" xfId="226"/>
    <cellStyle name="Comma 2 8" xfId="764"/>
    <cellStyle name="Comma 2_Allocators" xfId="227"/>
    <cellStyle name="Comma 20" xfId="228"/>
    <cellStyle name="Comma 20 2" xfId="229"/>
    <cellStyle name="Comma 20 2 2" xfId="230"/>
    <cellStyle name="Comma 20 2 2 2" xfId="231"/>
    <cellStyle name="Comma 20 2 3" xfId="232"/>
    <cellStyle name="Comma 20 3" xfId="233"/>
    <cellStyle name="Comma 20 3 2" xfId="234"/>
    <cellStyle name="Comma 20 3 2 2" xfId="235"/>
    <cellStyle name="Comma 20 3 3" xfId="236"/>
    <cellStyle name="Comma 20 4" xfId="237"/>
    <cellStyle name="Comma 20 4 2" xfId="238"/>
    <cellStyle name="Comma 20 5" xfId="239"/>
    <cellStyle name="Comma 21" xfId="240"/>
    <cellStyle name="Comma 21 2" xfId="768"/>
    <cellStyle name="Comma 22" xfId="241"/>
    <cellStyle name="Comma 3" xfId="242"/>
    <cellStyle name="Comma 3 10" xfId="243"/>
    <cellStyle name="Comma 3 10 2" xfId="244"/>
    <cellStyle name="Comma 3 10 2 2" xfId="245"/>
    <cellStyle name="Comma 3 10 2 2 2" xfId="246"/>
    <cellStyle name="Comma 3 10 2 3" xfId="247"/>
    <cellStyle name="Comma 3 10 3" xfId="248"/>
    <cellStyle name="Comma 3 10 3 2" xfId="249"/>
    <cellStyle name="Comma 3 10 3 2 2" xfId="250"/>
    <cellStyle name="Comma 3 10 3 3" xfId="251"/>
    <cellStyle name="Comma 3 10 4" xfId="252"/>
    <cellStyle name="Comma 3 10 4 2" xfId="253"/>
    <cellStyle name="Comma 3 10 5" xfId="254"/>
    <cellStyle name="Comma 3 11" xfId="255"/>
    <cellStyle name="Comma 3 11 2" xfId="769"/>
    <cellStyle name="Comma 3 12" xfId="256"/>
    <cellStyle name="Comma 3 12 2" xfId="257"/>
    <cellStyle name="Comma 3 12 2 2" xfId="258"/>
    <cellStyle name="Comma 3 12 3" xfId="259"/>
    <cellStyle name="Comma 3 13" xfId="260"/>
    <cellStyle name="Comma 3 13 2" xfId="770"/>
    <cellStyle name="Comma 3 14" xfId="261"/>
    <cellStyle name="Comma 3 14 2" xfId="771"/>
    <cellStyle name="Comma 3 15" xfId="873"/>
    <cellStyle name="Comma 3 2" xfId="262"/>
    <cellStyle name="Comma 3 2 2" xfId="772"/>
    <cellStyle name="Comma 3 2 3" xfId="882"/>
    <cellStyle name="Comma 3 3" xfId="263"/>
    <cellStyle name="Comma 3 3 2" xfId="773"/>
    <cellStyle name="Comma 3 4" xfId="264"/>
    <cellStyle name="Comma 3 4 2" xfId="265"/>
    <cellStyle name="Comma 3 4 2 2" xfId="266"/>
    <cellStyle name="Comma 3 4 2 2 2" xfId="267"/>
    <cellStyle name="Comma 3 4 2 3" xfId="268"/>
    <cellStyle name="Comma 3 4 3" xfId="269"/>
    <cellStyle name="Comma 3 4 3 2" xfId="270"/>
    <cellStyle name="Comma 3 4 3 2 2" xfId="271"/>
    <cellStyle name="Comma 3 4 3 3" xfId="272"/>
    <cellStyle name="Comma 3 4 4" xfId="273"/>
    <cellStyle name="Comma 3 4 4 2" xfId="274"/>
    <cellStyle name="Comma 3 4 5" xfId="275"/>
    <cellStyle name="Comma 3 5" xfId="276"/>
    <cellStyle name="Comma 3 5 2" xfId="277"/>
    <cellStyle name="Comma 3 5 2 2" xfId="278"/>
    <cellStyle name="Comma 3 5 2 2 2" xfId="279"/>
    <cellStyle name="Comma 3 5 2 3" xfId="280"/>
    <cellStyle name="Comma 3 5 3" xfId="281"/>
    <cellStyle name="Comma 3 5 3 2" xfId="282"/>
    <cellStyle name="Comma 3 5 3 2 2" xfId="283"/>
    <cellStyle name="Comma 3 5 3 3" xfId="284"/>
    <cellStyle name="Comma 3 5 4" xfId="285"/>
    <cellStyle name="Comma 3 5 4 2" xfId="286"/>
    <cellStyle name="Comma 3 5 5" xfId="287"/>
    <cellStyle name="Comma 3 6" xfId="288"/>
    <cellStyle name="Comma 3 6 2" xfId="289"/>
    <cellStyle name="Comma 3 6 2 2" xfId="290"/>
    <cellStyle name="Comma 3 6 2 2 2" xfId="291"/>
    <cellStyle name="Comma 3 6 2 3" xfId="292"/>
    <cellStyle name="Comma 3 6 3" xfId="293"/>
    <cellStyle name="Comma 3 6 3 2" xfId="294"/>
    <cellStyle name="Comma 3 6 3 2 2" xfId="295"/>
    <cellStyle name="Comma 3 6 3 3" xfId="296"/>
    <cellStyle name="Comma 3 6 4" xfId="297"/>
    <cellStyle name="Comma 3 6 4 2" xfId="298"/>
    <cellStyle name="Comma 3 6 5" xfId="299"/>
    <cellStyle name="Comma 3 7" xfId="300"/>
    <cellStyle name="Comma 3 7 2" xfId="301"/>
    <cellStyle name="Comma 3 7 2 2" xfId="302"/>
    <cellStyle name="Comma 3 7 2 2 2" xfId="303"/>
    <cellStyle name="Comma 3 7 2 3" xfId="304"/>
    <cellStyle name="Comma 3 7 3" xfId="305"/>
    <cellStyle name="Comma 3 7 3 2" xfId="306"/>
    <cellStyle name="Comma 3 7 3 2 2" xfId="307"/>
    <cellStyle name="Comma 3 7 3 3" xfId="308"/>
    <cellStyle name="Comma 3 7 4" xfId="309"/>
    <cellStyle name="Comma 3 7 4 2" xfId="310"/>
    <cellStyle name="Comma 3 7 5" xfId="311"/>
    <cellStyle name="Comma 3 8" xfId="312"/>
    <cellStyle name="Comma 3 8 2" xfId="313"/>
    <cellStyle name="Comma 3 8 2 2" xfId="314"/>
    <cellStyle name="Comma 3 8 2 2 2" xfId="315"/>
    <cellStyle name="Comma 3 8 2 3" xfId="316"/>
    <cellStyle name="Comma 3 8 3" xfId="317"/>
    <cellStyle name="Comma 3 8 3 2" xfId="318"/>
    <cellStyle name="Comma 3 8 3 2 2" xfId="319"/>
    <cellStyle name="Comma 3 8 3 3" xfId="320"/>
    <cellStyle name="Comma 3 8 4" xfId="321"/>
    <cellStyle name="Comma 3 8 4 2" xfId="322"/>
    <cellStyle name="Comma 3 8 5" xfId="323"/>
    <cellStyle name="Comma 3 9" xfId="324"/>
    <cellStyle name="Comma 3 9 2" xfId="325"/>
    <cellStyle name="Comma 3 9 2 2" xfId="326"/>
    <cellStyle name="Comma 3 9 2 2 2" xfId="327"/>
    <cellStyle name="Comma 3 9 2 3" xfId="328"/>
    <cellStyle name="Comma 3 9 3" xfId="329"/>
    <cellStyle name="Comma 3 9 3 2" xfId="330"/>
    <cellStyle name="Comma 3 9 3 2 2" xfId="331"/>
    <cellStyle name="Comma 3 9 3 3" xfId="332"/>
    <cellStyle name="Comma 3 9 4" xfId="333"/>
    <cellStyle name="Comma 3 9 4 2" xfId="334"/>
    <cellStyle name="Comma 3 9 5" xfId="335"/>
    <cellStyle name="Comma 4" xfId="336"/>
    <cellStyle name="Comma 4 2" xfId="337"/>
    <cellStyle name="Comma 4 2 2" xfId="775"/>
    <cellStyle name="Comma 4 3" xfId="338"/>
    <cellStyle name="Comma 4 3 2" xfId="776"/>
    <cellStyle name="Comma 4 4" xfId="339"/>
    <cellStyle name="Comma 4 4 2" xfId="777"/>
    <cellStyle name="Comma 4 5" xfId="774"/>
    <cellStyle name="Comma 4 6" xfId="874"/>
    <cellStyle name="Comma 5" xfId="340"/>
    <cellStyle name="Comma 5 2" xfId="880"/>
    <cellStyle name="Comma 6" xfId="341"/>
    <cellStyle name="Comma 6 2" xfId="342"/>
    <cellStyle name="Comma 6 2 2" xfId="779"/>
    <cellStyle name="Comma 6 3" xfId="778"/>
    <cellStyle name="Comma 7" xfId="343"/>
    <cellStyle name="Comma 7 2" xfId="344"/>
    <cellStyle name="Comma 7 2 2" xfId="781"/>
    <cellStyle name="Comma 7 3" xfId="780"/>
    <cellStyle name="Comma 8" xfId="345"/>
    <cellStyle name="Comma 8 2" xfId="346"/>
    <cellStyle name="Comma 8 2 2" xfId="783"/>
    <cellStyle name="Comma 8 3" xfId="782"/>
    <cellStyle name="Comma 9" xfId="347"/>
    <cellStyle name="Comma 9 2" xfId="784"/>
    <cellStyle name="CommaBlank" xfId="348"/>
    <cellStyle name="CommaBlank 2" xfId="349"/>
    <cellStyle name="CommaBlank 2 2" xfId="786"/>
    <cellStyle name="CommaBlank 3" xfId="785"/>
    <cellStyle name="Currency 10" xfId="351"/>
    <cellStyle name="Currency 10 2" xfId="352"/>
    <cellStyle name="Currency 10 2 2" xfId="353"/>
    <cellStyle name="Currency 10 2 2 2" xfId="354"/>
    <cellStyle name="Currency 10 2 3" xfId="355"/>
    <cellStyle name="Currency 10 3" xfId="356"/>
    <cellStyle name="Currency 10 3 2" xfId="357"/>
    <cellStyle name="Currency 10 3 2 2" xfId="358"/>
    <cellStyle name="Currency 10 3 3" xfId="359"/>
    <cellStyle name="Currency 10 4" xfId="360"/>
    <cellStyle name="Currency 10 4 2" xfId="361"/>
    <cellStyle name="Currency 10 5" xfId="362"/>
    <cellStyle name="Currency 11" xfId="363"/>
    <cellStyle name="Currency 11 2" xfId="788"/>
    <cellStyle name="Currency 12" xfId="350"/>
    <cellStyle name="Currency 13" xfId="787"/>
    <cellStyle name="Currency 2" xfId="364"/>
    <cellStyle name="Currency 2 2" xfId="365"/>
    <cellStyle name="Currency 2 2 2" xfId="790"/>
    <cellStyle name="Currency 2 2 3" xfId="875"/>
    <cellStyle name="Currency 2 3" xfId="366"/>
    <cellStyle name="Currency 2 4" xfId="367"/>
    <cellStyle name="Currency 2 4 2" xfId="791"/>
    <cellStyle name="Currency 2 5" xfId="789"/>
    <cellStyle name="Currency 3" xfId="368"/>
    <cellStyle name="Currency 3 2" xfId="369"/>
    <cellStyle name="Currency 3 2 2" xfId="792"/>
    <cellStyle name="Currency 3 3" xfId="370"/>
    <cellStyle name="Currency 3 3 2" xfId="793"/>
    <cellStyle name="Currency 3 4" xfId="371"/>
    <cellStyle name="Currency 3 5" xfId="372"/>
    <cellStyle name="Currency 3 6" xfId="876"/>
    <cellStyle name="Currency 4" xfId="373"/>
    <cellStyle name="Currency 4 2" xfId="374"/>
    <cellStyle name="Currency 4 2 2" xfId="794"/>
    <cellStyle name="Currency 4 3" xfId="375"/>
    <cellStyle name="Currency 4 3 2" xfId="795"/>
    <cellStyle name="Currency 4 4" xfId="376"/>
    <cellStyle name="Currency 5" xfId="377"/>
    <cellStyle name="Currency 5 2" xfId="796"/>
    <cellStyle name="Currency 6" xfId="378"/>
    <cellStyle name="Currency 6 2" xfId="797"/>
    <cellStyle name="Currency 7" xfId="379"/>
    <cellStyle name="Currency 8" xfId="380"/>
    <cellStyle name="Currency 9" xfId="381"/>
    <cellStyle name="Currency 9 2" xfId="798"/>
    <cellStyle name="Explanatory Text 2" xfId="382"/>
    <cellStyle name="Explanatory Text 3" xfId="383"/>
    <cellStyle name="Explanatory Text 4" xfId="384"/>
    <cellStyle name="Explanatory Text 5" xfId="385"/>
    <cellStyle name="Explanatory Text 6" xfId="386"/>
    <cellStyle name="Good 2" xfId="387"/>
    <cellStyle name="Good 3" xfId="388"/>
    <cellStyle name="Good 4" xfId="389"/>
    <cellStyle name="Good 5" xfId="390"/>
    <cellStyle name="Good 6" xfId="391"/>
    <cellStyle name="Heading 1 2" xfId="392"/>
    <cellStyle name="Heading 1 3" xfId="393"/>
    <cellStyle name="Heading 1 4" xfId="394"/>
    <cellStyle name="Heading 1 5" xfId="395"/>
    <cellStyle name="Heading 1 6" xfId="396"/>
    <cellStyle name="Heading 1 7" xfId="397"/>
    <cellStyle name="Heading 1 8" xfId="398"/>
    <cellStyle name="Heading 2 2" xfId="399"/>
    <cellStyle name="Heading 2 3" xfId="400"/>
    <cellStyle name="Heading 2 4" xfId="401"/>
    <cellStyle name="Heading 2 5" xfId="402"/>
    <cellStyle name="Heading 2 6" xfId="403"/>
    <cellStyle name="Heading 2 7" xfId="404"/>
    <cellStyle name="Heading 2 8" xfId="405"/>
    <cellStyle name="Heading 3 2" xfId="406"/>
    <cellStyle name="Heading 3 3" xfId="407"/>
    <cellStyle name="Heading 3 4" xfId="408"/>
    <cellStyle name="Heading 3 5" xfId="409"/>
    <cellStyle name="Heading 3 6" xfId="410"/>
    <cellStyle name="Heading 3 7" xfId="411"/>
    <cellStyle name="Heading 3 8" xfId="412"/>
    <cellStyle name="Heading 4 2" xfId="413"/>
    <cellStyle name="Heading 4 3" xfId="414"/>
    <cellStyle name="Heading 4 4" xfId="415"/>
    <cellStyle name="Heading 4 5" xfId="416"/>
    <cellStyle name="Heading 4 6" xfId="417"/>
    <cellStyle name="Heading 4 7" xfId="418"/>
    <cellStyle name="Heading 4 8" xfId="419"/>
    <cellStyle name="Input 2" xfId="420"/>
    <cellStyle name="Input 3" xfId="421"/>
    <cellStyle name="Input 4" xfId="422"/>
    <cellStyle name="Input 5" xfId="423"/>
    <cellStyle name="Input 6" xfId="424"/>
    <cellStyle name="kirkdollars" xfId="425"/>
    <cellStyle name="Linked Cell 2" xfId="426"/>
    <cellStyle name="Linked Cell 3" xfId="427"/>
    <cellStyle name="Linked Cell 4" xfId="428"/>
    <cellStyle name="Linked Cell 5" xfId="429"/>
    <cellStyle name="Linked Cell 6" xfId="430"/>
    <cellStyle name="Neutral 2" xfId="431"/>
    <cellStyle name="Neutral 3" xfId="432"/>
    <cellStyle name="Neutral 4" xfId="433"/>
    <cellStyle name="Neutral 5" xfId="434"/>
    <cellStyle name="Neutral 6" xfId="435"/>
    <cellStyle name="Normal" xfId="0" builtinId="0"/>
    <cellStyle name="Normal 10" xfId="2"/>
    <cellStyle name="Normal 10 2" xfId="436"/>
    <cellStyle name="Normal 10 3" xfId="751"/>
    <cellStyle name="Normal 11" xfId="3"/>
    <cellStyle name="Normal 11 2" xfId="437"/>
    <cellStyle name="Normal 11 3" xfId="752"/>
    <cellStyle name="Normal 12" xfId="4"/>
    <cellStyle name="Normal 12 2" xfId="438"/>
    <cellStyle name="Normal 12 3" xfId="753"/>
    <cellStyle name="Normal 13" xfId="5"/>
    <cellStyle name="Normal 13 2" xfId="439"/>
    <cellStyle name="Normal 13 3" xfId="754"/>
    <cellStyle name="Normal 14" xfId="6"/>
    <cellStyle name="Normal 14 2" xfId="440"/>
    <cellStyle name="Normal 15" xfId="7"/>
    <cellStyle name="Normal 15 2" xfId="442"/>
    <cellStyle name="Normal 15 2 2" xfId="443"/>
    <cellStyle name="Normal 15 2 2 2" xfId="444"/>
    <cellStyle name="Normal 15 2 3" xfId="445"/>
    <cellStyle name="Normal 15 3" xfId="446"/>
    <cellStyle name="Normal 15 3 2" xfId="447"/>
    <cellStyle name="Normal 15 3 2 2" xfId="448"/>
    <cellStyle name="Normal 15 3 3" xfId="449"/>
    <cellStyle name="Normal 15 4" xfId="450"/>
    <cellStyle name="Normal 15 4 2" xfId="451"/>
    <cellStyle name="Normal 15 5" xfId="452"/>
    <cellStyle name="Normal 15 6" xfId="441"/>
    <cellStyle name="Normal 16" xfId="8"/>
    <cellStyle name="Normal 16 2" xfId="453"/>
    <cellStyle name="Normal 16 3" xfId="799"/>
    <cellStyle name="Normal 17" xfId="454"/>
    <cellStyle name="Normal 17 2" xfId="800"/>
    <cellStyle name="Normal 18" xfId="455"/>
    <cellStyle name="Normal 18 2" xfId="801"/>
    <cellStyle name="Normal 19" xfId="456"/>
    <cellStyle name="Normal 19 2" xfId="802"/>
    <cellStyle name="Normal 2" xfId="9"/>
    <cellStyle name="Normal 2 2" xfId="10"/>
    <cellStyle name="Normal 2 2 2" xfId="458"/>
    <cellStyle name="Normal 2 2 3" xfId="459"/>
    <cellStyle name="Normal 2 2 4" xfId="457"/>
    <cellStyle name="Normal 2 2 5" xfId="803"/>
    <cellStyle name="Normal 2 3" xfId="11"/>
    <cellStyle name="Normal 2 3 2" xfId="804"/>
    <cellStyle name="Normal 2 4" xfId="460"/>
    <cellStyle name="Normal 2 5" xfId="461"/>
    <cellStyle name="Normal 2 6" xfId="462"/>
    <cellStyle name="Normal 2 6 2" xfId="805"/>
    <cellStyle name="Normal 2 7" xfId="463"/>
    <cellStyle name="Normal 2 8" xfId="870"/>
    <cellStyle name="Normal 2_Adjustment WP" xfId="464"/>
    <cellStyle name="Normal 20" xfId="465"/>
    <cellStyle name="Normal 20 2" xfId="806"/>
    <cellStyle name="Normal 21" xfId="466"/>
    <cellStyle name="Normal 21 2" xfId="807"/>
    <cellStyle name="Normal 22" xfId="467"/>
    <cellStyle name="Normal 22 2" xfId="808"/>
    <cellStyle name="Normal 23" xfId="468"/>
    <cellStyle name="Normal 23 2" xfId="809"/>
    <cellStyle name="Normal 24" xfId="469"/>
    <cellStyle name="Normal 24 2" xfId="810"/>
    <cellStyle name="Normal 25" xfId="470"/>
    <cellStyle name="Normal 25 2" xfId="811"/>
    <cellStyle name="Normal 26" xfId="471"/>
    <cellStyle name="Normal 26 2" xfId="812"/>
    <cellStyle name="Normal 27" xfId="472"/>
    <cellStyle name="Normal 27 2" xfId="813"/>
    <cellStyle name="Normal 28" xfId="473"/>
    <cellStyle name="Normal 28 2" xfId="814"/>
    <cellStyle name="Normal 29" xfId="474"/>
    <cellStyle name="Normal 29 2" xfId="815"/>
    <cellStyle name="Normal 3" xfId="12"/>
    <cellStyle name="Normal 3 10" xfId="475"/>
    <cellStyle name="Normal 3 11" xfId="816"/>
    <cellStyle name="Normal 3 2" xfId="13"/>
    <cellStyle name="Normal 3 3" xfId="476"/>
    <cellStyle name="Normal 3 4" xfId="477"/>
    <cellStyle name="Normal 3 5" xfId="478"/>
    <cellStyle name="Normal 3 6" xfId="479"/>
    <cellStyle name="Normal 3 7" xfId="480"/>
    <cellStyle name="Normal 3 8" xfId="481"/>
    <cellStyle name="Normal 3 8 2" xfId="817"/>
    <cellStyle name="Normal 3 9" xfId="482"/>
    <cellStyle name="Normal 3 9 2" xfId="818"/>
    <cellStyle name="Normal 3_108 Summary" xfId="483"/>
    <cellStyle name="Normal 30" xfId="484"/>
    <cellStyle name="Normal 30 2" xfId="819"/>
    <cellStyle name="Normal 31" xfId="485"/>
    <cellStyle name="Normal 31 2" xfId="820"/>
    <cellStyle name="Normal 32" xfId="486"/>
    <cellStyle name="Normal 32 2" xfId="821"/>
    <cellStyle name="Normal 33" xfId="487"/>
    <cellStyle name="Normal 33 2" xfId="822"/>
    <cellStyle name="Normal 34" xfId="488"/>
    <cellStyle name="Normal 34 2" xfId="823"/>
    <cellStyle name="Normal 35" xfId="489"/>
    <cellStyle name="Normal 35 2" xfId="490"/>
    <cellStyle name="Normal 35 2 2" xfId="491"/>
    <cellStyle name="Normal 35 2 2 2" xfId="492"/>
    <cellStyle name="Normal 35 2 3" xfId="493"/>
    <cellStyle name="Normal 35 3" xfId="494"/>
    <cellStyle name="Normal 35 3 2" xfId="495"/>
    <cellStyle name="Normal 35 3 2 2" xfId="496"/>
    <cellStyle name="Normal 35 3 3" xfId="497"/>
    <cellStyle name="Normal 35 4" xfId="498"/>
    <cellStyle name="Normal 35 4 2" xfId="499"/>
    <cellStyle name="Normal 35 5" xfId="500"/>
    <cellStyle name="Normal 36" xfId="501"/>
    <cellStyle name="Normal 36 2" xfId="502"/>
    <cellStyle name="Normal 36 2 2" xfId="825"/>
    <cellStyle name="Normal 36 3" xfId="824"/>
    <cellStyle name="Normal 37" xfId="503"/>
    <cellStyle name="Normal 38" xfId="757"/>
    <cellStyle name="Normal 39" xfId="867"/>
    <cellStyle name="Normal 4" xfId="14"/>
    <cellStyle name="Normal 4 2" xfId="505"/>
    <cellStyle name="Normal 4 3" xfId="506"/>
    <cellStyle name="Normal 4 4" xfId="507"/>
    <cellStyle name="Normal 4 5" xfId="508"/>
    <cellStyle name="Normal 4 5 2" xfId="826"/>
    <cellStyle name="Normal 4 6" xfId="504"/>
    <cellStyle name="Normal 40" xfId="868"/>
    <cellStyle name="Normal 41" xfId="869"/>
    <cellStyle name="Normal 42" xfId="884"/>
    <cellStyle name="Normal 5" xfId="15"/>
    <cellStyle name="Normal 5 2" xfId="510"/>
    <cellStyle name="Normal 5 3" xfId="511"/>
    <cellStyle name="Normal 5 3 2" xfId="828"/>
    <cellStyle name="Normal 5 4" xfId="509"/>
    <cellStyle name="Normal 5 5" xfId="827"/>
    <cellStyle name="Normal 6" xfId="16"/>
    <cellStyle name="Normal 6 10" xfId="513"/>
    <cellStyle name="Normal 6 10 2" xfId="514"/>
    <cellStyle name="Normal 6 10 2 2" xfId="515"/>
    <cellStyle name="Normal 6 10 3" xfId="516"/>
    <cellStyle name="Normal 6 11" xfId="512"/>
    <cellStyle name="Normal 6 12" xfId="829"/>
    <cellStyle name="Normal 6 13" xfId="877"/>
    <cellStyle name="Normal 6 2" xfId="517"/>
    <cellStyle name="Normal 6 2 2" xfId="518"/>
    <cellStyle name="Normal 6 2 2 2" xfId="519"/>
    <cellStyle name="Normal 6 2 2 2 2" xfId="520"/>
    <cellStyle name="Normal 6 2 2 3" xfId="521"/>
    <cellStyle name="Normal 6 2 3" xfId="522"/>
    <cellStyle name="Normal 6 2 3 2" xfId="523"/>
    <cellStyle name="Normal 6 2 3 2 2" xfId="524"/>
    <cellStyle name="Normal 6 2 3 3" xfId="525"/>
    <cellStyle name="Normal 6 2 4" xfId="526"/>
    <cellStyle name="Normal 6 2 4 2" xfId="527"/>
    <cellStyle name="Normal 6 2 5" xfId="528"/>
    <cellStyle name="Normal 6 2 6" xfId="883"/>
    <cellStyle name="Normal 6 3" xfId="529"/>
    <cellStyle name="Normal 6 3 2" xfId="530"/>
    <cellStyle name="Normal 6 3 2 2" xfId="531"/>
    <cellStyle name="Normal 6 3 2 2 2" xfId="532"/>
    <cellStyle name="Normal 6 3 2 3" xfId="533"/>
    <cellStyle name="Normal 6 3 3" xfId="534"/>
    <cellStyle name="Normal 6 3 3 2" xfId="535"/>
    <cellStyle name="Normal 6 3 3 2 2" xfId="536"/>
    <cellStyle name="Normal 6 3 3 3" xfId="537"/>
    <cellStyle name="Normal 6 3 4" xfId="538"/>
    <cellStyle name="Normal 6 3 4 2" xfId="539"/>
    <cellStyle name="Normal 6 3 5" xfId="540"/>
    <cellStyle name="Normal 6 4" xfId="541"/>
    <cellStyle name="Normal 6 4 2" xfId="542"/>
    <cellStyle name="Normal 6 4 2 2" xfId="543"/>
    <cellStyle name="Normal 6 4 2 2 2" xfId="544"/>
    <cellStyle name="Normal 6 4 2 3" xfId="545"/>
    <cellStyle name="Normal 6 4 3" xfId="546"/>
    <cellStyle name="Normal 6 4 3 2" xfId="547"/>
    <cellStyle name="Normal 6 4 3 2 2" xfId="548"/>
    <cellStyle name="Normal 6 4 3 3" xfId="549"/>
    <cellStyle name="Normal 6 4 4" xfId="550"/>
    <cellStyle name="Normal 6 4 4 2" xfId="551"/>
    <cellStyle name="Normal 6 4 5" xfId="552"/>
    <cellStyle name="Normal 6 5" xfId="553"/>
    <cellStyle name="Normal 6 5 2" xfId="554"/>
    <cellStyle name="Normal 6 5 2 2" xfId="555"/>
    <cellStyle name="Normal 6 5 2 2 2" xfId="556"/>
    <cellStyle name="Normal 6 5 2 3" xfId="557"/>
    <cellStyle name="Normal 6 5 3" xfId="558"/>
    <cellStyle name="Normal 6 5 3 2" xfId="559"/>
    <cellStyle name="Normal 6 5 3 2 2" xfId="560"/>
    <cellStyle name="Normal 6 5 3 3" xfId="561"/>
    <cellStyle name="Normal 6 5 4" xfId="562"/>
    <cellStyle name="Normal 6 5 4 2" xfId="563"/>
    <cellStyle name="Normal 6 5 5" xfId="564"/>
    <cellStyle name="Normal 6 6" xfId="565"/>
    <cellStyle name="Normal 6 6 2" xfId="566"/>
    <cellStyle name="Normal 6 6 2 2" xfId="567"/>
    <cellStyle name="Normal 6 6 2 2 2" xfId="568"/>
    <cellStyle name="Normal 6 6 2 3" xfId="569"/>
    <cellStyle name="Normal 6 6 3" xfId="570"/>
    <cellStyle name="Normal 6 6 3 2" xfId="571"/>
    <cellStyle name="Normal 6 6 3 2 2" xfId="572"/>
    <cellStyle name="Normal 6 6 3 3" xfId="573"/>
    <cellStyle name="Normal 6 6 4" xfId="574"/>
    <cellStyle name="Normal 6 6 4 2" xfId="575"/>
    <cellStyle name="Normal 6 6 5" xfId="576"/>
    <cellStyle name="Normal 6 7" xfId="577"/>
    <cellStyle name="Normal 6 7 2" xfId="578"/>
    <cellStyle name="Normal 6 7 2 2" xfId="579"/>
    <cellStyle name="Normal 6 7 2 2 2" xfId="580"/>
    <cellStyle name="Normal 6 7 2 3" xfId="581"/>
    <cellStyle name="Normal 6 7 3" xfId="582"/>
    <cellStyle name="Normal 6 7 3 2" xfId="583"/>
    <cellStyle name="Normal 6 7 3 2 2" xfId="584"/>
    <cellStyle name="Normal 6 7 3 3" xfId="585"/>
    <cellStyle name="Normal 6 7 4" xfId="586"/>
    <cellStyle name="Normal 6 7 4 2" xfId="587"/>
    <cellStyle name="Normal 6 7 5" xfId="588"/>
    <cellStyle name="Normal 6 8" xfId="589"/>
    <cellStyle name="Normal 6 8 2" xfId="590"/>
    <cellStyle name="Normal 6 8 2 2" xfId="591"/>
    <cellStyle name="Normal 6 8 2 2 2" xfId="592"/>
    <cellStyle name="Normal 6 8 2 3" xfId="593"/>
    <cellStyle name="Normal 6 8 3" xfId="594"/>
    <cellStyle name="Normal 6 8 3 2" xfId="595"/>
    <cellStyle name="Normal 6 8 3 2 2" xfId="596"/>
    <cellStyle name="Normal 6 8 3 3" xfId="597"/>
    <cellStyle name="Normal 6 8 4" xfId="598"/>
    <cellStyle name="Normal 6 8 4 2" xfId="599"/>
    <cellStyle name="Normal 6 8 5" xfId="600"/>
    <cellStyle name="Normal 6 9" xfId="601"/>
    <cellStyle name="Normal 6 9 2" xfId="830"/>
    <cellStyle name="Normal 7" xfId="17"/>
    <cellStyle name="Normal 7 2" xfId="602"/>
    <cellStyle name="Normal 7 3" xfId="755"/>
    <cellStyle name="Normal 7 4" xfId="879"/>
    <cellStyle name="Normal 8" xfId="18"/>
    <cellStyle name="Normal 8 2" xfId="603"/>
    <cellStyle name="Normal 8 3" xfId="756"/>
    <cellStyle name="Normal 8 4" xfId="881"/>
    <cellStyle name="Normal 9" xfId="19"/>
    <cellStyle name="Normal 9 2" xfId="604"/>
    <cellStyle name="Normal 9 3" xfId="871"/>
    <cellStyle name="Note 10" xfId="605"/>
    <cellStyle name="Note 10 2" xfId="831"/>
    <cellStyle name="Note 11" xfId="606"/>
    <cellStyle name="Note 11 2" xfId="832"/>
    <cellStyle name="Note 2" xfId="607"/>
    <cellStyle name="Note 2 2" xfId="608"/>
    <cellStyle name="Note 2 2 2" xfId="834"/>
    <cellStyle name="Note 2 3" xfId="833"/>
    <cellStyle name="Note 2_Allocators" xfId="609"/>
    <cellStyle name="Note 3" xfId="610"/>
    <cellStyle name="Note 3 2" xfId="611"/>
    <cellStyle name="Note 3 2 2" xfId="836"/>
    <cellStyle name="Note 3 3" xfId="612"/>
    <cellStyle name="Note 3 3 2" xfId="837"/>
    <cellStyle name="Note 3 4" xfId="835"/>
    <cellStyle name="Note 3_Allocators" xfId="613"/>
    <cellStyle name="Note 4" xfId="614"/>
    <cellStyle name="Note 4 2" xfId="615"/>
    <cellStyle name="Note 4 2 2" xfId="839"/>
    <cellStyle name="Note 4 3" xfId="838"/>
    <cellStyle name="Note 4_Allocators" xfId="616"/>
    <cellStyle name="Note 5" xfId="617"/>
    <cellStyle name="Note 5 2" xfId="840"/>
    <cellStyle name="Note 6" xfId="618"/>
    <cellStyle name="Note 6 2" xfId="619"/>
    <cellStyle name="Note 6 2 2" xfId="842"/>
    <cellStyle name="Note 6 3" xfId="841"/>
    <cellStyle name="Note 6_Allocators" xfId="620"/>
    <cellStyle name="Note 7" xfId="621"/>
    <cellStyle name="Note 7 2" xfId="622"/>
    <cellStyle name="Note 7 2 2" xfId="844"/>
    <cellStyle name="Note 7 3" xfId="843"/>
    <cellStyle name="Note 8" xfId="623"/>
    <cellStyle name="Note 8 2" xfId="845"/>
    <cellStyle name="Note 9" xfId="624"/>
    <cellStyle name="Note 9 2" xfId="846"/>
    <cellStyle name="nPlosion" xfId="625"/>
    <cellStyle name="nvision" xfId="626"/>
    <cellStyle name="Output 2" xfId="627"/>
    <cellStyle name="Output 3" xfId="628"/>
    <cellStyle name="Output 4" xfId="629"/>
    <cellStyle name="Output 5" xfId="630"/>
    <cellStyle name="Output 6" xfId="631"/>
    <cellStyle name="Percent 10" xfId="632"/>
    <cellStyle name="Percent 11" xfId="633"/>
    <cellStyle name="Percent 11 2" xfId="847"/>
    <cellStyle name="Percent 12" xfId="634"/>
    <cellStyle name="Percent 12 2" xfId="848"/>
    <cellStyle name="Percent 13" xfId="635"/>
    <cellStyle name="Percent 13 2" xfId="636"/>
    <cellStyle name="Percent 13 2 2" xfId="637"/>
    <cellStyle name="Percent 13 2 2 2" xfId="638"/>
    <cellStyle name="Percent 13 2 3" xfId="639"/>
    <cellStyle name="Percent 13 3" xfId="640"/>
    <cellStyle name="Percent 13 3 2" xfId="641"/>
    <cellStyle name="Percent 13 3 2 2" xfId="642"/>
    <cellStyle name="Percent 13 3 3" xfId="643"/>
    <cellStyle name="Percent 13 4" xfId="644"/>
    <cellStyle name="Percent 13 4 2" xfId="645"/>
    <cellStyle name="Percent 13 5" xfId="646"/>
    <cellStyle name="Percent 14" xfId="647"/>
    <cellStyle name="Percent 14 2" xfId="849"/>
    <cellStyle name="Percent 2" xfId="648"/>
    <cellStyle name="Percent 2 2" xfId="649"/>
    <cellStyle name="Percent 2 2 2" xfId="851"/>
    <cellStyle name="Percent 2 3" xfId="650"/>
    <cellStyle name="Percent 2 3 2" xfId="852"/>
    <cellStyle name="Percent 2 4" xfId="850"/>
    <cellStyle name="Percent 2 5" xfId="878"/>
    <cellStyle name="Percent 3" xfId="651"/>
    <cellStyle name="Percent 3 2" xfId="652"/>
    <cellStyle name="Percent 3 2 2" xfId="854"/>
    <cellStyle name="Percent 3 3" xfId="653"/>
    <cellStyle name="Percent 3 3 2" xfId="855"/>
    <cellStyle name="Percent 3 4" xfId="654"/>
    <cellStyle name="Percent 3 5" xfId="655"/>
    <cellStyle name="Percent 3 5 2" xfId="856"/>
    <cellStyle name="Percent 3 6" xfId="656"/>
    <cellStyle name="Percent 3 6 2" xfId="857"/>
    <cellStyle name="Percent 3 7" xfId="853"/>
    <cellStyle name="Percent 4" xfId="657"/>
    <cellStyle name="Percent 4 2" xfId="658"/>
    <cellStyle name="Percent 4 2 2" xfId="858"/>
    <cellStyle name="Percent 4 3" xfId="659"/>
    <cellStyle name="Percent 4 3 2" xfId="859"/>
    <cellStyle name="Percent 4 4" xfId="660"/>
    <cellStyle name="Percent 5" xfId="661"/>
    <cellStyle name="Percent 5 2" xfId="662"/>
    <cellStyle name="Percent 5 2 2" xfId="861"/>
    <cellStyle name="Percent 5 3" xfId="860"/>
    <cellStyle name="Percent 6" xfId="663"/>
    <cellStyle name="Percent 6 2" xfId="664"/>
    <cellStyle name="Percent 6 2 2" xfId="863"/>
    <cellStyle name="Percent 6 3" xfId="862"/>
    <cellStyle name="Percent 7" xfId="665"/>
    <cellStyle name="Percent 7 2" xfId="864"/>
    <cellStyle name="Percent 8" xfId="666"/>
    <cellStyle name="Percent 8 2" xfId="865"/>
    <cellStyle name="Percent 9" xfId="667"/>
    <cellStyle name="Percent 9 2" xfId="866"/>
    <cellStyle name="PSChar" xfId="668"/>
    <cellStyle name="PSChar 2" xfId="669"/>
    <cellStyle name="PSChar 2 2" xfId="670"/>
    <cellStyle name="PSChar 2 3" xfId="671"/>
    <cellStyle name="PSChar 3" xfId="672"/>
    <cellStyle name="PSChar 3 2" xfId="673"/>
    <cellStyle name="PSChar 4" xfId="674"/>
    <cellStyle name="PSChar 5" xfId="675"/>
    <cellStyle name="PSChar 6" xfId="676"/>
    <cellStyle name="PSChar 7" xfId="677"/>
    <cellStyle name="PSDate" xfId="678"/>
    <cellStyle name="PSDate 2" xfId="679"/>
    <cellStyle name="PSDate 2 2" xfId="680"/>
    <cellStyle name="PSDate 2 3" xfId="681"/>
    <cellStyle name="PSDate 3" xfId="682"/>
    <cellStyle name="PSDate 3 2" xfId="683"/>
    <cellStyle name="PSDate 4" xfId="684"/>
    <cellStyle name="PSDate 5" xfId="685"/>
    <cellStyle name="PSDate 6" xfId="686"/>
    <cellStyle name="PSDate 7" xfId="687"/>
    <cellStyle name="PSDec" xfId="688"/>
    <cellStyle name="PSDec 2" xfId="689"/>
    <cellStyle name="PSDec 2 2" xfId="690"/>
    <cellStyle name="PSDec 2 3" xfId="691"/>
    <cellStyle name="PSDec 3" xfId="692"/>
    <cellStyle name="PSDec 3 2" xfId="693"/>
    <cellStyle name="PSDec 4" xfId="694"/>
    <cellStyle name="PSDec 5" xfId="695"/>
    <cellStyle name="PSDec 6" xfId="696"/>
    <cellStyle name="PSDec 7" xfId="697"/>
    <cellStyle name="PSHeading" xfId="698"/>
    <cellStyle name="PSHeading 10" xfId="699"/>
    <cellStyle name="PSHeading 11" xfId="700"/>
    <cellStyle name="PSHeading 2" xfId="701"/>
    <cellStyle name="PSHeading 2 2" xfId="702"/>
    <cellStyle name="PSHeading 2 3" xfId="703"/>
    <cellStyle name="PSHeading 2_108 Summary" xfId="704"/>
    <cellStyle name="PSHeading 3" xfId="705"/>
    <cellStyle name="PSHeading 3 2" xfId="706"/>
    <cellStyle name="PSHeading 3_108 Summary" xfId="707"/>
    <cellStyle name="PSHeading 4" xfId="708"/>
    <cellStyle name="PSHeading 5" xfId="709"/>
    <cellStyle name="PSHeading 6" xfId="710"/>
    <cellStyle name="PSHeading 7" xfId="711"/>
    <cellStyle name="PSHeading 8" xfId="712"/>
    <cellStyle name="PSHeading 9" xfId="713"/>
    <cellStyle name="PSHeading_101 check" xfId="714"/>
    <cellStyle name="PSInt" xfId="715"/>
    <cellStyle name="PSInt 2" xfId="716"/>
    <cellStyle name="PSInt 2 2" xfId="717"/>
    <cellStyle name="PSInt 2 3" xfId="718"/>
    <cellStyle name="PSInt 3" xfId="719"/>
    <cellStyle name="PSInt 3 2" xfId="720"/>
    <cellStyle name="PSInt 4" xfId="721"/>
    <cellStyle name="PSInt 5" xfId="722"/>
    <cellStyle name="PSInt 6" xfId="723"/>
    <cellStyle name="PSInt 7" xfId="724"/>
    <cellStyle name="PSSpacer" xfId="725"/>
    <cellStyle name="PSSpacer 2" xfId="726"/>
    <cellStyle name="PSSpacer 2 2" xfId="727"/>
    <cellStyle name="PSSpacer 2 3" xfId="728"/>
    <cellStyle name="PSSpacer 3" xfId="729"/>
    <cellStyle name="PSSpacer 3 2" xfId="730"/>
    <cellStyle name="PSSpacer 4" xfId="731"/>
    <cellStyle name="PSSpacer 5" xfId="732"/>
    <cellStyle name="PSSpacer 6" xfId="733"/>
    <cellStyle name="PSSpacer 7" xfId="734"/>
    <cellStyle name="Title 2" xfId="735"/>
    <cellStyle name="Title 3" xfId="736"/>
    <cellStyle name="Title 4" xfId="737"/>
    <cellStyle name="Title 5" xfId="738"/>
    <cellStyle name="Total 2" xfId="739"/>
    <cellStyle name="Total 3" xfId="740"/>
    <cellStyle name="Total 4" xfId="741"/>
    <cellStyle name="Total 5" xfId="742"/>
    <cellStyle name="Total 6" xfId="743"/>
    <cellStyle name="Total 7" xfId="744"/>
    <cellStyle name="Total 8" xfId="745"/>
    <cellStyle name="Warning Text 2" xfId="746"/>
    <cellStyle name="Warning Text 3" xfId="747"/>
    <cellStyle name="Warning Text 4" xfId="748"/>
    <cellStyle name="Warning Text 5" xfId="749"/>
    <cellStyle name="Warning Text 6" xfId="7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%20No%202009%20-%20Potential%20Rate%20Case\Section%20V%20-%20Schedule%2010%20-%20Tax%20Workpapers\KPCo%20Rate%20Case%20-%20Sch%2010%20-%20Internal%20Version%20-%2009-30-2009%20-%20Tom%20Syn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Remove%20Big%20Sandy%20COS%20from%20Base%20Ca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IV - Taxes"/>
      <sheetName val="Schedule 10"/>
      <sheetName val="Workpaper S-10, Page 1"/>
      <sheetName val="Workpaper S-10, Page 2"/>
      <sheetName val="Workpaper S-10, Page 3"/>
      <sheetName val="Table"/>
      <sheetName val="Rpt 51000 and 51020 Summary"/>
      <sheetName val="Rpt 51020_ 2008-12-31 YTD"/>
      <sheetName val="Rpt 51020_ 2008-09-30 YTD"/>
      <sheetName val="Rpt 51020_ 2009-09-30 YTD"/>
      <sheetName val="Rpt 51020_ 2008 Oct Adj"/>
      <sheetName val="Rpt 51020_ 2008 Nov Adj"/>
      <sheetName val="Workpaper S-10 - Bob Russell"/>
      <sheetName val="Schedule 5 - Bob Russ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6">
          <cell r="G6" t="str">
            <v>EAF</v>
          </cell>
          <cell r="H6">
            <v>0.98699999999999999</v>
          </cell>
        </row>
        <row r="7">
          <cell r="G7" t="str">
            <v>GP-TOT</v>
          </cell>
          <cell r="H7">
            <v>0.99099999999999999</v>
          </cell>
        </row>
        <row r="8">
          <cell r="G8" t="str">
            <v>GP-TRANS</v>
          </cell>
          <cell r="H8">
            <v>0.98599999999999999</v>
          </cell>
        </row>
        <row r="9">
          <cell r="G9" t="str">
            <v>OML</v>
          </cell>
          <cell r="H9">
            <v>0.99399999999999999</v>
          </cell>
        </row>
        <row r="10">
          <cell r="G10" t="str">
            <v>OP-REV</v>
          </cell>
          <cell r="H10">
            <v>0.98699999999999999</v>
          </cell>
        </row>
        <row r="11">
          <cell r="G11" t="str">
            <v>PDAF</v>
          </cell>
          <cell r="H11">
            <v>0.98599999999999999</v>
          </cell>
        </row>
        <row r="12">
          <cell r="G12" t="str">
            <v>WAITING</v>
          </cell>
          <cell r="H12">
            <v>1</v>
          </cell>
        </row>
        <row r="13">
          <cell r="G13" t="str">
            <v>SPECIF.</v>
          </cell>
          <cell r="H13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move BS OM Depr WXX"/>
      <sheetName val="Amortize BS OM Depr"/>
      <sheetName val="Big Sandy Summary"/>
      <sheetName val="Amortization"/>
      <sheetName val="WACC"/>
      <sheetName val="Pivot"/>
      <sheetName val="Big Sandy Detail"/>
      <sheetName val="Modification History"/>
      <sheetName val="Alloc BS Normalization"/>
      <sheetName val="Payroll Adjust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67"/>
  <sheetViews>
    <sheetView tabSelected="1" workbookViewId="0">
      <pane ySplit="5" topLeftCell="A6" activePane="bottomLeft" state="frozen"/>
      <selection pane="bottomLeft" activeCell="B18" sqref="B18"/>
    </sheetView>
  </sheetViews>
  <sheetFormatPr defaultRowHeight="15" outlineLevelRow="2"/>
  <cols>
    <col min="1" max="1" width="30.28515625" style="16" bestFit="1" customWidth="1"/>
    <col min="2" max="2" width="34.85546875" style="16" bestFit="1" customWidth="1"/>
    <col min="3" max="3" width="16.85546875" style="16" bestFit="1" customWidth="1"/>
    <col min="4" max="4" width="9.85546875" style="16" bestFit="1" customWidth="1"/>
    <col min="5" max="256" width="9.140625" style="16"/>
    <col min="257" max="257" width="30.28515625" style="16" bestFit="1" customWidth="1"/>
    <col min="258" max="258" width="34.85546875" style="16" bestFit="1" customWidth="1"/>
    <col min="259" max="259" width="16.85546875" style="16" bestFit="1" customWidth="1"/>
    <col min="260" max="512" width="9.140625" style="16"/>
    <col min="513" max="513" width="30.28515625" style="16" bestFit="1" customWidth="1"/>
    <col min="514" max="514" width="34.85546875" style="16" bestFit="1" customWidth="1"/>
    <col min="515" max="515" width="16.85546875" style="16" bestFit="1" customWidth="1"/>
    <col min="516" max="768" width="9.140625" style="16"/>
    <col min="769" max="769" width="30.28515625" style="16" bestFit="1" customWidth="1"/>
    <col min="770" max="770" width="34.85546875" style="16" bestFit="1" customWidth="1"/>
    <col min="771" max="771" width="16.85546875" style="16" bestFit="1" customWidth="1"/>
    <col min="772" max="1024" width="9.140625" style="16"/>
    <col min="1025" max="1025" width="30.28515625" style="16" bestFit="1" customWidth="1"/>
    <col min="1026" max="1026" width="34.85546875" style="16" bestFit="1" customWidth="1"/>
    <col min="1027" max="1027" width="16.85546875" style="16" bestFit="1" customWidth="1"/>
    <col min="1028" max="1280" width="9.140625" style="16"/>
    <col min="1281" max="1281" width="30.28515625" style="16" bestFit="1" customWidth="1"/>
    <col min="1282" max="1282" width="34.85546875" style="16" bestFit="1" customWidth="1"/>
    <col min="1283" max="1283" width="16.85546875" style="16" bestFit="1" customWidth="1"/>
    <col min="1284" max="1536" width="9.140625" style="16"/>
    <col min="1537" max="1537" width="30.28515625" style="16" bestFit="1" customWidth="1"/>
    <col min="1538" max="1538" width="34.85546875" style="16" bestFit="1" customWidth="1"/>
    <col min="1539" max="1539" width="16.85546875" style="16" bestFit="1" customWidth="1"/>
    <col min="1540" max="1792" width="9.140625" style="16"/>
    <col min="1793" max="1793" width="30.28515625" style="16" bestFit="1" customWidth="1"/>
    <col min="1794" max="1794" width="34.85546875" style="16" bestFit="1" customWidth="1"/>
    <col min="1795" max="1795" width="16.85546875" style="16" bestFit="1" customWidth="1"/>
    <col min="1796" max="2048" width="9.140625" style="16"/>
    <col min="2049" max="2049" width="30.28515625" style="16" bestFit="1" customWidth="1"/>
    <col min="2050" max="2050" width="34.85546875" style="16" bestFit="1" customWidth="1"/>
    <col min="2051" max="2051" width="16.85546875" style="16" bestFit="1" customWidth="1"/>
    <col min="2052" max="2304" width="9.140625" style="16"/>
    <col min="2305" max="2305" width="30.28515625" style="16" bestFit="1" customWidth="1"/>
    <col min="2306" max="2306" width="34.85546875" style="16" bestFit="1" customWidth="1"/>
    <col min="2307" max="2307" width="16.85546875" style="16" bestFit="1" customWidth="1"/>
    <col min="2308" max="2560" width="9.140625" style="16"/>
    <col min="2561" max="2561" width="30.28515625" style="16" bestFit="1" customWidth="1"/>
    <col min="2562" max="2562" width="34.85546875" style="16" bestFit="1" customWidth="1"/>
    <col min="2563" max="2563" width="16.85546875" style="16" bestFit="1" customWidth="1"/>
    <col min="2564" max="2816" width="9.140625" style="16"/>
    <col min="2817" max="2817" width="30.28515625" style="16" bestFit="1" customWidth="1"/>
    <col min="2818" max="2818" width="34.85546875" style="16" bestFit="1" customWidth="1"/>
    <col min="2819" max="2819" width="16.85546875" style="16" bestFit="1" customWidth="1"/>
    <col min="2820" max="3072" width="9.140625" style="16"/>
    <col min="3073" max="3073" width="30.28515625" style="16" bestFit="1" customWidth="1"/>
    <col min="3074" max="3074" width="34.85546875" style="16" bestFit="1" customWidth="1"/>
    <col min="3075" max="3075" width="16.85546875" style="16" bestFit="1" customWidth="1"/>
    <col min="3076" max="3328" width="9.140625" style="16"/>
    <col min="3329" max="3329" width="30.28515625" style="16" bestFit="1" customWidth="1"/>
    <col min="3330" max="3330" width="34.85546875" style="16" bestFit="1" customWidth="1"/>
    <col min="3331" max="3331" width="16.85546875" style="16" bestFit="1" customWidth="1"/>
    <col min="3332" max="3584" width="9.140625" style="16"/>
    <col min="3585" max="3585" width="30.28515625" style="16" bestFit="1" customWidth="1"/>
    <col min="3586" max="3586" width="34.85546875" style="16" bestFit="1" customWidth="1"/>
    <col min="3587" max="3587" width="16.85546875" style="16" bestFit="1" customWidth="1"/>
    <col min="3588" max="3840" width="9.140625" style="16"/>
    <col min="3841" max="3841" width="30.28515625" style="16" bestFit="1" customWidth="1"/>
    <col min="3842" max="3842" width="34.85546875" style="16" bestFit="1" customWidth="1"/>
    <col min="3843" max="3843" width="16.85546875" style="16" bestFit="1" customWidth="1"/>
    <col min="3844" max="4096" width="9.140625" style="16"/>
    <col min="4097" max="4097" width="30.28515625" style="16" bestFit="1" customWidth="1"/>
    <col min="4098" max="4098" width="34.85546875" style="16" bestFit="1" customWidth="1"/>
    <col min="4099" max="4099" width="16.85546875" style="16" bestFit="1" customWidth="1"/>
    <col min="4100" max="4352" width="9.140625" style="16"/>
    <col min="4353" max="4353" width="30.28515625" style="16" bestFit="1" customWidth="1"/>
    <col min="4354" max="4354" width="34.85546875" style="16" bestFit="1" customWidth="1"/>
    <col min="4355" max="4355" width="16.85546875" style="16" bestFit="1" customWidth="1"/>
    <col min="4356" max="4608" width="9.140625" style="16"/>
    <col min="4609" max="4609" width="30.28515625" style="16" bestFit="1" customWidth="1"/>
    <col min="4610" max="4610" width="34.85546875" style="16" bestFit="1" customWidth="1"/>
    <col min="4611" max="4611" width="16.85546875" style="16" bestFit="1" customWidth="1"/>
    <col min="4612" max="4864" width="9.140625" style="16"/>
    <col min="4865" max="4865" width="30.28515625" style="16" bestFit="1" customWidth="1"/>
    <col min="4866" max="4866" width="34.85546875" style="16" bestFit="1" customWidth="1"/>
    <col min="4867" max="4867" width="16.85546875" style="16" bestFit="1" customWidth="1"/>
    <col min="4868" max="5120" width="9.140625" style="16"/>
    <col min="5121" max="5121" width="30.28515625" style="16" bestFit="1" customWidth="1"/>
    <col min="5122" max="5122" width="34.85546875" style="16" bestFit="1" customWidth="1"/>
    <col min="5123" max="5123" width="16.85546875" style="16" bestFit="1" customWidth="1"/>
    <col min="5124" max="5376" width="9.140625" style="16"/>
    <col min="5377" max="5377" width="30.28515625" style="16" bestFit="1" customWidth="1"/>
    <col min="5378" max="5378" width="34.85546875" style="16" bestFit="1" customWidth="1"/>
    <col min="5379" max="5379" width="16.85546875" style="16" bestFit="1" customWidth="1"/>
    <col min="5380" max="5632" width="9.140625" style="16"/>
    <col min="5633" max="5633" width="30.28515625" style="16" bestFit="1" customWidth="1"/>
    <col min="5634" max="5634" width="34.85546875" style="16" bestFit="1" customWidth="1"/>
    <col min="5635" max="5635" width="16.85546875" style="16" bestFit="1" customWidth="1"/>
    <col min="5636" max="5888" width="9.140625" style="16"/>
    <col min="5889" max="5889" width="30.28515625" style="16" bestFit="1" customWidth="1"/>
    <col min="5890" max="5890" width="34.85546875" style="16" bestFit="1" customWidth="1"/>
    <col min="5891" max="5891" width="16.85546875" style="16" bestFit="1" customWidth="1"/>
    <col min="5892" max="6144" width="9.140625" style="16"/>
    <col min="6145" max="6145" width="30.28515625" style="16" bestFit="1" customWidth="1"/>
    <col min="6146" max="6146" width="34.85546875" style="16" bestFit="1" customWidth="1"/>
    <col min="6147" max="6147" width="16.85546875" style="16" bestFit="1" customWidth="1"/>
    <col min="6148" max="6400" width="9.140625" style="16"/>
    <col min="6401" max="6401" width="30.28515625" style="16" bestFit="1" customWidth="1"/>
    <col min="6402" max="6402" width="34.85546875" style="16" bestFit="1" customWidth="1"/>
    <col min="6403" max="6403" width="16.85546875" style="16" bestFit="1" customWidth="1"/>
    <col min="6404" max="6656" width="9.140625" style="16"/>
    <col min="6657" max="6657" width="30.28515625" style="16" bestFit="1" customWidth="1"/>
    <col min="6658" max="6658" width="34.85546875" style="16" bestFit="1" customWidth="1"/>
    <col min="6659" max="6659" width="16.85546875" style="16" bestFit="1" customWidth="1"/>
    <col min="6660" max="6912" width="9.140625" style="16"/>
    <col min="6913" max="6913" width="30.28515625" style="16" bestFit="1" customWidth="1"/>
    <col min="6914" max="6914" width="34.85546875" style="16" bestFit="1" customWidth="1"/>
    <col min="6915" max="6915" width="16.85546875" style="16" bestFit="1" customWidth="1"/>
    <col min="6916" max="7168" width="9.140625" style="16"/>
    <col min="7169" max="7169" width="30.28515625" style="16" bestFit="1" customWidth="1"/>
    <col min="7170" max="7170" width="34.85546875" style="16" bestFit="1" customWidth="1"/>
    <col min="7171" max="7171" width="16.85546875" style="16" bestFit="1" customWidth="1"/>
    <col min="7172" max="7424" width="9.140625" style="16"/>
    <col min="7425" max="7425" width="30.28515625" style="16" bestFit="1" customWidth="1"/>
    <col min="7426" max="7426" width="34.85546875" style="16" bestFit="1" customWidth="1"/>
    <col min="7427" max="7427" width="16.85546875" style="16" bestFit="1" customWidth="1"/>
    <col min="7428" max="7680" width="9.140625" style="16"/>
    <col min="7681" max="7681" width="30.28515625" style="16" bestFit="1" customWidth="1"/>
    <col min="7682" max="7682" width="34.85546875" style="16" bestFit="1" customWidth="1"/>
    <col min="7683" max="7683" width="16.85546875" style="16" bestFit="1" customWidth="1"/>
    <col min="7684" max="7936" width="9.140625" style="16"/>
    <col min="7937" max="7937" width="30.28515625" style="16" bestFit="1" customWidth="1"/>
    <col min="7938" max="7938" width="34.85546875" style="16" bestFit="1" customWidth="1"/>
    <col min="7939" max="7939" width="16.85546875" style="16" bestFit="1" customWidth="1"/>
    <col min="7940" max="8192" width="9.140625" style="16"/>
    <col min="8193" max="8193" width="30.28515625" style="16" bestFit="1" customWidth="1"/>
    <col min="8194" max="8194" width="34.85546875" style="16" bestFit="1" customWidth="1"/>
    <col min="8195" max="8195" width="16.85546875" style="16" bestFit="1" customWidth="1"/>
    <col min="8196" max="8448" width="9.140625" style="16"/>
    <col min="8449" max="8449" width="30.28515625" style="16" bestFit="1" customWidth="1"/>
    <col min="8450" max="8450" width="34.85546875" style="16" bestFit="1" customWidth="1"/>
    <col min="8451" max="8451" width="16.85546875" style="16" bestFit="1" customWidth="1"/>
    <col min="8452" max="8704" width="9.140625" style="16"/>
    <col min="8705" max="8705" width="30.28515625" style="16" bestFit="1" customWidth="1"/>
    <col min="8706" max="8706" width="34.85546875" style="16" bestFit="1" customWidth="1"/>
    <col min="8707" max="8707" width="16.85546875" style="16" bestFit="1" customWidth="1"/>
    <col min="8708" max="8960" width="9.140625" style="16"/>
    <col min="8961" max="8961" width="30.28515625" style="16" bestFit="1" customWidth="1"/>
    <col min="8962" max="8962" width="34.85546875" style="16" bestFit="1" customWidth="1"/>
    <col min="8963" max="8963" width="16.85546875" style="16" bestFit="1" customWidth="1"/>
    <col min="8964" max="9216" width="9.140625" style="16"/>
    <col min="9217" max="9217" width="30.28515625" style="16" bestFit="1" customWidth="1"/>
    <col min="9218" max="9218" width="34.85546875" style="16" bestFit="1" customWidth="1"/>
    <col min="9219" max="9219" width="16.85546875" style="16" bestFit="1" customWidth="1"/>
    <col min="9220" max="9472" width="9.140625" style="16"/>
    <col min="9473" max="9473" width="30.28515625" style="16" bestFit="1" customWidth="1"/>
    <col min="9474" max="9474" width="34.85546875" style="16" bestFit="1" customWidth="1"/>
    <col min="9475" max="9475" width="16.85546875" style="16" bestFit="1" customWidth="1"/>
    <col min="9476" max="9728" width="9.140625" style="16"/>
    <col min="9729" max="9729" width="30.28515625" style="16" bestFit="1" customWidth="1"/>
    <col min="9730" max="9730" width="34.85546875" style="16" bestFit="1" customWidth="1"/>
    <col min="9731" max="9731" width="16.85546875" style="16" bestFit="1" customWidth="1"/>
    <col min="9732" max="9984" width="9.140625" style="16"/>
    <col min="9985" max="9985" width="30.28515625" style="16" bestFit="1" customWidth="1"/>
    <col min="9986" max="9986" width="34.85546875" style="16" bestFit="1" customWidth="1"/>
    <col min="9987" max="9987" width="16.85546875" style="16" bestFit="1" customWidth="1"/>
    <col min="9988" max="10240" width="9.140625" style="16"/>
    <col min="10241" max="10241" width="30.28515625" style="16" bestFit="1" customWidth="1"/>
    <col min="10242" max="10242" width="34.85546875" style="16" bestFit="1" customWidth="1"/>
    <col min="10243" max="10243" width="16.85546875" style="16" bestFit="1" customWidth="1"/>
    <col min="10244" max="10496" width="9.140625" style="16"/>
    <col min="10497" max="10497" width="30.28515625" style="16" bestFit="1" customWidth="1"/>
    <col min="10498" max="10498" width="34.85546875" style="16" bestFit="1" customWidth="1"/>
    <col min="10499" max="10499" width="16.85546875" style="16" bestFit="1" customWidth="1"/>
    <col min="10500" max="10752" width="9.140625" style="16"/>
    <col min="10753" max="10753" width="30.28515625" style="16" bestFit="1" customWidth="1"/>
    <col min="10754" max="10754" width="34.85546875" style="16" bestFit="1" customWidth="1"/>
    <col min="10755" max="10755" width="16.85546875" style="16" bestFit="1" customWidth="1"/>
    <col min="10756" max="11008" width="9.140625" style="16"/>
    <col min="11009" max="11009" width="30.28515625" style="16" bestFit="1" customWidth="1"/>
    <col min="11010" max="11010" width="34.85546875" style="16" bestFit="1" customWidth="1"/>
    <col min="11011" max="11011" width="16.85546875" style="16" bestFit="1" customWidth="1"/>
    <col min="11012" max="11264" width="9.140625" style="16"/>
    <col min="11265" max="11265" width="30.28515625" style="16" bestFit="1" customWidth="1"/>
    <col min="11266" max="11266" width="34.85546875" style="16" bestFit="1" customWidth="1"/>
    <col min="11267" max="11267" width="16.85546875" style="16" bestFit="1" customWidth="1"/>
    <col min="11268" max="11520" width="9.140625" style="16"/>
    <col min="11521" max="11521" width="30.28515625" style="16" bestFit="1" customWidth="1"/>
    <col min="11522" max="11522" width="34.85546875" style="16" bestFit="1" customWidth="1"/>
    <col min="11523" max="11523" width="16.85546875" style="16" bestFit="1" customWidth="1"/>
    <col min="11524" max="11776" width="9.140625" style="16"/>
    <col min="11777" max="11777" width="30.28515625" style="16" bestFit="1" customWidth="1"/>
    <col min="11778" max="11778" width="34.85546875" style="16" bestFit="1" customWidth="1"/>
    <col min="11779" max="11779" width="16.85546875" style="16" bestFit="1" customWidth="1"/>
    <col min="11780" max="12032" width="9.140625" style="16"/>
    <col min="12033" max="12033" width="30.28515625" style="16" bestFit="1" customWidth="1"/>
    <col min="12034" max="12034" width="34.85546875" style="16" bestFit="1" customWidth="1"/>
    <col min="12035" max="12035" width="16.85546875" style="16" bestFit="1" customWidth="1"/>
    <col min="12036" max="12288" width="9.140625" style="16"/>
    <col min="12289" max="12289" width="30.28515625" style="16" bestFit="1" customWidth="1"/>
    <col min="12290" max="12290" width="34.85546875" style="16" bestFit="1" customWidth="1"/>
    <col min="12291" max="12291" width="16.85546875" style="16" bestFit="1" customWidth="1"/>
    <col min="12292" max="12544" width="9.140625" style="16"/>
    <col min="12545" max="12545" width="30.28515625" style="16" bestFit="1" customWidth="1"/>
    <col min="12546" max="12546" width="34.85546875" style="16" bestFit="1" customWidth="1"/>
    <col min="12547" max="12547" width="16.85546875" style="16" bestFit="1" customWidth="1"/>
    <col min="12548" max="12800" width="9.140625" style="16"/>
    <col min="12801" max="12801" width="30.28515625" style="16" bestFit="1" customWidth="1"/>
    <col min="12802" max="12802" width="34.85546875" style="16" bestFit="1" customWidth="1"/>
    <col min="12803" max="12803" width="16.85546875" style="16" bestFit="1" customWidth="1"/>
    <col min="12804" max="13056" width="9.140625" style="16"/>
    <col min="13057" max="13057" width="30.28515625" style="16" bestFit="1" customWidth="1"/>
    <col min="13058" max="13058" width="34.85546875" style="16" bestFit="1" customWidth="1"/>
    <col min="13059" max="13059" width="16.85546875" style="16" bestFit="1" customWidth="1"/>
    <col min="13060" max="13312" width="9.140625" style="16"/>
    <col min="13313" max="13313" width="30.28515625" style="16" bestFit="1" customWidth="1"/>
    <col min="13314" max="13314" width="34.85546875" style="16" bestFit="1" customWidth="1"/>
    <col min="13315" max="13315" width="16.85546875" style="16" bestFit="1" customWidth="1"/>
    <col min="13316" max="13568" width="9.140625" style="16"/>
    <col min="13569" max="13569" width="30.28515625" style="16" bestFit="1" customWidth="1"/>
    <col min="13570" max="13570" width="34.85546875" style="16" bestFit="1" customWidth="1"/>
    <col min="13571" max="13571" width="16.85546875" style="16" bestFit="1" customWidth="1"/>
    <col min="13572" max="13824" width="9.140625" style="16"/>
    <col min="13825" max="13825" width="30.28515625" style="16" bestFit="1" customWidth="1"/>
    <col min="13826" max="13826" width="34.85546875" style="16" bestFit="1" customWidth="1"/>
    <col min="13827" max="13827" width="16.85546875" style="16" bestFit="1" customWidth="1"/>
    <col min="13828" max="14080" width="9.140625" style="16"/>
    <col min="14081" max="14081" width="30.28515625" style="16" bestFit="1" customWidth="1"/>
    <col min="14082" max="14082" width="34.85546875" style="16" bestFit="1" customWidth="1"/>
    <col min="14083" max="14083" width="16.85546875" style="16" bestFit="1" customWidth="1"/>
    <col min="14084" max="14336" width="9.140625" style="16"/>
    <col min="14337" max="14337" width="30.28515625" style="16" bestFit="1" customWidth="1"/>
    <col min="14338" max="14338" width="34.85546875" style="16" bestFit="1" customWidth="1"/>
    <col min="14339" max="14339" width="16.85546875" style="16" bestFit="1" customWidth="1"/>
    <col min="14340" max="14592" width="9.140625" style="16"/>
    <col min="14593" max="14593" width="30.28515625" style="16" bestFit="1" customWidth="1"/>
    <col min="14594" max="14594" width="34.85546875" style="16" bestFit="1" customWidth="1"/>
    <col min="14595" max="14595" width="16.85546875" style="16" bestFit="1" customWidth="1"/>
    <col min="14596" max="14848" width="9.140625" style="16"/>
    <col min="14849" max="14849" width="30.28515625" style="16" bestFit="1" customWidth="1"/>
    <col min="14850" max="14850" width="34.85546875" style="16" bestFit="1" customWidth="1"/>
    <col min="14851" max="14851" width="16.85546875" style="16" bestFit="1" customWidth="1"/>
    <col min="14852" max="15104" width="9.140625" style="16"/>
    <col min="15105" max="15105" width="30.28515625" style="16" bestFit="1" customWidth="1"/>
    <col min="15106" max="15106" width="34.85546875" style="16" bestFit="1" customWidth="1"/>
    <col min="15107" max="15107" width="16.85546875" style="16" bestFit="1" customWidth="1"/>
    <col min="15108" max="15360" width="9.140625" style="16"/>
    <col min="15361" max="15361" width="30.28515625" style="16" bestFit="1" customWidth="1"/>
    <col min="15362" max="15362" width="34.85546875" style="16" bestFit="1" customWidth="1"/>
    <col min="15363" max="15363" width="16.85546875" style="16" bestFit="1" customWidth="1"/>
    <col min="15364" max="15616" width="9.140625" style="16"/>
    <col min="15617" max="15617" width="30.28515625" style="16" bestFit="1" customWidth="1"/>
    <col min="15618" max="15618" width="34.85546875" style="16" bestFit="1" customWidth="1"/>
    <col min="15619" max="15619" width="16.85546875" style="16" bestFit="1" customWidth="1"/>
    <col min="15620" max="15872" width="9.140625" style="16"/>
    <col min="15873" max="15873" width="30.28515625" style="16" bestFit="1" customWidth="1"/>
    <col min="15874" max="15874" width="34.85546875" style="16" bestFit="1" customWidth="1"/>
    <col min="15875" max="15875" width="16.85546875" style="16" bestFit="1" customWidth="1"/>
    <col min="15876" max="16128" width="9.140625" style="16"/>
    <col min="16129" max="16129" width="30.28515625" style="16" bestFit="1" customWidth="1"/>
    <col min="16130" max="16130" width="34.85546875" style="16" bestFit="1" customWidth="1"/>
    <col min="16131" max="16131" width="16.85546875" style="16" bestFit="1" customWidth="1"/>
    <col min="16132" max="16384" width="9.140625" style="16"/>
  </cols>
  <sheetData>
    <row r="1" spans="1:252">
      <c r="A1" s="64" t="s">
        <v>21</v>
      </c>
      <c r="B1" s="64"/>
      <c r="C1" s="6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</row>
    <row r="2" spans="1:252">
      <c r="A2" s="64" t="s">
        <v>14</v>
      </c>
      <c r="B2" s="64"/>
      <c r="C2" s="6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</row>
    <row r="3" spans="1:252">
      <c r="A3" s="64" t="s">
        <v>191</v>
      </c>
      <c r="B3" s="64"/>
      <c r="C3" s="6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</row>
    <row r="4" spans="1:252">
      <c r="A4" s="15"/>
      <c r="B4" s="15"/>
      <c r="C4" s="15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</row>
    <row r="5" spans="1:252" ht="15.75" thickBot="1">
      <c r="A5" s="11" t="s">
        <v>171</v>
      </c>
      <c r="B5" s="11" t="s">
        <v>22</v>
      </c>
      <c r="C5" s="11" t="s">
        <v>172</v>
      </c>
    </row>
    <row r="6" spans="1:252" outlineLevel="2">
      <c r="A6" s="16" t="s">
        <v>9</v>
      </c>
      <c r="B6" s="16" t="s">
        <v>57</v>
      </c>
      <c r="C6" s="17">
        <v>52919.18</v>
      </c>
    </row>
    <row r="7" spans="1:252" outlineLevel="1">
      <c r="A7" s="12" t="s">
        <v>173</v>
      </c>
      <c r="C7" s="13">
        <f>SUBTOTAL(9,C6:C6)</f>
        <v>52919.18</v>
      </c>
    </row>
    <row r="8" spans="1:252" outlineLevel="2">
      <c r="A8" s="16" t="s">
        <v>8</v>
      </c>
      <c r="B8" s="16" t="s">
        <v>37</v>
      </c>
      <c r="C8" s="17">
        <v>19840579.099999998</v>
      </c>
    </row>
    <row r="9" spans="1:252" outlineLevel="1">
      <c r="A9" s="12" t="s">
        <v>174</v>
      </c>
      <c r="C9" s="13">
        <f>SUBTOTAL(9,C8:C8)</f>
        <v>19840579.099999998</v>
      </c>
    </row>
    <row r="10" spans="1:252" outlineLevel="2">
      <c r="A10" s="16" t="s">
        <v>175</v>
      </c>
      <c r="B10" s="16" t="s">
        <v>43</v>
      </c>
      <c r="C10" s="17">
        <v>1748519.18</v>
      </c>
    </row>
    <row r="11" spans="1:252" outlineLevel="2">
      <c r="A11" s="16" t="s">
        <v>175</v>
      </c>
      <c r="B11" s="16" t="s">
        <v>66</v>
      </c>
      <c r="C11" s="17">
        <v>5420</v>
      </c>
    </row>
    <row r="12" spans="1:252" outlineLevel="2">
      <c r="A12" s="16" t="s">
        <v>175</v>
      </c>
      <c r="B12" s="16" t="s">
        <v>72</v>
      </c>
      <c r="C12" s="17">
        <v>12184471.18</v>
      </c>
    </row>
    <row r="13" spans="1:252" outlineLevel="2">
      <c r="A13" s="16" t="s">
        <v>175</v>
      </c>
      <c r="B13" s="16" t="s">
        <v>48</v>
      </c>
      <c r="C13" s="17">
        <v>75395243.760000005</v>
      </c>
    </row>
    <row r="14" spans="1:252" outlineLevel="2">
      <c r="A14" s="16" t="s">
        <v>175</v>
      </c>
      <c r="B14" s="16" t="s">
        <v>73</v>
      </c>
      <c r="C14" s="17">
        <v>61396870.450000003</v>
      </c>
    </row>
    <row r="15" spans="1:252" outlineLevel="2">
      <c r="A15" s="16" t="s">
        <v>175</v>
      </c>
      <c r="B15" s="16" t="s">
        <v>42</v>
      </c>
      <c r="C15" s="17">
        <v>3909914.9499999997</v>
      </c>
    </row>
    <row r="16" spans="1:252" outlineLevel="2">
      <c r="A16" s="16" t="s">
        <v>175</v>
      </c>
      <c r="B16" s="16" t="s">
        <v>65</v>
      </c>
      <c r="C16" s="17">
        <v>3587665.75</v>
      </c>
    </row>
    <row r="17" spans="1:3" outlineLevel="2">
      <c r="A17" s="16" t="s">
        <v>175</v>
      </c>
      <c r="B17" s="16" t="s">
        <v>54</v>
      </c>
      <c r="C17" s="17">
        <v>4241543.38</v>
      </c>
    </row>
    <row r="18" spans="1:3" outlineLevel="1">
      <c r="A18" s="12" t="s">
        <v>176</v>
      </c>
      <c r="C18" s="13">
        <f>SUBTOTAL(9,C10:C17)</f>
        <v>162469648.64999998</v>
      </c>
    </row>
    <row r="19" spans="1:3" outlineLevel="2">
      <c r="A19" s="16" t="s">
        <v>169</v>
      </c>
      <c r="B19" s="16" t="s">
        <v>43</v>
      </c>
      <c r="C19" s="17">
        <v>3103945.15</v>
      </c>
    </row>
    <row r="20" spans="1:3" outlineLevel="2">
      <c r="A20" s="16" t="s">
        <v>169</v>
      </c>
      <c r="B20" s="16" t="s">
        <v>72</v>
      </c>
      <c r="C20" s="17">
        <v>52792885.109999999</v>
      </c>
    </row>
    <row r="21" spans="1:3" outlineLevel="2">
      <c r="A21" s="16" t="s">
        <v>169</v>
      </c>
      <c r="B21" s="16" t="s">
        <v>48</v>
      </c>
      <c r="C21" s="17">
        <v>863143167.0200001</v>
      </c>
    </row>
    <row r="22" spans="1:3" outlineLevel="2">
      <c r="A22" s="16" t="s">
        <v>169</v>
      </c>
      <c r="B22" s="16" t="s">
        <v>73</v>
      </c>
      <c r="C22" s="17">
        <v>54242992.82</v>
      </c>
    </row>
    <row r="23" spans="1:3" outlineLevel="2">
      <c r="A23" s="16" t="s">
        <v>169</v>
      </c>
      <c r="B23" s="16" t="s">
        <v>42</v>
      </c>
      <c r="C23" s="17">
        <v>25129820.620000001</v>
      </c>
    </row>
    <row r="24" spans="1:3" outlineLevel="2">
      <c r="A24" s="16" t="s">
        <v>169</v>
      </c>
      <c r="B24" s="16" t="s">
        <v>65</v>
      </c>
      <c r="C24" s="17">
        <v>8282277.1699999999</v>
      </c>
    </row>
    <row r="25" spans="1:3" outlineLevel="2">
      <c r="A25" s="16" t="s">
        <v>169</v>
      </c>
      <c r="B25" s="16" t="s">
        <v>54</v>
      </c>
      <c r="C25" s="17">
        <v>7383108.2000000002</v>
      </c>
    </row>
    <row r="26" spans="1:3" outlineLevel="1">
      <c r="A26" s="12" t="s">
        <v>177</v>
      </c>
      <c r="C26" s="13">
        <f>SUBTOTAL(9,C19:C25)</f>
        <v>1014078196.0900002</v>
      </c>
    </row>
    <row r="27" spans="1:3" outlineLevel="2">
      <c r="A27" s="16" t="s">
        <v>2</v>
      </c>
      <c r="B27" s="16" t="s">
        <v>33</v>
      </c>
      <c r="C27" s="17">
        <v>4480275.6999999993</v>
      </c>
    </row>
    <row r="28" spans="1:3" outlineLevel="2">
      <c r="A28" s="16" t="s">
        <v>2</v>
      </c>
      <c r="B28" s="16" t="s">
        <v>64</v>
      </c>
      <c r="C28" s="17">
        <v>30754314.710000001</v>
      </c>
    </row>
    <row r="29" spans="1:3" outlineLevel="2">
      <c r="A29" s="16" t="s">
        <v>2</v>
      </c>
      <c r="B29" s="16" t="s">
        <v>39</v>
      </c>
      <c r="C29" s="17">
        <v>6656004.7300000004</v>
      </c>
    </row>
    <row r="30" spans="1:3" outlineLevel="2">
      <c r="A30" s="16" t="s">
        <v>2</v>
      </c>
      <c r="B30" s="16" t="s">
        <v>26</v>
      </c>
      <c r="C30" s="17">
        <v>197496115.80000001</v>
      </c>
    </row>
    <row r="31" spans="1:3" outlineLevel="2">
      <c r="A31" s="16" t="s">
        <v>2</v>
      </c>
      <c r="B31" s="16" t="s">
        <v>53</v>
      </c>
      <c r="C31" s="17">
        <v>96771843.769999996</v>
      </c>
    </row>
    <row r="32" spans="1:3" outlineLevel="2">
      <c r="A32" s="16" t="s">
        <v>2</v>
      </c>
      <c r="B32" s="16" t="s">
        <v>60</v>
      </c>
      <c r="C32" s="17">
        <v>102111601.81</v>
      </c>
    </row>
    <row r="33" spans="1:3" outlineLevel="2">
      <c r="A33" s="16" t="s">
        <v>2</v>
      </c>
      <c r="B33" s="16" t="s">
        <v>28</v>
      </c>
      <c r="C33" s="17">
        <v>136809563.66</v>
      </c>
    </row>
    <row r="34" spans="1:3" outlineLevel="2">
      <c r="A34" s="16" t="s">
        <v>2</v>
      </c>
      <c r="B34" s="16" t="s">
        <v>32</v>
      </c>
      <c r="C34" s="17">
        <v>11590</v>
      </c>
    </row>
    <row r="35" spans="1:3" outlineLevel="2">
      <c r="A35" s="16" t="s">
        <v>2</v>
      </c>
      <c r="B35" s="16" t="s">
        <v>46</v>
      </c>
      <c r="C35" s="17">
        <v>106066</v>
      </c>
    </row>
    <row r="36" spans="1:3" outlineLevel="1">
      <c r="A36" s="12" t="s">
        <v>10</v>
      </c>
      <c r="C36" s="13">
        <f>SUBTOTAL(9,C27:C35)</f>
        <v>575197376.17999995</v>
      </c>
    </row>
    <row r="37" spans="1:3" outlineLevel="2">
      <c r="A37" s="16" t="s">
        <v>3</v>
      </c>
      <c r="B37" s="16" t="s">
        <v>74</v>
      </c>
      <c r="C37" s="17">
        <v>2150608.2399999998</v>
      </c>
    </row>
    <row r="38" spans="1:3" outlineLevel="2">
      <c r="A38" s="16" t="s">
        <v>3</v>
      </c>
      <c r="B38" s="16" t="s">
        <v>52</v>
      </c>
      <c r="C38" s="17">
        <v>5345556.38</v>
      </c>
    </row>
    <row r="39" spans="1:3" outlineLevel="2">
      <c r="A39" s="16" t="s">
        <v>3</v>
      </c>
      <c r="B39" s="16" t="s">
        <v>70</v>
      </c>
      <c r="C39" s="17">
        <v>4500234.93</v>
      </c>
    </row>
    <row r="40" spans="1:3" outlineLevel="2">
      <c r="A40" s="16" t="s">
        <v>3</v>
      </c>
      <c r="B40" s="16" t="s">
        <v>67</v>
      </c>
      <c r="C40" s="17">
        <v>97987166.269999996</v>
      </c>
    </row>
    <row r="41" spans="1:3" outlineLevel="2">
      <c r="A41" s="16" t="s">
        <v>3</v>
      </c>
      <c r="B41" s="16" t="s">
        <v>47</v>
      </c>
      <c r="C41" s="17">
        <v>201038118.25</v>
      </c>
    </row>
    <row r="42" spans="1:3" outlineLevel="2">
      <c r="A42" s="16" t="s">
        <v>3</v>
      </c>
      <c r="B42" s="16" t="s">
        <v>68</v>
      </c>
      <c r="C42" s="17">
        <v>218593132.69</v>
      </c>
    </row>
    <row r="43" spans="1:3" outlineLevel="2">
      <c r="A43" s="16" t="s">
        <v>3</v>
      </c>
      <c r="B43" s="16" t="s">
        <v>61</v>
      </c>
      <c r="C43" s="17">
        <v>7218039.8799999999</v>
      </c>
    </row>
    <row r="44" spans="1:3" outlineLevel="2">
      <c r="A44" s="16" t="s">
        <v>3</v>
      </c>
      <c r="B44" s="16" t="s">
        <v>51</v>
      </c>
      <c r="C44" s="17">
        <v>11083763.16</v>
      </c>
    </row>
    <row r="45" spans="1:3" outlineLevel="2">
      <c r="A45" s="16" t="s">
        <v>3</v>
      </c>
      <c r="B45" s="16" t="s">
        <v>59</v>
      </c>
      <c r="C45" s="17">
        <v>130373328.47</v>
      </c>
    </row>
    <row r="46" spans="1:3" outlineLevel="2">
      <c r="A46" s="16" t="s">
        <v>3</v>
      </c>
      <c r="B46" s="16" t="s">
        <v>35</v>
      </c>
      <c r="C46" s="17">
        <v>59997917.109999999</v>
      </c>
    </row>
    <row r="47" spans="1:3" outlineLevel="2">
      <c r="A47" s="16" t="s">
        <v>3</v>
      </c>
      <c r="B47" s="16" t="s">
        <v>55</v>
      </c>
      <c r="C47" s="17">
        <v>24876059.780000001</v>
      </c>
    </row>
    <row r="48" spans="1:3" outlineLevel="2">
      <c r="A48" s="16" t="s">
        <v>3</v>
      </c>
      <c r="B48" s="16" t="s">
        <v>49</v>
      </c>
      <c r="C48" s="17">
        <v>19789117.120000001</v>
      </c>
    </row>
    <row r="49" spans="1:3" outlineLevel="2">
      <c r="A49" s="16" t="s">
        <v>3</v>
      </c>
      <c r="B49" s="16" t="s">
        <v>50</v>
      </c>
      <c r="C49" s="17">
        <v>3923399.24</v>
      </c>
    </row>
    <row r="50" spans="1:3" outlineLevel="1">
      <c r="A50" s="12" t="s">
        <v>11</v>
      </c>
      <c r="C50" s="13">
        <f>SUBTOTAL(9,C37:C49)</f>
        <v>786876441.51999998</v>
      </c>
    </row>
    <row r="51" spans="1:3" outlineLevel="2">
      <c r="A51" s="16" t="s">
        <v>4</v>
      </c>
      <c r="B51" s="16" t="s">
        <v>41</v>
      </c>
      <c r="C51" s="17">
        <v>1488985</v>
      </c>
    </row>
    <row r="52" spans="1:3" outlineLevel="2">
      <c r="A52" s="16" t="s">
        <v>4</v>
      </c>
      <c r="B52" s="16" t="s">
        <v>62</v>
      </c>
      <c r="C52" s="17">
        <v>35746</v>
      </c>
    </row>
    <row r="53" spans="1:3" outlineLevel="2">
      <c r="A53" s="16" t="s">
        <v>4</v>
      </c>
      <c r="B53" s="16" t="s">
        <v>63</v>
      </c>
      <c r="C53" s="17">
        <v>22041107.099999998</v>
      </c>
    </row>
    <row r="54" spans="1:3" outlineLevel="2">
      <c r="A54" s="16" t="s">
        <v>4</v>
      </c>
      <c r="B54" s="16" t="s">
        <v>71</v>
      </c>
      <c r="C54" s="17">
        <v>1824237.01</v>
      </c>
    </row>
    <row r="55" spans="1:3" outlineLevel="2">
      <c r="A55" s="16" t="s">
        <v>4</v>
      </c>
      <c r="B55" s="16" t="s">
        <v>45</v>
      </c>
      <c r="C55" s="17">
        <v>14767.599999999999</v>
      </c>
    </row>
    <row r="56" spans="1:3" outlineLevel="2">
      <c r="A56" s="16" t="s">
        <v>4</v>
      </c>
      <c r="B56" s="16" t="s">
        <v>58</v>
      </c>
      <c r="C56" s="17">
        <v>237429.08000000002</v>
      </c>
    </row>
    <row r="57" spans="1:3" outlineLevel="2">
      <c r="A57" s="16" t="s">
        <v>4</v>
      </c>
      <c r="B57" s="16" t="s">
        <v>30</v>
      </c>
      <c r="C57" s="17">
        <v>4215291.62</v>
      </c>
    </row>
    <row r="58" spans="1:3" outlineLevel="2">
      <c r="A58" s="16" t="s">
        <v>4</v>
      </c>
      <c r="B58" s="16" t="s">
        <v>31</v>
      </c>
      <c r="C58" s="17">
        <v>261453.41999999998</v>
      </c>
    </row>
    <row r="59" spans="1:3" outlineLevel="2">
      <c r="A59" s="16" t="s">
        <v>4</v>
      </c>
      <c r="B59" s="16" t="s">
        <v>36</v>
      </c>
      <c r="C59" s="17">
        <v>5931.29</v>
      </c>
    </row>
    <row r="60" spans="1:3" outlineLevel="2">
      <c r="A60" s="16" t="s">
        <v>4</v>
      </c>
      <c r="B60" s="16" t="s">
        <v>44</v>
      </c>
      <c r="C60" s="17">
        <v>8824509.6199999992</v>
      </c>
    </row>
    <row r="61" spans="1:3" outlineLevel="2">
      <c r="A61" s="16" t="s">
        <v>4</v>
      </c>
      <c r="B61" s="16" t="s">
        <v>69</v>
      </c>
      <c r="C61" s="17">
        <v>1147357.92</v>
      </c>
    </row>
    <row r="62" spans="1:3" outlineLevel="2">
      <c r="A62" s="16" t="s">
        <v>4</v>
      </c>
      <c r="B62" s="16" t="s">
        <v>40</v>
      </c>
      <c r="C62" s="17">
        <v>1624696.01</v>
      </c>
    </row>
    <row r="63" spans="1:3" outlineLevel="2">
      <c r="A63" s="16" t="s">
        <v>4</v>
      </c>
      <c r="B63" s="16" t="s">
        <v>56</v>
      </c>
      <c r="C63" s="17">
        <v>81054.350000000006</v>
      </c>
    </row>
    <row r="64" spans="1:3" outlineLevel="1">
      <c r="A64" s="12" t="s">
        <v>12</v>
      </c>
      <c r="C64" s="13">
        <f>SUBTOTAL(9,C51:C63)</f>
        <v>41802566.020000003</v>
      </c>
    </row>
    <row r="65" spans="1:252">
      <c r="A65" s="12" t="s">
        <v>13</v>
      </c>
      <c r="C65" s="13">
        <f>SUBTOTAL(9,C6:C63)</f>
        <v>2600317726.7399998</v>
      </c>
    </row>
    <row r="67" spans="1:252">
      <c r="A67" s="15"/>
      <c r="B67" s="15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7"/>
  <sheetViews>
    <sheetView zoomScale="85" zoomScaleNormal="85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B15" sqref="B15"/>
    </sheetView>
  </sheetViews>
  <sheetFormatPr defaultRowHeight="12.75"/>
  <cols>
    <col min="1" max="1" width="33.140625" bestFit="1" customWidth="1"/>
    <col min="2" max="2" width="36.140625" bestFit="1" customWidth="1"/>
    <col min="3" max="5" width="20.7109375" customWidth="1"/>
    <col min="6" max="6" width="18.7109375" customWidth="1"/>
    <col min="7" max="7" width="13.42578125" customWidth="1"/>
    <col min="8" max="8" width="15.42578125" customWidth="1"/>
    <col min="9" max="11" width="13.42578125" customWidth="1"/>
    <col min="12" max="12" width="14.28515625" bestFit="1" customWidth="1"/>
    <col min="13" max="13" width="10.85546875" bestFit="1" customWidth="1"/>
    <col min="258" max="258" width="33.140625" bestFit="1" customWidth="1"/>
    <col min="259" max="259" width="36.140625" bestFit="1" customWidth="1"/>
    <col min="260" max="262" width="20.7109375" customWidth="1"/>
    <col min="263" max="263" width="18.7109375" customWidth="1"/>
    <col min="264" max="267" width="13.42578125" customWidth="1"/>
    <col min="268" max="268" width="14.28515625" bestFit="1" customWidth="1"/>
    <col min="514" max="514" width="33.140625" bestFit="1" customWidth="1"/>
    <col min="515" max="515" width="36.140625" bestFit="1" customWidth="1"/>
    <col min="516" max="518" width="20.7109375" customWidth="1"/>
    <col min="519" max="519" width="18.7109375" customWidth="1"/>
    <col min="520" max="523" width="13.42578125" customWidth="1"/>
    <col min="524" max="524" width="14.28515625" bestFit="1" customWidth="1"/>
    <col min="770" max="770" width="33.140625" bestFit="1" customWidth="1"/>
    <col min="771" max="771" width="36.140625" bestFit="1" customWidth="1"/>
    <col min="772" max="774" width="20.7109375" customWidth="1"/>
    <col min="775" max="775" width="18.7109375" customWidth="1"/>
    <col min="776" max="779" width="13.42578125" customWidth="1"/>
    <col min="780" max="780" width="14.28515625" bestFit="1" customWidth="1"/>
    <col min="1026" max="1026" width="33.140625" bestFit="1" customWidth="1"/>
    <col min="1027" max="1027" width="36.140625" bestFit="1" customWidth="1"/>
    <col min="1028" max="1030" width="20.7109375" customWidth="1"/>
    <col min="1031" max="1031" width="18.7109375" customWidth="1"/>
    <col min="1032" max="1035" width="13.42578125" customWidth="1"/>
    <col min="1036" max="1036" width="14.28515625" bestFit="1" customWidth="1"/>
    <col min="1282" max="1282" width="33.140625" bestFit="1" customWidth="1"/>
    <col min="1283" max="1283" width="36.140625" bestFit="1" customWidth="1"/>
    <col min="1284" max="1286" width="20.7109375" customWidth="1"/>
    <col min="1287" max="1287" width="18.7109375" customWidth="1"/>
    <col min="1288" max="1291" width="13.42578125" customWidth="1"/>
    <col min="1292" max="1292" width="14.28515625" bestFit="1" customWidth="1"/>
    <col min="1538" max="1538" width="33.140625" bestFit="1" customWidth="1"/>
    <col min="1539" max="1539" width="36.140625" bestFit="1" customWidth="1"/>
    <col min="1540" max="1542" width="20.7109375" customWidth="1"/>
    <col min="1543" max="1543" width="18.7109375" customWidth="1"/>
    <col min="1544" max="1547" width="13.42578125" customWidth="1"/>
    <col min="1548" max="1548" width="14.28515625" bestFit="1" customWidth="1"/>
    <col min="1794" max="1794" width="33.140625" bestFit="1" customWidth="1"/>
    <col min="1795" max="1795" width="36.140625" bestFit="1" customWidth="1"/>
    <col min="1796" max="1798" width="20.7109375" customWidth="1"/>
    <col min="1799" max="1799" width="18.7109375" customWidth="1"/>
    <col min="1800" max="1803" width="13.42578125" customWidth="1"/>
    <col min="1804" max="1804" width="14.28515625" bestFit="1" customWidth="1"/>
    <col min="2050" max="2050" width="33.140625" bestFit="1" customWidth="1"/>
    <col min="2051" max="2051" width="36.140625" bestFit="1" customWidth="1"/>
    <col min="2052" max="2054" width="20.7109375" customWidth="1"/>
    <col min="2055" max="2055" width="18.7109375" customWidth="1"/>
    <col min="2056" max="2059" width="13.42578125" customWidth="1"/>
    <col min="2060" max="2060" width="14.28515625" bestFit="1" customWidth="1"/>
    <col min="2306" max="2306" width="33.140625" bestFit="1" customWidth="1"/>
    <col min="2307" max="2307" width="36.140625" bestFit="1" customWidth="1"/>
    <col min="2308" max="2310" width="20.7109375" customWidth="1"/>
    <col min="2311" max="2311" width="18.7109375" customWidth="1"/>
    <col min="2312" max="2315" width="13.42578125" customWidth="1"/>
    <col min="2316" max="2316" width="14.28515625" bestFit="1" customWidth="1"/>
    <col min="2562" max="2562" width="33.140625" bestFit="1" customWidth="1"/>
    <col min="2563" max="2563" width="36.140625" bestFit="1" customWidth="1"/>
    <col min="2564" max="2566" width="20.7109375" customWidth="1"/>
    <col min="2567" max="2567" width="18.7109375" customWidth="1"/>
    <col min="2568" max="2571" width="13.42578125" customWidth="1"/>
    <col min="2572" max="2572" width="14.28515625" bestFit="1" customWidth="1"/>
    <col min="2818" max="2818" width="33.140625" bestFit="1" customWidth="1"/>
    <col min="2819" max="2819" width="36.140625" bestFit="1" customWidth="1"/>
    <col min="2820" max="2822" width="20.7109375" customWidth="1"/>
    <col min="2823" max="2823" width="18.7109375" customWidth="1"/>
    <col min="2824" max="2827" width="13.42578125" customWidth="1"/>
    <col min="2828" max="2828" width="14.28515625" bestFit="1" customWidth="1"/>
    <col min="3074" max="3074" width="33.140625" bestFit="1" customWidth="1"/>
    <col min="3075" max="3075" width="36.140625" bestFit="1" customWidth="1"/>
    <col min="3076" max="3078" width="20.7109375" customWidth="1"/>
    <col min="3079" max="3079" width="18.7109375" customWidth="1"/>
    <col min="3080" max="3083" width="13.42578125" customWidth="1"/>
    <col min="3084" max="3084" width="14.28515625" bestFit="1" customWidth="1"/>
    <col min="3330" max="3330" width="33.140625" bestFit="1" customWidth="1"/>
    <col min="3331" max="3331" width="36.140625" bestFit="1" customWidth="1"/>
    <col min="3332" max="3334" width="20.7109375" customWidth="1"/>
    <col min="3335" max="3335" width="18.7109375" customWidth="1"/>
    <col min="3336" max="3339" width="13.42578125" customWidth="1"/>
    <col min="3340" max="3340" width="14.28515625" bestFit="1" customWidth="1"/>
    <col min="3586" max="3586" width="33.140625" bestFit="1" customWidth="1"/>
    <col min="3587" max="3587" width="36.140625" bestFit="1" customWidth="1"/>
    <col min="3588" max="3590" width="20.7109375" customWidth="1"/>
    <col min="3591" max="3591" width="18.7109375" customWidth="1"/>
    <col min="3592" max="3595" width="13.42578125" customWidth="1"/>
    <col min="3596" max="3596" width="14.28515625" bestFit="1" customWidth="1"/>
    <col min="3842" max="3842" width="33.140625" bestFit="1" customWidth="1"/>
    <col min="3843" max="3843" width="36.140625" bestFit="1" customWidth="1"/>
    <col min="3844" max="3846" width="20.7109375" customWidth="1"/>
    <col min="3847" max="3847" width="18.7109375" customWidth="1"/>
    <col min="3848" max="3851" width="13.42578125" customWidth="1"/>
    <col min="3852" max="3852" width="14.28515625" bestFit="1" customWidth="1"/>
    <col min="4098" max="4098" width="33.140625" bestFit="1" customWidth="1"/>
    <col min="4099" max="4099" width="36.140625" bestFit="1" customWidth="1"/>
    <col min="4100" max="4102" width="20.7109375" customWidth="1"/>
    <col min="4103" max="4103" width="18.7109375" customWidth="1"/>
    <col min="4104" max="4107" width="13.42578125" customWidth="1"/>
    <col min="4108" max="4108" width="14.28515625" bestFit="1" customWidth="1"/>
    <col min="4354" max="4354" width="33.140625" bestFit="1" customWidth="1"/>
    <col min="4355" max="4355" width="36.140625" bestFit="1" customWidth="1"/>
    <col min="4356" max="4358" width="20.7109375" customWidth="1"/>
    <col min="4359" max="4359" width="18.7109375" customWidth="1"/>
    <col min="4360" max="4363" width="13.42578125" customWidth="1"/>
    <col min="4364" max="4364" width="14.28515625" bestFit="1" customWidth="1"/>
    <col min="4610" max="4610" width="33.140625" bestFit="1" customWidth="1"/>
    <col min="4611" max="4611" width="36.140625" bestFit="1" customWidth="1"/>
    <col min="4612" max="4614" width="20.7109375" customWidth="1"/>
    <col min="4615" max="4615" width="18.7109375" customWidth="1"/>
    <col min="4616" max="4619" width="13.42578125" customWidth="1"/>
    <col min="4620" max="4620" width="14.28515625" bestFit="1" customWidth="1"/>
    <col min="4866" max="4866" width="33.140625" bestFit="1" customWidth="1"/>
    <col min="4867" max="4867" width="36.140625" bestFit="1" customWidth="1"/>
    <col min="4868" max="4870" width="20.7109375" customWidth="1"/>
    <col min="4871" max="4871" width="18.7109375" customWidth="1"/>
    <col min="4872" max="4875" width="13.42578125" customWidth="1"/>
    <col min="4876" max="4876" width="14.28515625" bestFit="1" customWidth="1"/>
    <col min="5122" max="5122" width="33.140625" bestFit="1" customWidth="1"/>
    <col min="5123" max="5123" width="36.140625" bestFit="1" customWidth="1"/>
    <col min="5124" max="5126" width="20.7109375" customWidth="1"/>
    <col min="5127" max="5127" width="18.7109375" customWidth="1"/>
    <col min="5128" max="5131" width="13.42578125" customWidth="1"/>
    <col min="5132" max="5132" width="14.28515625" bestFit="1" customWidth="1"/>
    <col min="5378" max="5378" width="33.140625" bestFit="1" customWidth="1"/>
    <col min="5379" max="5379" width="36.140625" bestFit="1" customWidth="1"/>
    <col min="5380" max="5382" width="20.7109375" customWidth="1"/>
    <col min="5383" max="5383" width="18.7109375" customWidth="1"/>
    <col min="5384" max="5387" width="13.42578125" customWidth="1"/>
    <col min="5388" max="5388" width="14.28515625" bestFit="1" customWidth="1"/>
    <col min="5634" max="5634" width="33.140625" bestFit="1" customWidth="1"/>
    <col min="5635" max="5635" width="36.140625" bestFit="1" customWidth="1"/>
    <col min="5636" max="5638" width="20.7109375" customWidth="1"/>
    <col min="5639" max="5639" width="18.7109375" customWidth="1"/>
    <col min="5640" max="5643" width="13.42578125" customWidth="1"/>
    <col min="5644" max="5644" width="14.28515625" bestFit="1" customWidth="1"/>
    <col min="5890" max="5890" width="33.140625" bestFit="1" customWidth="1"/>
    <col min="5891" max="5891" width="36.140625" bestFit="1" customWidth="1"/>
    <col min="5892" max="5894" width="20.7109375" customWidth="1"/>
    <col min="5895" max="5895" width="18.7109375" customWidth="1"/>
    <col min="5896" max="5899" width="13.42578125" customWidth="1"/>
    <col min="5900" max="5900" width="14.28515625" bestFit="1" customWidth="1"/>
    <col min="6146" max="6146" width="33.140625" bestFit="1" customWidth="1"/>
    <col min="6147" max="6147" width="36.140625" bestFit="1" customWidth="1"/>
    <col min="6148" max="6150" width="20.7109375" customWidth="1"/>
    <col min="6151" max="6151" width="18.7109375" customWidth="1"/>
    <col min="6152" max="6155" width="13.42578125" customWidth="1"/>
    <col min="6156" max="6156" width="14.28515625" bestFit="1" customWidth="1"/>
    <col min="6402" max="6402" width="33.140625" bestFit="1" customWidth="1"/>
    <col min="6403" max="6403" width="36.140625" bestFit="1" customWidth="1"/>
    <col min="6404" max="6406" width="20.7109375" customWidth="1"/>
    <col min="6407" max="6407" width="18.7109375" customWidth="1"/>
    <col min="6408" max="6411" width="13.42578125" customWidth="1"/>
    <col min="6412" max="6412" width="14.28515625" bestFit="1" customWidth="1"/>
    <col min="6658" max="6658" width="33.140625" bestFit="1" customWidth="1"/>
    <col min="6659" max="6659" width="36.140625" bestFit="1" customWidth="1"/>
    <col min="6660" max="6662" width="20.7109375" customWidth="1"/>
    <col min="6663" max="6663" width="18.7109375" customWidth="1"/>
    <col min="6664" max="6667" width="13.42578125" customWidth="1"/>
    <col min="6668" max="6668" width="14.28515625" bestFit="1" customWidth="1"/>
    <col min="6914" max="6914" width="33.140625" bestFit="1" customWidth="1"/>
    <col min="6915" max="6915" width="36.140625" bestFit="1" customWidth="1"/>
    <col min="6916" max="6918" width="20.7109375" customWidth="1"/>
    <col min="6919" max="6919" width="18.7109375" customWidth="1"/>
    <col min="6920" max="6923" width="13.42578125" customWidth="1"/>
    <col min="6924" max="6924" width="14.28515625" bestFit="1" customWidth="1"/>
    <col min="7170" max="7170" width="33.140625" bestFit="1" customWidth="1"/>
    <col min="7171" max="7171" width="36.140625" bestFit="1" customWidth="1"/>
    <col min="7172" max="7174" width="20.7109375" customWidth="1"/>
    <col min="7175" max="7175" width="18.7109375" customWidth="1"/>
    <col min="7176" max="7179" width="13.42578125" customWidth="1"/>
    <col min="7180" max="7180" width="14.28515625" bestFit="1" customWidth="1"/>
    <col min="7426" max="7426" width="33.140625" bestFit="1" customWidth="1"/>
    <col min="7427" max="7427" width="36.140625" bestFit="1" customWidth="1"/>
    <col min="7428" max="7430" width="20.7109375" customWidth="1"/>
    <col min="7431" max="7431" width="18.7109375" customWidth="1"/>
    <col min="7432" max="7435" width="13.42578125" customWidth="1"/>
    <col min="7436" max="7436" width="14.28515625" bestFit="1" customWidth="1"/>
    <col min="7682" max="7682" width="33.140625" bestFit="1" customWidth="1"/>
    <col min="7683" max="7683" width="36.140625" bestFit="1" customWidth="1"/>
    <col min="7684" max="7686" width="20.7109375" customWidth="1"/>
    <col min="7687" max="7687" width="18.7109375" customWidth="1"/>
    <col min="7688" max="7691" width="13.42578125" customWidth="1"/>
    <col min="7692" max="7692" width="14.28515625" bestFit="1" customWidth="1"/>
    <col min="7938" max="7938" width="33.140625" bestFit="1" customWidth="1"/>
    <col min="7939" max="7939" width="36.140625" bestFit="1" customWidth="1"/>
    <col min="7940" max="7942" width="20.7109375" customWidth="1"/>
    <col min="7943" max="7943" width="18.7109375" customWidth="1"/>
    <col min="7944" max="7947" width="13.42578125" customWidth="1"/>
    <col min="7948" max="7948" width="14.28515625" bestFit="1" customWidth="1"/>
    <col min="8194" max="8194" width="33.140625" bestFit="1" customWidth="1"/>
    <col min="8195" max="8195" width="36.140625" bestFit="1" customWidth="1"/>
    <col min="8196" max="8198" width="20.7109375" customWidth="1"/>
    <col min="8199" max="8199" width="18.7109375" customWidth="1"/>
    <col min="8200" max="8203" width="13.42578125" customWidth="1"/>
    <col min="8204" max="8204" width="14.28515625" bestFit="1" customWidth="1"/>
    <col min="8450" max="8450" width="33.140625" bestFit="1" customWidth="1"/>
    <col min="8451" max="8451" width="36.140625" bestFit="1" customWidth="1"/>
    <col min="8452" max="8454" width="20.7109375" customWidth="1"/>
    <col min="8455" max="8455" width="18.7109375" customWidth="1"/>
    <col min="8456" max="8459" width="13.42578125" customWidth="1"/>
    <col min="8460" max="8460" width="14.28515625" bestFit="1" customWidth="1"/>
    <col min="8706" max="8706" width="33.140625" bestFit="1" customWidth="1"/>
    <col min="8707" max="8707" width="36.140625" bestFit="1" customWidth="1"/>
    <col min="8708" max="8710" width="20.7109375" customWidth="1"/>
    <col min="8711" max="8711" width="18.7109375" customWidth="1"/>
    <col min="8712" max="8715" width="13.42578125" customWidth="1"/>
    <col min="8716" max="8716" width="14.28515625" bestFit="1" customWidth="1"/>
    <col min="8962" max="8962" width="33.140625" bestFit="1" customWidth="1"/>
    <col min="8963" max="8963" width="36.140625" bestFit="1" customWidth="1"/>
    <col min="8964" max="8966" width="20.7109375" customWidth="1"/>
    <col min="8967" max="8967" width="18.7109375" customWidth="1"/>
    <col min="8968" max="8971" width="13.42578125" customWidth="1"/>
    <col min="8972" max="8972" width="14.28515625" bestFit="1" customWidth="1"/>
    <col min="9218" max="9218" width="33.140625" bestFit="1" customWidth="1"/>
    <col min="9219" max="9219" width="36.140625" bestFit="1" customWidth="1"/>
    <col min="9220" max="9222" width="20.7109375" customWidth="1"/>
    <col min="9223" max="9223" width="18.7109375" customWidth="1"/>
    <col min="9224" max="9227" width="13.42578125" customWidth="1"/>
    <col min="9228" max="9228" width="14.28515625" bestFit="1" customWidth="1"/>
    <col min="9474" max="9474" width="33.140625" bestFit="1" customWidth="1"/>
    <col min="9475" max="9475" width="36.140625" bestFit="1" customWidth="1"/>
    <col min="9476" max="9478" width="20.7109375" customWidth="1"/>
    <col min="9479" max="9479" width="18.7109375" customWidth="1"/>
    <col min="9480" max="9483" width="13.42578125" customWidth="1"/>
    <col min="9484" max="9484" width="14.28515625" bestFit="1" customWidth="1"/>
    <col min="9730" max="9730" width="33.140625" bestFit="1" customWidth="1"/>
    <col min="9731" max="9731" width="36.140625" bestFit="1" customWidth="1"/>
    <col min="9732" max="9734" width="20.7109375" customWidth="1"/>
    <col min="9735" max="9735" width="18.7109375" customWidth="1"/>
    <col min="9736" max="9739" width="13.42578125" customWidth="1"/>
    <col min="9740" max="9740" width="14.28515625" bestFit="1" customWidth="1"/>
    <col min="9986" max="9986" width="33.140625" bestFit="1" customWidth="1"/>
    <col min="9987" max="9987" width="36.140625" bestFit="1" customWidth="1"/>
    <col min="9988" max="9990" width="20.7109375" customWidth="1"/>
    <col min="9991" max="9991" width="18.7109375" customWidth="1"/>
    <col min="9992" max="9995" width="13.42578125" customWidth="1"/>
    <col min="9996" max="9996" width="14.28515625" bestFit="1" customWidth="1"/>
    <col min="10242" max="10242" width="33.140625" bestFit="1" customWidth="1"/>
    <col min="10243" max="10243" width="36.140625" bestFit="1" customWidth="1"/>
    <col min="10244" max="10246" width="20.7109375" customWidth="1"/>
    <col min="10247" max="10247" width="18.7109375" customWidth="1"/>
    <col min="10248" max="10251" width="13.42578125" customWidth="1"/>
    <col min="10252" max="10252" width="14.28515625" bestFit="1" customWidth="1"/>
    <col min="10498" max="10498" width="33.140625" bestFit="1" customWidth="1"/>
    <col min="10499" max="10499" width="36.140625" bestFit="1" customWidth="1"/>
    <col min="10500" max="10502" width="20.7109375" customWidth="1"/>
    <col min="10503" max="10503" width="18.7109375" customWidth="1"/>
    <col min="10504" max="10507" width="13.42578125" customWidth="1"/>
    <col min="10508" max="10508" width="14.28515625" bestFit="1" customWidth="1"/>
    <col min="10754" max="10754" width="33.140625" bestFit="1" customWidth="1"/>
    <col min="10755" max="10755" width="36.140625" bestFit="1" customWidth="1"/>
    <col min="10756" max="10758" width="20.7109375" customWidth="1"/>
    <col min="10759" max="10759" width="18.7109375" customWidth="1"/>
    <col min="10760" max="10763" width="13.42578125" customWidth="1"/>
    <col min="10764" max="10764" width="14.28515625" bestFit="1" customWidth="1"/>
    <col min="11010" max="11010" width="33.140625" bestFit="1" customWidth="1"/>
    <col min="11011" max="11011" width="36.140625" bestFit="1" customWidth="1"/>
    <col min="11012" max="11014" width="20.7109375" customWidth="1"/>
    <col min="11015" max="11015" width="18.7109375" customWidth="1"/>
    <col min="11016" max="11019" width="13.42578125" customWidth="1"/>
    <col min="11020" max="11020" width="14.28515625" bestFit="1" customWidth="1"/>
    <col min="11266" max="11266" width="33.140625" bestFit="1" customWidth="1"/>
    <col min="11267" max="11267" width="36.140625" bestFit="1" customWidth="1"/>
    <col min="11268" max="11270" width="20.7109375" customWidth="1"/>
    <col min="11271" max="11271" width="18.7109375" customWidth="1"/>
    <col min="11272" max="11275" width="13.42578125" customWidth="1"/>
    <col min="11276" max="11276" width="14.28515625" bestFit="1" customWidth="1"/>
    <col min="11522" max="11522" width="33.140625" bestFit="1" customWidth="1"/>
    <col min="11523" max="11523" width="36.140625" bestFit="1" customWidth="1"/>
    <col min="11524" max="11526" width="20.7109375" customWidth="1"/>
    <col min="11527" max="11527" width="18.7109375" customWidth="1"/>
    <col min="11528" max="11531" width="13.42578125" customWidth="1"/>
    <col min="11532" max="11532" width="14.28515625" bestFit="1" customWidth="1"/>
    <col min="11778" max="11778" width="33.140625" bestFit="1" customWidth="1"/>
    <col min="11779" max="11779" width="36.140625" bestFit="1" customWidth="1"/>
    <col min="11780" max="11782" width="20.7109375" customWidth="1"/>
    <col min="11783" max="11783" width="18.7109375" customWidth="1"/>
    <col min="11784" max="11787" width="13.42578125" customWidth="1"/>
    <col min="11788" max="11788" width="14.28515625" bestFit="1" customWidth="1"/>
    <col min="12034" max="12034" width="33.140625" bestFit="1" customWidth="1"/>
    <col min="12035" max="12035" width="36.140625" bestFit="1" customWidth="1"/>
    <col min="12036" max="12038" width="20.7109375" customWidth="1"/>
    <col min="12039" max="12039" width="18.7109375" customWidth="1"/>
    <col min="12040" max="12043" width="13.42578125" customWidth="1"/>
    <col min="12044" max="12044" width="14.28515625" bestFit="1" customWidth="1"/>
    <col min="12290" max="12290" width="33.140625" bestFit="1" customWidth="1"/>
    <col min="12291" max="12291" width="36.140625" bestFit="1" customWidth="1"/>
    <col min="12292" max="12294" width="20.7109375" customWidth="1"/>
    <col min="12295" max="12295" width="18.7109375" customWidth="1"/>
    <col min="12296" max="12299" width="13.42578125" customWidth="1"/>
    <col min="12300" max="12300" width="14.28515625" bestFit="1" customWidth="1"/>
    <col min="12546" max="12546" width="33.140625" bestFit="1" customWidth="1"/>
    <col min="12547" max="12547" width="36.140625" bestFit="1" customWidth="1"/>
    <col min="12548" max="12550" width="20.7109375" customWidth="1"/>
    <col min="12551" max="12551" width="18.7109375" customWidth="1"/>
    <col min="12552" max="12555" width="13.42578125" customWidth="1"/>
    <col min="12556" max="12556" width="14.28515625" bestFit="1" customWidth="1"/>
    <col min="12802" max="12802" width="33.140625" bestFit="1" customWidth="1"/>
    <col min="12803" max="12803" width="36.140625" bestFit="1" customWidth="1"/>
    <col min="12804" max="12806" width="20.7109375" customWidth="1"/>
    <col min="12807" max="12807" width="18.7109375" customWidth="1"/>
    <col min="12808" max="12811" width="13.42578125" customWidth="1"/>
    <col min="12812" max="12812" width="14.28515625" bestFit="1" customWidth="1"/>
    <col min="13058" max="13058" width="33.140625" bestFit="1" customWidth="1"/>
    <col min="13059" max="13059" width="36.140625" bestFit="1" customWidth="1"/>
    <col min="13060" max="13062" width="20.7109375" customWidth="1"/>
    <col min="13063" max="13063" width="18.7109375" customWidth="1"/>
    <col min="13064" max="13067" width="13.42578125" customWidth="1"/>
    <col min="13068" max="13068" width="14.28515625" bestFit="1" customWidth="1"/>
    <col min="13314" max="13314" width="33.140625" bestFit="1" customWidth="1"/>
    <col min="13315" max="13315" width="36.140625" bestFit="1" customWidth="1"/>
    <col min="13316" max="13318" width="20.7109375" customWidth="1"/>
    <col min="13319" max="13319" width="18.7109375" customWidth="1"/>
    <col min="13320" max="13323" width="13.42578125" customWidth="1"/>
    <col min="13324" max="13324" width="14.28515625" bestFit="1" customWidth="1"/>
    <col min="13570" max="13570" width="33.140625" bestFit="1" customWidth="1"/>
    <col min="13571" max="13571" width="36.140625" bestFit="1" customWidth="1"/>
    <col min="13572" max="13574" width="20.7109375" customWidth="1"/>
    <col min="13575" max="13575" width="18.7109375" customWidth="1"/>
    <col min="13576" max="13579" width="13.42578125" customWidth="1"/>
    <col min="13580" max="13580" width="14.28515625" bestFit="1" customWidth="1"/>
    <col min="13826" max="13826" width="33.140625" bestFit="1" customWidth="1"/>
    <col min="13827" max="13827" width="36.140625" bestFit="1" customWidth="1"/>
    <col min="13828" max="13830" width="20.7109375" customWidth="1"/>
    <col min="13831" max="13831" width="18.7109375" customWidth="1"/>
    <col min="13832" max="13835" width="13.42578125" customWidth="1"/>
    <col min="13836" max="13836" width="14.28515625" bestFit="1" customWidth="1"/>
    <col min="14082" max="14082" width="33.140625" bestFit="1" customWidth="1"/>
    <col min="14083" max="14083" width="36.140625" bestFit="1" customWidth="1"/>
    <col min="14084" max="14086" width="20.7109375" customWidth="1"/>
    <col min="14087" max="14087" width="18.7109375" customWidth="1"/>
    <col min="14088" max="14091" width="13.42578125" customWidth="1"/>
    <col min="14092" max="14092" width="14.28515625" bestFit="1" customWidth="1"/>
    <col min="14338" max="14338" width="33.140625" bestFit="1" customWidth="1"/>
    <col min="14339" max="14339" width="36.140625" bestFit="1" customWidth="1"/>
    <col min="14340" max="14342" width="20.7109375" customWidth="1"/>
    <col min="14343" max="14343" width="18.7109375" customWidth="1"/>
    <col min="14344" max="14347" width="13.42578125" customWidth="1"/>
    <col min="14348" max="14348" width="14.28515625" bestFit="1" customWidth="1"/>
    <col min="14594" max="14594" width="33.140625" bestFit="1" customWidth="1"/>
    <col min="14595" max="14595" width="36.140625" bestFit="1" customWidth="1"/>
    <col min="14596" max="14598" width="20.7109375" customWidth="1"/>
    <col min="14599" max="14599" width="18.7109375" customWidth="1"/>
    <col min="14600" max="14603" width="13.42578125" customWidth="1"/>
    <col min="14604" max="14604" width="14.28515625" bestFit="1" customWidth="1"/>
    <col min="14850" max="14850" width="33.140625" bestFit="1" customWidth="1"/>
    <col min="14851" max="14851" width="36.140625" bestFit="1" customWidth="1"/>
    <col min="14852" max="14854" width="20.7109375" customWidth="1"/>
    <col min="14855" max="14855" width="18.7109375" customWidth="1"/>
    <col min="14856" max="14859" width="13.42578125" customWidth="1"/>
    <col min="14860" max="14860" width="14.28515625" bestFit="1" customWidth="1"/>
    <col min="15106" max="15106" width="33.140625" bestFit="1" customWidth="1"/>
    <col min="15107" max="15107" width="36.140625" bestFit="1" customWidth="1"/>
    <col min="15108" max="15110" width="20.7109375" customWidth="1"/>
    <col min="15111" max="15111" width="18.7109375" customWidth="1"/>
    <col min="15112" max="15115" width="13.42578125" customWidth="1"/>
    <col min="15116" max="15116" width="14.28515625" bestFit="1" customWidth="1"/>
    <col min="15362" max="15362" width="33.140625" bestFit="1" customWidth="1"/>
    <col min="15363" max="15363" width="36.140625" bestFit="1" customWidth="1"/>
    <col min="15364" max="15366" width="20.7109375" customWidth="1"/>
    <col min="15367" max="15367" width="18.7109375" customWidth="1"/>
    <col min="15368" max="15371" width="13.42578125" customWidth="1"/>
    <col min="15372" max="15372" width="14.28515625" bestFit="1" customWidth="1"/>
    <col min="15618" max="15618" width="33.140625" bestFit="1" customWidth="1"/>
    <col min="15619" max="15619" width="36.140625" bestFit="1" customWidth="1"/>
    <col min="15620" max="15622" width="20.7109375" customWidth="1"/>
    <col min="15623" max="15623" width="18.7109375" customWidth="1"/>
    <col min="15624" max="15627" width="13.42578125" customWidth="1"/>
    <col min="15628" max="15628" width="14.28515625" bestFit="1" customWidth="1"/>
    <col min="15874" max="15874" width="33.140625" bestFit="1" customWidth="1"/>
    <col min="15875" max="15875" width="36.140625" bestFit="1" customWidth="1"/>
    <col min="15876" max="15878" width="20.7109375" customWidth="1"/>
    <col min="15879" max="15879" width="18.7109375" customWidth="1"/>
    <col min="15880" max="15883" width="13.42578125" customWidth="1"/>
    <col min="15884" max="15884" width="14.28515625" bestFit="1" customWidth="1"/>
    <col min="16130" max="16130" width="33.140625" bestFit="1" customWidth="1"/>
    <col min="16131" max="16131" width="36.140625" bestFit="1" customWidth="1"/>
    <col min="16132" max="16134" width="20.7109375" customWidth="1"/>
    <col min="16135" max="16135" width="18.7109375" customWidth="1"/>
    <col min="16136" max="16139" width="13.42578125" customWidth="1"/>
    <col min="16140" max="16140" width="14.28515625" bestFit="1" customWidth="1"/>
  </cols>
  <sheetData>
    <row r="1" spans="1:12" ht="15">
      <c r="A1" s="61" t="s">
        <v>21</v>
      </c>
      <c r="B1" s="61"/>
      <c r="C1" s="61"/>
      <c r="D1" s="61"/>
      <c r="E1" s="61"/>
      <c r="F1" s="61"/>
    </row>
    <row r="2" spans="1:12" ht="15">
      <c r="A2" s="62" t="s">
        <v>198</v>
      </c>
      <c r="B2" s="62"/>
      <c r="C2" s="62"/>
      <c r="D2" s="62"/>
      <c r="E2" s="62"/>
      <c r="F2" s="62"/>
    </row>
    <row r="3" spans="1:12" ht="15">
      <c r="A3" s="62" t="s">
        <v>197</v>
      </c>
      <c r="B3" s="60"/>
      <c r="C3" s="60"/>
      <c r="D3" s="60"/>
      <c r="E3" s="60"/>
      <c r="F3" s="60"/>
    </row>
    <row r="5" spans="1:12">
      <c r="A5" s="18" t="s">
        <v>82</v>
      </c>
      <c r="B5" s="19"/>
      <c r="C5" s="18" t="s">
        <v>83</v>
      </c>
      <c r="D5" s="19"/>
      <c r="E5" s="19"/>
      <c r="F5" s="20"/>
    </row>
    <row r="6" spans="1:12" ht="64.5">
      <c r="A6" s="18" t="s">
        <v>84</v>
      </c>
      <c r="B6" s="18" t="s">
        <v>15</v>
      </c>
      <c r="C6" s="21" t="s">
        <v>85</v>
      </c>
      <c r="D6" s="22" t="s">
        <v>86</v>
      </c>
      <c r="E6" s="22" t="s">
        <v>87</v>
      </c>
      <c r="F6" s="23" t="s">
        <v>13</v>
      </c>
      <c r="G6" s="24" t="s">
        <v>188</v>
      </c>
      <c r="H6" s="25" t="s">
        <v>196</v>
      </c>
      <c r="I6" s="25" t="s">
        <v>184</v>
      </c>
      <c r="J6" s="25" t="s">
        <v>185</v>
      </c>
      <c r="K6" s="25" t="s">
        <v>186</v>
      </c>
      <c r="L6" s="25" t="s">
        <v>187</v>
      </c>
    </row>
    <row r="7" spans="1:12">
      <c r="A7" s="18" t="s">
        <v>27</v>
      </c>
      <c r="B7" s="18" t="s">
        <v>94</v>
      </c>
      <c r="C7" s="26">
        <v>188163.59999999998</v>
      </c>
      <c r="D7" s="27"/>
      <c r="E7" s="27"/>
      <c r="F7" s="28">
        <v>188163.59999999998</v>
      </c>
      <c r="H7">
        <f>F7+G7</f>
        <v>188163.59999999998</v>
      </c>
      <c r="L7" s="29">
        <f t="shared" ref="L7:L44" si="0">SUM(H7:K7)</f>
        <v>188163.59999999998</v>
      </c>
    </row>
    <row r="8" spans="1:12">
      <c r="A8" s="30"/>
      <c r="B8" s="31" t="s">
        <v>95</v>
      </c>
      <c r="C8" s="32">
        <v>155551.32</v>
      </c>
      <c r="D8" s="33"/>
      <c r="E8" s="33"/>
      <c r="F8" s="34">
        <v>155551.32</v>
      </c>
      <c r="H8">
        <f t="shared" ref="H8:H18" si="1">F8+G8</f>
        <v>155551.32</v>
      </c>
      <c r="L8" s="29">
        <f t="shared" si="0"/>
        <v>155551.32</v>
      </c>
    </row>
    <row r="9" spans="1:12">
      <c r="A9" s="30"/>
      <c r="B9" s="31" t="s">
        <v>96</v>
      </c>
      <c r="C9" s="32">
        <v>3358952.1</v>
      </c>
      <c r="D9" s="33"/>
      <c r="E9" s="33"/>
      <c r="F9" s="34">
        <v>3358952.1</v>
      </c>
      <c r="H9">
        <f t="shared" si="1"/>
        <v>3358952.1</v>
      </c>
      <c r="L9" s="29">
        <f t="shared" si="0"/>
        <v>3358952.1</v>
      </c>
    </row>
    <row r="10" spans="1:12">
      <c r="A10" s="30"/>
      <c r="B10" s="31" t="s">
        <v>97</v>
      </c>
      <c r="C10" s="32">
        <v>6953462.6099999994</v>
      </c>
      <c r="D10" s="33"/>
      <c r="E10" s="33"/>
      <c r="F10" s="34">
        <v>6953462.6099999994</v>
      </c>
      <c r="H10">
        <f t="shared" si="1"/>
        <v>6953462.6099999994</v>
      </c>
      <c r="L10" s="29">
        <f t="shared" si="0"/>
        <v>6953462.6099999994</v>
      </c>
    </row>
    <row r="11" spans="1:12">
      <c r="A11" s="30"/>
      <c r="B11" s="31" t="s">
        <v>98</v>
      </c>
      <c r="C11" s="32">
        <v>7510966.9900000002</v>
      </c>
      <c r="D11" s="33"/>
      <c r="E11" s="33"/>
      <c r="F11" s="34">
        <v>7510966.9900000002</v>
      </c>
      <c r="H11">
        <f t="shared" si="1"/>
        <v>7510966.9900000002</v>
      </c>
      <c r="L11" s="29">
        <f t="shared" si="0"/>
        <v>7510966.9900000002</v>
      </c>
    </row>
    <row r="12" spans="1:12">
      <c r="A12" s="30"/>
      <c r="B12" s="31" t="s">
        <v>99</v>
      </c>
      <c r="C12" s="32">
        <v>249949.98</v>
      </c>
      <c r="D12" s="33"/>
      <c r="E12" s="33"/>
      <c r="F12" s="34">
        <v>249949.98</v>
      </c>
      <c r="H12">
        <f t="shared" si="1"/>
        <v>249949.98</v>
      </c>
      <c r="L12" s="29">
        <f t="shared" si="0"/>
        <v>249949.98</v>
      </c>
    </row>
    <row r="13" spans="1:12">
      <c r="A13" s="30"/>
      <c r="B13" s="31" t="s">
        <v>100</v>
      </c>
      <c r="C13" s="32">
        <v>385591.88</v>
      </c>
      <c r="D13" s="33"/>
      <c r="E13" s="33"/>
      <c r="F13" s="34">
        <v>385591.88</v>
      </c>
      <c r="H13">
        <f t="shared" si="1"/>
        <v>385591.88</v>
      </c>
      <c r="L13" s="29">
        <f t="shared" si="0"/>
        <v>385591.88</v>
      </c>
    </row>
    <row r="14" spans="1:12">
      <c r="A14" s="30"/>
      <c r="B14" s="31" t="s">
        <v>101</v>
      </c>
      <c r="C14" s="32">
        <v>4522928.41</v>
      </c>
      <c r="D14" s="33"/>
      <c r="E14" s="33"/>
      <c r="F14" s="34">
        <v>4522928.41</v>
      </c>
      <c r="H14">
        <f t="shared" si="1"/>
        <v>4522928.41</v>
      </c>
      <c r="L14" s="29">
        <f t="shared" si="0"/>
        <v>4522928.41</v>
      </c>
    </row>
    <row r="15" spans="1:12">
      <c r="A15" s="30"/>
      <c r="B15" s="31" t="s">
        <v>102</v>
      </c>
      <c r="C15" s="32">
        <v>2077446.69</v>
      </c>
      <c r="D15" s="33"/>
      <c r="E15" s="33"/>
      <c r="F15" s="34">
        <v>2077446.69</v>
      </c>
      <c r="H15">
        <f t="shared" si="1"/>
        <v>2077446.69</v>
      </c>
      <c r="L15" s="29">
        <f t="shared" si="0"/>
        <v>2077446.69</v>
      </c>
    </row>
    <row r="16" spans="1:12">
      <c r="A16" s="30"/>
      <c r="B16" s="31" t="s">
        <v>103</v>
      </c>
      <c r="C16" s="32">
        <v>877404.03</v>
      </c>
      <c r="D16" s="33"/>
      <c r="E16" s="33"/>
      <c r="F16" s="34">
        <v>877404.03</v>
      </c>
      <c r="H16">
        <f t="shared" si="1"/>
        <v>877404.03</v>
      </c>
      <c r="L16" s="29">
        <f t="shared" si="0"/>
        <v>877404.03</v>
      </c>
    </row>
    <row r="17" spans="1:12">
      <c r="A17" s="30"/>
      <c r="B17" s="31" t="s">
        <v>104</v>
      </c>
      <c r="C17" s="32">
        <v>696535.35</v>
      </c>
      <c r="D17" s="33"/>
      <c r="E17" s="33"/>
      <c r="F17" s="34">
        <v>696535.35</v>
      </c>
      <c r="H17">
        <f t="shared" si="1"/>
        <v>696535.35</v>
      </c>
      <c r="L17" s="29">
        <f t="shared" si="0"/>
        <v>696535.35</v>
      </c>
    </row>
    <row r="18" spans="1:12">
      <c r="A18" s="30"/>
      <c r="B18" s="31" t="s">
        <v>105</v>
      </c>
      <c r="C18" s="32">
        <v>131415</v>
      </c>
      <c r="D18" s="33"/>
      <c r="E18" s="33"/>
      <c r="F18" s="34">
        <v>131415</v>
      </c>
      <c r="H18">
        <f t="shared" si="1"/>
        <v>131415</v>
      </c>
      <c r="L18" s="29">
        <f t="shared" si="0"/>
        <v>131415</v>
      </c>
    </row>
    <row r="19" spans="1:12" ht="15">
      <c r="A19" s="35" t="s">
        <v>106</v>
      </c>
      <c r="B19" s="36"/>
      <c r="C19" s="37">
        <v>27108367.960000001</v>
      </c>
      <c r="D19" s="38"/>
      <c r="E19" s="38"/>
      <c r="F19" s="39">
        <f t="shared" ref="F19:K19" si="2">SUM(F7:F18)</f>
        <v>27108367.960000001</v>
      </c>
      <c r="G19" s="39">
        <f t="shared" si="2"/>
        <v>0</v>
      </c>
      <c r="H19" s="39">
        <f t="shared" si="2"/>
        <v>27108367.960000001</v>
      </c>
      <c r="I19" s="39">
        <f t="shared" si="2"/>
        <v>0</v>
      </c>
      <c r="J19" s="39">
        <f t="shared" si="2"/>
        <v>0</v>
      </c>
      <c r="K19" s="39">
        <f t="shared" si="2"/>
        <v>0</v>
      </c>
      <c r="L19" s="39">
        <f t="shared" si="0"/>
        <v>27108367.960000001</v>
      </c>
    </row>
    <row r="20" spans="1:12">
      <c r="A20" s="18" t="s">
        <v>5</v>
      </c>
      <c r="B20" s="18" t="s">
        <v>107</v>
      </c>
      <c r="C20" s="26">
        <v>572.66</v>
      </c>
      <c r="D20" s="27"/>
      <c r="E20" s="27"/>
      <c r="F20" s="28">
        <v>572.66</v>
      </c>
      <c r="H20">
        <f t="shared" ref="H20:H83" si="3">F20+G20</f>
        <v>572.66</v>
      </c>
      <c r="L20" s="29">
        <f t="shared" si="0"/>
        <v>572.66</v>
      </c>
    </row>
    <row r="21" spans="1:12">
      <c r="A21" s="30"/>
      <c r="B21" s="31" t="s">
        <v>108</v>
      </c>
      <c r="C21" s="32">
        <v>815368.58000000007</v>
      </c>
      <c r="D21" s="33"/>
      <c r="E21" s="33"/>
      <c r="F21" s="34">
        <v>815368.58000000007</v>
      </c>
      <c r="H21">
        <f t="shared" si="3"/>
        <v>815368.58000000007</v>
      </c>
      <c r="L21" s="29">
        <f t="shared" si="0"/>
        <v>815368.58000000007</v>
      </c>
    </row>
    <row r="22" spans="1:12">
      <c r="A22" s="41" t="s">
        <v>192</v>
      </c>
      <c r="B22" s="31" t="s">
        <v>81</v>
      </c>
      <c r="C22" s="32"/>
      <c r="D22" s="33"/>
      <c r="E22" s="33">
        <v>108996.59000000001</v>
      </c>
      <c r="F22" s="34">
        <v>108996.59000000001</v>
      </c>
      <c r="H22">
        <f t="shared" si="3"/>
        <v>108996.59000000001</v>
      </c>
      <c r="L22" s="29">
        <f t="shared" si="0"/>
        <v>108996.59000000001</v>
      </c>
    </row>
    <row r="23" spans="1:12">
      <c r="A23" s="30"/>
      <c r="B23" s="31" t="s">
        <v>109</v>
      </c>
      <c r="C23" s="32">
        <v>39306.160000000003</v>
      </c>
      <c r="D23" s="33"/>
      <c r="E23" s="33"/>
      <c r="F23" s="34">
        <v>39306.160000000003</v>
      </c>
      <c r="H23">
        <f t="shared" si="3"/>
        <v>39306.160000000003</v>
      </c>
      <c r="L23" s="29">
        <f t="shared" si="0"/>
        <v>39306.160000000003</v>
      </c>
    </row>
    <row r="24" spans="1:12">
      <c r="A24" s="30"/>
      <c r="B24" s="31" t="s">
        <v>110</v>
      </c>
      <c r="C24" s="32">
        <v>18172.560000000001</v>
      </c>
      <c r="D24" s="33"/>
      <c r="E24" s="33"/>
      <c r="F24" s="34">
        <v>18172.560000000001</v>
      </c>
      <c r="H24">
        <f t="shared" si="3"/>
        <v>18172.560000000001</v>
      </c>
      <c r="L24" s="29">
        <f t="shared" si="0"/>
        <v>18172.560000000001</v>
      </c>
    </row>
    <row r="25" spans="1:12">
      <c r="A25" s="30"/>
      <c r="B25" s="31" t="s">
        <v>111</v>
      </c>
      <c r="C25" s="32">
        <v>512.49</v>
      </c>
      <c r="D25" s="33"/>
      <c r="E25" s="33"/>
      <c r="F25" s="34">
        <v>512.49</v>
      </c>
      <c r="H25">
        <f t="shared" si="3"/>
        <v>512.49</v>
      </c>
      <c r="L25" s="29">
        <f t="shared" si="0"/>
        <v>512.49</v>
      </c>
    </row>
    <row r="26" spans="1:12">
      <c r="A26" s="30"/>
      <c r="B26" s="31" t="s">
        <v>112</v>
      </c>
      <c r="C26" s="32">
        <v>519.84</v>
      </c>
      <c r="D26" s="33"/>
      <c r="E26" s="33"/>
      <c r="F26" s="34">
        <v>519.84</v>
      </c>
      <c r="H26">
        <f t="shared" si="3"/>
        <v>519.84</v>
      </c>
      <c r="L26" s="29">
        <f t="shared" si="0"/>
        <v>519.84</v>
      </c>
    </row>
    <row r="27" spans="1:12">
      <c r="A27" s="30"/>
      <c r="B27" s="31" t="s">
        <v>113</v>
      </c>
      <c r="C27" s="32">
        <v>4830.4799999999996</v>
      </c>
      <c r="D27" s="33"/>
      <c r="E27" s="33"/>
      <c r="F27" s="34">
        <v>4830.4799999999996</v>
      </c>
      <c r="H27">
        <f t="shared" si="3"/>
        <v>4830.4799999999996</v>
      </c>
      <c r="L27" s="29">
        <f t="shared" si="0"/>
        <v>4830.4799999999996</v>
      </c>
    </row>
    <row r="28" spans="1:12">
      <c r="A28" s="30"/>
      <c r="B28" s="31" t="s">
        <v>114</v>
      </c>
      <c r="C28" s="32">
        <v>2457.6</v>
      </c>
      <c r="D28" s="33"/>
      <c r="E28" s="33"/>
      <c r="F28" s="34">
        <v>2457.6</v>
      </c>
      <c r="H28">
        <f t="shared" si="3"/>
        <v>2457.6</v>
      </c>
      <c r="L28" s="29">
        <f t="shared" si="0"/>
        <v>2457.6</v>
      </c>
    </row>
    <row r="29" spans="1:12">
      <c r="A29" s="30"/>
      <c r="B29" s="31" t="s">
        <v>115</v>
      </c>
      <c r="C29" s="32">
        <v>94.56</v>
      </c>
      <c r="D29" s="33"/>
      <c r="E29" s="33"/>
      <c r="F29" s="34">
        <v>94.56</v>
      </c>
      <c r="H29">
        <f t="shared" si="3"/>
        <v>94.56</v>
      </c>
      <c r="L29" s="29">
        <f t="shared" si="0"/>
        <v>94.56</v>
      </c>
    </row>
    <row r="30" spans="1:12">
      <c r="A30" s="30"/>
      <c r="B30" s="31" t="s">
        <v>116</v>
      </c>
      <c r="C30" s="32">
        <v>63091.68</v>
      </c>
      <c r="D30" s="33"/>
      <c r="E30" s="33"/>
      <c r="F30" s="34">
        <v>63091.68</v>
      </c>
      <c r="H30">
        <f t="shared" si="3"/>
        <v>63091.68</v>
      </c>
      <c r="L30" s="29">
        <f t="shared" si="0"/>
        <v>63091.68</v>
      </c>
    </row>
    <row r="31" spans="1:12">
      <c r="A31" s="30"/>
      <c r="B31" s="31" t="s">
        <v>117</v>
      </c>
      <c r="C31" s="32">
        <v>126.07999999999996</v>
      </c>
      <c r="D31" s="33"/>
      <c r="E31" s="33"/>
      <c r="F31" s="34">
        <v>126.07999999999996</v>
      </c>
      <c r="H31">
        <f t="shared" si="3"/>
        <v>126.07999999999996</v>
      </c>
      <c r="L31" s="29">
        <f t="shared" si="0"/>
        <v>126.07999999999996</v>
      </c>
    </row>
    <row r="32" spans="1:12">
      <c r="A32" s="30"/>
      <c r="B32" s="31" t="s">
        <v>118</v>
      </c>
      <c r="C32" s="32">
        <v>106794.31</v>
      </c>
      <c r="D32" s="33"/>
      <c r="E32" s="33"/>
      <c r="F32" s="34">
        <v>106794.31</v>
      </c>
      <c r="H32">
        <f t="shared" si="3"/>
        <v>106794.31</v>
      </c>
      <c r="L32" s="29">
        <f t="shared" si="0"/>
        <v>106794.31</v>
      </c>
    </row>
    <row r="33" spans="1:12">
      <c r="A33" s="30"/>
      <c r="B33" s="31" t="s">
        <v>119</v>
      </c>
      <c r="C33" s="32">
        <v>11124.12</v>
      </c>
      <c r="D33" s="33"/>
      <c r="E33" s="33"/>
      <c r="F33" s="34">
        <v>11124.12</v>
      </c>
      <c r="H33">
        <f t="shared" si="3"/>
        <v>11124.12</v>
      </c>
      <c r="L33" s="29">
        <f t="shared" si="0"/>
        <v>11124.12</v>
      </c>
    </row>
    <row r="34" spans="1:12">
      <c r="A34" s="30"/>
      <c r="B34" s="31" t="s">
        <v>120</v>
      </c>
      <c r="C34" s="32">
        <v>834.84</v>
      </c>
      <c r="D34" s="33"/>
      <c r="E34" s="33"/>
      <c r="F34" s="34">
        <v>834.84</v>
      </c>
      <c r="H34">
        <f t="shared" si="3"/>
        <v>834.84</v>
      </c>
      <c r="L34" s="29">
        <f t="shared" si="0"/>
        <v>834.84</v>
      </c>
    </row>
    <row r="35" spans="1:12">
      <c r="A35" s="30"/>
      <c r="B35" s="31" t="s">
        <v>121</v>
      </c>
      <c r="C35" s="32">
        <v>2842.29</v>
      </c>
      <c r="D35" s="33"/>
      <c r="E35" s="33"/>
      <c r="F35" s="34">
        <v>2842.29</v>
      </c>
      <c r="H35">
        <f t="shared" si="3"/>
        <v>2842.29</v>
      </c>
      <c r="L35" s="29">
        <f t="shared" si="0"/>
        <v>2842.29</v>
      </c>
    </row>
    <row r="36" spans="1:12">
      <c r="A36" s="30"/>
      <c r="B36" s="31" t="s">
        <v>122</v>
      </c>
      <c r="C36" s="32">
        <v>322.08</v>
      </c>
      <c r="D36" s="33"/>
      <c r="E36" s="33"/>
      <c r="F36" s="34">
        <v>322.08</v>
      </c>
      <c r="H36">
        <f t="shared" si="3"/>
        <v>322.08</v>
      </c>
      <c r="L36" s="29">
        <f t="shared" si="0"/>
        <v>322.08</v>
      </c>
    </row>
    <row r="37" spans="1:12">
      <c r="A37" s="30"/>
      <c r="B37" s="31" t="s">
        <v>123</v>
      </c>
      <c r="C37" s="32">
        <v>465726.58</v>
      </c>
      <c r="D37" s="33"/>
      <c r="E37" s="33"/>
      <c r="F37" s="34">
        <v>465726.58</v>
      </c>
      <c r="H37">
        <f t="shared" si="3"/>
        <v>465726.58</v>
      </c>
      <c r="L37" s="29">
        <f t="shared" si="0"/>
        <v>465726.58</v>
      </c>
    </row>
    <row r="38" spans="1:12">
      <c r="A38" s="30"/>
      <c r="B38" s="31" t="s">
        <v>124</v>
      </c>
      <c r="C38" s="32">
        <v>8573.56</v>
      </c>
      <c r="D38" s="33"/>
      <c r="E38" s="33"/>
      <c r="F38" s="34">
        <v>8573.56</v>
      </c>
      <c r="H38">
        <f t="shared" si="3"/>
        <v>8573.56</v>
      </c>
      <c r="L38" s="29">
        <f t="shared" si="0"/>
        <v>8573.56</v>
      </c>
    </row>
    <row r="39" spans="1:12">
      <c r="A39" s="30"/>
      <c r="B39" s="31" t="s">
        <v>125</v>
      </c>
      <c r="C39" s="32">
        <v>9797.4600000000009</v>
      </c>
      <c r="D39" s="33"/>
      <c r="E39" s="33"/>
      <c r="F39" s="34">
        <v>9797.4600000000009</v>
      </c>
      <c r="H39">
        <f t="shared" si="3"/>
        <v>9797.4600000000009</v>
      </c>
      <c r="L39" s="29">
        <f t="shared" si="0"/>
        <v>9797.4600000000009</v>
      </c>
    </row>
    <row r="40" spans="1:12">
      <c r="A40" s="30"/>
      <c r="B40" s="31" t="s">
        <v>126</v>
      </c>
      <c r="C40" s="32">
        <v>64703.48</v>
      </c>
      <c r="D40" s="33"/>
      <c r="E40" s="33"/>
      <c r="F40" s="34">
        <v>64703.48</v>
      </c>
      <c r="H40">
        <f t="shared" si="3"/>
        <v>64703.48</v>
      </c>
      <c r="L40" s="29">
        <f t="shared" si="0"/>
        <v>64703.48</v>
      </c>
    </row>
    <row r="41" spans="1:12">
      <c r="A41" s="30"/>
      <c r="B41" s="31" t="s">
        <v>127</v>
      </c>
      <c r="C41" s="32">
        <v>76535.920000000013</v>
      </c>
      <c r="D41" s="33"/>
      <c r="E41" s="33"/>
      <c r="F41" s="34">
        <v>76535.920000000013</v>
      </c>
      <c r="H41">
        <f t="shared" si="3"/>
        <v>76535.920000000013</v>
      </c>
      <c r="L41" s="29">
        <f t="shared" si="0"/>
        <v>76535.920000000013</v>
      </c>
    </row>
    <row r="42" spans="1:12">
      <c r="A42" s="30"/>
      <c r="B42" s="31" t="s">
        <v>128</v>
      </c>
      <c r="C42" s="32">
        <v>18379.68</v>
      </c>
      <c r="D42" s="33"/>
      <c r="E42" s="33"/>
      <c r="F42" s="34">
        <v>18379.68</v>
      </c>
      <c r="H42">
        <f t="shared" si="3"/>
        <v>18379.68</v>
      </c>
      <c r="L42" s="29">
        <f t="shared" si="0"/>
        <v>18379.68</v>
      </c>
    </row>
    <row r="43" spans="1:12">
      <c r="A43" s="30"/>
      <c r="B43" s="31" t="s">
        <v>129</v>
      </c>
      <c r="C43" s="32">
        <v>14306.52</v>
      </c>
      <c r="D43" s="33"/>
      <c r="E43" s="33"/>
      <c r="F43" s="34">
        <v>14306.52</v>
      </c>
      <c r="H43">
        <f t="shared" si="3"/>
        <v>14306.52</v>
      </c>
      <c r="L43" s="29">
        <f t="shared" si="0"/>
        <v>14306.52</v>
      </c>
    </row>
    <row r="44" spans="1:12">
      <c r="A44" s="30"/>
      <c r="B44" s="31" t="s">
        <v>178</v>
      </c>
      <c r="C44" s="32"/>
      <c r="D44" s="33">
        <v>5632.37</v>
      </c>
      <c r="E44" s="33"/>
      <c r="F44" s="34">
        <v>5632.37</v>
      </c>
      <c r="G44" s="42">
        <v>-5632.37</v>
      </c>
      <c r="H44">
        <f t="shared" si="3"/>
        <v>0</v>
      </c>
      <c r="L44" s="29">
        <f t="shared" si="0"/>
        <v>0</v>
      </c>
    </row>
    <row r="45" spans="1:12" ht="15">
      <c r="A45" s="35" t="s">
        <v>130</v>
      </c>
      <c r="B45" s="36"/>
      <c r="C45" s="37">
        <v>1724993.5300000005</v>
      </c>
      <c r="D45" s="38">
        <v>5632.37</v>
      </c>
      <c r="E45" s="38">
        <v>108996.59000000001</v>
      </c>
      <c r="F45" s="39">
        <v>1839622.4900000007</v>
      </c>
      <c r="G45" s="40">
        <f t="shared" ref="G45:L45" si="4">SUM(G20:G44)</f>
        <v>-5632.37</v>
      </c>
      <c r="H45" s="40">
        <f t="shared" si="4"/>
        <v>1833990.1200000006</v>
      </c>
      <c r="I45" s="40">
        <f t="shared" si="4"/>
        <v>0</v>
      </c>
      <c r="J45" s="40">
        <f t="shared" si="4"/>
        <v>0</v>
      </c>
      <c r="K45" s="40">
        <f t="shared" si="4"/>
        <v>0</v>
      </c>
      <c r="L45" s="40">
        <f t="shared" si="4"/>
        <v>1833990.1200000006</v>
      </c>
    </row>
    <row r="46" spans="1:12">
      <c r="A46" s="18" t="s">
        <v>38</v>
      </c>
      <c r="B46" s="18" t="s">
        <v>131</v>
      </c>
      <c r="C46" s="26"/>
      <c r="D46" s="27"/>
      <c r="E46" s="27">
        <v>141.18</v>
      </c>
      <c r="F46" s="28">
        <v>141.18</v>
      </c>
      <c r="H46">
        <f t="shared" si="3"/>
        <v>141.18</v>
      </c>
      <c r="L46" s="29">
        <f t="shared" ref="L46:L54" si="5">SUM(H46:K46)</f>
        <v>141.18</v>
      </c>
    </row>
    <row r="47" spans="1:12">
      <c r="A47" s="30"/>
      <c r="B47" s="31" t="s">
        <v>132</v>
      </c>
      <c r="C47" s="32"/>
      <c r="D47" s="33"/>
      <c r="E47" s="33">
        <v>64.75</v>
      </c>
      <c r="F47" s="34">
        <v>64.75</v>
      </c>
      <c r="H47">
        <f t="shared" si="3"/>
        <v>64.75</v>
      </c>
      <c r="L47" s="29">
        <f t="shared" si="5"/>
        <v>64.75</v>
      </c>
    </row>
    <row r="48" spans="1:12">
      <c r="A48" s="30"/>
      <c r="B48" s="31" t="s">
        <v>133</v>
      </c>
      <c r="C48" s="32"/>
      <c r="D48" s="33"/>
      <c r="E48" s="33">
        <v>126.78</v>
      </c>
      <c r="F48" s="34">
        <v>126.78</v>
      </c>
      <c r="H48">
        <f t="shared" si="3"/>
        <v>126.78</v>
      </c>
      <c r="L48" s="29">
        <f t="shared" si="5"/>
        <v>126.78</v>
      </c>
    </row>
    <row r="49" spans="1:12">
      <c r="A49" s="30"/>
      <c r="B49" s="31" t="s">
        <v>134</v>
      </c>
      <c r="C49" s="32"/>
      <c r="D49" s="33"/>
      <c r="E49" s="33">
        <v>1177687.3400000001</v>
      </c>
      <c r="F49" s="34">
        <v>1177687.3400000001</v>
      </c>
      <c r="G49" s="42">
        <v>-79043.45</v>
      </c>
      <c r="H49">
        <f t="shared" si="3"/>
        <v>1098643.8900000001</v>
      </c>
      <c r="L49" s="29">
        <f t="shared" si="5"/>
        <v>1098643.8900000001</v>
      </c>
    </row>
    <row r="50" spans="1:12">
      <c r="A50" s="30"/>
      <c r="B50" s="31" t="s">
        <v>135</v>
      </c>
      <c r="C50" s="32"/>
      <c r="D50" s="33"/>
      <c r="E50" s="33">
        <v>1024699.88</v>
      </c>
      <c r="F50" s="34">
        <v>1024699.88</v>
      </c>
      <c r="H50">
        <f t="shared" si="3"/>
        <v>1024699.88</v>
      </c>
      <c r="L50" s="29">
        <f t="shared" si="5"/>
        <v>1024699.88</v>
      </c>
    </row>
    <row r="51" spans="1:12">
      <c r="A51" s="30"/>
      <c r="B51" s="31" t="s">
        <v>136</v>
      </c>
      <c r="C51" s="32"/>
      <c r="D51" s="33"/>
      <c r="E51" s="33">
        <v>659908.01</v>
      </c>
      <c r="F51" s="34">
        <v>659908.01</v>
      </c>
      <c r="H51">
        <f t="shared" si="3"/>
        <v>659908.01</v>
      </c>
      <c r="L51" s="29">
        <f t="shared" si="5"/>
        <v>659908.01</v>
      </c>
    </row>
    <row r="52" spans="1:12">
      <c r="A52" s="30"/>
      <c r="B52" s="31" t="s">
        <v>137</v>
      </c>
      <c r="C52" s="32"/>
      <c r="D52" s="33"/>
      <c r="E52" s="33">
        <v>229840.52</v>
      </c>
      <c r="F52" s="34">
        <v>229840.52</v>
      </c>
      <c r="H52">
        <f t="shared" si="3"/>
        <v>229840.52</v>
      </c>
      <c r="L52" s="29">
        <f t="shared" si="5"/>
        <v>229840.52</v>
      </c>
    </row>
    <row r="53" spans="1:12">
      <c r="A53" s="30"/>
      <c r="B53" s="31" t="s">
        <v>138</v>
      </c>
      <c r="C53" s="32"/>
      <c r="D53" s="33"/>
      <c r="E53" s="33">
        <v>191697.75</v>
      </c>
      <c r="F53" s="34">
        <v>191697.75</v>
      </c>
      <c r="H53">
        <f t="shared" si="3"/>
        <v>191697.75</v>
      </c>
      <c r="L53" s="29">
        <f t="shared" si="5"/>
        <v>191697.75</v>
      </c>
    </row>
    <row r="54" spans="1:12">
      <c r="A54" s="30"/>
      <c r="B54" s="31" t="s">
        <v>139</v>
      </c>
      <c r="C54" s="32"/>
      <c r="D54" s="33"/>
      <c r="E54" s="33">
        <v>31774.82</v>
      </c>
      <c r="F54" s="34">
        <v>31774.82</v>
      </c>
      <c r="H54">
        <f t="shared" si="3"/>
        <v>31774.82</v>
      </c>
      <c r="L54" s="29">
        <f t="shared" si="5"/>
        <v>31774.82</v>
      </c>
    </row>
    <row r="55" spans="1:12" ht="15">
      <c r="A55" s="35" t="s">
        <v>140</v>
      </c>
      <c r="B55" s="36"/>
      <c r="C55" s="37"/>
      <c r="D55" s="38"/>
      <c r="E55" s="38">
        <v>3315941.0300000003</v>
      </c>
      <c r="F55" s="39">
        <v>3315941.0300000003</v>
      </c>
      <c r="G55" s="40">
        <f t="shared" ref="G55:L55" si="6">SUM(G46:G54)</f>
        <v>-79043.45</v>
      </c>
      <c r="H55" s="40">
        <f t="shared" si="6"/>
        <v>3236897.58</v>
      </c>
      <c r="I55" s="40">
        <f t="shared" si="6"/>
        <v>0</v>
      </c>
      <c r="J55" s="40">
        <f t="shared" si="6"/>
        <v>0</v>
      </c>
      <c r="K55" s="40">
        <f t="shared" si="6"/>
        <v>0</v>
      </c>
      <c r="L55" s="40">
        <f t="shared" si="6"/>
        <v>3236897.58</v>
      </c>
    </row>
    <row r="56" spans="1:12">
      <c r="A56" s="18" t="s">
        <v>34</v>
      </c>
      <c r="B56" s="18" t="s">
        <v>88</v>
      </c>
      <c r="C56" s="26">
        <v>367372.33</v>
      </c>
      <c r="D56" s="27"/>
      <c r="E56" s="27"/>
      <c r="F56" s="28">
        <v>367372.33</v>
      </c>
      <c r="H56">
        <f t="shared" si="3"/>
        <v>367372.33</v>
      </c>
      <c r="L56" s="29">
        <f t="shared" ref="L56:L74" si="7">SUM(H56:K56)</f>
        <v>367372.33</v>
      </c>
    </row>
    <row r="57" spans="1:12">
      <c r="A57" s="41" t="s">
        <v>189</v>
      </c>
      <c r="B57" s="31" t="s">
        <v>141</v>
      </c>
      <c r="C57" s="32">
        <v>144</v>
      </c>
      <c r="D57" s="33"/>
      <c r="E57" s="33"/>
      <c r="F57" s="34">
        <v>144</v>
      </c>
      <c r="H57">
        <f t="shared" si="3"/>
        <v>144</v>
      </c>
      <c r="L57" s="29">
        <f t="shared" si="7"/>
        <v>144</v>
      </c>
    </row>
    <row r="58" spans="1:12">
      <c r="A58" s="41"/>
      <c r="B58" s="31" t="s">
        <v>142</v>
      </c>
      <c r="C58" s="32">
        <v>1391099.4300000002</v>
      </c>
      <c r="D58" s="33"/>
      <c r="E58" s="33"/>
      <c r="F58" s="34">
        <v>1391099.4300000002</v>
      </c>
      <c r="H58">
        <f t="shared" si="3"/>
        <v>1391099.4300000002</v>
      </c>
      <c r="L58" s="29">
        <f t="shared" si="7"/>
        <v>1391099.4300000002</v>
      </c>
    </row>
    <row r="59" spans="1:12">
      <c r="A59" s="41"/>
      <c r="B59" s="31" t="s">
        <v>89</v>
      </c>
      <c r="C59" s="32">
        <v>2249654.62</v>
      </c>
      <c r="D59" s="33"/>
      <c r="E59" s="33"/>
      <c r="F59" s="34">
        <v>2249654.62</v>
      </c>
      <c r="G59" s="42">
        <v>-347889.5</v>
      </c>
      <c r="H59">
        <f t="shared" si="3"/>
        <v>1901765.12</v>
      </c>
      <c r="K59" s="42">
        <v>2114063.6</v>
      </c>
      <c r="L59" s="29">
        <f t="shared" si="7"/>
        <v>4015828.72</v>
      </c>
    </row>
    <row r="60" spans="1:12">
      <c r="A60" s="41" t="s">
        <v>189</v>
      </c>
      <c r="B60" s="31" t="s">
        <v>143</v>
      </c>
      <c r="C60" s="32">
        <v>100722.9</v>
      </c>
      <c r="D60" s="33"/>
      <c r="E60" s="33"/>
      <c r="F60" s="34">
        <v>100722.9</v>
      </c>
      <c r="H60">
        <f t="shared" si="3"/>
        <v>100722.9</v>
      </c>
      <c r="L60" s="29">
        <f t="shared" si="7"/>
        <v>100722.9</v>
      </c>
    </row>
    <row r="61" spans="1:12">
      <c r="A61" s="41"/>
      <c r="B61" s="31" t="s">
        <v>144</v>
      </c>
      <c r="C61" s="32">
        <v>26062460.300000001</v>
      </c>
      <c r="D61" s="33"/>
      <c r="E61" s="33"/>
      <c r="F61" s="34">
        <v>26062460.300000001</v>
      </c>
      <c r="G61" s="42">
        <v>42668.2</v>
      </c>
      <c r="H61">
        <f t="shared" si="3"/>
        <v>26105128.5</v>
      </c>
      <c r="L61" s="29">
        <f t="shared" si="7"/>
        <v>26105128.5</v>
      </c>
    </row>
    <row r="62" spans="1:12">
      <c r="A62" s="41"/>
      <c r="B62" s="31" t="s">
        <v>145</v>
      </c>
      <c r="C62" s="32">
        <v>1044226.61</v>
      </c>
      <c r="D62" s="33"/>
      <c r="E62" s="33"/>
      <c r="F62" s="34">
        <v>1044226.61</v>
      </c>
      <c r="H62">
        <f t="shared" si="3"/>
        <v>1044226.61</v>
      </c>
      <c r="L62" s="29">
        <f t="shared" si="7"/>
        <v>1044226.61</v>
      </c>
    </row>
    <row r="63" spans="1:12">
      <c r="A63" s="41"/>
      <c r="B63" s="31" t="s">
        <v>90</v>
      </c>
      <c r="C63" s="32">
        <v>2320064.9500000002</v>
      </c>
      <c r="D63" s="33"/>
      <c r="E63" s="33"/>
      <c r="F63" s="34">
        <v>2320064.9500000002</v>
      </c>
      <c r="H63">
        <f t="shared" si="3"/>
        <v>2320064.9500000002</v>
      </c>
      <c r="L63" s="29">
        <f t="shared" si="7"/>
        <v>2320064.9500000002</v>
      </c>
    </row>
    <row r="64" spans="1:12">
      <c r="A64" s="41"/>
      <c r="B64" s="31" t="s">
        <v>146</v>
      </c>
      <c r="C64" s="32">
        <v>950625.5</v>
      </c>
      <c r="D64" s="33"/>
      <c r="E64" s="33"/>
      <c r="F64" s="34">
        <v>950625.5</v>
      </c>
      <c r="H64">
        <f t="shared" si="3"/>
        <v>950625.5</v>
      </c>
      <c r="L64" s="29">
        <f t="shared" si="7"/>
        <v>950625.5</v>
      </c>
    </row>
    <row r="65" spans="1:12">
      <c r="A65" s="41"/>
      <c r="B65" s="31" t="s">
        <v>91</v>
      </c>
      <c r="C65" s="32">
        <v>144936.51999999999</v>
      </c>
      <c r="D65" s="33"/>
      <c r="E65" s="33"/>
      <c r="F65" s="34">
        <v>144936.51999999999</v>
      </c>
      <c r="H65">
        <f t="shared" si="3"/>
        <v>144936.51999999999</v>
      </c>
      <c r="L65" s="29">
        <f t="shared" si="7"/>
        <v>144936.51999999999</v>
      </c>
    </row>
    <row r="66" spans="1:12">
      <c r="A66" s="41"/>
      <c r="B66" s="31" t="s">
        <v>147</v>
      </c>
      <c r="C66" s="32">
        <v>389437.41</v>
      </c>
      <c r="D66" s="33"/>
      <c r="E66" s="33"/>
      <c r="F66" s="34">
        <v>389437.41</v>
      </c>
      <c r="H66">
        <f t="shared" si="3"/>
        <v>389437.41</v>
      </c>
      <c r="L66" s="29">
        <f t="shared" si="7"/>
        <v>389437.41</v>
      </c>
    </row>
    <row r="67" spans="1:12">
      <c r="A67" s="41"/>
      <c r="B67" s="31" t="s">
        <v>92</v>
      </c>
      <c r="C67" s="32">
        <v>127531.62</v>
      </c>
      <c r="D67" s="33"/>
      <c r="E67" s="33"/>
      <c r="F67" s="34">
        <v>127531.62</v>
      </c>
      <c r="H67">
        <f t="shared" si="3"/>
        <v>127531.62</v>
      </c>
      <c r="L67" s="29">
        <f t="shared" si="7"/>
        <v>127531.62</v>
      </c>
    </row>
    <row r="68" spans="1:12">
      <c r="A68" s="41"/>
      <c r="B68" s="31" t="s">
        <v>148</v>
      </c>
      <c r="C68" s="32">
        <v>221817.49</v>
      </c>
      <c r="D68" s="33"/>
      <c r="E68" s="33"/>
      <c r="F68" s="34">
        <v>221817.49</v>
      </c>
      <c r="H68">
        <f t="shared" si="3"/>
        <v>221817.49</v>
      </c>
      <c r="L68" s="29">
        <f t="shared" si="7"/>
        <v>221817.49</v>
      </c>
    </row>
    <row r="69" spans="1:12">
      <c r="A69" s="41" t="s">
        <v>189</v>
      </c>
      <c r="B69" s="31" t="s">
        <v>179</v>
      </c>
      <c r="C69" s="32"/>
      <c r="D69" s="33">
        <v>50199.77</v>
      </c>
      <c r="E69" s="33"/>
      <c r="F69" s="34">
        <v>50199.77</v>
      </c>
      <c r="H69">
        <f t="shared" si="3"/>
        <v>50199.77</v>
      </c>
      <c r="L69" s="29">
        <f t="shared" si="7"/>
        <v>50199.77</v>
      </c>
    </row>
    <row r="70" spans="1:12">
      <c r="A70" s="41"/>
      <c r="B70" s="31" t="s">
        <v>180</v>
      </c>
      <c r="C70" s="32"/>
      <c r="D70" s="33">
        <v>5602.56</v>
      </c>
      <c r="E70" s="33"/>
      <c r="F70" s="34">
        <v>5602.56</v>
      </c>
      <c r="H70">
        <f t="shared" si="3"/>
        <v>5602.56</v>
      </c>
      <c r="L70" s="29">
        <f t="shared" si="7"/>
        <v>5602.56</v>
      </c>
    </row>
    <row r="71" spans="1:12">
      <c r="A71" s="41"/>
      <c r="B71" s="31" t="s">
        <v>181</v>
      </c>
      <c r="C71" s="32"/>
      <c r="D71" s="33">
        <v>83080.72</v>
      </c>
      <c r="E71" s="33"/>
      <c r="F71" s="34">
        <v>83080.72</v>
      </c>
      <c r="H71">
        <f t="shared" si="3"/>
        <v>83080.72</v>
      </c>
      <c r="L71" s="29">
        <f t="shared" si="7"/>
        <v>83080.72</v>
      </c>
    </row>
    <row r="72" spans="1:12">
      <c r="A72" s="41"/>
      <c r="B72" s="31" t="s">
        <v>193</v>
      </c>
      <c r="C72" s="32"/>
      <c r="D72" s="33">
        <v>-775.16</v>
      </c>
      <c r="E72" s="33"/>
      <c r="F72" s="34">
        <v>-775.16</v>
      </c>
      <c r="H72">
        <f t="shared" si="3"/>
        <v>-775.16</v>
      </c>
      <c r="L72" s="29">
        <f t="shared" si="7"/>
        <v>-775.16</v>
      </c>
    </row>
    <row r="73" spans="1:12">
      <c r="A73" s="41"/>
      <c r="B73" s="31" t="s">
        <v>182</v>
      </c>
      <c r="C73" s="32"/>
      <c r="D73" s="33">
        <v>203054.31</v>
      </c>
      <c r="E73" s="33"/>
      <c r="F73" s="34">
        <v>203054.31</v>
      </c>
      <c r="G73" s="42">
        <v>-203054.31</v>
      </c>
      <c r="H73">
        <f t="shared" si="3"/>
        <v>0</v>
      </c>
      <c r="L73" s="29">
        <f t="shared" si="7"/>
        <v>0</v>
      </c>
    </row>
    <row r="74" spans="1:12">
      <c r="A74" s="41"/>
      <c r="B74" s="31" t="s">
        <v>183</v>
      </c>
      <c r="C74" s="32"/>
      <c r="D74" s="33">
        <v>88175.53</v>
      </c>
      <c r="E74" s="33"/>
      <c r="F74" s="34">
        <v>88175.53</v>
      </c>
      <c r="H74">
        <f t="shared" si="3"/>
        <v>88175.53</v>
      </c>
      <c r="L74" s="29">
        <f t="shared" si="7"/>
        <v>88175.53</v>
      </c>
    </row>
    <row r="75" spans="1:12" ht="15">
      <c r="A75" s="35" t="s">
        <v>93</v>
      </c>
      <c r="B75" s="36"/>
      <c r="C75" s="37">
        <v>35370093.68</v>
      </c>
      <c r="D75" s="38">
        <v>429337.73</v>
      </c>
      <c r="E75" s="38"/>
      <c r="F75" s="39">
        <v>35799431.410000011</v>
      </c>
      <c r="G75" s="40">
        <f t="shared" ref="G75:L75" si="8">SUM(G56:G74)</f>
        <v>-508275.61</v>
      </c>
      <c r="H75" s="40">
        <f t="shared" si="8"/>
        <v>35291155.800000012</v>
      </c>
      <c r="I75" s="40">
        <f t="shared" si="8"/>
        <v>0</v>
      </c>
      <c r="J75" s="40">
        <f t="shared" si="8"/>
        <v>0</v>
      </c>
      <c r="K75" s="40">
        <f t="shared" si="8"/>
        <v>2114063.6</v>
      </c>
      <c r="L75" s="40">
        <f t="shared" si="8"/>
        <v>37405219.400000013</v>
      </c>
    </row>
    <row r="76" spans="1:12">
      <c r="A76" s="18" t="s">
        <v>29</v>
      </c>
      <c r="B76" s="18" t="s">
        <v>149</v>
      </c>
      <c r="C76" s="26">
        <v>453829.5</v>
      </c>
      <c r="D76" s="27"/>
      <c r="E76" s="27"/>
      <c r="F76" s="28">
        <v>453829.5</v>
      </c>
      <c r="H76">
        <f t="shared" si="3"/>
        <v>453829.5</v>
      </c>
      <c r="L76" s="29">
        <f t="shared" ref="L76:L87" si="9">SUM(H76:K76)</f>
        <v>453829.5</v>
      </c>
    </row>
    <row r="77" spans="1:12">
      <c r="A77" s="30"/>
      <c r="B77" s="31" t="s">
        <v>150</v>
      </c>
      <c r="C77" s="32">
        <v>137338.46</v>
      </c>
      <c r="D77" s="33"/>
      <c r="E77" s="33"/>
      <c r="F77" s="34">
        <v>137338.46</v>
      </c>
      <c r="H77">
        <f t="shared" si="3"/>
        <v>137338.46</v>
      </c>
      <c r="L77" s="29">
        <f t="shared" si="9"/>
        <v>137338.46</v>
      </c>
    </row>
    <row r="78" spans="1:12">
      <c r="A78" s="30"/>
      <c r="B78" s="31" t="s">
        <v>151</v>
      </c>
      <c r="C78" s="32">
        <v>202.56</v>
      </c>
      <c r="D78" s="33"/>
      <c r="E78" s="33"/>
      <c r="F78" s="34">
        <v>202.56</v>
      </c>
      <c r="H78">
        <f t="shared" si="3"/>
        <v>202.56</v>
      </c>
      <c r="L78" s="29">
        <f t="shared" si="9"/>
        <v>202.56</v>
      </c>
    </row>
    <row r="79" spans="1:12">
      <c r="A79" s="30"/>
      <c r="B79" s="31" t="s">
        <v>152</v>
      </c>
      <c r="C79" s="32">
        <v>1500</v>
      </c>
      <c r="D79" s="33"/>
      <c r="E79" s="33"/>
      <c r="F79" s="34">
        <v>1500</v>
      </c>
      <c r="H79">
        <f t="shared" si="3"/>
        <v>1500</v>
      </c>
      <c r="L79" s="29">
        <f t="shared" si="9"/>
        <v>1500</v>
      </c>
    </row>
    <row r="80" spans="1:12">
      <c r="A80" s="30"/>
      <c r="B80" s="31" t="s">
        <v>153</v>
      </c>
      <c r="C80" s="32">
        <v>4008803.8999999994</v>
      </c>
      <c r="D80" s="33"/>
      <c r="E80" s="33"/>
      <c r="F80" s="34">
        <v>4008803.8999999994</v>
      </c>
      <c r="H80">
        <f t="shared" si="3"/>
        <v>4008803.8999999994</v>
      </c>
      <c r="I80" s="42">
        <v>38616</v>
      </c>
      <c r="J80" s="42">
        <v>137242.44</v>
      </c>
      <c r="L80" s="29">
        <f t="shared" si="9"/>
        <v>4184662.3399999994</v>
      </c>
    </row>
    <row r="81" spans="1:12">
      <c r="A81" s="30"/>
      <c r="B81" s="31" t="s">
        <v>154</v>
      </c>
      <c r="C81" s="32">
        <v>12973.560000000001</v>
      </c>
      <c r="D81" s="33"/>
      <c r="E81" s="33"/>
      <c r="F81" s="34">
        <v>12973.560000000001</v>
      </c>
      <c r="H81">
        <f t="shared" si="3"/>
        <v>12973.560000000001</v>
      </c>
      <c r="L81" s="29">
        <f t="shared" si="9"/>
        <v>12973.560000000001</v>
      </c>
    </row>
    <row r="82" spans="1:12">
      <c r="A82" s="30"/>
      <c r="B82" s="31" t="s">
        <v>155</v>
      </c>
      <c r="C82" s="32">
        <v>204529.08000000002</v>
      </c>
      <c r="D82" s="33"/>
      <c r="E82" s="33"/>
      <c r="F82" s="34">
        <v>204529.08000000002</v>
      </c>
      <c r="H82">
        <f t="shared" si="3"/>
        <v>204529.08000000002</v>
      </c>
      <c r="L82" s="29">
        <f t="shared" si="9"/>
        <v>204529.08000000002</v>
      </c>
    </row>
    <row r="83" spans="1:12">
      <c r="A83" s="30"/>
      <c r="B83" s="31" t="s">
        <v>156</v>
      </c>
      <c r="C83" s="32">
        <v>2506233.62</v>
      </c>
      <c r="D83" s="33"/>
      <c r="E83" s="33"/>
      <c r="F83" s="34">
        <v>2506233.62</v>
      </c>
      <c r="H83">
        <f t="shared" si="3"/>
        <v>2506233.62</v>
      </c>
      <c r="L83" s="29">
        <f t="shared" si="9"/>
        <v>2506233.62</v>
      </c>
    </row>
    <row r="84" spans="1:12">
      <c r="A84" s="30"/>
      <c r="B84" s="31" t="s">
        <v>157</v>
      </c>
      <c r="C84" s="32">
        <v>4005962.6399999997</v>
      </c>
      <c r="D84" s="33"/>
      <c r="E84" s="33"/>
      <c r="F84" s="34">
        <v>4005962.6399999997</v>
      </c>
      <c r="H84">
        <f t="shared" ref="H84:H87" si="10">F84+G84</f>
        <v>4005962.6399999997</v>
      </c>
      <c r="L84" s="29">
        <f t="shared" si="9"/>
        <v>4005962.6399999997</v>
      </c>
    </row>
    <row r="85" spans="1:12">
      <c r="A85" s="30"/>
      <c r="B85" s="31" t="s">
        <v>158</v>
      </c>
      <c r="C85" s="32">
        <v>3983208.29</v>
      </c>
      <c r="D85" s="33"/>
      <c r="E85" s="33"/>
      <c r="F85" s="34">
        <v>3983208.29</v>
      </c>
      <c r="H85">
        <f t="shared" si="10"/>
        <v>3983208.29</v>
      </c>
      <c r="L85" s="29">
        <f t="shared" si="9"/>
        <v>3983208.29</v>
      </c>
    </row>
    <row r="86" spans="1:12">
      <c r="A86" s="30"/>
      <c r="B86" s="31" t="s">
        <v>159</v>
      </c>
      <c r="C86" s="32">
        <v>346.56</v>
      </c>
      <c r="D86" s="33"/>
      <c r="E86" s="33"/>
      <c r="F86" s="34">
        <v>346.56</v>
      </c>
      <c r="H86">
        <f t="shared" si="10"/>
        <v>346.56</v>
      </c>
      <c r="L86" s="29">
        <f t="shared" si="9"/>
        <v>346.56</v>
      </c>
    </row>
    <row r="87" spans="1:12">
      <c r="A87" s="30"/>
      <c r="B87" s="31" t="s">
        <v>160</v>
      </c>
      <c r="C87" s="32">
        <v>2778.96</v>
      </c>
      <c r="D87" s="33"/>
      <c r="E87" s="33"/>
      <c r="F87" s="34">
        <v>2778.96</v>
      </c>
      <c r="H87">
        <f t="shared" si="10"/>
        <v>2778.96</v>
      </c>
      <c r="L87" s="29">
        <f t="shared" si="9"/>
        <v>2778.96</v>
      </c>
    </row>
    <row r="88" spans="1:12" ht="15">
      <c r="A88" s="35" t="s">
        <v>161</v>
      </c>
      <c r="B88" s="36"/>
      <c r="C88" s="37">
        <v>15317707.130000001</v>
      </c>
      <c r="D88" s="38"/>
      <c r="E88" s="38"/>
      <c r="F88" s="39">
        <f t="shared" ref="F88:L88" si="11">SUM(F76:F87)</f>
        <v>15317707.130000001</v>
      </c>
      <c r="G88" s="39">
        <f t="shared" si="11"/>
        <v>0</v>
      </c>
      <c r="H88" s="40">
        <f t="shared" si="11"/>
        <v>15317707.130000001</v>
      </c>
      <c r="I88" s="40">
        <f t="shared" si="11"/>
        <v>38616</v>
      </c>
      <c r="J88" s="40">
        <f t="shared" si="11"/>
        <v>137242.44</v>
      </c>
      <c r="K88" s="40">
        <f t="shared" si="11"/>
        <v>0</v>
      </c>
      <c r="L88" s="40">
        <f t="shared" si="11"/>
        <v>15493565.569999998</v>
      </c>
    </row>
    <row r="89" spans="1:12" ht="15">
      <c r="A89" s="43" t="s">
        <v>13</v>
      </c>
      <c r="B89" s="44"/>
      <c r="C89" s="45">
        <v>79521162.300000012</v>
      </c>
      <c r="D89" s="46">
        <v>434970.1</v>
      </c>
      <c r="E89" s="46">
        <v>3424937.62</v>
      </c>
      <c r="F89" s="47">
        <v>83381070.020000011</v>
      </c>
      <c r="G89" s="48">
        <f>+G88+G75+G55+G45+G19</f>
        <v>-592951.42999999993</v>
      </c>
      <c r="H89" s="48">
        <f>+H88+H75+H55+H45+H19</f>
        <v>82788118.590000004</v>
      </c>
      <c r="I89" s="49">
        <f t="shared" ref="I89:K89" si="12">+I88+I75+I55+I45+I19</f>
        <v>38616</v>
      </c>
      <c r="J89" s="49">
        <f t="shared" si="12"/>
        <v>137242.44</v>
      </c>
      <c r="K89" s="49">
        <f t="shared" si="12"/>
        <v>2114063.6</v>
      </c>
      <c r="L89" s="48">
        <f>+L88+L75+L55+L45+L19</f>
        <v>85078040.63000001</v>
      </c>
    </row>
    <row r="90" spans="1:12">
      <c r="L90" s="29"/>
    </row>
    <row r="91" spans="1:12">
      <c r="L91" s="29"/>
    </row>
    <row r="94" spans="1:12">
      <c r="A94" s="10" t="s">
        <v>162</v>
      </c>
    </row>
    <row r="95" spans="1:12">
      <c r="A95" s="10" t="s">
        <v>163</v>
      </c>
    </row>
    <row r="96" spans="1:12">
      <c r="A96" s="10" t="s">
        <v>164</v>
      </c>
    </row>
    <row r="97" spans="1:1">
      <c r="A97" s="10" t="s">
        <v>165</v>
      </c>
    </row>
  </sheetData>
  <pageMargins left="0.7" right="0.7" top="0.75" bottom="0.75" header="0.3" footer="0.3"/>
  <pageSetup scale="53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="85" zoomScaleNormal="85" workbookViewId="0">
      <pane ySplit="5" topLeftCell="A17" activePane="bottomLeft" state="frozen"/>
      <selection pane="bottomLeft" sqref="A1:F52"/>
    </sheetView>
  </sheetViews>
  <sheetFormatPr defaultRowHeight="12.75"/>
  <cols>
    <col min="1" max="1" width="35.5703125" bestFit="1" customWidth="1"/>
    <col min="2" max="2" width="27.7109375" bestFit="1" customWidth="1"/>
    <col min="3" max="3" width="8" bestFit="1" customWidth="1"/>
    <col min="4" max="6" width="17.28515625" bestFit="1" customWidth="1"/>
    <col min="7" max="7" width="9.85546875" bestFit="1" customWidth="1"/>
  </cols>
  <sheetData>
    <row r="1" spans="1:6">
      <c r="A1" s="63" t="s">
        <v>199</v>
      </c>
    </row>
    <row r="2" spans="1:6">
      <c r="A2" s="63" t="s">
        <v>200</v>
      </c>
    </row>
    <row r="3" spans="1:6">
      <c r="A3" s="63" t="s">
        <v>201</v>
      </c>
    </row>
    <row r="4" spans="1:6">
      <c r="A4" s="63"/>
    </row>
    <row r="5" spans="1:6" ht="15">
      <c r="A5" s="52" t="s">
        <v>22</v>
      </c>
      <c r="B5" s="52" t="s">
        <v>23</v>
      </c>
      <c r="C5" s="52" t="s">
        <v>6</v>
      </c>
      <c r="D5" s="53" t="s">
        <v>7</v>
      </c>
      <c r="E5" s="53" t="s">
        <v>24</v>
      </c>
      <c r="F5" s="53" t="s">
        <v>25</v>
      </c>
    </row>
    <row r="6" spans="1:6" ht="15">
      <c r="A6" s="50" t="s">
        <v>57</v>
      </c>
      <c r="B6" s="50" t="s">
        <v>38</v>
      </c>
      <c r="C6" s="50" t="s">
        <v>194</v>
      </c>
      <c r="D6" s="51">
        <v>52919.18</v>
      </c>
      <c r="E6" s="51">
        <v>52883.89</v>
      </c>
      <c r="F6" s="51">
        <v>35.29</v>
      </c>
    </row>
    <row r="7" spans="1:6" ht="15">
      <c r="A7" s="50" t="s">
        <v>37</v>
      </c>
      <c r="B7" s="50" t="s">
        <v>38</v>
      </c>
      <c r="C7" s="50" t="s">
        <v>194</v>
      </c>
      <c r="D7" s="51">
        <v>19840579.100000001</v>
      </c>
      <c r="E7" s="51">
        <v>10581232.84</v>
      </c>
      <c r="F7" s="51">
        <v>9259346.2599999998</v>
      </c>
    </row>
    <row r="8" spans="1:6" ht="15">
      <c r="A8" s="50" t="s">
        <v>43</v>
      </c>
      <c r="B8" s="50" t="s">
        <v>34</v>
      </c>
      <c r="C8" s="50" t="s">
        <v>194</v>
      </c>
      <c r="D8" s="51">
        <v>4852464.33</v>
      </c>
      <c r="E8" s="51">
        <v>0.01</v>
      </c>
      <c r="F8" s="51">
        <v>4852464.32</v>
      </c>
    </row>
    <row r="9" spans="1:6" ht="15">
      <c r="A9" s="50" t="s">
        <v>66</v>
      </c>
      <c r="B9" s="50" t="s">
        <v>34</v>
      </c>
      <c r="C9" s="50" t="s">
        <v>194</v>
      </c>
      <c r="D9" s="51">
        <v>5420</v>
      </c>
      <c r="E9" s="51">
        <v>0</v>
      </c>
      <c r="F9" s="51">
        <v>5420</v>
      </c>
    </row>
    <row r="10" spans="1:6" ht="15">
      <c r="A10" s="50" t="s">
        <v>72</v>
      </c>
      <c r="B10" s="50" t="s">
        <v>34</v>
      </c>
      <c r="C10" s="50" t="s">
        <v>194</v>
      </c>
      <c r="D10" s="51">
        <v>64977356.289999999</v>
      </c>
      <c r="E10" s="51">
        <v>25176781.530000001</v>
      </c>
      <c r="F10" s="51">
        <v>39800574.759999998</v>
      </c>
    </row>
    <row r="11" spans="1:6" ht="15">
      <c r="A11" s="50" t="s">
        <v>48</v>
      </c>
      <c r="B11" s="50" t="s">
        <v>34</v>
      </c>
      <c r="C11" s="50" t="s">
        <v>194</v>
      </c>
      <c r="D11" s="51">
        <v>938538410.77999997</v>
      </c>
      <c r="E11" s="51">
        <v>309245200.85000002</v>
      </c>
      <c r="F11" s="51">
        <v>629293209.92999995</v>
      </c>
    </row>
    <row r="12" spans="1:6" ht="15">
      <c r="A12" s="50" t="s">
        <v>73</v>
      </c>
      <c r="B12" s="50" t="s">
        <v>34</v>
      </c>
      <c r="C12" s="50" t="s">
        <v>194</v>
      </c>
      <c r="D12" s="51">
        <v>115639863.27</v>
      </c>
      <c r="E12" s="51">
        <v>64521694.310000002</v>
      </c>
      <c r="F12" s="51">
        <v>51118168.960000001</v>
      </c>
    </row>
    <row r="13" spans="1:6" ht="15">
      <c r="A13" s="50" t="s">
        <v>42</v>
      </c>
      <c r="B13" s="50" t="s">
        <v>34</v>
      </c>
      <c r="C13" s="50" t="s">
        <v>194</v>
      </c>
      <c r="D13" s="51">
        <v>29039735.57</v>
      </c>
      <c r="E13" s="51">
        <v>14844064.68</v>
      </c>
      <c r="F13" s="51">
        <v>14195670.890000001</v>
      </c>
    </row>
    <row r="14" spans="1:6" ht="15">
      <c r="A14" s="50" t="s">
        <v>65</v>
      </c>
      <c r="B14" s="50" t="s">
        <v>34</v>
      </c>
      <c r="C14" s="50" t="s">
        <v>194</v>
      </c>
      <c r="D14" s="51">
        <v>11869942.92</v>
      </c>
      <c r="E14" s="51">
        <v>5351043.78</v>
      </c>
      <c r="F14" s="51">
        <v>6518899.1399999997</v>
      </c>
    </row>
    <row r="15" spans="1:6" ht="15">
      <c r="A15" s="50" t="s">
        <v>54</v>
      </c>
      <c r="B15" s="50" t="s">
        <v>34</v>
      </c>
      <c r="C15" s="50" t="s">
        <v>194</v>
      </c>
      <c r="D15" s="51">
        <v>11624651.58</v>
      </c>
      <c r="E15" s="51">
        <v>3917645.64</v>
      </c>
      <c r="F15" s="51">
        <v>7707005.9400000004</v>
      </c>
    </row>
    <row r="16" spans="1:6" ht="15">
      <c r="A16" s="50" t="s">
        <v>33</v>
      </c>
      <c r="B16" s="50" t="s">
        <v>29</v>
      </c>
      <c r="C16" s="50" t="s">
        <v>194</v>
      </c>
      <c r="D16" s="51">
        <v>4480275.7</v>
      </c>
      <c r="E16" s="51">
        <v>0</v>
      </c>
      <c r="F16" s="51">
        <v>4480275.7</v>
      </c>
    </row>
    <row r="17" spans="1:6" ht="15">
      <c r="A17" s="50" t="s">
        <v>64</v>
      </c>
      <c r="B17" s="50" t="s">
        <v>29</v>
      </c>
      <c r="C17" s="50" t="s">
        <v>194</v>
      </c>
      <c r="D17" s="51">
        <v>30754314.710000001</v>
      </c>
      <c r="E17" s="51">
        <v>7827340.5899999999</v>
      </c>
      <c r="F17" s="51">
        <v>22926974.120000001</v>
      </c>
    </row>
    <row r="18" spans="1:6" ht="15">
      <c r="A18" s="50" t="s">
        <v>39</v>
      </c>
      <c r="B18" s="50" t="s">
        <v>29</v>
      </c>
      <c r="C18" s="50" t="s">
        <v>194</v>
      </c>
      <c r="D18" s="51">
        <v>6656004.7300000004</v>
      </c>
      <c r="E18" s="51">
        <v>2883779.26</v>
      </c>
      <c r="F18" s="51">
        <v>3772225.47</v>
      </c>
    </row>
    <row r="19" spans="1:6" ht="15">
      <c r="A19" s="50" t="s">
        <v>26</v>
      </c>
      <c r="B19" s="50" t="s">
        <v>27</v>
      </c>
      <c r="C19" s="50" t="s">
        <v>194</v>
      </c>
      <c r="D19" s="51">
        <v>607009.66</v>
      </c>
      <c r="E19" s="51">
        <v>7395.9</v>
      </c>
      <c r="F19" s="51">
        <v>599613.76</v>
      </c>
    </row>
    <row r="20" spans="1:6" ht="15">
      <c r="A20" s="50" t="s">
        <v>26</v>
      </c>
      <c r="B20" s="50" t="s">
        <v>29</v>
      </c>
      <c r="C20" s="50" t="s">
        <v>194</v>
      </c>
      <c r="D20" s="51">
        <v>196889106.13999999</v>
      </c>
      <c r="E20" s="51">
        <v>38567061.130000003</v>
      </c>
      <c r="F20" s="51">
        <v>158322045.00999999</v>
      </c>
    </row>
    <row r="21" spans="1:6" ht="15">
      <c r="A21" s="50" t="s">
        <v>53</v>
      </c>
      <c r="B21" s="50" t="s">
        <v>29</v>
      </c>
      <c r="C21" s="50" t="s">
        <v>194</v>
      </c>
      <c r="D21" s="51">
        <v>96771843.769999996</v>
      </c>
      <c r="E21" s="51">
        <v>51521743.850000001</v>
      </c>
      <c r="F21" s="51">
        <v>45250099.920000002</v>
      </c>
    </row>
    <row r="22" spans="1:6" ht="15">
      <c r="A22" s="50" t="s">
        <v>60</v>
      </c>
      <c r="B22" s="50" t="s">
        <v>29</v>
      </c>
      <c r="C22" s="50" t="s">
        <v>194</v>
      </c>
      <c r="D22" s="51">
        <v>102111601.81</v>
      </c>
      <c r="E22" s="51">
        <v>29797345.949999999</v>
      </c>
      <c r="F22" s="51">
        <v>72314255.859999999</v>
      </c>
    </row>
    <row r="23" spans="1:6" ht="15">
      <c r="A23" s="50" t="s">
        <v>28</v>
      </c>
      <c r="B23" s="50" t="s">
        <v>29</v>
      </c>
      <c r="C23" s="50" t="s">
        <v>194</v>
      </c>
      <c r="D23" s="51">
        <v>136809563.66</v>
      </c>
      <c r="E23" s="51">
        <v>65465950.140000001</v>
      </c>
      <c r="F23" s="51">
        <v>71343613.519999996</v>
      </c>
    </row>
    <row r="24" spans="1:6" ht="15">
      <c r="A24" s="50" t="s">
        <v>32</v>
      </c>
      <c r="B24" s="50" t="s">
        <v>29</v>
      </c>
      <c r="C24" s="50" t="s">
        <v>194</v>
      </c>
      <c r="D24" s="51">
        <v>11590</v>
      </c>
      <c r="E24" s="51">
        <v>577.6</v>
      </c>
      <c r="F24" s="51">
        <v>11012.4</v>
      </c>
    </row>
    <row r="25" spans="1:6" ht="15">
      <c r="A25" s="50" t="s">
        <v>46</v>
      </c>
      <c r="B25" s="50" t="s">
        <v>29</v>
      </c>
      <c r="C25" s="50" t="s">
        <v>194</v>
      </c>
      <c r="D25" s="51">
        <v>106066</v>
      </c>
      <c r="E25" s="51">
        <v>38453.870000000003</v>
      </c>
      <c r="F25" s="51">
        <v>67612.13</v>
      </c>
    </row>
    <row r="26" spans="1:6" ht="15">
      <c r="A26" s="50" t="s">
        <v>74</v>
      </c>
      <c r="B26" s="50" t="s">
        <v>27</v>
      </c>
      <c r="C26" s="50" t="s">
        <v>194</v>
      </c>
      <c r="D26" s="51">
        <v>2150608.2400000002</v>
      </c>
      <c r="E26" s="51">
        <v>0</v>
      </c>
      <c r="F26" s="51">
        <v>2150608.2400000002</v>
      </c>
    </row>
    <row r="27" spans="1:6" ht="15">
      <c r="A27" s="50" t="s">
        <v>52</v>
      </c>
      <c r="B27" s="50" t="s">
        <v>27</v>
      </c>
      <c r="C27" s="50" t="s">
        <v>194</v>
      </c>
      <c r="D27" s="51">
        <v>5345556.38</v>
      </c>
      <c r="E27" s="51">
        <v>1849561.66</v>
      </c>
      <c r="F27" s="51">
        <v>3495994.72</v>
      </c>
    </row>
    <row r="28" spans="1:6" ht="15">
      <c r="A28" s="50" t="s">
        <v>70</v>
      </c>
      <c r="B28" s="50" t="s">
        <v>27</v>
      </c>
      <c r="C28" s="50" t="s">
        <v>194</v>
      </c>
      <c r="D28" s="51">
        <v>4500234.93</v>
      </c>
      <c r="E28" s="51">
        <v>1718064.62</v>
      </c>
      <c r="F28" s="51">
        <v>2782170.31</v>
      </c>
    </row>
    <row r="29" spans="1:6" ht="15">
      <c r="A29" s="50" t="s">
        <v>67</v>
      </c>
      <c r="B29" s="50" t="s">
        <v>27</v>
      </c>
      <c r="C29" s="50" t="s">
        <v>194</v>
      </c>
      <c r="D29" s="51">
        <v>97987166.269999996</v>
      </c>
      <c r="E29" s="51">
        <v>25293839.899999999</v>
      </c>
      <c r="F29" s="51">
        <v>72693326.370000005</v>
      </c>
    </row>
    <row r="30" spans="1:6" ht="15">
      <c r="A30" s="50" t="s">
        <v>47</v>
      </c>
      <c r="B30" s="50" t="s">
        <v>27</v>
      </c>
      <c r="C30" s="50" t="s">
        <v>194</v>
      </c>
      <c r="D30" s="51">
        <v>201038118.25</v>
      </c>
      <c r="E30" s="51">
        <v>82283459.260000005</v>
      </c>
      <c r="F30" s="51">
        <v>118754658.98999999</v>
      </c>
    </row>
    <row r="31" spans="1:6" ht="15">
      <c r="A31" s="50" t="s">
        <v>68</v>
      </c>
      <c r="B31" s="50" t="s">
        <v>27</v>
      </c>
      <c r="C31" s="50" t="s">
        <v>194</v>
      </c>
      <c r="D31" s="51">
        <v>218593132.69</v>
      </c>
      <c r="E31" s="51">
        <v>43681747.710000001</v>
      </c>
      <c r="F31" s="51">
        <v>174911384.97999999</v>
      </c>
    </row>
    <row r="32" spans="1:6" ht="15">
      <c r="A32" s="50" t="s">
        <v>61</v>
      </c>
      <c r="B32" s="50" t="s">
        <v>27</v>
      </c>
      <c r="C32" s="50" t="s">
        <v>194</v>
      </c>
      <c r="D32" s="51">
        <v>7218039.8799999999</v>
      </c>
      <c r="E32" s="51">
        <v>1971082.43</v>
      </c>
      <c r="F32" s="51">
        <v>5246957.45</v>
      </c>
    </row>
    <row r="33" spans="1:6" ht="15">
      <c r="A33" s="50" t="s">
        <v>51</v>
      </c>
      <c r="B33" s="50" t="s">
        <v>27</v>
      </c>
      <c r="C33" s="50" t="s">
        <v>194</v>
      </c>
      <c r="D33" s="51">
        <v>11083763.16</v>
      </c>
      <c r="E33" s="51">
        <v>2270769.04</v>
      </c>
      <c r="F33" s="51">
        <v>8812994.1199999992</v>
      </c>
    </row>
    <row r="34" spans="1:6" ht="15">
      <c r="A34" s="50" t="s">
        <v>59</v>
      </c>
      <c r="B34" s="50" t="s">
        <v>27</v>
      </c>
      <c r="C34" s="50" t="s">
        <v>194</v>
      </c>
      <c r="D34" s="51">
        <v>130373328.47</v>
      </c>
      <c r="E34" s="51">
        <v>32910424.350000001</v>
      </c>
      <c r="F34" s="51">
        <v>97462904.120000005</v>
      </c>
    </row>
    <row r="35" spans="1:6" ht="15">
      <c r="A35" s="50" t="s">
        <v>35</v>
      </c>
      <c r="B35" s="50" t="s">
        <v>27</v>
      </c>
      <c r="C35" s="50" t="s">
        <v>194</v>
      </c>
      <c r="D35" s="51">
        <v>59997917.109999999</v>
      </c>
      <c r="E35" s="51">
        <v>20917217.66</v>
      </c>
      <c r="F35" s="51">
        <v>39080699.450000003</v>
      </c>
    </row>
    <row r="36" spans="1:6" ht="15">
      <c r="A36" s="50" t="s">
        <v>55</v>
      </c>
      <c r="B36" s="50" t="s">
        <v>27</v>
      </c>
      <c r="C36" s="50" t="s">
        <v>194</v>
      </c>
      <c r="D36" s="51">
        <v>24876059.780000001</v>
      </c>
      <c r="E36" s="51">
        <v>10155488.35</v>
      </c>
      <c r="F36" s="51">
        <v>14720571.43</v>
      </c>
    </row>
    <row r="37" spans="1:6" ht="15">
      <c r="A37" s="50" t="s">
        <v>49</v>
      </c>
      <c r="B37" s="50" t="s">
        <v>27</v>
      </c>
      <c r="C37" s="50" t="s">
        <v>194</v>
      </c>
      <c r="D37" s="51">
        <v>19789117.120000001</v>
      </c>
      <c r="E37" s="51">
        <v>6010189.7999999998</v>
      </c>
      <c r="F37" s="51">
        <v>13778927.32</v>
      </c>
    </row>
    <row r="38" spans="1:6" ht="15">
      <c r="A38" s="50" t="s">
        <v>50</v>
      </c>
      <c r="B38" s="50" t="s">
        <v>27</v>
      </c>
      <c r="C38" s="50" t="s">
        <v>194</v>
      </c>
      <c r="D38" s="51">
        <v>3923399.24</v>
      </c>
      <c r="E38" s="51">
        <v>1408224.09</v>
      </c>
      <c r="F38" s="51">
        <v>2515175.15</v>
      </c>
    </row>
    <row r="39" spans="1:6" ht="15">
      <c r="A39" s="50" t="s">
        <v>41</v>
      </c>
      <c r="B39" s="50" t="s">
        <v>5</v>
      </c>
      <c r="C39" s="50" t="s">
        <v>194</v>
      </c>
      <c r="D39" s="51">
        <v>1488985</v>
      </c>
      <c r="E39" s="51">
        <v>201.32</v>
      </c>
      <c r="F39" s="51">
        <v>1488783.68</v>
      </c>
    </row>
    <row r="40" spans="1:6" ht="15">
      <c r="A40" s="50" t="s">
        <v>62</v>
      </c>
      <c r="B40" s="50" t="s">
        <v>5</v>
      </c>
      <c r="C40" s="50" t="s">
        <v>194</v>
      </c>
      <c r="D40" s="51">
        <v>35746</v>
      </c>
      <c r="E40" s="51">
        <v>7780.74</v>
      </c>
      <c r="F40" s="51">
        <v>27965.26</v>
      </c>
    </row>
    <row r="41" spans="1:6" ht="15">
      <c r="A41" s="50" t="s">
        <v>63</v>
      </c>
      <c r="B41" s="50" t="s">
        <v>5</v>
      </c>
      <c r="C41" s="50" t="s">
        <v>194</v>
      </c>
      <c r="D41" s="51">
        <v>22041107.100000001</v>
      </c>
      <c r="E41" s="51">
        <v>8342658.0599999996</v>
      </c>
      <c r="F41" s="51">
        <v>13698449.039999999</v>
      </c>
    </row>
    <row r="42" spans="1:6" ht="15">
      <c r="A42" s="50" t="s">
        <v>71</v>
      </c>
      <c r="B42" s="50" t="s">
        <v>5</v>
      </c>
      <c r="C42" s="50" t="s">
        <v>194</v>
      </c>
      <c r="D42" s="51">
        <v>1824237.01</v>
      </c>
      <c r="E42" s="51">
        <v>455373.07</v>
      </c>
      <c r="F42" s="51">
        <v>1368863.94</v>
      </c>
    </row>
    <row r="43" spans="1:6" ht="15">
      <c r="A43" s="50" t="s">
        <v>45</v>
      </c>
      <c r="B43" s="50" t="s">
        <v>5</v>
      </c>
      <c r="C43" s="50" t="s">
        <v>194</v>
      </c>
      <c r="D43" s="51">
        <v>14767.6</v>
      </c>
      <c r="E43" s="51">
        <v>1743.04</v>
      </c>
      <c r="F43" s="51">
        <v>13024.56</v>
      </c>
    </row>
    <row r="44" spans="1:6" ht="15">
      <c r="A44" s="50" t="s">
        <v>58</v>
      </c>
      <c r="B44" s="50" t="s">
        <v>5</v>
      </c>
      <c r="C44" s="50" t="s">
        <v>194</v>
      </c>
      <c r="D44" s="51">
        <v>237429.08</v>
      </c>
      <c r="E44" s="51">
        <v>51054.57</v>
      </c>
      <c r="F44" s="51">
        <v>186374.51</v>
      </c>
    </row>
    <row r="45" spans="1:6" ht="15">
      <c r="A45" s="50" t="s">
        <v>30</v>
      </c>
      <c r="B45" s="50" t="s">
        <v>5</v>
      </c>
      <c r="C45" s="50" t="s">
        <v>194</v>
      </c>
      <c r="D45" s="51">
        <v>4215291.62</v>
      </c>
      <c r="E45" s="51">
        <v>1155748.1299999999</v>
      </c>
      <c r="F45" s="51">
        <v>3059543.49</v>
      </c>
    </row>
    <row r="46" spans="1:6" ht="15">
      <c r="A46" s="50" t="s">
        <v>31</v>
      </c>
      <c r="B46" s="50" t="s">
        <v>5</v>
      </c>
      <c r="C46" s="50" t="s">
        <v>194</v>
      </c>
      <c r="D46" s="51">
        <v>261453.42</v>
      </c>
      <c r="E46" s="51">
        <v>80463.850000000006</v>
      </c>
      <c r="F46" s="51">
        <v>180989.57</v>
      </c>
    </row>
    <row r="47" spans="1:6" ht="15">
      <c r="A47" s="50" t="s">
        <v>36</v>
      </c>
      <c r="B47" s="50" t="s">
        <v>5</v>
      </c>
      <c r="C47" s="50" t="s">
        <v>194</v>
      </c>
      <c r="D47" s="51">
        <v>5931.29</v>
      </c>
      <c r="E47" s="51">
        <v>2290.1</v>
      </c>
      <c r="F47" s="51">
        <v>3641.19</v>
      </c>
    </row>
    <row r="48" spans="1:6" ht="15">
      <c r="A48" s="50" t="s">
        <v>44</v>
      </c>
      <c r="B48" s="50" t="s">
        <v>5</v>
      </c>
      <c r="C48" s="50" t="s">
        <v>194</v>
      </c>
      <c r="D48" s="51">
        <v>8824509.6199999992</v>
      </c>
      <c r="E48" s="51">
        <v>2441089.21</v>
      </c>
      <c r="F48" s="51">
        <v>6383420.4100000001</v>
      </c>
    </row>
    <row r="49" spans="1:6" ht="15">
      <c r="A49" s="50" t="s">
        <v>69</v>
      </c>
      <c r="B49" s="50" t="s">
        <v>5</v>
      </c>
      <c r="C49" s="50" t="s">
        <v>194</v>
      </c>
      <c r="D49" s="51">
        <v>1147357.92</v>
      </c>
      <c r="E49" s="51">
        <v>136540.95000000001</v>
      </c>
      <c r="F49" s="51">
        <v>1010816.97</v>
      </c>
    </row>
    <row r="50" spans="1:6" ht="15">
      <c r="A50" s="50" t="s">
        <v>40</v>
      </c>
      <c r="B50" s="50" t="s">
        <v>5</v>
      </c>
      <c r="C50" s="50" t="s">
        <v>194</v>
      </c>
      <c r="D50" s="51">
        <v>1624696.01</v>
      </c>
      <c r="E50" s="51">
        <v>486045.34</v>
      </c>
      <c r="F50" s="51">
        <v>1138650.67</v>
      </c>
    </row>
    <row r="51" spans="1:6" ht="15">
      <c r="A51" s="50" t="s">
        <v>56</v>
      </c>
      <c r="B51" s="50" t="s">
        <v>5</v>
      </c>
      <c r="C51" s="50" t="s">
        <v>194</v>
      </c>
      <c r="D51" s="54">
        <v>81054.350000000006</v>
      </c>
      <c r="E51" s="54">
        <v>34587.22</v>
      </c>
      <c r="F51" s="54">
        <v>46467.13</v>
      </c>
    </row>
    <row r="52" spans="1:6" ht="15">
      <c r="D52" s="5">
        <f>SUM(D6:D51)</f>
        <v>2600317726.7399998</v>
      </c>
      <c r="E52" s="5">
        <f>SUM(E6:E51)</f>
        <v>873465840.29000008</v>
      </c>
      <c r="F52" s="5">
        <f>SUM(F6:F51)</f>
        <v>1726851886.4500008</v>
      </c>
    </row>
  </sheetData>
  <autoFilter ref="A5:F52"/>
  <pageMargins left="0.7" right="0.7" top="0.75" bottom="0.75" header="0.3" footer="0.3"/>
  <pageSetup scale="74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zoomScale="85" zoomScaleNormal="85" workbookViewId="0">
      <pane ySplit="5" topLeftCell="A6" activePane="bottomLeft" state="frozen"/>
      <selection activeCell="E9" sqref="E9"/>
      <selection pane="bottomLeft" sqref="A1:D3"/>
    </sheetView>
  </sheetViews>
  <sheetFormatPr defaultRowHeight="15"/>
  <cols>
    <col min="1" max="1" width="25.140625" style="3" bestFit="1" customWidth="1"/>
    <col min="2" max="2" width="9.7109375" style="3" customWidth="1"/>
    <col min="3" max="3" width="28.42578125" style="3" bestFit="1" customWidth="1"/>
    <col min="4" max="4" width="15.5703125" style="6" bestFit="1" customWidth="1"/>
    <col min="5" max="5" width="21.5703125" style="6" customWidth="1"/>
    <col min="6" max="6" width="17.42578125" style="6" customWidth="1"/>
    <col min="7" max="256" width="9.140625" style="6"/>
    <col min="257" max="257" width="25.140625" style="6" bestFit="1" customWidth="1"/>
    <col min="258" max="258" width="9.7109375" style="6" customWidth="1"/>
    <col min="259" max="259" width="28.42578125" style="6" bestFit="1" customWidth="1"/>
    <col min="260" max="261" width="15.5703125" style="6" bestFit="1" customWidth="1"/>
    <col min="262" max="512" width="9.140625" style="6"/>
    <col min="513" max="513" width="25.140625" style="6" bestFit="1" customWidth="1"/>
    <col min="514" max="514" width="9.7109375" style="6" customWidth="1"/>
    <col min="515" max="515" width="28.42578125" style="6" bestFit="1" customWidth="1"/>
    <col min="516" max="517" width="15.5703125" style="6" bestFit="1" customWidth="1"/>
    <col min="518" max="768" width="9.140625" style="6"/>
    <col min="769" max="769" width="25.140625" style="6" bestFit="1" customWidth="1"/>
    <col min="770" max="770" width="9.7109375" style="6" customWidth="1"/>
    <col min="771" max="771" width="28.42578125" style="6" bestFit="1" customWidth="1"/>
    <col min="772" max="773" width="15.5703125" style="6" bestFit="1" customWidth="1"/>
    <col min="774" max="1024" width="9.140625" style="6"/>
    <col min="1025" max="1025" width="25.140625" style="6" bestFit="1" customWidth="1"/>
    <col min="1026" max="1026" width="9.7109375" style="6" customWidth="1"/>
    <col min="1027" max="1027" width="28.42578125" style="6" bestFit="1" customWidth="1"/>
    <col min="1028" max="1029" width="15.5703125" style="6" bestFit="1" customWidth="1"/>
    <col min="1030" max="1280" width="9.140625" style="6"/>
    <col min="1281" max="1281" width="25.140625" style="6" bestFit="1" customWidth="1"/>
    <col min="1282" max="1282" width="9.7109375" style="6" customWidth="1"/>
    <col min="1283" max="1283" width="28.42578125" style="6" bestFit="1" customWidth="1"/>
    <col min="1284" max="1285" width="15.5703125" style="6" bestFit="1" customWidth="1"/>
    <col min="1286" max="1536" width="9.140625" style="6"/>
    <col min="1537" max="1537" width="25.140625" style="6" bestFit="1" customWidth="1"/>
    <col min="1538" max="1538" width="9.7109375" style="6" customWidth="1"/>
    <col min="1539" max="1539" width="28.42578125" style="6" bestFit="1" customWidth="1"/>
    <col min="1540" max="1541" width="15.5703125" style="6" bestFit="1" customWidth="1"/>
    <col min="1542" max="1792" width="9.140625" style="6"/>
    <col min="1793" max="1793" width="25.140625" style="6" bestFit="1" customWidth="1"/>
    <col min="1794" max="1794" width="9.7109375" style="6" customWidth="1"/>
    <col min="1795" max="1795" width="28.42578125" style="6" bestFit="1" customWidth="1"/>
    <col min="1796" max="1797" width="15.5703125" style="6" bestFit="1" customWidth="1"/>
    <col min="1798" max="2048" width="9.140625" style="6"/>
    <col min="2049" max="2049" width="25.140625" style="6" bestFit="1" customWidth="1"/>
    <col min="2050" max="2050" width="9.7109375" style="6" customWidth="1"/>
    <col min="2051" max="2051" width="28.42578125" style="6" bestFit="1" customWidth="1"/>
    <col min="2052" max="2053" width="15.5703125" style="6" bestFit="1" customWidth="1"/>
    <col min="2054" max="2304" width="9.140625" style="6"/>
    <col min="2305" max="2305" width="25.140625" style="6" bestFit="1" customWidth="1"/>
    <col min="2306" max="2306" width="9.7109375" style="6" customWidth="1"/>
    <col min="2307" max="2307" width="28.42578125" style="6" bestFit="1" customWidth="1"/>
    <col min="2308" max="2309" width="15.5703125" style="6" bestFit="1" customWidth="1"/>
    <col min="2310" max="2560" width="9.140625" style="6"/>
    <col min="2561" max="2561" width="25.140625" style="6" bestFit="1" customWidth="1"/>
    <col min="2562" max="2562" width="9.7109375" style="6" customWidth="1"/>
    <col min="2563" max="2563" width="28.42578125" style="6" bestFit="1" customWidth="1"/>
    <col min="2564" max="2565" width="15.5703125" style="6" bestFit="1" customWidth="1"/>
    <col min="2566" max="2816" width="9.140625" style="6"/>
    <col min="2817" max="2817" width="25.140625" style="6" bestFit="1" customWidth="1"/>
    <col min="2818" max="2818" width="9.7109375" style="6" customWidth="1"/>
    <col min="2819" max="2819" width="28.42578125" style="6" bestFit="1" customWidth="1"/>
    <col min="2820" max="2821" width="15.5703125" style="6" bestFit="1" customWidth="1"/>
    <col min="2822" max="3072" width="9.140625" style="6"/>
    <col min="3073" max="3073" width="25.140625" style="6" bestFit="1" customWidth="1"/>
    <col min="3074" max="3074" width="9.7109375" style="6" customWidth="1"/>
    <col min="3075" max="3075" width="28.42578125" style="6" bestFit="1" customWidth="1"/>
    <col min="3076" max="3077" width="15.5703125" style="6" bestFit="1" customWidth="1"/>
    <col min="3078" max="3328" width="9.140625" style="6"/>
    <col min="3329" max="3329" width="25.140625" style="6" bestFit="1" customWidth="1"/>
    <col min="3330" max="3330" width="9.7109375" style="6" customWidth="1"/>
    <col min="3331" max="3331" width="28.42578125" style="6" bestFit="1" customWidth="1"/>
    <col min="3332" max="3333" width="15.5703125" style="6" bestFit="1" customWidth="1"/>
    <col min="3334" max="3584" width="9.140625" style="6"/>
    <col min="3585" max="3585" width="25.140625" style="6" bestFit="1" customWidth="1"/>
    <col min="3586" max="3586" width="9.7109375" style="6" customWidth="1"/>
    <col min="3587" max="3587" width="28.42578125" style="6" bestFit="1" customWidth="1"/>
    <col min="3588" max="3589" width="15.5703125" style="6" bestFit="1" customWidth="1"/>
    <col min="3590" max="3840" width="9.140625" style="6"/>
    <col min="3841" max="3841" width="25.140625" style="6" bestFit="1" customWidth="1"/>
    <col min="3842" max="3842" width="9.7109375" style="6" customWidth="1"/>
    <col min="3843" max="3843" width="28.42578125" style="6" bestFit="1" customWidth="1"/>
    <col min="3844" max="3845" width="15.5703125" style="6" bestFit="1" customWidth="1"/>
    <col min="3846" max="4096" width="9.140625" style="6"/>
    <col min="4097" max="4097" width="25.140625" style="6" bestFit="1" customWidth="1"/>
    <col min="4098" max="4098" width="9.7109375" style="6" customWidth="1"/>
    <col min="4099" max="4099" width="28.42578125" style="6" bestFit="1" customWidth="1"/>
    <col min="4100" max="4101" width="15.5703125" style="6" bestFit="1" customWidth="1"/>
    <col min="4102" max="4352" width="9.140625" style="6"/>
    <col min="4353" max="4353" width="25.140625" style="6" bestFit="1" customWidth="1"/>
    <col min="4354" max="4354" width="9.7109375" style="6" customWidth="1"/>
    <col min="4355" max="4355" width="28.42578125" style="6" bestFit="1" customWidth="1"/>
    <col min="4356" max="4357" width="15.5703125" style="6" bestFit="1" customWidth="1"/>
    <col min="4358" max="4608" width="9.140625" style="6"/>
    <col min="4609" max="4609" width="25.140625" style="6" bestFit="1" customWidth="1"/>
    <col min="4610" max="4610" width="9.7109375" style="6" customWidth="1"/>
    <col min="4611" max="4611" width="28.42578125" style="6" bestFit="1" customWidth="1"/>
    <col min="4612" max="4613" width="15.5703125" style="6" bestFit="1" customWidth="1"/>
    <col min="4614" max="4864" width="9.140625" style="6"/>
    <col min="4865" max="4865" width="25.140625" style="6" bestFit="1" customWidth="1"/>
    <col min="4866" max="4866" width="9.7109375" style="6" customWidth="1"/>
    <col min="4867" max="4867" width="28.42578125" style="6" bestFit="1" customWidth="1"/>
    <col min="4868" max="4869" width="15.5703125" style="6" bestFit="1" customWidth="1"/>
    <col min="4870" max="5120" width="9.140625" style="6"/>
    <col min="5121" max="5121" width="25.140625" style="6" bestFit="1" customWidth="1"/>
    <col min="5122" max="5122" width="9.7109375" style="6" customWidth="1"/>
    <col min="5123" max="5123" width="28.42578125" style="6" bestFit="1" customWidth="1"/>
    <col min="5124" max="5125" width="15.5703125" style="6" bestFit="1" customWidth="1"/>
    <col min="5126" max="5376" width="9.140625" style="6"/>
    <col min="5377" max="5377" width="25.140625" style="6" bestFit="1" customWidth="1"/>
    <col min="5378" max="5378" width="9.7109375" style="6" customWidth="1"/>
    <col min="5379" max="5379" width="28.42578125" style="6" bestFit="1" customWidth="1"/>
    <col min="5380" max="5381" width="15.5703125" style="6" bestFit="1" customWidth="1"/>
    <col min="5382" max="5632" width="9.140625" style="6"/>
    <col min="5633" max="5633" width="25.140625" style="6" bestFit="1" customWidth="1"/>
    <col min="5634" max="5634" width="9.7109375" style="6" customWidth="1"/>
    <col min="5635" max="5635" width="28.42578125" style="6" bestFit="1" customWidth="1"/>
    <col min="5636" max="5637" width="15.5703125" style="6" bestFit="1" customWidth="1"/>
    <col min="5638" max="5888" width="9.140625" style="6"/>
    <col min="5889" max="5889" width="25.140625" style="6" bestFit="1" customWidth="1"/>
    <col min="5890" max="5890" width="9.7109375" style="6" customWidth="1"/>
    <col min="5891" max="5891" width="28.42578125" style="6" bestFit="1" customWidth="1"/>
    <col min="5892" max="5893" width="15.5703125" style="6" bestFit="1" customWidth="1"/>
    <col min="5894" max="6144" width="9.140625" style="6"/>
    <col min="6145" max="6145" width="25.140625" style="6" bestFit="1" customWidth="1"/>
    <col min="6146" max="6146" width="9.7109375" style="6" customWidth="1"/>
    <col min="6147" max="6147" width="28.42578125" style="6" bestFit="1" customWidth="1"/>
    <col min="6148" max="6149" width="15.5703125" style="6" bestFit="1" customWidth="1"/>
    <col min="6150" max="6400" width="9.140625" style="6"/>
    <col min="6401" max="6401" width="25.140625" style="6" bestFit="1" customWidth="1"/>
    <col min="6402" max="6402" width="9.7109375" style="6" customWidth="1"/>
    <col min="6403" max="6403" width="28.42578125" style="6" bestFit="1" customWidth="1"/>
    <col min="6404" max="6405" width="15.5703125" style="6" bestFit="1" customWidth="1"/>
    <col min="6406" max="6656" width="9.140625" style="6"/>
    <col min="6657" max="6657" width="25.140625" style="6" bestFit="1" customWidth="1"/>
    <col min="6658" max="6658" width="9.7109375" style="6" customWidth="1"/>
    <col min="6659" max="6659" width="28.42578125" style="6" bestFit="1" customWidth="1"/>
    <col min="6660" max="6661" width="15.5703125" style="6" bestFit="1" customWidth="1"/>
    <col min="6662" max="6912" width="9.140625" style="6"/>
    <col min="6913" max="6913" width="25.140625" style="6" bestFit="1" customWidth="1"/>
    <col min="6914" max="6914" width="9.7109375" style="6" customWidth="1"/>
    <col min="6915" max="6915" width="28.42578125" style="6" bestFit="1" customWidth="1"/>
    <col min="6916" max="6917" width="15.5703125" style="6" bestFit="1" customWidth="1"/>
    <col min="6918" max="7168" width="9.140625" style="6"/>
    <col min="7169" max="7169" width="25.140625" style="6" bestFit="1" customWidth="1"/>
    <col min="7170" max="7170" width="9.7109375" style="6" customWidth="1"/>
    <col min="7171" max="7171" width="28.42578125" style="6" bestFit="1" customWidth="1"/>
    <col min="7172" max="7173" width="15.5703125" style="6" bestFit="1" customWidth="1"/>
    <col min="7174" max="7424" width="9.140625" style="6"/>
    <col min="7425" max="7425" width="25.140625" style="6" bestFit="1" customWidth="1"/>
    <col min="7426" max="7426" width="9.7109375" style="6" customWidth="1"/>
    <col min="7427" max="7427" width="28.42578125" style="6" bestFit="1" customWidth="1"/>
    <col min="7428" max="7429" width="15.5703125" style="6" bestFit="1" customWidth="1"/>
    <col min="7430" max="7680" width="9.140625" style="6"/>
    <col min="7681" max="7681" width="25.140625" style="6" bestFit="1" customWidth="1"/>
    <col min="7682" max="7682" width="9.7109375" style="6" customWidth="1"/>
    <col min="7683" max="7683" width="28.42578125" style="6" bestFit="1" customWidth="1"/>
    <col min="7684" max="7685" width="15.5703125" style="6" bestFit="1" customWidth="1"/>
    <col min="7686" max="7936" width="9.140625" style="6"/>
    <col min="7937" max="7937" width="25.140625" style="6" bestFit="1" customWidth="1"/>
    <col min="7938" max="7938" width="9.7109375" style="6" customWidth="1"/>
    <col min="7939" max="7939" width="28.42578125" style="6" bestFit="1" customWidth="1"/>
    <col min="7940" max="7941" width="15.5703125" style="6" bestFit="1" customWidth="1"/>
    <col min="7942" max="8192" width="9.140625" style="6"/>
    <col min="8193" max="8193" width="25.140625" style="6" bestFit="1" customWidth="1"/>
    <col min="8194" max="8194" width="9.7109375" style="6" customWidth="1"/>
    <col min="8195" max="8195" width="28.42578125" style="6" bestFit="1" customWidth="1"/>
    <col min="8196" max="8197" width="15.5703125" style="6" bestFit="1" customWidth="1"/>
    <col min="8198" max="8448" width="9.140625" style="6"/>
    <col min="8449" max="8449" width="25.140625" style="6" bestFit="1" customWidth="1"/>
    <col min="8450" max="8450" width="9.7109375" style="6" customWidth="1"/>
    <col min="8451" max="8451" width="28.42578125" style="6" bestFit="1" customWidth="1"/>
    <col min="8452" max="8453" width="15.5703125" style="6" bestFit="1" customWidth="1"/>
    <col min="8454" max="8704" width="9.140625" style="6"/>
    <col min="8705" max="8705" width="25.140625" style="6" bestFit="1" customWidth="1"/>
    <col min="8706" max="8706" width="9.7109375" style="6" customWidth="1"/>
    <col min="8707" max="8707" width="28.42578125" style="6" bestFit="1" customWidth="1"/>
    <col min="8708" max="8709" width="15.5703125" style="6" bestFit="1" customWidth="1"/>
    <col min="8710" max="8960" width="9.140625" style="6"/>
    <col min="8961" max="8961" width="25.140625" style="6" bestFit="1" customWidth="1"/>
    <col min="8962" max="8962" width="9.7109375" style="6" customWidth="1"/>
    <col min="8963" max="8963" width="28.42578125" style="6" bestFit="1" customWidth="1"/>
    <col min="8964" max="8965" width="15.5703125" style="6" bestFit="1" customWidth="1"/>
    <col min="8966" max="9216" width="9.140625" style="6"/>
    <col min="9217" max="9217" width="25.140625" style="6" bestFit="1" customWidth="1"/>
    <col min="9218" max="9218" width="9.7109375" style="6" customWidth="1"/>
    <col min="9219" max="9219" width="28.42578125" style="6" bestFit="1" customWidth="1"/>
    <col min="9220" max="9221" width="15.5703125" style="6" bestFit="1" customWidth="1"/>
    <col min="9222" max="9472" width="9.140625" style="6"/>
    <col min="9473" max="9473" width="25.140625" style="6" bestFit="1" customWidth="1"/>
    <col min="9474" max="9474" width="9.7109375" style="6" customWidth="1"/>
    <col min="9475" max="9475" width="28.42578125" style="6" bestFit="1" customWidth="1"/>
    <col min="9476" max="9477" width="15.5703125" style="6" bestFit="1" customWidth="1"/>
    <col min="9478" max="9728" width="9.140625" style="6"/>
    <col min="9729" max="9729" width="25.140625" style="6" bestFit="1" customWidth="1"/>
    <col min="9730" max="9730" width="9.7109375" style="6" customWidth="1"/>
    <col min="9731" max="9731" width="28.42578125" style="6" bestFit="1" customWidth="1"/>
    <col min="9732" max="9733" width="15.5703125" style="6" bestFit="1" customWidth="1"/>
    <col min="9734" max="9984" width="9.140625" style="6"/>
    <col min="9985" max="9985" width="25.140625" style="6" bestFit="1" customWidth="1"/>
    <col min="9986" max="9986" width="9.7109375" style="6" customWidth="1"/>
    <col min="9987" max="9987" width="28.42578125" style="6" bestFit="1" customWidth="1"/>
    <col min="9988" max="9989" width="15.5703125" style="6" bestFit="1" customWidth="1"/>
    <col min="9990" max="10240" width="9.140625" style="6"/>
    <col min="10241" max="10241" width="25.140625" style="6" bestFit="1" customWidth="1"/>
    <col min="10242" max="10242" width="9.7109375" style="6" customWidth="1"/>
    <col min="10243" max="10243" width="28.42578125" style="6" bestFit="1" customWidth="1"/>
    <col min="10244" max="10245" width="15.5703125" style="6" bestFit="1" customWidth="1"/>
    <col min="10246" max="10496" width="9.140625" style="6"/>
    <col min="10497" max="10497" width="25.140625" style="6" bestFit="1" customWidth="1"/>
    <col min="10498" max="10498" width="9.7109375" style="6" customWidth="1"/>
    <col min="10499" max="10499" width="28.42578125" style="6" bestFit="1" customWidth="1"/>
    <col min="10500" max="10501" width="15.5703125" style="6" bestFit="1" customWidth="1"/>
    <col min="10502" max="10752" width="9.140625" style="6"/>
    <col min="10753" max="10753" width="25.140625" style="6" bestFit="1" customWidth="1"/>
    <col min="10754" max="10754" width="9.7109375" style="6" customWidth="1"/>
    <col min="10755" max="10755" width="28.42578125" style="6" bestFit="1" customWidth="1"/>
    <col min="10756" max="10757" width="15.5703125" style="6" bestFit="1" customWidth="1"/>
    <col min="10758" max="11008" width="9.140625" style="6"/>
    <col min="11009" max="11009" width="25.140625" style="6" bestFit="1" customWidth="1"/>
    <col min="11010" max="11010" width="9.7109375" style="6" customWidth="1"/>
    <col min="11011" max="11011" width="28.42578125" style="6" bestFit="1" customWidth="1"/>
    <col min="11012" max="11013" width="15.5703125" style="6" bestFit="1" customWidth="1"/>
    <col min="11014" max="11264" width="9.140625" style="6"/>
    <col min="11265" max="11265" width="25.140625" style="6" bestFit="1" customWidth="1"/>
    <col min="11266" max="11266" width="9.7109375" style="6" customWidth="1"/>
    <col min="11267" max="11267" width="28.42578125" style="6" bestFit="1" customWidth="1"/>
    <col min="11268" max="11269" width="15.5703125" style="6" bestFit="1" customWidth="1"/>
    <col min="11270" max="11520" width="9.140625" style="6"/>
    <col min="11521" max="11521" width="25.140625" style="6" bestFit="1" customWidth="1"/>
    <col min="11522" max="11522" width="9.7109375" style="6" customWidth="1"/>
    <col min="11523" max="11523" width="28.42578125" style="6" bestFit="1" customWidth="1"/>
    <col min="11524" max="11525" width="15.5703125" style="6" bestFit="1" customWidth="1"/>
    <col min="11526" max="11776" width="9.140625" style="6"/>
    <col min="11777" max="11777" width="25.140625" style="6" bestFit="1" customWidth="1"/>
    <col min="11778" max="11778" width="9.7109375" style="6" customWidth="1"/>
    <col min="11779" max="11779" width="28.42578125" style="6" bestFit="1" customWidth="1"/>
    <col min="11780" max="11781" width="15.5703125" style="6" bestFit="1" customWidth="1"/>
    <col min="11782" max="12032" width="9.140625" style="6"/>
    <col min="12033" max="12033" width="25.140625" style="6" bestFit="1" customWidth="1"/>
    <col min="12034" max="12034" width="9.7109375" style="6" customWidth="1"/>
    <col min="12035" max="12035" width="28.42578125" style="6" bestFit="1" customWidth="1"/>
    <col min="12036" max="12037" width="15.5703125" style="6" bestFit="1" customWidth="1"/>
    <col min="12038" max="12288" width="9.140625" style="6"/>
    <col min="12289" max="12289" width="25.140625" style="6" bestFit="1" customWidth="1"/>
    <col min="12290" max="12290" width="9.7109375" style="6" customWidth="1"/>
    <col min="12291" max="12291" width="28.42578125" style="6" bestFit="1" customWidth="1"/>
    <col min="12292" max="12293" width="15.5703125" style="6" bestFit="1" customWidth="1"/>
    <col min="12294" max="12544" width="9.140625" style="6"/>
    <col min="12545" max="12545" width="25.140625" style="6" bestFit="1" customWidth="1"/>
    <col min="12546" max="12546" width="9.7109375" style="6" customWidth="1"/>
    <col min="12547" max="12547" width="28.42578125" style="6" bestFit="1" customWidth="1"/>
    <col min="12548" max="12549" width="15.5703125" style="6" bestFit="1" customWidth="1"/>
    <col min="12550" max="12800" width="9.140625" style="6"/>
    <col min="12801" max="12801" width="25.140625" style="6" bestFit="1" customWidth="1"/>
    <col min="12802" max="12802" width="9.7109375" style="6" customWidth="1"/>
    <col min="12803" max="12803" width="28.42578125" style="6" bestFit="1" customWidth="1"/>
    <col min="12804" max="12805" width="15.5703125" style="6" bestFit="1" customWidth="1"/>
    <col min="12806" max="13056" width="9.140625" style="6"/>
    <col min="13057" max="13057" width="25.140625" style="6" bestFit="1" customWidth="1"/>
    <col min="13058" max="13058" width="9.7109375" style="6" customWidth="1"/>
    <col min="13059" max="13059" width="28.42578125" style="6" bestFit="1" customWidth="1"/>
    <col min="13060" max="13061" width="15.5703125" style="6" bestFit="1" customWidth="1"/>
    <col min="13062" max="13312" width="9.140625" style="6"/>
    <col min="13313" max="13313" width="25.140625" style="6" bestFit="1" customWidth="1"/>
    <col min="13314" max="13314" width="9.7109375" style="6" customWidth="1"/>
    <col min="13315" max="13315" width="28.42578125" style="6" bestFit="1" customWidth="1"/>
    <col min="13316" max="13317" width="15.5703125" style="6" bestFit="1" customWidth="1"/>
    <col min="13318" max="13568" width="9.140625" style="6"/>
    <col min="13569" max="13569" width="25.140625" style="6" bestFit="1" customWidth="1"/>
    <col min="13570" max="13570" width="9.7109375" style="6" customWidth="1"/>
    <col min="13571" max="13571" width="28.42578125" style="6" bestFit="1" customWidth="1"/>
    <col min="13572" max="13573" width="15.5703125" style="6" bestFit="1" customWidth="1"/>
    <col min="13574" max="13824" width="9.140625" style="6"/>
    <col min="13825" max="13825" width="25.140625" style="6" bestFit="1" customWidth="1"/>
    <col min="13826" max="13826" width="9.7109375" style="6" customWidth="1"/>
    <col min="13827" max="13827" width="28.42578125" style="6" bestFit="1" customWidth="1"/>
    <col min="13828" max="13829" width="15.5703125" style="6" bestFit="1" customWidth="1"/>
    <col min="13830" max="14080" width="9.140625" style="6"/>
    <col min="14081" max="14081" width="25.140625" style="6" bestFit="1" customWidth="1"/>
    <col min="14082" max="14082" width="9.7109375" style="6" customWidth="1"/>
    <col min="14083" max="14083" width="28.42578125" style="6" bestFit="1" customWidth="1"/>
    <col min="14084" max="14085" width="15.5703125" style="6" bestFit="1" customWidth="1"/>
    <col min="14086" max="14336" width="9.140625" style="6"/>
    <col min="14337" max="14337" width="25.140625" style="6" bestFit="1" customWidth="1"/>
    <col min="14338" max="14338" width="9.7109375" style="6" customWidth="1"/>
    <col min="14339" max="14339" width="28.42578125" style="6" bestFit="1" customWidth="1"/>
    <col min="14340" max="14341" width="15.5703125" style="6" bestFit="1" customWidth="1"/>
    <col min="14342" max="14592" width="9.140625" style="6"/>
    <col min="14593" max="14593" width="25.140625" style="6" bestFit="1" customWidth="1"/>
    <col min="14594" max="14594" width="9.7109375" style="6" customWidth="1"/>
    <col min="14595" max="14595" width="28.42578125" style="6" bestFit="1" customWidth="1"/>
    <col min="14596" max="14597" width="15.5703125" style="6" bestFit="1" customWidth="1"/>
    <col min="14598" max="14848" width="9.140625" style="6"/>
    <col min="14849" max="14849" width="25.140625" style="6" bestFit="1" customWidth="1"/>
    <col min="14850" max="14850" width="9.7109375" style="6" customWidth="1"/>
    <col min="14851" max="14851" width="28.42578125" style="6" bestFit="1" customWidth="1"/>
    <col min="14852" max="14853" width="15.5703125" style="6" bestFit="1" customWidth="1"/>
    <col min="14854" max="15104" width="9.140625" style="6"/>
    <col min="15105" max="15105" width="25.140625" style="6" bestFit="1" customWidth="1"/>
    <col min="15106" max="15106" width="9.7109375" style="6" customWidth="1"/>
    <col min="15107" max="15107" width="28.42578125" style="6" bestFit="1" customWidth="1"/>
    <col min="15108" max="15109" width="15.5703125" style="6" bestFit="1" customWidth="1"/>
    <col min="15110" max="15360" width="9.140625" style="6"/>
    <col min="15361" max="15361" width="25.140625" style="6" bestFit="1" customWidth="1"/>
    <col min="15362" max="15362" width="9.7109375" style="6" customWidth="1"/>
    <col min="15363" max="15363" width="28.42578125" style="6" bestFit="1" customWidth="1"/>
    <col min="15364" max="15365" width="15.5703125" style="6" bestFit="1" customWidth="1"/>
    <col min="15366" max="15616" width="9.140625" style="6"/>
    <col min="15617" max="15617" width="25.140625" style="6" bestFit="1" customWidth="1"/>
    <col min="15618" max="15618" width="9.7109375" style="6" customWidth="1"/>
    <col min="15619" max="15619" width="28.42578125" style="6" bestFit="1" customWidth="1"/>
    <col min="15620" max="15621" width="15.5703125" style="6" bestFit="1" customWidth="1"/>
    <col min="15622" max="15872" width="9.140625" style="6"/>
    <col min="15873" max="15873" width="25.140625" style="6" bestFit="1" customWidth="1"/>
    <col min="15874" max="15874" width="9.7109375" style="6" customWidth="1"/>
    <col min="15875" max="15875" width="28.42578125" style="6" bestFit="1" customWidth="1"/>
    <col min="15876" max="15877" width="15.5703125" style="6" bestFit="1" customWidth="1"/>
    <col min="15878" max="16128" width="9.140625" style="6"/>
    <col min="16129" max="16129" width="25.140625" style="6" bestFit="1" customWidth="1"/>
    <col min="16130" max="16130" width="9.7109375" style="6" customWidth="1"/>
    <col min="16131" max="16131" width="28.42578125" style="6" bestFit="1" customWidth="1"/>
    <col min="16132" max="16133" width="15.5703125" style="6" bestFit="1" customWidth="1"/>
    <col min="16134" max="16384" width="9.140625" style="6"/>
  </cols>
  <sheetData>
    <row r="1" spans="1:6" ht="15.75">
      <c r="A1" s="65" t="s">
        <v>21</v>
      </c>
      <c r="B1" s="65"/>
      <c r="C1" s="65"/>
      <c r="D1" s="65"/>
    </row>
    <row r="2" spans="1:6" ht="15.75">
      <c r="A2" s="65" t="s">
        <v>166</v>
      </c>
      <c r="B2" s="65"/>
      <c r="C2" s="65"/>
      <c r="D2" s="65"/>
    </row>
    <row r="3" spans="1:6" ht="15.75">
      <c r="A3" s="65" t="s">
        <v>191</v>
      </c>
      <c r="B3" s="65"/>
      <c r="C3" s="65"/>
      <c r="D3" s="65"/>
    </row>
    <row r="5" spans="1:6" s="7" customFormat="1" ht="30.75" thickBot="1">
      <c r="A5" s="1" t="s">
        <v>167</v>
      </c>
      <c r="B5" s="1" t="s">
        <v>0</v>
      </c>
      <c r="C5" s="1" t="s">
        <v>1</v>
      </c>
      <c r="D5" s="57" t="s">
        <v>168</v>
      </c>
      <c r="E5" s="56" t="s">
        <v>195</v>
      </c>
      <c r="F5" s="2" t="s">
        <v>190</v>
      </c>
    </row>
    <row r="6" spans="1:6">
      <c r="A6" s="3" t="s">
        <v>169</v>
      </c>
      <c r="B6" s="8" t="s">
        <v>75</v>
      </c>
      <c r="C6" s="3" t="s">
        <v>16</v>
      </c>
      <c r="D6" s="58">
        <v>13103231.460000001</v>
      </c>
      <c r="E6" s="4"/>
      <c r="F6" s="4">
        <f>$E$9*(D6/$D$12)</f>
        <v>398535.19533148129</v>
      </c>
    </row>
    <row r="7" spans="1:6">
      <c r="A7" s="3" t="s">
        <v>169</v>
      </c>
      <c r="B7" s="8" t="s">
        <v>76</v>
      </c>
      <c r="C7" s="3" t="s">
        <v>17</v>
      </c>
      <c r="D7" s="58">
        <v>311569113.81999999</v>
      </c>
      <c r="E7" s="4"/>
      <c r="F7" s="4">
        <f t="shared" ref="F7:F11" si="0">$E$9*(D7/$D$12)</f>
        <v>9476384.3571385872</v>
      </c>
    </row>
    <row r="8" spans="1:6">
      <c r="A8" s="3" t="s">
        <v>169</v>
      </c>
      <c r="B8" s="8" t="s">
        <v>77</v>
      </c>
      <c r="C8" s="3" t="s">
        <v>18</v>
      </c>
      <c r="D8" s="58">
        <v>282159.31</v>
      </c>
      <c r="E8" s="4"/>
      <c r="F8" s="4">
        <f t="shared" si="0"/>
        <v>8581.8842526533499</v>
      </c>
    </row>
    <row r="9" spans="1:6">
      <c r="A9" s="3" t="s">
        <v>169</v>
      </c>
      <c r="B9" s="8" t="s">
        <v>78</v>
      </c>
      <c r="C9" s="3" t="s">
        <v>19</v>
      </c>
      <c r="D9" s="58">
        <v>1364412.72</v>
      </c>
      <c r="E9" s="55">
        <v>9978418</v>
      </c>
      <c r="F9" s="4">
        <f t="shared" si="0"/>
        <v>41498.655620783604</v>
      </c>
    </row>
    <row r="10" spans="1:6">
      <c r="A10" s="3" t="s">
        <v>169</v>
      </c>
      <c r="B10" s="8" t="s">
        <v>79</v>
      </c>
      <c r="C10" s="3" t="s">
        <v>20</v>
      </c>
      <c r="D10" s="58">
        <v>1730267.63</v>
      </c>
      <c r="E10" s="4"/>
      <c r="F10" s="4">
        <f t="shared" si="0"/>
        <v>52626.144169309293</v>
      </c>
    </row>
    <row r="11" spans="1:6">
      <c r="A11" s="3" t="s">
        <v>169</v>
      </c>
      <c r="B11" s="8" t="s">
        <v>80</v>
      </c>
      <c r="C11" s="3" t="s">
        <v>170</v>
      </c>
      <c r="D11" s="58">
        <v>26031.98</v>
      </c>
      <c r="E11" s="4"/>
      <c r="F11" s="4">
        <f t="shared" si="0"/>
        <v>791.7634871852606</v>
      </c>
    </row>
    <row r="12" spans="1:6" ht="15.75" thickBot="1">
      <c r="D12" s="59">
        <f>SUM(D6:D11)</f>
        <v>328075216.92000002</v>
      </c>
      <c r="E12" s="4"/>
      <c r="F12" s="9">
        <f>SUM(F6:F11)</f>
        <v>9978418</v>
      </c>
    </row>
    <row r="13" spans="1:6" ht="15.75" thickTop="1"/>
    <row r="14" spans="1:6">
      <c r="D14" s="4"/>
    </row>
    <row r="15" spans="1:6">
      <c r="D15" s="4"/>
    </row>
    <row r="17" spans="4:4">
      <c r="D17" s="4"/>
    </row>
    <row r="18" spans="4:4">
      <c r="D18" s="4"/>
    </row>
    <row r="19" spans="4:4">
      <c r="D19" s="4"/>
    </row>
    <row r="20" spans="4:4">
      <c r="D20" s="4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3B931D9868C940A042DA894E8174CA" ma:contentTypeVersion="1" ma:contentTypeDescription="Create a new document." ma:contentTypeScope="" ma:versionID="be3b2bbe5dfab2c08437372aedcfdfa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5E8747-E5B5-4D79-B5AF-AC0147B09959}">
  <ds:schemaRefs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8F1587B-CDA9-4873-BCE6-217F2A355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15137E3-5619-42F8-9994-5BCA7DC66A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W42 Plant Balances</vt:lpstr>
      <vt:lpstr>W42 Test Yr Depr Expense</vt:lpstr>
      <vt:lpstr>W42 NBV Query</vt:lpstr>
      <vt:lpstr>W42 Mitchell FGD Allocation</vt:lpstr>
      <vt:lpstr>'W42 Mitchell FGD Allocation'!Print_Area</vt:lpstr>
      <vt:lpstr>'W42 NBV Query'!Print_Area</vt:lpstr>
      <vt:lpstr>'W42 Test Yr Depr Expense'!Print_Area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s008517</dc:creator>
  <cp:lastModifiedBy>Betsy Sekula</cp:lastModifiedBy>
  <cp:lastPrinted>2017-06-20T11:56:56Z</cp:lastPrinted>
  <dcterms:created xsi:type="dcterms:W3CDTF">1999-02-12T14:32:30Z</dcterms:created>
  <dcterms:modified xsi:type="dcterms:W3CDTF">2017-07-08T19:03:25Z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0x0101001B3B931D9868C940A042DA894E8174CA</vt:lpwstr>
  </property>
</Properties>
</file>